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7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0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11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2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13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14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15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16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17.xml" ContentType="application/vnd.openxmlformats-officedocument.drawing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18.xml" ContentType="application/vnd.openxmlformats-officedocument.drawing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19.xml" ContentType="application/vnd.openxmlformats-officedocument.drawing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20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21.xml" ContentType="application/vnd.openxmlformats-officedocument.drawing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drawings/drawing22.xml" ContentType="application/vnd.openxmlformats-officedocument.drawing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drawings/drawing23.xml" ContentType="application/vnd.openxmlformats-officedocument.drawing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drawings/drawing24.xml" ContentType="application/vnd.openxmlformats-officedocument.drawing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drawings/drawing25.xml" ContentType="application/vnd.openxmlformats-officedocument.drawing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drawings/drawing26.xml" ContentType="application/vnd.openxmlformats-officedocument.drawing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1200" yWindow="893" windowWidth="31890" windowHeight="17558" activeTab="2"/>
  </bookViews>
  <sheets>
    <sheet name="Inhalt" sheetId="14" r:id="rId1"/>
    <sheet name="Abmessung" sheetId="4" r:id="rId2"/>
    <sheet name="Strömungswiderstand" sheetId="13" r:id="rId3"/>
    <sheet name="Passiv" sheetId="15" r:id="rId4"/>
    <sheet name="Typ1 1 mm Noctua F12" sheetId="5" r:id="rId5"/>
    <sheet name="Typ1 1 mm Noctua S12" sheetId="6" r:id="rId6"/>
    <sheet name="Typ1 1mm 2x F12" sheetId="7" r:id="rId7"/>
    <sheet name="Typ1 1,5 mm Noctua F12" sheetId="1" r:id="rId8"/>
    <sheet name="Typ1 1,5 mm Noctua S12" sheetId="2" r:id="rId9"/>
    <sheet name="Typ1 1,5 mm 2x F12" sheetId="3" r:id="rId10"/>
    <sheet name="Typ1 2 mm Noctua F12" sheetId="8" r:id="rId11"/>
    <sheet name="Typ1 2 mm Noctua S12" sheetId="9" r:id="rId12"/>
    <sheet name="Typ1 2 mm 2x F12" sheetId="10" r:id="rId13"/>
    <sheet name="Typ1 2,5 mm Noctua F12" sheetId="11" r:id="rId14"/>
    <sheet name="Typ1 2,5 mm Noctua S12" sheetId="12" r:id="rId15"/>
    <sheet name="Diagramm 1mm F12" sheetId="17" r:id="rId16"/>
    <sheet name="Diagramm 1mm S12" sheetId="18" r:id="rId17"/>
    <sheet name="Diagramm 1mm 2x F12" sheetId="19" r:id="rId18"/>
    <sheet name="Diagramm 1,5mm F12" sheetId="20" r:id="rId19"/>
    <sheet name="Diagramm 1,5mm S12" sheetId="21" r:id="rId20"/>
    <sheet name="Diagramm 1,5mm 2x F12" sheetId="23" r:id="rId21"/>
    <sheet name="Diagramm 2mm F12" sheetId="24" r:id="rId22"/>
    <sheet name="Diagramm 2mm S12" sheetId="25" r:id="rId23"/>
    <sheet name="Diagramm 2mm 2x F12" sheetId="26" r:id="rId24"/>
    <sheet name="Diagramm 2,5mm F12" sheetId="28" r:id="rId25"/>
    <sheet name="Diagramm 2,5mm S12" sheetId="29" r:id="rId26"/>
    <sheet name="Leistung Passiv" sheetId="30" r:id="rId27"/>
    <sheet name="Vergleich Passiv 1 - 2,5 mm" sheetId="31" r:id="rId28"/>
    <sheet name="Vergleich KW F12 1- 2,5 mm" sheetId="32" r:id="rId29"/>
    <sheet name="Vergleich KW S12 1- 2,5 mm" sheetId="33" r:id="rId30"/>
    <sheet name="Vergleich KW pushpull 1- 2 mm" sheetId="34" r:id="rId31"/>
    <sheet name="Vergleich P F12 1- 2,5 mm" sheetId="36" r:id="rId32"/>
    <sheet name="Vergleich P S12 1- 2,5 mm" sheetId="37" r:id="rId33"/>
    <sheet name="Vergleich P pushpull 1- 2 mm" sheetId="38" r:id="rId34"/>
    <sheet name="Vergleich KW pushpull 1 mm" sheetId="39" r:id="rId35"/>
    <sheet name="Vergleich KW pushpull 1,5 mm" sheetId="40" r:id="rId36"/>
    <sheet name="Vergleich KW pushpull 2 mm" sheetId="41" r:id="rId37"/>
    <sheet name="Vergleich pushpull 2,5 mm" sheetId="42" r:id="rId38"/>
  </sheets>
  <definedNames>
    <definedName name="_xlnm._FilterDatabase" localSheetId="4" hidden="1">'Typ1 1 mm Noctua F12'!$A$1:$V$110</definedName>
    <definedName name="_xlnm._FilterDatabase" localSheetId="5" hidden="1">'Typ1 1 mm Noctua S12'!$A$1:$U$110</definedName>
    <definedName name="_xlnm._FilterDatabase" localSheetId="9" hidden="1">'Typ1 1,5 mm 2x F12'!$A$1:$U$110</definedName>
    <definedName name="_xlnm._FilterDatabase" localSheetId="7" hidden="1">'Typ1 1,5 mm Noctua F12'!$A$1:$U$110</definedName>
    <definedName name="_xlnm._FilterDatabase" localSheetId="8" hidden="1">'Typ1 1,5 mm Noctua S12'!$A$1:$U$110</definedName>
    <definedName name="_xlnm._FilterDatabase" localSheetId="6" hidden="1">'Typ1 1mm 2x F12'!$A$1:$U$110</definedName>
    <definedName name="_xlnm._FilterDatabase" localSheetId="12" hidden="1">'Typ1 2 mm 2x F12'!$A$1:$U$110</definedName>
    <definedName name="_xlnm._FilterDatabase" localSheetId="10" hidden="1">'Typ1 2 mm Noctua F12'!$A$1:$U$110</definedName>
    <definedName name="_xlnm._FilterDatabase" localSheetId="11" hidden="1">'Typ1 2 mm Noctua S12'!$A$1:$U$110</definedName>
    <definedName name="_xlnm._FilterDatabase" localSheetId="13" hidden="1">'Typ1 2,5 mm Noctua F12'!$A$1:$U$110</definedName>
    <definedName name="_xlnm._FilterDatabase" localSheetId="14" hidden="1">'Typ1 2,5 mm Noctua S12'!$A$1:$U$110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5" i="13" l="1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112" i="13"/>
  <c r="P113" i="13"/>
  <c r="P114" i="13"/>
  <c r="P115" i="13"/>
  <c r="P116" i="13"/>
  <c r="P117" i="13"/>
  <c r="P118" i="13"/>
  <c r="P119" i="13"/>
  <c r="P120" i="13"/>
  <c r="P121" i="13"/>
  <c r="P122" i="13"/>
  <c r="P123" i="13"/>
  <c r="P124" i="13"/>
  <c r="P125" i="13"/>
  <c r="P126" i="13"/>
  <c r="P127" i="13"/>
  <c r="P128" i="13"/>
  <c r="P129" i="13"/>
  <c r="P130" i="13"/>
  <c r="P131" i="13"/>
  <c r="P132" i="13"/>
  <c r="P133" i="13"/>
  <c r="P134" i="13"/>
  <c r="P135" i="13"/>
  <c r="P136" i="13"/>
  <c r="P137" i="13"/>
  <c r="P138" i="13"/>
  <c r="P139" i="13"/>
  <c r="P140" i="13"/>
  <c r="P141" i="13"/>
  <c r="P142" i="13"/>
  <c r="P143" i="13"/>
  <c r="P144" i="13"/>
  <c r="P145" i="13"/>
  <c r="P146" i="13"/>
  <c r="P147" i="13"/>
  <c r="P148" i="13"/>
  <c r="P149" i="13"/>
  <c r="P150" i="13"/>
  <c r="P151" i="13"/>
  <c r="P152" i="13"/>
  <c r="P153" i="13"/>
  <c r="P154" i="13"/>
  <c r="P155" i="13"/>
  <c r="P156" i="13"/>
  <c r="P157" i="13"/>
  <c r="P158" i="13"/>
  <c r="P159" i="13"/>
  <c r="P160" i="13"/>
  <c r="P161" i="13"/>
  <c r="P162" i="13"/>
  <c r="P163" i="13"/>
  <c r="P164" i="13"/>
  <c r="P165" i="13"/>
  <c r="P166" i="13"/>
  <c r="P167" i="13"/>
  <c r="P168" i="13"/>
  <c r="P169" i="13"/>
  <c r="P170" i="13"/>
  <c r="P171" i="13"/>
  <c r="P172" i="13"/>
  <c r="P173" i="13"/>
  <c r="P174" i="13"/>
  <c r="P175" i="13"/>
  <c r="P176" i="13"/>
  <c r="P177" i="13"/>
  <c r="P178" i="13"/>
  <c r="P179" i="13"/>
  <c r="P180" i="13"/>
  <c r="P181" i="13"/>
  <c r="P182" i="13"/>
  <c r="P183" i="13"/>
  <c r="P184" i="13"/>
  <c r="P185" i="13"/>
  <c r="P186" i="13"/>
  <c r="P187" i="13"/>
  <c r="P188" i="13"/>
  <c r="P189" i="13"/>
  <c r="P190" i="13"/>
  <c r="P191" i="13"/>
  <c r="P192" i="13"/>
  <c r="P193" i="13"/>
  <c r="P194" i="13"/>
  <c r="P195" i="13"/>
  <c r="P196" i="13"/>
  <c r="P197" i="13"/>
  <c r="P198" i="13"/>
  <c r="P199" i="13"/>
  <c r="P200" i="13"/>
  <c r="P201" i="13"/>
  <c r="P202" i="13"/>
  <c r="P203" i="13"/>
  <c r="P204" i="13"/>
  <c r="P205" i="13"/>
  <c r="P206" i="13"/>
  <c r="P207" i="13"/>
  <c r="P208" i="13"/>
  <c r="P209" i="13"/>
  <c r="P210" i="13"/>
  <c r="P211" i="13"/>
  <c r="P212" i="13"/>
  <c r="P213" i="13"/>
  <c r="P214" i="13"/>
  <c r="P215" i="13"/>
  <c r="P216" i="13"/>
  <c r="P217" i="13"/>
  <c r="P218" i="13"/>
  <c r="P219" i="13"/>
  <c r="P220" i="13"/>
  <c r="P221" i="13"/>
  <c r="P222" i="13"/>
  <c r="P223" i="13"/>
  <c r="P224" i="13"/>
  <c r="P225" i="13"/>
  <c r="P226" i="13"/>
  <c r="P227" i="13"/>
  <c r="P228" i="13"/>
  <c r="P229" i="13"/>
  <c r="P230" i="13"/>
  <c r="P231" i="13"/>
  <c r="P232" i="13"/>
  <c r="P233" i="13"/>
  <c r="P234" i="13"/>
  <c r="P235" i="13"/>
  <c r="P236" i="13"/>
  <c r="P237" i="13"/>
  <c r="P238" i="13"/>
  <c r="P239" i="13"/>
  <c r="P240" i="13"/>
  <c r="P241" i="13"/>
  <c r="P242" i="13"/>
  <c r="P243" i="13"/>
  <c r="P244" i="13"/>
  <c r="P245" i="13"/>
  <c r="P246" i="13"/>
  <c r="P247" i="13"/>
  <c r="P248" i="13"/>
  <c r="P249" i="13"/>
  <c r="P250" i="13"/>
  <c r="P251" i="13"/>
  <c r="P252" i="13"/>
  <c r="P253" i="13"/>
  <c r="P254" i="13"/>
  <c r="P255" i="13"/>
  <c r="P256" i="13"/>
  <c r="P257" i="13"/>
  <c r="P258" i="13"/>
  <c r="P259" i="13"/>
  <c r="P260" i="13"/>
  <c r="P261" i="13"/>
  <c r="P262" i="13"/>
  <c r="P263" i="13"/>
  <c r="P264" i="13"/>
  <c r="P265" i="13"/>
  <c r="P266" i="13"/>
  <c r="P267" i="13"/>
  <c r="P268" i="13"/>
  <c r="P269" i="13"/>
  <c r="P270" i="13"/>
  <c r="P271" i="13"/>
  <c r="P272" i="13"/>
  <c r="P273" i="13"/>
  <c r="P274" i="13"/>
  <c r="P275" i="13"/>
  <c r="P276" i="13"/>
  <c r="P277" i="13"/>
  <c r="P278" i="13"/>
  <c r="P279" i="13"/>
  <c r="P280" i="13"/>
  <c r="P281" i="13"/>
  <c r="P282" i="13"/>
  <c r="P283" i="13"/>
  <c r="P284" i="13"/>
  <c r="P285" i="13"/>
  <c r="P286" i="13"/>
  <c r="P287" i="13"/>
  <c r="P288" i="13"/>
  <c r="P289" i="13"/>
  <c r="P290" i="13"/>
  <c r="P291" i="13"/>
  <c r="P292" i="13"/>
  <c r="P293" i="13"/>
  <c r="P294" i="13"/>
  <c r="P295" i="13"/>
  <c r="P296" i="13"/>
  <c r="P297" i="13"/>
  <c r="P298" i="13"/>
  <c r="P299" i="13"/>
  <c r="P300" i="13"/>
  <c r="P301" i="13"/>
  <c r="P302" i="13"/>
  <c r="P303" i="13"/>
  <c r="P304" i="13"/>
  <c r="P305" i="13"/>
  <c r="P306" i="13"/>
  <c r="P307" i="13"/>
  <c r="P308" i="13"/>
  <c r="P309" i="13"/>
  <c r="P310" i="13"/>
  <c r="P311" i="13"/>
  <c r="P312" i="13"/>
  <c r="P313" i="13"/>
  <c r="P314" i="13"/>
  <c r="P315" i="13"/>
  <c r="P316" i="13"/>
  <c r="P317" i="13"/>
  <c r="P318" i="13"/>
  <c r="P319" i="13"/>
  <c r="P320" i="13"/>
  <c r="P321" i="13"/>
  <c r="P322" i="13"/>
  <c r="P323" i="13"/>
  <c r="P324" i="13"/>
  <c r="P325" i="13"/>
  <c r="P326" i="13"/>
  <c r="P327" i="13"/>
  <c r="P328" i="13"/>
  <c r="P329" i="13"/>
  <c r="P330" i="13"/>
  <c r="P331" i="13"/>
  <c r="P332" i="13"/>
  <c r="P333" i="13"/>
  <c r="P334" i="13"/>
  <c r="P335" i="13"/>
  <c r="P336" i="13"/>
  <c r="P337" i="13"/>
  <c r="P338" i="13"/>
  <c r="P339" i="13"/>
  <c r="P340" i="13"/>
  <c r="P341" i="13"/>
  <c r="P342" i="13"/>
  <c r="P343" i="13"/>
  <c r="P344" i="13"/>
  <c r="P345" i="13"/>
  <c r="P346" i="13"/>
  <c r="P347" i="13"/>
  <c r="P348" i="13"/>
  <c r="P349" i="13"/>
  <c r="P350" i="13"/>
  <c r="P351" i="13"/>
  <c r="P352" i="13"/>
  <c r="P353" i="13"/>
  <c r="P354" i="13"/>
  <c r="P355" i="13"/>
  <c r="P356" i="13"/>
  <c r="P357" i="13"/>
  <c r="P358" i="13"/>
  <c r="P359" i="13"/>
  <c r="P360" i="13"/>
  <c r="P361" i="13"/>
  <c r="P362" i="13"/>
  <c r="P363" i="13"/>
  <c r="P364" i="13"/>
  <c r="P365" i="13"/>
  <c r="P366" i="13"/>
  <c r="P367" i="13"/>
  <c r="P368" i="13"/>
  <c r="P369" i="13"/>
  <c r="P370" i="13"/>
  <c r="P371" i="13"/>
  <c r="P372" i="13"/>
  <c r="P373" i="13"/>
  <c r="P374" i="13"/>
  <c r="P375" i="13"/>
  <c r="P376" i="13"/>
  <c r="P377" i="13"/>
  <c r="P378" i="13"/>
  <c r="P379" i="13"/>
  <c r="P380" i="13"/>
  <c r="P381" i="13"/>
  <c r="P382" i="13"/>
  <c r="P383" i="13"/>
  <c r="P384" i="13"/>
  <c r="P385" i="13"/>
  <c r="P386" i="13"/>
  <c r="P387" i="13"/>
  <c r="P388" i="13"/>
  <c r="P389" i="13"/>
  <c r="P390" i="13"/>
  <c r="P391" i="13"/>
  <c r="P392" i="13"/>
  <c r="P393" i="13"/>
  <c r="P394" i="13"/>
  <c r="P395" i="13"/>
  <c r="P396" i="13"/>
  <c r="P397" i="13"/>
  <c r="P398" i="13"/>
  <c r="P399" i="13"/>
  <c r="P400" i="13"/>
  <c r="P401" i="13"/>
  <c r="P402" i="13"/>
  <c r="P403" i="13"/>
  <c r="P404" i="13"/>
  <c r="P405" i="13"/>
  <c r="P406" i="13"/>
  <c r="P407" i="13"/>
  <c r="P408" i="13"/>
  <c r="P409" i="13"/>
  <c r="P410" i="13"/>
  <c r="P411" i="13"/>
  <c r="P412" i="13"/>
  <c r="P413" i="13"/>
  <c r="P414" i="13"/>
  <c r="P415" i="13"/>
  <c r="P416" i="13"/>
  <c r="P417" i="13"/>
  <c r="P418" i="13"/>
  <c r="P419" i="13"/>
  <c r="P420" i="13"/>
  <c r="P421" i="13"/>
  <c r="P422" i="13"/>
  <c r="P423" i="13"/>
  <c r="P424" i="13"/>
  <c r="P425" i="13"/>
  <c r="P426" i="13"/>
  <c r="P427" i="13"/>
  <c r="P428" i="13"/>
  <c r="P429" i="13"/>
  <c r="P430" i="13"/>
  <c r="P431" i="13"/>
  <c r="P432" i="13"/>
  <c r="P433" i="13"/>
  <c r="P434" i="13"/>
  <c r="P435" i="13"/>
  <c r="P436" i="13"/>
  <c r="P437" i="13"/>
  <c r="P438" i="13"/>
  <c r="P439" i="13"/>
  <c r="P440" i="13"/>
  <c r="P441" i="13"/>
  <c r="P442" i="13"/>
  <c r="P443" i="13"/>
  <c r="P444" i="13"/>
  <c r="P445" i="13"/>
  <c r="P446" i="13"/>
  <c r="P447" i="13"/>
  <c r="P448" i="13"/>
  <c r="P449" i="13"/>
  <c r="P450" i="13"/>
  <c r="P451" i="13"/>
  <c r="P452" i="13"/>
  <c r="P453" i="13"/>
  <c r="P454" i="13"/>
  <c r="P455" i="13"/>
  <c r="P456" i="13"/>
  <c r="P457" i="13"/>
  <c r="P458" i="13"/>
  <c r="P459" i="13"/>
  <c r="P460" i="13"/>
  <c r="P461" i="13"/>
  <c r="P462" i="13"/>
  <c r="P463" i="13"/>
  <c r="P464" i="13"/>
  <c r="P465" i="13"/>
  <c r="P466" i="13"/>
  <c r="P467" i="13"/>
  <c r="P468" i="13"/>
  <c r="P469" i="13"/>
  <c r="P470" i="13"/>
  <c r="P471" i="13"/>
  <c r="P472" i="13"/>
  <c r="P473" i="13"/>
  <c r="P474" i="13"/>
  <c r="P475" i="13"/>
  <c r="P476" i="13"/>
  <c r="P477" i="13"/>
  <c r="P478" i="13"/>
  <c r="P479" i="13"/>
  <c r="P480" i="13"/>
  <c r="P481" i="13"/>
  <c r="P482" i="13"/>
  <c r="P483" i="13"/>
  <c r="P484" i="13"/>
  <c r="P485" i="13"/>
  <c r="P486" i="13"/>
  <c r="P487" i="13"/>
  <c r="P488" i="13"/>
  <c r="P489" i="13"/>
  <c r="P490" i="13"/>
  <c r="P491" i="13"/>
  <c r="P492" i="13"/>
  <c r="P493" i="13"/>
  <c r="P494" i="13"/>
  <c r="P495" i="13"/>
  <c r="P496" i="13"/>
  <c r="P497" i="13"/>
  <c r="P498" i="13"/>
  <c r="P499" i="13"/>
  <c r="P500" i="13"/>
  <c r="P501" i="13"/>
  <c r="P502" i="13"/>
  <c r="P503" i="13"/>
  <c r="P504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4" i="13"/>
  <c r="Q6" i="7" l="1"/>
  <c r="O136" i="3" l="1"/>
  <c r="H129" i="7" l="1"/>
  <c r="H130" i="7"/>
  <c r="H131" i="7"/>
  <c r="H132" i="7"/>
  <c r="H133" i="7"/>
  <c r="H134" i="7"/>
  <c r="H135" i="7"/>
  <c r="H136" i="7"/>
  <c r="H137" i="7"/>
  <c r="H138" i="7"/>
  <c r="H139" i="7"/>
  <c r="H140" i="7"/>
  <c r="H128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26" i="7"/>
  <c r="H129" i="6"/>
  <c r="H130" i="6"/>
  <c r="H131" i="6"/>
  <c r="H132" i="6"/>
  <c r="H133" i="6"/>
  <c r="H134" i="6"/>
  <c r="H135" i="6"/>
  <c r="H136" i="6"/>
  <c r="H137" i="6"/>
  <c r="H138" i="6"/>
  <c r="H139" i="6"/>
  <c r="H140" i="6"/>
  <c r="H128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26" i="6"/>
  <c r="H129" i="5"/>
  <c r="H130" i="5"/>
  <c r="H131" i="5"/>
  <c r="H132" i="5"/>
  <c r="H133" i="5"/>
  <c r="H134" i="5"/>
  <c r="H135" i="5"/>
  <c r="H136" i="5"/>
  <c r="H137" i="5"/>
  <c r="H138" i="5"/>
  <c r="H139" i="5"/>
  <c r="H128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26" i="5"/>
  <c r="T5" i="13" l="1"/>
  <c r="T6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T40" i="13"/>
  <c r="T41" i="13"/>
  <c r="T42" i="13"/>
  <c r="T43" i="13"/>
  <c r="T44" i="13"/>
  <c r="T45" i="13"/>
  <c r="T46" i="13"/>
  <c r="T47" i="13"/>
  <c r="T48" i="13"/>
  <c r="T49" i="13"/>
  <c r="T50" i="13"/>
  <c r="T51" i="13"/>
  <c r="T52" i="13"/>
  <c r="T53" i="13"/>
  <c r="T54" i="13"/>
  <c r="T55" i="13"/>
  <c r="T56" i="13"/>
  <c r="T57" i="13"/>
  <c r="T58" i="13"/>
  <c r="T59" i="13"/>
  <c r="T60" i="13"/>
  <c r="T61" i="13"/>
  <c r="T62" i="13"/>
  <c r="T63" i="13"/>
  <c r="T64" i="13"/>
  <c r="T65" i="13"/>
  <c r="T66" i="13"/>
  <c r="T67" i="13"/>
  <c r="T68" i="13"/>
  <c r="T69" i="13"/>
  <c r="T70" i="13"/>
  <c r="T71" i="13"/>
  <c r="T72" i="13"/>
  <c r="T73" i="13"/>
  <c r="T74" i="13"/>
  <c r="T75" i="13"/>
  <c r="T76" i="13"/>
  <c r="T77" i="13"/>
  <c r="T78" i="13"/>
  <c r="T79" i="13"/>
  <c r="T80" i="13"/>
  <c r="T81" i="13"/>
  <c r="T82" i="13"/>
  <c r="T83" i="13"/>
  <c r="T84" i="13"/>
  <c r="T85" i="13"/>
  <c r="T86" i="13"/>
  <c r="T87" i="13"/>
  <c r="T88" i="13"/>
  <c r="T89" i="13"/>
  <c r="T90" i="13"/>
  <c r="T91" i="13"/>
  <c r="T92" i="13"/>
  <c r="T93" i="13"/>
  <c r="T94" i="13"/>
  <c r="T95" i="13"/>
  <c r="T96" i="13"/>
  <c r="T97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T201" i="13"/>
  <c r="T202" i="13"/>
  <c r="T203" i="13"/>
  <c r="T204" i="13"/>
  <c r="T205" i="13"/>
  <c r="T206" i="13"/>
  <c r="T207" i="13"/>
  <c r="T208" i="13"/>
  <c r="T209" i="13"/>
  <c r="T210" i="13"/>
  <c r="T211" i="13"/>
  <c r="T212" i="13"/>
  <c r="T213" i="13"/>
  <c r="T214" i="13"/>
  <c r="T215" i="13"/>
  <c r="T216" i="13"/>
  <c r="T217" i="13"/>
  <c r="T218" i="13"/>
  <c r="T219" i="13"/>
  <c r="T220" i="13"/>
  <c r="T221" i="13"/>
  <c r="T222" i="13"/>
  <c r="T223" i="13"/>
  <c r="T224" i="13"/>
  <c r="T225" i="13"/>
  <c r="T226" i="13"/>
  <c r="T227" i="13"/>
  <c r="T228" i="13"/>
  <c r="T229" i="13"/>
  <c r="T230" i="13"/>
  <c r="T231" i="13"/>
  <c r="T232" i="13"/>
  <c r="T233" i="13"/>
  <c r="T234" i="13"/>
  <c r="T235" i="13"/>
  <c r="T236" i="13"/>
  <c r="T237" i="13"/>
  <c r="T238" i="13"/>
  <c r="T239" i="13"/>
  <c r="T240" i="13"/>
  <c r="T241" i="13"/>
  <c r="T242" i="13"/>
  <c r="T243" i="13"/>
  <c r="T244" i="13"/>
  <c r="T245" i="13"/>
  <c r="T246" i="13"/>
  <c r="T247" i="13"/>
  <c r="T248" i="13"/>
  <c r="T249" i="13"/>
  <c r="T250" i="13"/>
  <c r="T251" i="13"/>
  <c r="T252" i="13"/>
  <c r="T253" i="13"/>
  <c r="T254" i="13"/>
  <c r="T255" i="13"/>
  <c r="T256" i="13"/>
  <c r="T257" i="13"/>
  <c r="T258" i="13"/>
  <c r="T259" i="13"/>
  <c r="T260" i="13"/>
  <c r="T261" i="13"/>
  <c r="T262" i="13"/>
  <c r="T263" i="13"/>
  <c r="T264" i="13"/>
  <c r="T265" i="13"/>
  <c r="T266" i="13"/>
  <c r="T267" i="13"/>
  <c r="T268" i="13"/>
  <c r="T269" i="13"/>
  <c r="T270" i="13"/>
  <c r="T271" i="13"/>
  <c r="T272" i="13"/>
  <c r="T273" i="13"/>
  <c r="T274" i="13"/>
  <c r="T275" i="13"/>
  <c r="T276" i="13"/>
  <c r="T277" i="13"/>
  <c r="T278" i="13"/>
  <c r="T279" i="13"/>
  <c r="T280" i="13"/>
  <c r="T281" i="13"/>
  <c r="T282" i="13"/>
  <c r="T283" i="13"/>
  <c r="T284" i="13"/>
  <c r="T285" i="13"/>
  <c r="T286" i="13"/>
  <c r="T287" i="13"/>
  <c r="T288" i="13"/>
  <c r="T289" i="13"/>
  <c r="T290" i="13"/>
  <c r="T291" i="13"/>
  <c r="T292" i="13"/>
  <c r="T293" i="13"/>
  <c r="T294" i="13"/>
  <c r="T295" i="13"/>
  <c r="T296" i="13"/>
  <c r="T297" i="13"/>
  <c r="T298" i="13"/>
  <c r="T299" i="13"/>
  <c r="T300" i="13"/>
  <c r="T301" i="13"/>
  <c r="T302" i="13"/>
  <c r="T303" i="13"/>
  <c r="T304" i="13"/>
  <c r="T305" i="13"/>
  <c r="T306" i="13"/>
  <c r="T307" i="13"/>
  <c r="T308" i="13"/>
  <c r="T309" i="13"/>
  <c r="T310" i="13"/>
  <c r="T311" i="13"/>
  <c r="T312" i="13"/>
  <c r="T313" i="13"/>
  <c r="T314" i="13"/>
  <c r="T315" i="13"/>
  <c r="T316" i="13"/>
  <c r="T317" i="13"/>
  <c r="T318" i="13"/>
  <c r="T319" i="13"/>
  <c r="T320" i="13"/>
  <c r="T321" i="13"/>
  <c r="T322" i="13"/>
  <c r="T323" i="13"/>
  <c r="T324" i="13"/>
  <c r="T325" i="13"/>
  <c r="T326" i="13"/>
  <c r="T327" i="13"/>
  <c r="T328" i="13"/>
  <c r="T329" i="13"/>
  <c r="T330" i="13"/>
  <c r="T331" i="13"/>
  <c r="T332" i="13"/>
  <c r="T333" i="13"/>
  <c r="T334" i="13"/>
  <c r="T335" i="13"/>
  <c r="T336" i="13"/>
  <c r="T337" i="13"/>
  <c r="T338" i="13"/>
  <c r="T339" i="13"/>
  <c r="T340" i="13"/>
  <c r="T341" i="13"/>
  <c r="T342" i="13"/>
  <c r="T343" i="13"/>
  <c r="T344" i="13"/>
  <c r="T345" i="13"/>
  <c r="T346" i="13"/>
  <c r="T347" i="13"/>
  <c r="T348" i="13"/>
  <c r="T349" i="13"/>
  <c r="T350" i="13"/>
  <c r="T351" i="13"/>
  <c r="T352" i="13"/>
  <c r="T353" i="13"/>
  <c r="T354" i="13"/>
  <c r="T355" i="13"/>
  <c r="T356" i="13"/>
  <c r="T357" i="13"/>
  <c r="T358" i="13"/>
  <c r="T359" i="13"/>
  <c r="T360" i="13"/>
  <c r="T361" i="13"/>
  <c r="T362" i="13"/>
  <c r="T363" i="13"/>
  <c r="T364" i="13"/>
  <c r="T365" i="13"/>
  <c r="T366" i="13"/>
  <c r="T367" i="13"/>
  <c r="T368" i="13"/>
  <c r="T369" i="13"/>
  <c r="T370" i="13"/>
  <c r="T371" i="13"/>
  <c r="T372" i="13"/>
  <c r="T373" i="13"/>
  <c r="T374" i="13"/>
  <c r="T375" i="13"/>
  <c r="T376" i="13"/>
  <c r="T377" i="13"/>
  <c r="T378" i="13"/>
  <c r="T379" i="13"/>
  <c r="T380" i="13"/>
  <c r="T381" i="13"/>
  <c r="T382" i="13"/>
  <c r="T383" i="13"/>
  <c r="T384" i="13"/>
  <c r="T385" i="13"/>
  <c r="T386" i="13"/>
  <c r="T387" i="13"/>
  <c r="T388" i="13"/>
  <c r="T389" i="13"/>
  <c r="T390" i="13"/>
  <c r="T391" i="13"/>
  <c r="T392" i="13"/>
  <c r="T393" i="13"/>
  <c r="T394" i="13"/>
  <c r="T395" i="13"/>
  <c r="T396" i="13"/>
  <c r="T397" i="13"/>
  <c r="T398" i="13"/>
  <c r="T399" i="13"/>
  <c r="T400" i="13"/>
  <c r="T401" i="13"/>
  <c r="T402" i="13"/>
  <c r="T403" i="13"/>
  <c r="T404" i="13"/>
  <c r="T405" i="13"/>
  <c r="T406" i="13"/>
  <c r="T407" i="13"/>
  <c r="T408" i="13"/>
  <c r="T409" i="13"/>
  <c r="T410" i="13"/>
  <c r="T411" i="13"/>
  <c r="T412" i="13"/>
  <c r="T413" i="13"/>
  <c r="T414" i="13"/>
  <c r="T415" i="13"/>
  <c r="T416" i="13"/>
  <c r="T417" i="13"/>
  <c r="T418" i="13"/>
  <c r="T419" i="13"/>
  <c r="T420" i="13"/>
  <c r="T421" i="13"/>
  <c r="T422" i="13"/>
  <c r="T423" i="13"/>
  <c r="T424" i="13"/>
  <c r="T425" i="13"/>
  <c r="T426" i="13"/>
  <c r="T427" i="13"/>
  <c r="T428" i="13"/>
  <c r="T429" i="13"/>
  <c r="T430" i="13"/>
  <c r="T431" i="13"/>
  <c r="T432" i="13"/>
  <c r="T433" i="13"/>
  <c r="T434" i="13"/>
  <c r="T435" i="13"/>
  <c r="T436" i="13"/>
  <c r="T437" i="13"/>
  <c r="T438" i="13"/>
  <c r="T439" i="13"/>
  <c r="T440" i="13"/>
  <c r="T441" i="13"/>
  <c r="T442" i="13"/>
  <c r="T443" i="13"/>
  <c r="T444" i="13"/>
  <c r="T445" i="13"/>
  <c r="T446" i="13"/>
  <c r="T447" i="13"/>
  <c r="T448" i="13"/>
  <c r="T449" i="13"/>
  <c r="T450" i="13"/>
  <c r="T451" i="13"/>
  <c r="T452" i="13"/>
  <c r="T453" i="13"/>
  <c r="T454" i="13"/>
  <c r="T455" i="13"/>
  <c r="T456" i="13"/>
  <c r="T457" i="13"/>
  <c r="T458" i="13"/>
  <c r="T459" i="13"/>
  <c r="T460" i="13"/>
  <c r="T461" i="13"/>
  <c r="T462" i="13"/>
  <c r="T463" i="13"/>
  <c r="T464" i="13"/>
  <c r="T465" i="13"/>
  <c r="T466" i="13"/>
  <c r="T467" i="13"/>
  <c r="T468" i="13"/>
  <c r="T469" i="13"/>
  <c r="T470" i="13"/>
  <c r="T471" i="13"/>
  <c r="T472" i="13"/>
  <c r="T473" i="13"/>
  <c r="T474" i="13"/>
  <c r="T475" i="13"/>
  <c r="T476" i="13"/>
  <c r="T477" i="13"/>
  <c r="T478" i="13"/>
  <c r="T479" i="13"/>
  <c r="T480" i="13"/>
  <c r="T481" i="13"/>
  <c r="T482" i="13"/>
  <c r="T483" i="13"/>
  <c r="T484" i="13"/>
  <c r="T485" i="13"/>
  <c r="T486" i="13"/>
  <c r="T487" i="13"/>
  <c r="T488" i="13"/>
  <c r="T489" i="13"/>
  <c r="T490" i="13"/>
  <c r="T491" i="13"/>
  <c r="T492" i="13"/>
  <c r="T493" i="13"/>
  <c r="T494" i="13"/>
  <c r="T495" i="13"/>
  <c r="T496" i="13"/>
  <c r="T497" i="13"/>
  <c r="T498" i="13"/>
  <c r="T499" i="13"/>
  <c r="T500" i="13"/>
  <c r="T501" i="13"/>
  <c r="T502" i="13"/>
  <c r="T503" i="13"/>
  <c r="T504" i="13"/>
  <c r="R5" i="13"/>
  <c r="R6" i="13"/>
  <c r="R7" i="13"/>
  <c r="R8" i="13"/>
  <c r="R9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47" i="13"/>
  <c r="R48" i="13"/>
  <c r="R49" i="13"/>
  <c r="R50" i="13"/>
  <c r="R51" i="13"/>
  <c r="R52" i="13"/>
  <c r="R53" i="13"/>
  <c r="R54" i="13"/>
  <c r="R55" i="13"/>
  <c r="R56" i="13"/>
  <c r="R57" i="13"/>
  <c r="R58" i="13"/>
  <c r="R59" i="13"/>
  <c r="R60" i="13"/>
  <c r="R61" i="13"/>
  <c r="R62" i="13"/>
  <c r="R63" i="13"/>
  <c r="R64" i="13"/>
  <c r="R65" i="13"/>
  <c r="R66" i="13"/>
  <c r="R67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R201" i="13"/>
  <c r="R202" i="13"/>
  <c r="R203" i="13"/>
  <c r="R204" i="13"/>
  <c r="R205" i="13"/>
  <c r="R206" i="13"/>
  <c r="R207" i="13"/>
  <c r="R208" i="13"/>
  <c r="R209" i="13"/>
  <c r="R210" i="13"/>
  <c r="R211" i="13"/>
  <c r="R212" i="13"/>
  <c r="R213" i="13"/>
  <c r="R214" i="13"/>
  <c r="R215" i="13"/>
  <c r="R216" i="13"/>
  <c r="R217" i="13"/>
  <c r="R218" i="13"/>
  <c r="R219" i="13"/>
  <c r="R220" i="13"/>
  <c r="R221" i="13"/>
  <c r="R222" i="13"/>
  <c r="R223" i="13"/>
  <c r="R224" i="13"/>
  <c r="R225" i="13"/>
  <c r="R226" i="13"/>
  <c r="R227" i="13"/>
  <c r="R228" i="13"/>
  <c r="R229" i="13"/>
  <c r="R230" i="13"/>
  <c r="R231" i="13"/>
  <c r="R232" i="13"/>
  <c r="R233" i="13"/>
  <c r="R234" i="13"/>
  <c r="R235" i="13"/>
  <c r="R236" i="13"/>
  <c r="R237" i="13"/>
  <c r="R238" i="13"/>
  <c r="R239" i="13"/>
  <c r="R240" i="13"/>
  <c r="R241" i="13"/>
  <c r="R242" i="13"/>
  <c r="R243" i="13"/>
  <c r="R244" i="13"/>
  <c r="R245" i="13"/>
  <c r="R246" i="13"/>
  <c r="R247" i="13"/>
  <c r="R248" i="13"/>
  <c r="R249" i="13"/>
  <c r="R250" i="13"/>
  <c r="R251" i="13"/>
  <c r="R252" i="13"/>
  <c r="R253" i="13"/>
  <c r="R254" i="13"/>
  <c r="R255" i="13"/>
  <c r="R256" i="13"/>
  <c r="R257" i="13"/>
  <c r="R258" i="13"/>
  <c r="R259" i="13"/>
  <c r="R260" i="13"/>
  <c r="R261" i="13"/>
  <c r="R262" i="13"/>
  <c r="R263" i="13"/>
  <c r="R264" i="13"/>
  <c r="R265" i="13"/>
  <c r="R266" i="13"/>
  <c r="R267" i="13"/>
  <c r="R268" i="13"/>
  <c r="R269" i="13"/>
  <c r="R270" i="13"/>
  <c r="R271" i="13"/>
  <c r="R272" i="13"/>
  <c r="R273" i="13"/>
  <c r="R274" i="13"/>
  <c r="R275" i="13"/>
  <c r="R276" i="13"/>
  <c r="R277" i="13"/>
  <c r="R278" i="13"/>
  <c r="R279" i="13"/>
  <c r="R280" i="13"/>
  <c r="R281" i="13"/>
  <c r="R282" i="13"/>
  <c r="R283" i="13"/>
  <c r="R284" i="13"/>
  <c r="R285" i="13"/>
  <c r="R286" i="13"/>
  <c r="R287" i="13"/>
  <c r="R288" i="13"/>
  <c r="R289" i="13"/>
  <c r="R290" i="13"/>
  <c r="R291" i="13"/>
  <c r="R292" i="13"/>
  <c r="R293" i="13"/>
  <c r="R294" i="13"/>
  <c r="R295" i="13"/>
  <c r="R296" i="13"/>
  <c r="R297" i="13"/>
  <c r="R298" i="13"/>
  <c r="R299" i="13"/>
  <c r="R300" i="13"/>
  <c r="R301" i="13"/>
  <c r="R302" i="13"/>
  <c r="R303" i="13"/>
  <c r="R304" i="13"/>
  <c r="R305" i="13"/>
  <c r="R306" i="13"/>
  <c r="R307" i="13"/>
  <c r="R308" i="13"/>
  <c r="R309" i="13"/>
  <c r="R310" i="13"/>
  <c r="R311" i="13"/>
  <c r="R312" i="13"/>
  <c r="R313" i="13"/>
  <c r="R314" i="13"/>
  <c r="R315" i="13"/>
  <c r="R316" i="13"/>
  <c r="R317" i="13"/>
  <c r="R318" i="13"/>
  <c r="R319" i="13"/>
  <c r="R320" i="13"/>
  <c r="R321" i="13"/>
  <c r="R322" i="13"/>
  <c r="R323" i="13"/>
  <c r="R324" i="13"/>
  <c r="R325" i="13"/>
  <c r="R326" i="13"/>
  <c r="R327" i="13"/>
  <c r="R328" i="13"/>
  <c r="R329" i="13"/>
  <c r="R330" i="13"/>
  <c r="R331" i="13"/>
  <c r="R332" i="13"/>
  <c r="R333" i="13"/>
  <c r="R334" i="13"/>
  <c r="R335" i="13"/>
  <c r="R336" i="13"/>
  <c r="R337" i="13"/>
  <c r="R338" i="13"/>
  <c r="R339" i="13"/>
  <c r="R340" i="13"/>
  <c r="R341" i="13"/>
  <c r="R342" i="13"/>
  <c r="R343" i="13"/>
  <c r="R344" i="13"/>
  <c r="R345" i="13"/>
  <c r="R346" i="13"/>
  <c r="R347" i="13"/>
  <c r="R348" i="13"/>
  <c r="R349" i="13"/>
  <c r="R350" i="13"/>
  <c r="R351" i="13"/>
  <c r="R352" i="13"/>
  <c r="R353" i="13"/>
  <c r="R354" i="13"/>
  <c r="R355" i="13"/>
  <c r="R356" i="13"/>
  <c r="R357" i="13"/>
  <c r="R358" i="13"/>
  <c r="R359" i="13"/>
  <c r="R360" i="13"/>
  <c r="R361" i="13"/>
  <c r="R362" i="13"/>
  <c r="R363" i="13"/>
  <c r="R364" i="13"/>
  <c r="R365" i="13"/>
  <c r="R366" i="13"/>
  <c r="R367" i="13"/>
  <c r="R368" i="13"/>
  <c r="R369" i="13"/>
  <c r="R370" i="13"/>
  <c r="R371" i="13"/>
  <c r="R372" i="13"/>
  <c r="R373" i="13"/>
  <c r="R374" i="13"/>
  <c r="R375" i="13"/>
  <c r="R376" i="13"/>
  <c r="R377" i="13"/>
  <c r="R378" i="13"/>
  <c r="R379" i="13"/>
  <c r="R380" i="13"/>
  <c r="R381" i="13"/>
  <c r="R382" i="13"/>
  <c r="R383" i="13"/>
  <c r="R384" i="13"/>
  <c r="R385" i="13"/>
  <c r="R386" i="13"/>
  <c r="R387" i="13"/>
  <c r="R388" i="13"/>
  <c r="R389" i="13"/>
  <c r="R390" i="13"/>
  <c r="R391" i="13"/>
  <c r="R392" i="13"/>
  <c r="R393" i="13"/>
  <c r="R394" i="13"/>
  <c r="R395" i="13"/>
  <c r="R396" i="13"/>
  <c r="R397" i="13"/>
  <c r="R398" i="13"/>
  <c r="R399" i="13"/>
  <c r="R400" i="13"/>
  <c r="R401" i="13"/>
  <c r="R402" i="13"/>
  <c r="R403" i="13"/>
  <c r="R404" i="13"/>
  <c r="R405" i="13"/>
  <c r="R406" i="13"/>
  <c r="R407" i="13"/>
  <c r="R408" i="13"/>
  <c r="R409" i="13"/>
  <c r="R410" i="13"/>
  <c r="R411" i="13"/>
  <c r="R412" i="13"/>
  <c r="R413" i="13"/>
  <c r="R414" i="13"/>
  <c r="R415" i="13"/>
  <c r="R416" i="13"/>
  <c r="R417" i="13"/>
  <c r="R418" i="13"/>
  <c r="R419" i="13"/>
  <c r="R420" i="13"/>
  <c r="R421" i="13"/>
  <c r="R422" i="13"/>
  <c r="R423" i="13"/>
  <c r="R424" i="13"/>
  <c r="R425" i="13"/>
  <c r="R426" i="13"/>
  <c r="R427" i="13"/>
  <c r="R428" i="13"/>
  <c r="R429" i="13"/>
  <c r="R430" i="13"/>
  <c r="R431" i="13"/>
  <c r="R432" i="13"/>
  <c r="R433" i="13"/>
  <c r="R434" i="13"/>
  <c r="R435" i="13"/>
  <c r="R436" i="13"/>
  <c r="R437" i="13"/>
  <c r="R438" i="13"/>
  <c r="R439" i="13"/>
  <c r="R440" i="13"/>
  <c r="R441" i="13"/>
  <c r="R442" i="13"/>
  <c r="R443" i="13"/>
  <c r="R444" i="13"/>
  <c r="R445" i="13"/>
  <c r="R446" i="13"/>
  <c r="R447" i="13"/>
  <c r="R448" i="13"/>
  <c r="R449" i="13"/>
  <c r="R450" i="13"/>
  <c r="R451" i="13"/>
  <c r="R452" i="13"/>
  <c r="R453" i="13"/>
  <c r="R454" i="13"/>
  <c r="R455" i="13"/>
  <c r="R456" i="13"/>
  <c r="R457" i="13"/>
  <c r="R458" i="13"/>
  <c r="R459" i="13"/>
  <c r="R460" i="13"/>
  <c r="R461" i="13"/>
  <c r="R462" i="13"/>
  <c r="R463" i="13"/>
  <c r="R464" i="13"/>
  <c r="R465" i="13"/>
  <c r="R466" i="13"/>
  <c r="R467" i="13"/>
  <c r="R468" i="13"/>
  <c r="R469" i="13"/>
  <c r="R470" i="13"/>
  <c r="R471" i="13"/>
  <c r="R472" i="13"/>
  <c r="R473" i="13"/>
  <c r="R474" i="13"/>
  <c r="R475" i="13"/>
  <c r="R476" i="13"/>
  <c r="R477" i="13"/>
  <c r="R478" i="13"/>
  <c r="R479" i="13"/>
  <c r="R480" i="13"/>
  <c r="R481" i="13"/>
  <c r="R482" i="13"/>
  <c r="R483" i="13"/>
  <c r="R484" i="13"/>
  <c r="R485" i="13"/>
  <c r="R486" i="13"/>
  <c r="R487" i="13"/>
  <c r="R488" i="13"/>
  <c r="R489" i="13"/>
  <c r="R490" i="13"/>
  <c r="R491" i="13"/>
  <c r="R492" i="13"/>
  <c r="R493" i="13"/>
  <c r="R494" i="13"/>
  <c r="R495" i="13"/>
  <c r="R496" i="13"/>
  <c r="R497" i="13"/>
  <c r="R498" i="13"/>
  <c r="R499" i="13"/>
  <c r="R500" i="13"/>
  <c r="R501" i="13"/>
  <c r="R502" i="13"/>
  <c r="R503" i="13"/>
  <c r="R504" i="13"/>
  <c r="T4" i="13"/>
  <c r="R4" i="13"/>
  <c r="B34" i="31" l="1"/>
  <c r="L131" i="6"/>
  <c r="L132" i="6"/>
  <c r="L133" i="6"/>
  <c r="L134" i="6"/>
  <c r="L135" i="6"/>
  <c r="L136" i="6"/>
  <c r="L137" i="6"/>
  <c r="L138" i="6"/>
  <c r="L139" i="6"/>
  <c r="L140" i="6"/>
  <c r="F126" i="6"/>
  <c r="F127" i="6"/>
  <c r="F128" i="6"/>
  <c r="F129" i="6"/>
  <c r="F130" i="6"/>
  <c r="F131" i="6"/>
  <c r="F132" i="6"/>
  <c r="B36" i="15" l="1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O4" i="9" l="1"/>
  <c r="O5" i="9"/>
  <c r="O6" i="9"/>
  <c r="O7" i="9"/>
  <c r="O8" i="9"/>
  <c r="O9" i="9"/>
  <c r="O10" i="9"/>
  <c r="O11" i="9"/>
  <c r="O12" i="9"/>
  <c r="O13" i="9"/>
  <c r="O14" i="9"/>
  <c r="O3" i="9"/>
  <c r="O4" i="10"/>
  <c r="O5" i="10"/>
  <c r="O6" i="10"/>
  <c r="O7" i="10"/>
  <c r="O8" i="10"/>
  <c r="O9" i="10"/>
  <c r="O10" i="10"/>
  <c r="O11" i="10"/>
  <c r="O12" i="10"/>
  <c r="O13" i="10"/>
  <c r="O14" i="10"/>
  <c r="O3" i="10"/>
  <c r="O4" i="12"/>
  <c r="O5" i="12"/>
  <c r="O6" i="12"/>
  <c r="O7" i="12"/>
  <c r="O8" i="12"/>
  <c r="O9" i="12"/>
  <c r="O10" i="12"/>
  <c r="O11" i="12"/>
  <c r="O12" i="12"/>
  <c r="O13" i="12"/>
  <c r="O14" i="12"/>
  <c r="O3" i="12"/>
  <c r="T133" i="7"/>
  <c r="R133" i="7"/>
  <c r="R134" i="7"/>
  <c r="R131" i="7"/>
  <c r="P133" i="7"/>
  <c r="N134" i="7"/>
  <c r="N131" i="7"/>
  <c r="I132" i="7"/>
  <c r="I133" i="7"/>
  <c r="I134" i="7"/>
  <c r="S251" i="7"/>
  <c r="T251" i="7" s="1"/>
  <c r="Q251" i="7"/>
  <c r="R251" i="7" s="1"/>
  <c r="O251" i="7"/>
  <c r="P251" i="7" s="1"/>
  <c r="M251" i="7"/>
  <c r="N251" i="7" s="1"/>
  <c r="K251" i="7"/>
  <c r="L251" i="7" s="1"/>
  <c r="H251" i="7"/>
  <c r="I251" i="7" s="1"/>
  <c r="E251" i="7"/>
  <c r="F251" i="7" s="1"/>
  <c r="S250" i="7"/>
  <c r="T250" i="7" s="1"/>
  <c r="Q250" i="7"/>
  <c r="R250" i="7" s="1"/>
  <c r="O250" i="7"/>
  <c r="P250" i="7" s="1"/>
  <c r="M250" i="7"/>
  <c r="N250" i="7" s="1"/>
  <c r="K250" i="7"/>
  <c r="L250" i="7" s="1"/>
  <c r="H250" i="7"/>
  <c r="I250" i="7" s="1"/>
  <c r="E250" i="7"/>
  <c r="F250" i="7" s="1"/>
  <c r="S249" i="7"/>
  <c r="T249" i="7" s="1"/>
  <c r="Q249" i="7"/>
  <c r="R249" i="7" s="1"/>
  <c r="O249" i="7"/>
  <c r="P249" i="7" s="1"/>
  <c r="M249" i="7"/>
  <c r="N249" i="7" s="1"/>
  <c r="K249" i="7"/>
  <c r="L249" i="7" s="1"/>
  <c r="H249" i="7"/>
  <c r="I249" i="7" s="1"/>
  <c r="E249" i="7"/>
  <c r="F249" i="7" s="1"/>
  <c r="S248" i="7"/>
  <c r="T248" i="7" s="1"/>
  <c r="Q248" i="7"/>
  <c r="R248" i="7" s="1"/>
  <c r="O248" i="7"/>
  <c r="P248" i="7" s="1"/>
  <c r="M248" i="7"/>
  <c r="N248" i="7" s="1"/>
  <c r="K248" i="7"/>
  <c r="L248" i="7" s="1"/>
  <c r="H248" i="7"/>
  <c r="I248" i="7" s="1"/>
  <c r="E248" i="7"/>
  <c r="F248" i="7" s="1"/>
  <c r="S247" i="7"/>
  <c r="T247" i="7" s="1"/>
  <c r="Q247" i="7"/>
  <c r="R247" i="7" s="1"/>
  <c r="O247" i="7"/>
  <c r="P247" i="7" s="1"/>
  <c r="M247" i="7"/>
  <c r="N247" i="7" s="1"/>
  <c r="K247" i="7"/>
  <c r="L247" i="7" s="1"/>
  <c r="H247" i="7"/>
  <c r="I247" i="7" s="1"/>
  <c r="E247" i="7"/>
  <c r="F247" i="7" s="1"/>
  <c r="S246" i="7"/>
  <c r="T246" i="7" s="1"/>
  <c r="Q246" i="7"/>
  <c r="R246" i="7" s="1"/>
  <c r="O246" i="7"/>
  <c r="P246" i="7" s="1"/>
  <c r="M246" i="7"/>
  <c r="N246" i="7" s="1"/>
  <c r="K246" i="7"/>
  <c r="L246" i="7" s="1"/>
  <c r="H246" i="7"/>
  <c r="I246" i="7" s="1"/>
  <c r="E246" i="7"/>
  <c r="F246" i="7" s="1"/>
  <c r="S245" i="7"/>
  <c r="T245" i="7" s="1"/>
  <c r="Q245" i="7"/>
  <c r="R245" i="7" s="1"/>
  <c r="O245" i="7"/>
  <c r="P245" i="7" s="1"/>
  <c r="M245" i="7"/>
  <c r="N245" i="7" s="1"/>
  <c r="K245" i="7"/>
  <c r="L245" i="7" s="1"/>
  <c r="H245" i="7"/>
  <c r="I245" i="7" s="1"/>
  <c r="E245" i="7"/>
  <c r="F245" i="7" s="1"/>
  <c r="S244" i="7"/>
  <c r="T244" i="7" s="1"/>
  <c r="Q244" i="7"/>
  <c r="R244" i="7" s="1"/>
  <c r="O244" i="7"/>
  <c r="P244" i="7" s="1"/>
  <c r="M244" i="7"/>
  <c r="N244" i="7" s="1"/>
  <c r="K244" i="7"/>
  <c r="L244" i="7" s="1"/>
  <c r="H244" i="7"/>
  <c r="I244" i="7" s="1"/>
  <c r="E244" i="7"/>
  <c r="F244" i="7" s="1"/>
  <c r="S243" i="7"/>
  <c r="T243" i="7" s="1"/>
  <c r="Q243" i="7"/>
  <c r="R243" i="7" s="1"/>
  <c r="O243" i="7"/>
  <c r="P243" i="7" s="1"/>
  <c r="M243" i="7"/>
  <c r="N243" i="7" s="1"/>
  <c r="K243" i="7"/>
  <c r="L243" i="7" s="1"/>
  <c r="H243" i="7"/>
  <c r="I243" i="7" s="1"/>
  <c r="E243" i="7"/>
  <c r="F243" i="7" s="1"/>
  <c r="S242" i="7"/>
  <c r="T242" i="7" s="1"/>
  <c r="Q242" i="7"/>
  <c r="R242" i="7" s="1"/>
  <c r="O242" i="7"/>
  <c r="P242" i="7" s="1"/>
  <c r="M242" i="7"/>
  <c r="N242" i="7" s="1"/>
  <c r="K242" i="7"/>
  <c r="L242" i="7" s="1"/>
  <c r="H242" i="7"/>
  <c r="I242" i="7" s="1"/>
  <c r="E242" i="7"/>
  <c r="F242" i="7" s="1"/>
  <c r="S241" i="7"/>
  <c r="T241" i="7" s="1"/>
  <c r="Q241" i="7"/>
  <c r="R241" i="7" s="1"/>
  <c r="O241" i="7"/>
  <c r="P241" i="7" s="1"/>
  <c r="M241" i="7"/>
  <c r="N241" i="7" s="1"/>
  <c r="K241" i="7"/>
  <c r="L241" i="7" s="1"/>
  <c r="H241" i="7"/>
  <c r="I241" i="7" s="1"/>
  <c r="E241" i="7"/>
  <c r="F241" i="7" s="1"/>
  <c r="S240" i="7"/>
  <c r="T240" i="7" s="1"/>
  <c r="Q240" i="7"/>
  <c r="R240" i="7" s="1"/>
  <c r="O240" i="7"/>
  <c r="P240" i="7" s="1"/>
  <c r="M240" i="7"/>
  <c r="N240" i="7" s="1"/>
  <c r="K240" i="7"/>
  <c r="L240" i="7" s="1"/>
  <c r="H240" i="7"/>
  <c r="I240" i="7" s="1"/>
  <c r="E240" i="7"/>
  <c r="F240" i="7" s="1"/>
  <c r="S239" i="7"/>
  <c r="T239" i="7" s="1"/>
  <c r="Q239" i="7"/>
  <c r="R239" i="7" s="1"/>
  <c r="O239" i="7"/>
  <c r="P239" i="7" s="1"/>
  <c r="M239" i="7"/>
  <c r="N239" i="7" s="1"/>
  <c r="K239" i="7"/>
  <c r="L239" i="7" s="1"/>
  <c r="H239" i="7"/>
  <c r="I239" i="7" s="1"/>
  <c r="E239" i="7"/>
  <c r="F239" i="7" s="1"/>
  <c r="S238" i="7"/>
  <c r="T238" i="7" s="1"/>
  <c r="Q238" i="7"/>
  <c r="R238" i="7" s="1"/>
  <c r="O238" i="7"/>
  <c r="P238" i="7" s="1"/>
  <c r="M238" i="7"/>
  <c r="N238" i="7" s="1"/>
  <c r="K238" i="7"/>
  <c r="L238" i="7" s="1"/>
  <c r="H238" i="7"/>
  <c r="I238" i="7" s="1"/>
  <c r="E238" i="7"/>
  <c r="F238" i="7" s="1"/>
  <c r="S237" i="7"/>
  <c r="T237" i="7" s="1"/>
  <c r="Q237" i="7"/>
  <c r="R237" i="7" s="1"/>
  <c r="O237" i="7"/>
  <c r="P237" i="7" s="1"/>
  <c r="M237" i="7"/>
  <c r="N237" i="7" s="1"/>
  <c r="K237" i="7"/>
  <c r="L237" i="7" s="1"/>
  <c r="H237" i="7"/>
  <c r="I237" i="7" s="1"/>
  <c r="E237" i="7"/>
  <c r="F237" i="7" s="1"/>
  <c r="S236" i="7"/>
  <c r="T236" i="7" s="1"/>
  <c r="Q236" i="7"/>
  <c r="R236" i="7" s="1"/>
  <c r="O236" i="7"/>
  <c r="P236" i="7" s="1"/>
  <c r="M236" i="7"/>
  <c r="N236" i="7" s="1"/>
  <c r="K236" i="7"/>
  <c r="L236" i="7" s="1"/>
  <c r="H236" i="7"/>
  <c r="I236" i="7" s="1"/>
  <c r="E236" i="7"/>
  <c r="F236" i="7" s="1"/>
  <c r="S235" i="7"/>
  <c r="T235" i="7" s="1"/>
  <c r="Q235" i="7"/>
  <c r="R235" i="7" s="1"/>
  <c r="O235" i="7"/>
  <c r="P235" i="7" s="1"/>
  <c r="M235" i="7"/>
  <c r="N235" i="7" s="1"/>
  <c r="K235" i="7"/>
  <c r="L235" i="7" s="1"/>
  <c r="H235" i="7"/>
  <c r="I235" i="7" s="1"/>
  <c r="E235" i="7"/>
  <c r="F235" i="7" s="1"/>
  <c r="S234" i="7"/>
  <c r="T234" i="7" s="1"/>
  <c r="Q234" i="7"/>
  <c r="R234" i="7" s="1"/>
  <c r="O234" i="7"/>
  <c r="P234" i="7" s="1"/>
  <c r="M234" i="7"/>
  <c r="N234" i="7" s="1"/>
  <c r="K234" i="7"/>
  <c r="L234" i="7" s="1"/>
  <c r="H234" i="7"/>
  <c r="I234" i="7" s="1"/>
  <c r="E234" i="7"/>
  <c r="F234" i="7" s="1"/>
  <c r="S233" i="7"/>
  <c r="T233" i="7" s="1"/>
  <c r="Q233" i="7"/>
  <c r="R233" i="7" s="1"/>
  <c r="O233" i="7"/>
  <c r="P233" i="7" s="1"/>
  <c r="M233" i="7"/>
  <c r="N233" i="7" s="1"/>
  <c r="K233" i="7"/>
  <c r="L233" i="7" s="1"/>
  <c r="H233" i="7"/>
  <c r="I233" i="7" s="1"/>
  <c r="E233" i="7"/>
  <c r="F233" i="7" s="1"/>
  <c r="S232" i="7"/>
  <c r="T232" i="7" s="1"/>
  <c r="Q232" i="7"/>
  <c r="R232" i="7" s="1"/>
  <c r="O232" i="7"/>
  <c r="P232" i="7" s="1"/>
  <c r="M232" i="7"/>
  <c r="N232" i="7" s="1"/>
  <c r="K232" i="7"/>
  <c r="L232" i="7" s="1"/>
  <c r="H232" i="7"/>
  <c r="I232" i="7" s="1"/>
  <c r="E232" i="7"/>
  <c r="F232" i="7" s="1"/>
  <c r="S231" i="7"/>
  <c r="T231" i="7" s="1"/>
  <c r="Q231" i="7"/>
  <c r="R231" i="7" s="1"/>
  <c r="O231" i="7"/>
  <c r="P231" i="7" s="1"/>
  <c r="M231" i="7"/>
  <c r="N231" i="7" s="1"/>
  <c r="K231" i="7"/>
  <c r="L231" i="7" s="1"/>
  <c r="H231" i="7"/>
  <c r="I231" i="7" s="1"/>
  <c r="E231" i="7"/>
  <c r="F231" i="7" s="1"/>
  <c r="S230" i="7"/>
  <c r="T230" i="7" s="1"/>
  <c r="Q230" i="7"/>
  <c r="R230" i="7" s="1"/>
  <c r="O230" i="7"/>
  <c r="P230" i="7" s="1"/>
  <c r="M230" i="7"/>
  <c r="N230" i="7" s="1"/>
  <c r="K230" i="7"/>
  <c r="L230" i="7" s="1"/>
  <c r="H230" i="7"/>
  <c r="I230" i="7" s="1"/>
  <c r="E230" i="7"/>
  <c r="F230" i="7" s="1"/>
  <c r="S229" i="7"/>
  <c r="T229" i="7" s="1"/>
  <c r="Q229" i="7"/>
  <c r="R229" i="7" s="1"/>
  <c r="O229" i="7"/>
  <c r="P229" i="7" s="1"/>
  <c r="M229" i="7"/>
  <c r="N229" i="7" s="1"/>
  <c r="K229" i="7"/>
  <c r="L229" i="7" s="1"/>
  <c r="H229" i="7"/>
  <c r="I229" i="7" s="1"/>
  <c r="E229" i="7"/>
  <c r="F229" i="7" s="1"/>
  <c r="S228" i="7"/>
  <c r="T228" i="7" s="1"/>
  <c r="Q228" i="7"/>
  <c r="R228" i="7" s="1"/>
  <c r="O228" i="7"/>
  <c r="P228" i="7" s="1"/>
  <c r="M228" i="7"/>
  <c r="N228" i="7" s="1"/>
  <c r="K228" i="7"/>
  <c r="L228" i="7" s="1"/>
  <c r="H228" i="7"/>
  <c r="I228" i="7" s="1"/>
  <c r="E228" i="7"/>
  <c r="F228" i="7" s="1"/>
  <c r="S227" i="7"/>
  <c r="T227" i="7" s="1"/>
  <c r="Q227" i="7"/>
  <c r="R227" i="7" s="1"/>
  <c r="O227" i="7"/>
  <c r="P227" i="7" s="1"/>
  <c r="M227" i="7"/>
  <c r="N227" i="7" s="1"/>
  <c r="K227" i="7"/>
  <c r="L227" i="7" s="1"/>
  <c r="H227" i="7"/>
  <c r="I227" i="7" s="1"/>
  <c r="E227" i="7"/>
  <c r="F227" i="7" s="1"/>
  <c r="S226" i="7"/>
  <c r="T226" i="7" s="1"/>
  <c r="Q226" i="7"/>
  <c r="R226" i="7" s="1"/>
  <c r="O226" i="7"/>
  <c r="P226" i="7" s="1"/>
  <c r="M226" i="7"/>
  <c r="N226" i="7" s="1"/>
  <c r="K226" i="7"/>
  <c r="L226" i="7" s="1"/>
  <c r="H226" i="7"/>
  <c r="I226" i="7" s="1"/>
  <c r="E226" i="7"/>
  <c r="F226" i="7" s="1"/>
  <c r="S225" i="7"/>
  <c r="T225" i="7" s="1"/>
  <c r="Q225" i="7"/>
  <c r="R225" i="7" s="1"/>
  <c r="O225" i="7"/>
  <c r="P225" i="7" s="1"/>
  <c r="M225" i="7"/>
  <c r="N225" i="7" s="1"/>
  <c r="K225" i="7"/>
  <c r="L225" i="7" s="1"/>
  <c r="H225" i="7"/>
  <c r="I225" i="7" s="1"/>
  <c r="E225" i="7"/>
  <c r="F225" i="7" s="1"/>
  <c r="S224" i="7"/>
  <c r="T224" i="7" s="1"/>
  <c r="Q224" i="7"/>
  <c r="R224" i="7" s="1"/>
  <c r="O224" i="7"/>
  <c r="P224" i="7" s="1"/>
  <c r="M224" i="7"/>
  <c r="N224" i="7" s="1"/>
  <c r="K224" i="7"/>
  <c r="L224" i="7" s="1"/>
  <c r="H224" i="7"/>
  <c r="I224" i="7" s="1"/>
  <c r="E224" i="7"/>
  <c r="F224" i="7" s="1"/>
  <c r="S223" i="7"/>
  <c r="T223" i="7" s="1"/>
  <c r="Q223" i="7"/>
  <c r="R223" i="7" s="1"/>
  <c r="O223" i="7"/>
  <c r="P223" i="7" s="1"/>
  <c r="M223" i="7"/>
  <c r="N223" i="7" s="1"/>
  <c r="K223" i="7"/>
  <c r="L223" i="7" s="1"/>
  <c r="H223" i="7"/>
  <c r="I223" i="7" s="1"/>
  <c r="E223" i="7"/>
  <c r="F223" i="7" s="1"/>
  <c r="S222" i="7"/>
  <c r="T222" i="7" s="1"/>
  <c r="Q222" i="7"/>
  <c r="R222" i="7" s="1"/>
  <c r="O222" i="7"/>
  <c r="P222" i="7" s="1"/>
  <c r="M222" i="7"/>
  <c r="N222" i="7" s="1"/>
  <c r="K222" i="7"/>
  <c r="L222" i="7" s="1"/>
  <c r="H222" i="7"/>
  <c r="I222" i="7" s="1"/>
  <c r="E222" i="7"/>
  <c r="F222" i="7" s="1"/>
  <c r="S221" i="7"/>
  <c r="T221" i="7" s="1"/>
  <c r="Q221" i="7"/>
  <c r="R221" i="7" s="1"/>
  <c r="O221" i="7"/>
  <c r="P221" i="7" s="1"/>
  <c r="M221" i="7"/>
  <c r="N221" i="7" s="1"/>
  <c r="K221" i="7"/>
  <c r="L221" i="7" s="1"/>
  <c r="H221" i="7"/>
  <c r="I221" i="7" s="1"/>
  <c r="E221" i="7"/>
  <c r="F221" i="7" s="1"/>
  <c r="S220" i="7"/>
  <c r="T220" i="7" s="1"/>
  <c r="Q220" i="7"/>
  <c r="R220" i="7" s="1"/>
  <c r="O220" i="7"/>
  <c r="P220" i="7" s="1"/>
  <c r="M220" i="7"/>
  <c r="N220" i="7" s="1"/>
  <c r="K220" i="7"/>
  <c r="L220" i="7" s="1"/>
  <c r="H220" i="7"/>
  <c r="I220" i="7" s="1"/>
  <c r="E220" i="7"/>
  <c r="F220" i="7" s="1"/>
  <c r="S219" i="7"/>
  <c r="T219" i="7" s="1"/>
  <c r="Q219" i="7"/>
  <c r="R219" i="7" s="1"/>
  <c r="O219" i="7"/>
  <c r="P219" i="7" s="1"/>
  <c r="M219" i="7"/>
  <c r="N219" i="7" s="1"/>
  <c r="K219" i="7"/>
  <c r="L219" i="7" s="1"/>
  <c r="H219" i="7"/>
  <c r="I219" i="7" s="1"/>
  <c r="E219" i="7"/>
  <c r="F219" i="7" s="1"/>
  <c r="S218" i="7"/>
  <c r="T218" i="7" s="1"/>
  <c r="Q218" i="7"/>
  <c r="R218" i="7" s="1"/>
  <c r="O218" i="7"/>
  <c r="P218" i="7" s="1"/>
  <c r="M218" i="7"/>
  <c r="N218" i="7" s="1"/>
  <c r="K218" i="7"/>
  <c r="L218" i="7" s="1"/>
  <c r="H218" i="7"/>
  <c r="I218" i="7" s="1"/>
  <c r="E218" i="7"/>
  <c r="F218" i="7" s="1"/>
  <c r="S217" i="7"/>
  <c r="T217" i="7" s="1"/>
  <c r="Q217" i="7"/>
  <c r="R217" i="7" s="1"/>
  <c r="O217" i="7"/>
  <c r="P217" i="7" s="1"/>
  <c r="M217" i="7"/>
  <c r="N217" i="7" s="1"/>
  <c r="K217" i="7"/>
  <c r="L217" i="7" s="1"/>
  <c r="H217" i="7"/>
  <c r="I217" i="7" s="1"/>
  <c r="E217" i="7"/>
  <c r="F217" i="7" s="1"/>
  <c r="S216" i="7"/>
  <c r="T216" i="7" s="1"/>
  <c r="Q216" i="7"/>
  <c r="R216" i="7" s="1"/>
  <c r="O216" i="7"/>
  <c r="P216" i="7" s="1"/>
  <c r="M216" i="7"/>
  <c r="N216" i="7" s="1"/>
  <c r="K216" i="7"/>
  <c r="L216" i="7" s="1"/>
  <c r="H216" i="7"/>
  <c r="I216" i="7" s="1"/>
  <c r="E216" i="7"/>
  <c r="F216" i="7" s="1"/>
  <c r="S215" i="7"/>
  <c r="T215" i="7" s="1"/>
  <c r="Q215" i="7"/>
  <c r="R215" i="7" s="1"/>
  <c r="O215" i="7"/>
  <c r="P215" i="7" s="1"/>
  <c r="M215" i="7"/>
  <c r="N215" i="7" s="1"/>
  <c r="K215" i="7"/>
  <c r="L215" i="7" s="1"/>
  <c r="H215" i="7"/>
  <c r="I215" i="7" s="1"/>
  <c r="E215" i="7"/>
  <c r="F215" i="7" s="1"/>
  <c r="S214" i="7"/>
  <c r="T214" i="7" s="1"/>
  <c r="Q214" i="7"/>
  <c r="R214" i="7" s="1"/>
  <c r="O214" i="7"/>
  <c r="P214" i="7" s="1"/>
  <c r="M214" i="7"/>
  <c r="N214" i="7" s="1"/>
  <c r="K214" i="7"/>
  <c r="L214" i="7" s="1"/>
  <c r="H214" i="7"/>
  <c r="I214" i="7" s="1"/>
  <c r="E214" i="7"/>
  <c r="F214" i="7" s="1"/>
  <c r="S213" i="7"/>
  <c r="T213" i="7" s="1"/>
  <c r="Q213" i="7"/>
  <c r="R213" i="7" s="1"/>
  <c r="O213" i="7"/>
  <c r="P213" i="7" s="1"/>
  <c r="M213" i="7"/>
  <c r="N213" i="7" s="1"/>
  <c r="K213" i="7"/>
  <c r="L213" i="7" s="1"/>
  <c r="H213" i="7"/>
  <c r="I213" i="7" s="1"/>
  <c r="E213" i="7"/>
  <c r="F213" i="7" s="1"/>
  <c r="S212" i="7"/>
  <c r="T212" i="7" s="1"/>
  <c r="Q212" i="7"/>
  <c r="R212" i="7" s="1"/>
  <c r="O212" i="7"/>
  <c r="P212" i="7" s="1"/>
  <c r="M212" i="7"/>
  <c r="N212" i="7" s="1"/>
  <c r="K212" i="7"/>
  <c r="L212" i="7" s="1"/>
  <c r="H212" i="7"/>
  <c r="I212" i="7" s="1"/>
  <c r="E212" i="7"/>
  <c r="F212" i="7" s="1"/>
  <c r="S211" i="7"/>
  <c r="T211" i="7" s="1"/>
  <c r="Q211" i="7"/>
  <c r="R211" i="7" s="1"/>
  <c r="O211" i="7"/>
  <c r="P211" i="7" s="1"/>
  <c r="M211" i="7"/>
  <c r="N211" i="7" s="1"/>
  <c r="K211" i="7"/>
  <c r="L211" i="7" s="1"/>
  <c r="H211" i="7"/>
  <c r="I211" i="7" s="1"/>
  <c r="E211" i="7"/>
  <c r="F211" i="7" s="1"/>
  <c r="S210" i="7"/>
  <c r="T210" i="7" s="1"/>
  <c r="Q210" i="7"/>
  <c r="R210" i="7" s="1"/>
  <c r="O210" i="7"/>
  <c r="P210" i="7" s="1"/>
  <c r="M210" i="7"/>
  <c r="N210" i="7" s="1"/>
  <c r="K210" i="7"/>
  <c r="L210" i="7" s="1"/>
  <c r="H210" i="7"/>
  <c r="I210" i="7" s="1"/>
  <c r="E210" i="7"/>
  <c r="F210" i="7" s="1"/>
  <c r="S209" i="7"/>
  <c r="T209" i="7" s="1"/>
  <c r="Q209" i="7"/>
  <c r="R209" i="7" s="1"/>
  <c r="O209" i="7"/>
  <c r="P209" i="7" s="1"/>
  <c r="M209" i="7"/>
  <c r="N209" i="7" s="1"/>
  <c r="K209" i="7"/>
  <c r="L209" i="7" s="1"/>
  <c r="H209" i="7"/>
  <c r="I209" i="7" s="1"/>
  <c r="E209" i="7"/>
  <c r="F209" i="7" s="1"/>
  <c r="S208" i="7"/>
  <c r="T208" i="7" s="1"/>
  <c r="Q208" i="7"/>
  <c r="R208" i="7" s="1"/>
  <c r="O208" i="7"/>
  <c r="P208" i="7" s="1"/>
  <c r="M208" i="7"/>
  <c r="N208" i="7" s="1"/>
  <c r="K208" i="7"/>
  <c r="L208" i="7" s="1"/>
  <c r="H208" i="7"/>
  <c r="I208" i="7" s="1"/>
  <c r="E208" i="7"/>
  <c r="F208" i="7" s="1"/>
  <c r="S207" i="7"/>
  <c r="T207" i="7" s="1"/>
  <c r="Q207" i="7"/>
  <c r="R207" i="7" s="1"/>
  <c r="O207" i="7"/>
  <c r="P207" i="7" s="1"/>
  <c r="M207" i="7"/>
  <c r="N207" i="7" s="1"/>
  <c r="K207" i="7"/>
  <c r="L207" i="7" s="1"/>
  <c r="H207" i="7"/>
  <c r="I207" i="7" s="1"/>
  <c r="E207" i="7"/>
  <c r="F207" i="7" s="1"/>
  <c r="S206" i="7"/>
  <c r="T206" i="7" s="1"/>
  <c r="Q206" i="7"/>
  <c r="R206" i="7" s="1"/>
  <c r="O206" i="7"/>
  <c r="P206" i="7" s="1"/>
  <c r="M206" i="7"/>
  <c r="N206" i="7" s="1"/>
  <c r="K206" i="7"/>
  <c r="L206" i="7" s="1"/>
  <c r="H206" i="7"/>
  <c r="I206" i="7" s="1"/>
  <c r="E206" i="7"/>
  <c r="F206" i="7" s="1"/>
  <c r="S205" i="7"/>
  <c r="T205" i="7" s="1"/>
  <c r="Q205" i="7"/>
  <c r="R205" i="7" s="1"/>
  <c r="O205" i="7"/>
  <c r="P205" i="7" s="1"/>
  <c r="M205" i="7"/>
  <c r="N205" i="7" s="1"/>
  <c r="K205" i="7"/>
  <c r="L205" i="7" s="1"/>
  <c r="H205" i="7"/>
  <c r="I205" i="7" s="1"/>
  <c r="E205" i="7"/>
  <c r="F205" i="7" s="1"/>
  <c r="S204" i="7"/>
  <c r="T204" i="7" s="1"/>
  <c r="Q204" i="7"/>
  <c r="R204" i="7" s="1"/>
  <c r="O204" i="7"/>
  <c r="P204" i="7" s="1"/>
  <c r="M204" i="7"/>
  <c r="N204" i="7" s="1"/>
  <c r="K204" i="7"/>
  <c r="L204" i="7" s="1"/>
  <c r="H204" i="7"/>
  <c r="I204" i="7" s="1"/>
  <c r="E204" i="7"/>
  <c r="F204" i="7" s="1"/>
  <c r="S203" i="7"/>
  <c r="T203" i="7" s="1"/>
  <c r="Q203" i="7"/>
  <c r="R203" i="7" s="1"/>
  <c r="O203" i="7"/>
  <c r="P203" i="7" s="1"/>
  <c r="M203" i="7"/>
  <c r="N203" i="7" s="1"/>
  <c r="K203" i="7"/>
  <c r="L203" i="7" s="1"/>
  <c r="H203" i="7"/>
  <c r="I203" i="7" s="1"/>
  <c r="E203" i="7"/>
  <c r="F203" i="7" s="1"/>
  <c r="S202" i="7"/>
  <c r="T202" i="7" s="1"/>
  <c r="Q202" i="7"/>
  <c r="R202" i="7" s="1"/>
  <c r="O202" i="7"/>
  <c r="P202" i="7" s="1"/>
  <c r="M202" i="7"/>
  <c r="N202" i="7" s="1"/>
  <c r="K202" i="7"/>
  <c r="L202" i="7" s="1"/>
  <c r="H202" i="7"/>
  <c r="I202" i="7" s="1"/>
  <c r="E202" i="7"/>
  <c r="F202" i="7" s="1"/>
  <c r="S201" i="7"/>
  <c r="T201" i="7" s="1"/>
  <c r="Q201" i="7"/>
  <c r="R201" i="7" s="1"/>
  <c r="O201" i="7"/>
  <c r="P201" i="7" s="1"/>
  <c r="M201" i="7"/>
  <c r="N201" i="7" s="1"/>
  <c r="K201" i="7"/>
  <c r="L201" i="7" s="1"/>
  <c r="H201" i="7"/>
  <c r="I201" i="7" s="1"/>
  <c r="E201" i="7"/>
  <c r="F201" i="7" s="1"/>
  <c r="S200" i="7"/>
  <c r="T200" i="7" s="1"/>
  <c r="Q200" i="7"/>
  <c r="R200" i="7" s="1"/>
  <c r="O200" i="7"/>
  <c r="P200" i="7" s="1"/>
  <c r="M200" i="7"/>
  <c r="N200" i="7" s="1"/>
  <c r="K200" i="7"/>
  <c r="L200" i="7" s="1"/>
  <c r="H200" i="7"/>
  <c r="I200" i="7" s="1"/>
  <c r="E200" i="7"/>
  <c r="F200" i="7" s="1"/>
  <c r="S199" i="7"/>
  <c r="T199" i="7" s="1"/>
  <c r="Q199" i="7"/>
  <c r="R199" i="7" s="1"/>
  <c r="O199" i="7"/>
  <c r="P199" i="7" s="1"/>
  <c r="M199" i="7"/>
  <c r="N199" i="7" s="1"/>
  <c r="K199" i="7"/>
  <c r="L199" i="7" s="1"/>
  <c r="H199" i="7"/>
  <c r="I199" i="7" s="1"/>
  <c r="E199" i="7"/>
  <c r="F199" i="7" s="1"/>
  <c r="S198" i="7"/>
  <c r="T198" i="7" s="1"/>
  <c r="Q198" i="7"/>
  <c r="R198" i="7" s="1"/>
  <c r="O198" i="7"/>
  <c r="P198" i="7" s="1"/>
  <c r="M198" i="7"/>
  <c r="N198" i="7" s="1"/>
  <c r="K198" i="7"/>
  <c r="L198" i="7" s="1"/>
  <c r="H198" i="7"/>
  <c r="I198" i="7" s="1"/>
  <c r="E198" i="7"/>
  <c r="F198" i="7" s="1"/>
  <c r="S197" i="7"/>
  <c r="T197" i="7" s="1"/>
  <c r="Q197" i="7"/>
  <c r="R197" i="7" s="1"/>
  <c r="O197" i="7"/>
  <c r="P197" i="7" s="1"/>
  <c r="M197" i="7"/>
  <c r="N197" i="7" s="1"/>
  <c r="K197" i="7"/>
  <c r="L197" i="7" s="1"/>
  <c r="H197" i="7"/>
  <c r="I197" i="7" s="1"/>
  <c r="E197" i="7"/>
  <c r="F197" i="7" s="1"/>
  <c r="S196" i="7"/>
  <c r="T196" i="7" s="1"/>
  <c r="Q196" i="7"/>
  <c r="R196" i="7" s="1"/>
  <c r="O196" i="7"/>
  <c r="P196" i="7" s="1"/>
  <c r="M196" i="7"/>
  <c r="N196" i="7" s="1"/>
  <c r="K196" i="7"/>
  <c r="L196" i="7" s="1"/>
  <c r="H196" i="7"/>
  <c r="I196" i="7" s="1"/>
  <c r="E196" i="7"/>
  <c r="F196" i="7" s="1"/>
  <c r="S195" i="7"/>
  <c r="T195" i="7" s="1"/>
  <c r="Q195" i="7"/>
  <c r="R195" i="7" s="1"/>
  <c r="O195" i="7"/>
  <c r="P195" i="7" s="1"/>
  <c r="M195" i="7"/>
  <c r="N195" i="7" s="1"/>
  <c r="K195" i="7"/>
  <c r="L195" i="7" s="1"/>
  <c r="H195" i="7"/>
  <c r="I195" i="7" s="1"/>
  <c r="E195" i="7"/>
  <c r="F195" i="7" s="1"/>
  <c r="S194" i="7"/>
  <c r="T194" i="7" s="1"/>
  <c r="Q194" i="7"/>
  <c r="R194" i="7" s="1"/>
  <c r="O194" i="7"/>
  <c r="P194" i="7" s="1"/>
  <c r="M194" i="7"/>
  <c r="N194" i="7" s="1"/>
  <c r="K194" i="7"/>
  <c r="L194" i="7" s="1"/>
  <c r="H194" i="7"/>
  <c r="I194" i="7" s="1"/>
  <c r="E194" i="7"/>
  <c r="F194" i="7" s="1"/>
  <c r="S193" i="7"/>
  <c r="T193" i="7" s="1"/>
  <c r="Q193" i="7"/>
  <c r="R193" i="7" s="1"/>
  <c r="O193" i="7"/>
  <c r="P193" i="7" s="1"/>
  <c r="M193" i="7"/>
  <c r="N193" i="7" s="1"/>
  <c r="K193" i="7"/>
  <c r="L193" i="7" s="1"/>
  <c r="H193" i="7"/>
  <c r="I193" i="7" s="1"/>
  <c r="E193" i="7"/>
  <c r="F193" i="7" s="1"/>
  <c r="S192" i="7"/>
  <c r="T192" i="7" s="1"/>
  <c r="Q192" i="7"/>
  <c r="R192" i="7" s="1"/>
  <c r="O192" i="7"/>
  <c r="P192" i="7" s="1"/>
  <c r="M192" i="7"/>
  <c r="N192" i="7" s="1"/>
  <c r="K192" i="7"/>
  <c r="L192" i="7" s="1"/>
  <c r="H192" i="7"/>
  <c r="I192" i="7" s="1"/>
  <c r="E192" i="7"/>
  <c r="F192" i="7" s="1"/>
  <c r="S191" i="7"/>
  <c r="T191" i="7" s="1"/>
  <c r="Q191" i="7"/>
  <c r="R191" i="7" s="1"/>
  <c r="O191" i="7"/>
  <c r="P191" i="7" s="1"/>
  <c r="M191" i="7"/>
  <c r="N191" i="7" s="1"/>
  <c r="K191" i="7"/>
  <c r="L191" i="7" s="1"/>
  <c r="H191" i="7"/>
  <c r="I191" i="7" s="1"/>
  <c r="E191" i="7"/>
  <c r="F191" i="7" s="1"/>
  <c r="S190" i="7"/>
  <c r="T190" i="7" s="1"/>
  <c r="Q190" i="7"/>
  <c r="R190" i="7" s="1"/>
  <c r="O190" i="7"/>
  <c r="P190" i="7" s="1"/>
  <c r="M190" i="7"/>
  <c r="N190" i="7" s="1"/>
  <c r="K190" i="7"/>
  <c r="L190" i="7" s="1"/>
  <c r="H190" i="7"/>
  <c r="I190" i="7" s="1"/>
  <c r="E190" i="7"/>
  <c r="F190" i="7" s="1"/>
  <c r="S189" i="7"/>
  <c r="T189" i="7" s="1"/>
  <c r="Q189" i="7"/>
  <c r="R189" i="7" s="1"/>
  <c r="O189" i="7"/>
  <c r="P189" i="7" s="1"/>
  <c r="M189" i="7"/>
  <c r="N189" i="7" s="1"/>
  <c r="K189" i="7"/>
  <c r="L189" i="7" s="1"/>
  <c r="H189" i="7"/>
  <c r="I189" i="7" s="1"/>
  <c r="E189" i="7"/>
  <c r="F189" i="7" s="1"/>
  <c r="S188" i="7"/>
  <c r="T188" i="7" s="1"/>
  <c r="Q188" i="7"/>
  <c r="R188" i="7" s="1"/>
  <c r="O188" i="7"/>
  <c r="P188" i="7" s="1"/>
  <c r="M188" i="7"/>
  <c r="N188" i="7" s="1"/>
  <c r="K188" i="7"/>
  <c r="L188" i="7" s="1"/>
  <c r="H188" i="7"/>
  <c r="I188" i="7" s="1"/>
  <c r="E188" i="7"/>
  <c r="F188" i="7" s="1"/>
  <c r="S187" i="7"/>
  <c r="T187" i="7" s="1"/>
  <c r="Q187" i="7"/>
  <c r="R187" i="7" s="1"/>
  <c r="O187" i="7"/>
  <c r="P187" i="7" s="1"/>
  <c r="M187" i="7"/>
  <c r="N187" i="7" s="1"/>
  <c r="K187" i="7"/>
  <c r="L187" i="7" s="1"/>
  <c r="H187" i="7"/>
  <c r="I187" i="7" s="1"/>
  <c r="E187" i="7"/>
  <c r="F187" i="7" s="1"/>
  <c r="S186" i="7"/>
  <c r="T186" i="7" s="1"/>
  <c r="Q186" i="7"/>
  <c r="R186" i="7" s="1"/>
  <c r="O186" i="7"/>
  <c r="P186" i="7" s="1"/>
  <c r="M186" i="7"/>
  <c r="N186" i="7" s="1"/>
  <c r="K186" i="7"/>
  <c r="L186" i="7" s="1"/>
  <c r="H186" i="7"/>
  <c r="I186" i="7" s="1"/>
  <c r="E186" i="7"/>
  <c r="F186" i="7" s="1"/>
  <c r="S185" i="7"/>
  <c r="T185" i="7" s="1"/>
  <c r="Q185" i="7"/>
  <c r="R185" i="7" s="1"/>
  <c r="O185" i="7"/>
  <c r="P185" i="7" s="1"/>
  <c r="M185" i="7"/>
  <c r="N185" i="7" s="1"/>
  <c r="K185" i="7"/>
  <c r="L185" i="7" s="1"/>
  <c r="H185" i="7"/>
  <c r="I185" i="7" s="1"/>
  <c r="E185" i="7"/>
  <c r="F185" i="7" s="1"/>
  <c r="S184" i="7"/>
  <c r="T184" i="7" s="1"/>
  <c r="Q184" i="7"/>
  <c r="R184" i="7" s="1"/>
  <c r="O184" i="7"/>
  <c r="P184" i="7" s="1"/>
  <c r="M184" i="7"/>
  <c r="N184" i="7" s="1"/>
  <c r="K184" i="7"/>
  <c r="L184" i="7" s="1"/>
  <c r="H184" i="7"/>
  <c r="I184" i="7" s="1"/>
  <c r="E184" i="7"/>
  <c r="F184" i="7" s="1"/>
  <c r="S183" i="7"/>
  <c r="T183" i="7" s="1"/>
  <c r="Q183" i="7"/>
  <c r="R183" i="7" s="1"/>
  <c r="O183" i="7"/>
  <c r="P183" i="7" s="1"/>
  <c r="M183" i="7"/>
  <c r="N183" i="7" s="1"/>
  <c r="K183" i="7"/>
  <c r="L183" i="7" s="1"/>
  <c r="H183" i="7"/>
  <c r="I183" i="7" s="1"/>
  <c r="E183" i="7"/>
  <c r="F183" i="7" s="1"/>
  <c r="S182" i="7"/>
  <c r="T182" i="7" s="1"/>
  <c r="Q182" i="7"/>
  <c r="R182" i="7" s="1"/>
  <c r="O182" i="7"/>
  <c r="P182" i="7" s="1"/>
  <c r="M182" i="7"/>
  <c r="N182" i="7" s="1"/>
  <c r="K182" i="7"/>
  <c r="L182" i="7" s="1"/>
  <c r="H182" i="7"/>
  <c r="I182" i="7" s="1"/>
  <c r="E182" i="7"/>
  <c r="F182" i="7" s="1"/>
  <c r="S181" i="7"/>
  <c r="T181" i="7" s="1"/>
  <c r="Q181" i="7"/>
  <c r="R181" i="7" s="1"/>
  <c r="O181" i="7"/>
  <c r="P181" i="7" s="1"/>
  <c r="M181" i="7"/>
  <c r="N181" i="7" s="1"/>
  <c r="K181" i="7"/>
  <c r="L181" i="7" s="1"/>
  <c r="H181" i="7"/>
  <c r="I181" i="7" s="1"/>
  <c r="E181" i="7"/>
  <c r="F181" i="7" s="1"/>
  <c r="S180" i="7"/>
  <c r="T180" i="7" s="1"/>
  <c r="Q180" i="7"/>
  <c r="R180" i="7" s="1"/>
  <c r="O180" i="7"/>
  <c r="P180" i="7" s="1"/>
  <c r="M180" i="7"/>
  <c r="N180" i="7" s="1"/>
  <c r="K180" i="7"/>
  <c r="L180" i="7" s="1"/>
  <c r="H180" i="7"/>
  <c r="I180" i="7" s="1"/>
  <c r="E180" i="7"/>
  <c r="F180" i="7" s="1"/>
  <c r="S179" i="7"/>
  <c r="T179" i="7" s="1"/>
  <c r="Q179" i="7"/>
  <c r="R179" i="7" s="1"/>
  <c r="O179" i="7"/>
  <c r="P179" i="7" s="1"/>
  <c r="M179" i="7"/>
  <c r="N179" i="7" s="1"/>
  <c r="K179" i="7"/>
  <c r="L179" i="7" s="1"/>
  <c r="H179" i="7"/>
  <c r="I179" i="7" s="1"/>
  <c r="E179" i="7"/>
  <c r="F179" i="7" s="1"/>
  <c r="S178" i="7"/>
  <c r="T178" i="7" s="1"/>
  <c r="Q178" i="7"/>
  <c r="R178" i="7" s="1"/>
  <c r="O178" i="7"/>
  <c r="P178" i="7" s="1"/>
  <c r="M178" i="7"/>
  <c r="N178" i="7" s="1"/>
  <c r="K178" i="7"/>
  <c r="L178" i="7" s="1"/>
  <c r="H178" i="7"/>
  <c r="I178" i="7" s="1"/>
  <c r="E178" i="7"/>
  <c r="F178" i="7" s="1"/>
  <c r="S177" i="7"/>
  <c r="T177" i="7" s="1"/>
  <c r="Q177" i="7"/>
  <c r="R177" i="7" s="1"/>
  <c r="O177" i="7"/>
  <c r="P177" i="7" s="1"/>
  <c r="M177" i="7"/>
  <c r="N177" i="7" s="1"/>
  <c r="K177" i="7"/>
  <c r="L177" i="7" s="1"/>
  <c r="H177" i="7"/>
  <c r="I177" i="7" s="1"/>
  <c r="E177" i="7"/>
  <c r="F177" i="7" s="1"/>
  <c r="S176" i="7"/>
  <c r="T176" i="7" s="1"/>
  <c r="Q176" i="7"/>
  <c r="R176" i="7" s="1"/>
  <c r="O176" i="7"/>
  <c r="P176" i="7" s="1"/>
  <c r="M176" i="7"/>
  <c r="N176" i="7" s="1"/>
  <c r="K176" i="7"/>
  <c r="L176" i="7" s="1"/>
  <c r="H176" i="7"/>
  <c r="I176" i="7" s="1"/>
  <c r="E176" i="7"/>
  <c r="F176" i="7" s="1"/>
  <c r="S175" i="7"/>
  <c r="T175" i="7" s="1"/>
  <c r="Q175" i="7"/>
  <c r="R175" i="7" s="1"/>
  <c r="O175" i="7"/>
  <c r="P175" i="7" s="1"/>
  <c r="M175" i="7"/>
  <c r="N175" i="7" s="1"/>
  <c r="K175" i="7"/>
  <c r="L175" i="7" s="1"/>
  <c r="H175" i="7"/>
  <c r="I175" i="7" s="1"/>
  <c r="E175" i="7"/>
  <c r="F175" i="7" s="1"/>
  <c r="S174" i="7"/>
  <c r="T174" i="7" s="1"/>
  <c r="Q174" i="7"/>
  <c r="R174" i="7" s="1"/>
  <c r="O174" i="7"/>
  <c r="P174" i="7" s="1"/>
  <c r="M174" i="7"/>
  <c r="N174" i="7" s="1"/>
  <c r="K174" i="7"/>
  <c r="L174" i="7" s="1"/>
  <c r="H174" i="7"/>
  <c r="I174" i="7" s="1"/>
  <c r="E174" i="7"/>
  <c r="F174" i="7" s="1"/>
  <c r="S173" i="7"/>
  <c r="T173" i="7" s="1"/>
  <c r="Q173" i="7"/>
  <c r="R173" i="7" s="1"/>
  <c r="O173" i="7"/>
  <c r="P173" i="7" s="1"/>
  <c r="M173" i="7"/>
  <c r="N173" i="7" s="1"/>
  <c r="K173" i="7"/>
  <c r="L173" i="7" s="1"/>
  <c r="H173" i="7"/>
  <c r="I173" i="7" s="1"/>
  <c r="E173" i="7"/>
  <c r="F173" i="7" s="1"/>
  <c r="S172" i="7"/>
  <c r="T172" i="7" s="1"/>
  <c r="Q172" i="7"/>
  <c r="R172" i="7" s="1"/>
  <c r="O172" i="7"/>
  <c r="P172" i="7" s="1"/>
  <c r="M172" i="7"/>
  <c r="N172" i="7" s="1"/>
  <c r="K172" i="7"/>
  <c r="L172" i="7" s="1"/>
  <c r="H172" i="7"/>
  <c r="I172" i="7" s="1"/>
  <c r="E172" i="7"/>
  <c r="F172" i="7" s="1"/>
  <c r="S171" i="7"/>
  <c r="T171" i="7" s="1"/>
  <c r="Q171" i="7"/>
  <c r="R171" i="7" s="1"/>
  <c r="O171" i="7"/>
  <c r="P171" i="7" s="1"/>
  <c r="M171" i="7"/>
  <c r="N171" i="7" s="1"/>
  <c r="K171" i="7"/>
  <c r="L171" i="7" s="1"/>
  <c r="H171" i="7"/>
  <c r="I171" i="7" s="1"/>
  <c r="E171" i="7"/>
  <c r="F171" i="7" s="1"/>
  <c r="S170" i="7"/>
  <c r="T170" i="7" s="1"/>
  <c r="Q170" i="7"/>
  <c r="R170" i="7" s="1"/>
  <c r="O170" i="7"/>
  <c r="P170" i="7" s="1"/>
  <c r="M170" i="7"/>
  <c r="N170" i="7" s="1"/>
  <c r="K170" i="7"/>
  <c r="L170" i="7" s="1"/>
  <c r="H170" i="7"/>
  <c r="I170" i="7" s="1"/>
  <c r="E170" i="7"/>
  <c r="F170" i="7" s="1"/>
  <c r="S169" i="7"/>
  <c r="T169" i="7" s="1"/>
  <c r="Q169" i="7"/>
  <c r="R169" i="7" s="1"/>
  <c r="O169" i="7"/>
  <c r="P169" i="7" s="1"/>
  <c r="M169" i="7"/>
  <c r="N169" i="7" s="1"/>
  <c r="K169" i="7"/>
  <c r="L169" i="7" s="1"/>
  <c r="H169" i="7"/>
  <c r="I169" i="7" s="1"/>
  <c r="E169" i="7"/>
  <c r="F169" i="7" s="1"/>
  <c r="S168" i="7"/>
  <c r="T168" i="7" s="1"/>
  <c r="Q168" i="7"/>
  <c r="R168" i="7" s="1"/>
  <c r="O168" i="7"/>
  <c r="P168" i="7" s="1"/>
  <c r="M168" i="7"/>
  <c r="N168" i="7" s="1"/>
  <c r="K168" i="7"/>
  <c r="L168" i="7" s="1"/>
  <c r="H168" i="7"/>
  <c r="I168" i="7" s="1"/>
  <c r="E168" i="7"/>
  <c r="F168" i="7" s="1"/>
  <c r="S167" i="7"/>
  <c r="T167" i="7" s="1"/>
  <c r="Q167" i="7"/>
  <c r="R167" i="7" s="1"/>
  <c r="O167" i="7"/>
  <c r="P167" i="7" s="1"/>
  <c r="M167" i="7"/>
  <c r="N167" i="7" s="1"/>
  <c r="K167" i="7"/>
  <c r="L167" i="7" s="1"/>
  <c r="H167" i="7"/>
  <c r="I167" i="7" s="1"/>
  <c r="E167" i="7"/>
  <c r="F167" i="7" s="1"/>
  <c r="S166" i="7"/>
  <c r="T166" i="7" s="1"/>
  <c r="Q166" i="7"/>
  <c r="R166" i="7" s="1"/>
  <c r="O166" i="7"/>
  <c r="P166" i="7" s="1"/>
  <c r="M166" i="7"/>
  <c r="N166" i="7" s="1"/>
  <c r="K166" i="7"/>
  <c r="L166" i="7" s="1"/>
  <c r="H166" i="7"/>
  <c r="I166" i="7" s="1"/>
  <c r="E166" i="7"/>
  <c r="F166" i="7" s="1"/>
  <c r="S165" i="7"/>
  <c r="T165" i="7" s="1"/>
  <c r="Q165" i="7"/>
  <c r="R165" i="7" s="1"/>
  <c r="O165" i="7"/>
  <c r="P165" i="7" s="1"/>
  <c r="M165" i="7"/>
  <c r="N165" i="7" s="1"/>
  <c r="K165" i="7"/>
  <c r="L165" i="7" s="1"/>
  <c r="H165" i="7"/>
  <c r="I165" i="7" s="1"/>
  <c r="E165" i="7"/>
  <c r="F165" i="7" s="1"/>
  <c r="S164" i="7"/>
  <c r="T164" i="7" s="1"/>
  <c r="Q164" i="7"/>
  <c r="R164" i="7" s="1"/>
  <c r="O164" i="7"/>
  <c r="P164" i="7" s="1"/>
  <c r="M164" i="7"/>
  <c r="N164" i="7" s="1"/>
  <c r="K164" i="7"/>
  <c r="L164" i="7" s="1"/>
  <c r="H164" i="7"/>
  <c r="I164" i="7" s="1"/>
  <c r="E164" i="7"/>
  <c r="F164" i="7" s="1"/>
  <c r="S163" i="7"/>
  <c r="T163" i="7" s="1"/>
  <c r="Q163" i="7"/>
  <c r="R163" i="7" s="1"/>
  <c r="O163" i="7"/>
  <c r="P163" i="7" s="1"/>
  <c r="M163" i="7"/>
  <c r="N163" i="7" s="1"/>
  <c r="K163" i="7"/>
  <c r="L163" i="7" s="1"/>
  <c r="H163" i="7"/>
  <c r="I163" i="7" s="1"/>
  <c r="E163" i="7"/>
  <c r="F163" i="7" s="1"/>
  <c r="S162" i="7"/>
  <c r="T162" i="7" s="1"/>
  <c r="Q162" i="7"/>
  <c r="R162" i="7" s="1"/>
  <c r="O162" i="7"/>
  <c r="P162" i="7" s="1"/>
  <c r="M162" i="7"/>
  <c r="N162" i="7" s="1"/>
  <c r="K162" i="7"/>
  <c r="L162" i="7" s="1"/>
  <c r="H162" i="7"/>
  <c r="I162" i="7" s="1"/>
  <c r="E162" i="7"/>
  <c r="F162" i="7" s="1"/>
  <c r="S161" i="7"/>
  <c r="T161" i="7" s="1"/>
  <c r="Q161" i="7"/>
  <c r="R161" i="7" s="1"/>
  <c r="O161" i="7"/>
  <c r="P161" i="7" s="1"/>
  <c r="M161" i="7"/>
  <c r="N161" i="7" s="1"/>
  <c r="K161" i="7"/>
  <c r="L161" i="7" s="1"/>
  <c r="H161" i="7"/>
  <c r="I161" i="7" s="1"/>
  <c r="E161" i="7"/>
  <c r="F161" i="7" s="1"/>
  <c r="S160" i="7"/>
  <c r="T160" i="7" s="1"/>
  <c r="Q160" i="7"/>
  <c r="R160" i="7" s="1"/>
  <c r="O160" i="7"/>
  <c r="P160" i="7" s="1"/>
  <c r="M160" i="7"/>
  <c r="N160" i="7" s="1"/>
  <c r="K160" i="7"/>
  <c r="L160" i="7" s="1"/>
  <c r="H160" i="7"/>
  <c r="I160" i="7" s="1"/>
  <c r="E160" i="7"/>
  <c r="F160" i="7" s="1"/>
  <c r="S159" i="7"/>
  <c r="T159" i="7" s="1"/>
  <c r="Q159" i="7"/>
  <c r="R159" i="7" s="1"/>
  <c r="O159" i="7"/>
  <c r="P159" i="7" s="1"/>
  <c r="M159" i="7"/>
  <c r="N159" i="7" s="1"/>
  <c r="K159" i="7"/>
  <c r="L159" i="7" s="1"/>
  <c r="H159" i="7"/>
  <c r="I159" i="7" s="1"/>
  <c r="E159" i="7"/>
  <c r="F159" i="7" s="1"/>
  <c r="S158" i="7"/>
  <c r="T158" i="7" s="1"/>
  <c r="Q158" i="7"/>
  <c r="R158" i="7" s="1"/>
  <c r="O158" i="7"/>
  <c r="P158" i="7" s="1"/>
  <c r="M158" i="7"/>
  <c r="N158" i="7" s="1"/>
  <c r="K158" i="7"/>
  <c r="L158" i="7" s="1"/>
  <c r="H158" i="7"/>
  <c r="I158" i="7" s="1"/>
  <c r="E158" i="7"/>
  <c r="F158" i="7" s="1"/>
  <c r="S157" i="7"/>
  <c r="T157" i="7" s="1"/>
  <c r="Q157" i="7"/>
  <c r="R157" i="7" s="1"/>
  <c r="O157" i="7"/>
  <c r="P157" i="7" s="1"/>
  <c r="M157" i="7"/>
  <c r="N157" i="7" s="1"/>
  <c r="K157" i="7"/>
  <c r="L157" i="7" s="1"/>
  <c r="H157" i="7"/>
  <c r="I157" i="7" s="1"/>
  <c r="E157" i="7"/>
  <c r="F157" i="7" s="1"/>
  <c r="S156" i="7"/>
  <c r="T156" i="7" s="1"/>
  <c r="Q156" i="7"/>
  <c r="R156" i="7" s="1"/>
  <c r="O156" i="7"/>
  <c r="P156" i="7" s="1"/>
  <c r="M156" i="7"/>
  <c r="N156" i="7" s="1"/>
  <c r="K156" i="7"/>
  <c r="L156" i="7" s="1"/>
  <c r="H156" i="7"/>
  <c r="I156" i="7" s="1"/>
  <c r="E156" i="7"/>
  <c r="F156" i="7" s="1"/>
  <c r="S155" i="7"/>
  <c r="T155" i="7" s="1"/>
  <c r="Q155" i="7"/>
  <c r="R155" i="7" s="1"/>
  <c r="O155" i="7"/>
  <c r="P155" i="7" s="1"/>
  <c r="M155" i="7"/>
  <c r="N155" i="7" s="1"/>
  <c r="K155" i="7"/>
  <c r="L155" i="7" s="1"/>
  <c r="H155" i="7"/>
  <c r="I155" i="7" s="1"/>
  <c r="E155" i="7"/>
  <c r="F155" i="7" s="1"/>
  <c r="S154" i="7"/>
  <c r="T154" i="7" s="1"/>
  <c r="Q154" i="7"/>
  <c r="R154" i="7" s="1"/>
  <c r="O154" i="7"/>
  <c r="P154" i="7" s="1"/>
  <c r="M154" i="7"/>
  <c r="N154" i="7" s="1"/>
  <c r="K154" i="7"/>
  <c r="L154" i="7" s="1"/>
  <c r="H154" i="7"/>
  <c r="I154" i="7" s="1"/>
  <c r="E154" i="7"/>
  <c r="F154" i="7" s="1"/>
  <c r="S153" i="7"/>
  <c r="T153" i="7" s="1"/>
  <c r="Q153" i="7"/>
  <c r="R153" i="7" s="1"/>
  <c r="O153" i="7"/>
  <c r="P153" i="7" s="1"/>
  <c r="M153" i="7"/>
  <c r="N153" i="7" s="1"/>
  <c r="K153" i="7"/>
  <c r="L153" i="7" s="1"/>
  <c r="H153" i="7"/>
  <c r="I153" i="7" s="1"/>
  <c r="E153" i="7"/>
  <c r="F153" i="7" s="1"/>
  <c r="S152" i="7"/>
  <c r="T152" i="7" s="1"/>
  <c r="Q152" i="7"/>
  <c r="R152" i="7" s="1"/>
  <c r="O152" i="7"/>
  <c r="P152" i="7" s="1"/>
  <c r="M152" i="7"/>
  <c r="N152" i="7" s="1"/>
  <c r="K152" i="7"/>
  <c r="L152" i="7" s="1"/>
  <c r="H152" i="7"/>
  <c r="I152" i="7" s="1"/>
  <c r="E152" i="7"/>
  <c r="F152" i="7" s="1"/>
  <c r="S151" i="7"/>
  <c r="T151" i="7" s="1"/>
  <c r="Q151" i="7"/>
  <c r="R151" i="7" s="1"/>
  <c r="O151" i="7"/>
  <c r="P151" i="7" s="1"/>
  <c r="M151" i="7"/>
  <c r="N151" i="7" s="1"/>
  <c r="K151" i="7"/>
  <c r="L151" i="7" s="1"/>
  <c r="H151" i="7"/>
  <c r="I151" i="7" s="1"/>
  <c r="E151" i="7"/>
  <c r="F151" i="7" s="1"/>
  <c r="S150" i="7"/>
  <c r="T150" i="7" s="1"/>
  <c r="Q150" i="7"/>
  <c r="R150" i="7" s="1"/>
  <c r="O150" i="7"/>
  <c r="P150" i="7" s="1"/>
  <c r="M150" i="7"/>
  <c r="N150" i="7" s="1"/>
  <c r="K150" i="7"/>
  <c r="L150" i="7" s="1"/>
  <c r="H150" i="7"/>
  <c r="I150" i="7" s="1"/>
  <c r="E150" i="7"/>
  <c r="F150" i="7" s="1"/>
  <c r="S149" i="7"/>
  <c r="T149" i="7" s="1"/>
  <c r="Q149" i="7"/>
  <c r="R149" i="7" s="1"/>
  <c r="O149" i="7"/>
  <c r="P149" i="7" s="1"/>
  <c r="M149" i="7"/>
  <c r="N149" i="7" s="1"/>
  <c r="K149" i="7"/>
  <c r="L149" i="7" s="1"/>
  <c r="H149" i="7"/>
  <c r="I149" i="7" s="1"/>
  <c r="E149" i="7"/>
  <c r="F149" i="7" s="1"/>
  <c r="S148" i="7"/>
  <c r="T148" i="7" s="1"/>
  <c r="Q148" i="7"/>
  <c r="R148" i="7" s="1"/>
  <c r="O148" i="7"/>
  <c r="P148" i="7" s="1"/>
  <c r="M148" i="7"/>
  <c r="N148" i="7" s="1"/>
  <c r="K148" i="7"/>
  <c r="L148" i="7" s="1"/>
  <c r="H148" i="7"/>
  <c r="I148" i="7" s="1"/>
  <c r="E148" i="7"/>
  <c r="F148" i="7" s="1"/>
  <c r="T147" i="7"/>
  <c r="R147" i="7"/>
  <c r="P147" i="7"/>
  <c r="M147" i="7"/>
  <c r="N147" i="7" s="1"/>
  <c r="K147" i="7"/>
  <c r="L147" i="7" s="1"/>
  <c r="H147" i="7"/>
  <c r="I147" i="7" s="1"/>
  <c r="E147" i="7"/>
  <c r="F147" i="7" s="1"/>
  <c r="T146" i="7"/>
  <c r="R146" i="7"/>
  <c r="P146" i="7"/>
  <c r="M146" i="7"/>
  <c r="N146" i="7" s="1"/>
  <c r="K146" i="7"/>
  <c r="L146" i="7" s="1"/>
  <c r="H146" i="7"/>
  <c r="I146" i="7" s="1"/>
  <c r="E146" i="7"/>
  <c r="F146" i="7" s="1"/>
  <c r="T145" i="7"/>
  <c r="R145" i="7"/>
  <c r="P145" i="7"/>
  <c r="M145" i="7"/>
  <c r="N145" i="7" s="1"/>
  <c r="K145" i="7"/>
  <c r="L145" i="7" s="1"/>
  <c r="H145" i="7"/>
  <c r="I145" i="7" s="1"/>
  <c r="E145" i="7"/>
  <c r="F145" i="7" s="1"/>
  <c r="T144" i="7"/>
  <c r="R144" i="7"/>
  <c r="P144" i="7"/>
  <c r="M144" i="7"/>
  <c r="N144" i="7" s="1"/>
  <c r="K144" i="7"/>
  <c r="L144" i="7" s="1"/>
  <c r="H144" i="7"/>
  <c r="I144" i="7" s="1"/>
  <c r="E144" i="7"/>
  <c r="F144" i="7" s="1"/>
  <c r="T143" i="7"/>
  <c r="R143" i="7"/>
  <c r="P143" i="7"/>
  <c r="M143" i="7"/>
  <c r="N143" i="7" s="1"/>
  <c r="K143" i="7"/>
  <c r="L143" i="7" s="1"/>
  <c r="H143" i="7"/>
  <c r="I143" i="7" s="1"/>
  <c r="E143" i="7"/>
  <c r="F143" i="7" s="1"/>
  <c r="T142" i="7"/>
  <c r="R142" i="7"/>
  <c r="P142" i="7"/>
  <c r="N142" i="7"/>
  <c r="L142" i="7"/>
  <c r="H142" i="7"/>
  <c r="I142" i="7" s="1"/>
  <c r="E142" i="7"/>
  <c r="F142" i="7" s="1"/>
  <c r="T141" i="7"/>
  <c r="R141" i="7"/>
  <c r="P141" i="7"/>
  <c r="N141" i="7"/>
  <c r="L141" i="7"/>
  <c r="H141" i="7"/>
  <c r="I141" i="7" s="1"/>
  <c r="E141" i="7"/>
  <c r="F141" i="7" s="1"/>
  <c r="T140" i="7"/>
  <c r="R140" i="7"/>
  <c r="P140" i="7"/>
  <c r="N140" i="7"/>
  <c r="L140" i="7"/>
  <c r="I140" i="7"/>
  <c r="E140" i="7"/>
  <c r="F140" i="7" s="1"/>
  <c r="T139" i="7"/>
  <c r="R139" i="7"/>
  <c r="P139" i="7"/>
  <c r="N139" i="7"/>
  <c r="L139" i="7"/>
  <c r="I139" i="7"/>
  <c r="F139" i="7"/>
  <c r="T138" i="7"/>
  <c r="R138" i="7"/>
  <c r="P138" i="7"/>
  <c r="N138" i="7"/>
  <c r="L138" i="7"/>
  <c r="I138" i="7"/>
  <c r="F138" i="7"/>
  <c r="T137" i="7"/>
  <c r="R137" i="7"/>
  <c r="P137" i="7"/>
  <c r="N137" i="7"/>
  <c r="L137" i="7"/>
  <c r="I137" i="7"/>
  <c r="F137" i="7"/>
  <c r="T136" i="7"/>
  <c r="R136" i="7"/>
  <c r="P136" i="7"/>
  <c r="N136" i="7"/>
  <c r="L136" i="7"/>
  <c r="I136" i="7"/>
  <c r="F136" i="7"/>
  <c r="T135" i="7"/>
  <c r="R135" i="7"/>
  <c r="P135" i="7"/>
  <c r="N135" i="7"/>
  <c r="L135" i="7"/>
  <c r="I135" i="7"/>
  <c r="F135" i="7"/>
  <c r="T134" i="7"/>
  <c r="P134" i="7"/>
  <c r="L134" i="7"/>
  <c r="F134" i="7"/>
  <c r="N133" i="7"/>
  <c r="L133" i="7"/>
  <c r="F133" i="7"/>
  <c r="T132" i="7"/>
  <c r="R132" i="7"/>
  <c r="P132" i="7"/>
  <c r="N132" i="7"/>
  <c r="L132" i="7"/>
  <c r="F132" i="7"/>
  <c r="T131" i="7"/>
  <c r="P131" i="7"/>
  <c r="L131" i="7"/>
  <c r="I131" i="7"/>
  <c r="F131" i="7"/>
  <c r="I130" i="7"/>
  <c r="F130" i="7"/>
  <c r="I129" i="7"/>
  <c r="F129" i="7"/>
  <c r="I128" i="7"/>
  <c r="F128" i="7"/>
  <c r="F127" i="7"/>
  <c r="F126" i="7"/>
  <c r="S139" i="6"/>
  <c r="T139" i="6" s="1"/>
  <c r="S138" i="6"/>
  <c r="T138" i="6" s="1"/>
  <c r="S137" i="6"/>
  <c r="T137" i="6" s="1"/>
  <c r="S132" i="6"/>
  <c r="S133" i="6"/>
  <c r="T133" i="6" s="1"/>
  <c r="S134" i="6"/>
  <c r="T134" i="6" s="1"/>
  <c r="S135" i="6"/>
  <c r="S136" i="6"/>
  <c r="S131" i="6"/>
  <c r="T131" i="6" s="1"/>
  <c r="Q139" i="6"/>
  <c r="R139" i="6" s="1"/>
  <c r="Q138" i="6"/>
  <c r="Q137" i="6"/>
  <c r="Q132" i="6"/>
  <c r="R132" i="6" s="1"/>
  <c r="Q133" i="6"/>
  <c r="R133" i="6" s="1"/>
  <c r="Q134" i="6"/>
  <c r="Q135" i="6"/>
  <c r="Q136" i="6"/>
  <c r="R136" i="6" s="1"/>
  <c r="Q131" i="6"/>
  <c r="R131" i="6" s="1"/>
  <c r="O139" i="6"/>
  <c r="O138" i="6"/>
  <c r="O137" i="6"/>
  <c r="P137" i="6" s="1"/>
  <c r="O136" i="6"/>
  <c r="P136" i="6" s="1"/>
  <c r="O132" i="6"/>
  <c r="O133" i="6"/>
  <c r="P133" i="6" s="1"/>
  <c r="O134" i="6"/>
  <c r="P134" i="6" s="1"/>
  <c r="O135" i="6"/>
  <c r="P135" i="6" s="1"/>
  <c r="O131" i="6"/>
  <c r="P131" i="6" s="1"/>
  <c r="N138" i="6"/>
  <c r="N137" i="6"/>
  <c r="I129" i="6"/>
  <c r="I130" i="6"/>
  <c r="I131" i="6"/>
  <c r="I132" i="6"/>
  <c r="F133" i="6"/>
  <c r="F134" i="6"/>
  <c r="B121" i="6"/>
  <c r="C121" i="6" s="1"/>
  <c r="S251" i="6"/>
  <c r="T251" i="6" s="1"/>
  <c r="Q251" i="6"/>
  <c r="R251" i="6" s="1"/>
  <c r="O251" i="6"/>
  <c r="P251" i="6" s="1"/>
  <c r="M251" i="6"/>
  <c r="N251" i="6" s="1"/>
  <c r="K251" i="6"/>
  <c r="L251" i="6" s="1"/>
  <c r="H251" i="6"/>
  <c r="I251" i="6" s="1"/>
  <c r="E251" i="6"/>
  <c r="F251" i="6" s="1"/>
  <c r="B251" i="6"/>
  <c r="C251" i="6" s="1"/>
  <c r="S250" i="6"/>
  <c r="T250" i="6" s="1"/>
  <c r="Q250" i="6"/>
  <c r="R250" i="6" s="1"/>
  <c r="O250" i="6"/>
  <c r="P250" i="6" s="1"/>
  <c r="M250" i="6"/>
  <c r="N250" i="6" s="1"/>
  <c r="K250" i="6"/>
  <c r="L250" i="6" s="1"/>
  <c r="H250" i="6"/>
  <c r="I250" i="6" s="1"/>
  <c r="E250" i="6"/>
  <c r="F250" i="6" s="1"/>
  <c r="B250" i="6"/>
  <c r="C250" i="6" s="1"/>
  <c r="S249" i="6"/>
  <c r="T249" i="6" s="1"/>
  <c r="Q249" i="6"/>
  <c r="R249" i="6" s="1"/>
  <c r="O249" i="6"/>
  <c r="P249" i="6" s="1"/>
  <c r="M249" i="6"/>
  <c r="N249" i="6" s="1"/>
  <c r="K249" i="6"/>
  <c r="L249" i="6" s="1"/>
  <c r="H249" i="6"/>
  <c r="I249" i="6" s="1"/>
  <c r="E249" i="6"/>
  <c r="F249" i="6" s="1"/>
  <c r="B249" i="6"/>
  <c r="C249" i="6" s="1"/>
  <c r="S248" i="6"/>
  <c r="T248" i="6" s="1"/>
  <c r="Q248" i="6"/>
  <c r="R248" i="6" s="1"/>
  <c r="O248" i="6"/>
  <c r="P248" i="6" s="1"/>
  <c r="M248" i="6"/>
  <c r="N248" i="6" s="1"/>
  <c r="K248" i="6"/>
  <c r="L248" i="6" s="1"/>
  <c r="H248" i="6"/>
  <c r="I248" i="6" s="1"/>
  <c r="E248" i="6"/>
  <c r="F248" i="6" s="1"/>
  <c r="B248" i="6"/>
  <c r="C248" i="6" s="1"/>
  <c r="S247" i="6"/>
  <c r="T247" i="6" s="1"/>
  <c r="Q247" i="6"/>
  <c r="R247" i="6" s="1"/>
  <c r="O247" i="6"/>
  <c r="P247" i="6" s="1"/>
  <c r="M247" i="6"/>
  <c r="N247" i="6" s="1"/>
  <c r="K247" i="6"/>
  <c r="L247" i="6" s="1"/>
  <c r="H247" i="6"/>
  <c r="I247" i="6" s="1"/>
  <c r="E247" i="6"/>
  <c r="F247" i="6" s="1"/>
  <c r="B247" i="6"/>
  <c r="C247" i="6" s="1"/>
  <c r="S246" i="6"/>
  <c r="T246" i="6" s="1"/>
  <c r="Q246" i="6"/>
  <c r="R246" i="6" s="1"/>
  <c r="O246" i="6"/>
  <c r="P246" i="6" s="1"/>
  <c r="M246" i="6"/>
  <c r="N246" i="6" s="1"/>
  <c r="K246" i="6"/>
  <c r="L246" i="6" s="1"/>
  <c r="H246" i="6"/>
  <c r="I246" i="6" s="1"/>
  <c r="E246" i="6"/>
  <c r="F246" i="6" s="1"/>
  <c r="B246" i="6"/>
  <c r="C246" i="6" s="1"/>
  <c r="S245" i="6"/>
  <c r="T245" i="6" s="1"/>
  <c r="Q245" i="6"/>
  <c r="R245" i="6" s="1"/>
  <c r="O245" i="6"/>
  <c r="P245" i="6" s="1"/>
  <c r="M245" i="6"/>
  <c r="N245" i="6" s="1"/>
  <c r="K245" i="6"/>
  <c r="L245" i="6" s="1"/>
  <c r="H245" i="6"/>
  <c r="I245" i="6" s="1"/>
  <c r="E245" i="6"/>
  <c r="F245" i="6" s="1"/>
  <c r="B245" i="6"/>
  <c r="C245" i="6" s="1"/>
  <c r="S244" i="6"/>
  <c r="T244" i="6" s="1"/>
  <c r="Q244" i="6"/>
  <c r="R244" i="6" s="1"/>
  <c r="O244" i="6"/>
  <c r="P244" i="6" s="1"/>
  <c r="M244" i="6"/>
  <c r="N244" i="6" s="1"/>
  <c r="K244" i="6"/>
  <c r="L244" i="6" s="1"/>
  <c r="H244" i="6"/>
  <c r="I244" i="6" s="1"/>
  <c r="E244" i="6"/>
  <c r="F244" i="6" s="1"/>
  <c r="B244" i="6"/>
  <c r="C244" i="6" s="1"/>
  <c r="S243" i="6"/>
  <c r="T243" i="6" s="1"/>
  <c r="Q243" i="6"/>
  <c r="R243" i="6" s="1"/>
  <c r="O243" i="6"/>
  <c r="P243" i="6" s="1"/>
  <c r="M243" i="6"/>
  <c r="N243" i="6" s="1"/>
  <c r="K243" i="6"/>
  <c r="L243" i="6" s="1"/>
  <c r="H243" i="6"/>
  <c r="I243" i="6" s="1"/>
  <c r="E243" i="6"/>
  <c r="F243" i="6" s="1"/>
  <c r="B243" i="6"/>
  <c r="C243" i="6" s="1"/>
  <c r="S242" i="6"/>
  <c r="T242" i="6" s="1"/>
  <c r="Q242" i="6"/>
  <c r="R242" i="6" s="1"/>
  <c r="O242" i="6"/>
  <c r="P242" i="6" s="1"/>
  <c r="M242" i="6"/>
  <c r="N242" i="6" s="1"/>
  <c r="K242" i="6"/>
  <c r="L242" i="6" s="1"/>
  <c r="H242" i="6"/>
  <c r="I242" i="6" s="1"/>
  <c r="E242" i="6"/>
  <c r="F242" i="6" s="1"/>
  <c r="B242" i="6"/>
  <c r="C242" i="6" s="1"/>
  <c r="S241" i="6"/>
  <c r="T241" i="6" s="1"/>
  <c r="Q241" i="6"/>
  <c r="R241" i="6" s="1"/>
  <c r="O241" i="6"/>
  <c r="P241" i="6" s="1"/>
  <c r="M241" i="6"/>
  <c r="N241" i="6" s="1"/>
  <c r="K241" i="6"/>
  <c r="L241" i="6" s="1"/>
  <c r="H241" i="6"/>
  <c r="I241" i="6" s="1"/>
  <c r="E241" i="6"/>
  <c r="F241" i="6" s="1"/>
  <c r="B241" i="6"/>
  <c r="C241" i="6" s="1"/>
  <c r="S240" i="6"/>
  <c r="T240" i="6" s="1"/>
  <c r="Q240" i="6"/>
  <c r="R240" i="6" s="1"/>
  <c r="O240" i="6"/>
  <c r="P240" i="6" s="1"/>
  <c r="M240" i="6"/>
  <c r="N240" i="6" s="1"/>
  <c r="K240" i="6"/>
  <c r="L240" i="6" s="1"/>
  <c r="H240" i="6"/>
  <c r="I240" i="6" s="1"/>
  <c r="E240" i="6"/>
  <c r="F240" i="6" s="1"/>
  <c r="B240" i="6"/>
  <c r="C240" i="6" s="1"/>
  <c r="S239" i="6"/>
  <c r="T239" i="6" s="1"/>
  <c r="Q239" i="6"/>
  <c r="R239" i="6" s="1"/>
  <c r="O239" i="6"/>
  <c r="P239" i="6" s="1"/>
  <c r="M239" i="6"/>
  <c r="N239" i="6" s="1"/>
  <c r="K239" i="6"/>
  <c r="L239" i="6" s="1"/>
  <c r="H239" i="6"/>
  <c r="I239" i="6" s="1"/>
  <c r="E239" i="6"/>
  <c r="F239" i="6" s="1"/>
  <c r="B239" i="6"/>
  <c r="C239" i="6" s="1"/>
  <c r="S238" i="6"/>
  <c r="T238" i="6" s="1"/>
  <c r="Q238" i="6"/>
  <c r="R238" i="6" s="1"/>
  <c r="O238" i="6"/>
  <c r="P238" i="6" s="1"/>
  <c r="M238" i="6"/>
  <c r="N238" i="6" s="1"/>
  <c r="K238" i="6"/>
  <c r="L238" i="6" s="1"/>
  <c r="H238" i="6"/>
  <c r="I238" i="6" s="1"/>
  <c r="E238" i="6"/>
  <c r="F238" i="6" s="1"/>
  <c r="B238" i="6"/>
  <c r="C238" i="6" s="1"/>
  <c r="S237" i="6"/>
  <c r="T237" i="6" s="1"/>
  <c r="Q237" i="6"/>
  <c r="R237" i="6" s="1"/>
  <c r="O237" i="6"/>
  <c r="P237" i="6" s="1"/>
  <c r="M237" i="6"/>
  <c r="N237" i="6" s="1"/>
  <c r="K237" i="6"/>
  <c r="L237" i="6" s="1"/>
  <c r="H237" i="6"/>
  <c r="I237" i="6" s="1"/>
  <c r="E237" i="6"/>
  <c r="F237" i="6" s="1"/>
  <c r="B237" i="6"/>
  <c r="C237" i="6" s="1"/>
  <c r="S236" i="6"/>
  <c r="T236" i="6" s="1"/>
  <c r="Q236" i="6"/>
  <c r="R236" i="6" s="1"/>
  <c r="O236" i="6"/>
  <c r="P236" i="6" s="1"/>
  <c r="M236" i="6"/>
  <c r="N236" i="6" s="1"/>
  <c r="K236" i="6"/>
  <c r="L236" i="6" s="1"/>
  <c r="H236" i="6"/>
  <c r="I236" i="6" s="1"/>
  <c r="E236" i="6"/>
  <c r="F236" i="6" s="1"/>
  <c r="B236" i="6"/>
  <c r="C236" i="6" s="1"/>
  <c r="S235" i="6"/>
  <c r="T235" i="6" s="1"/>
  <c r="Q235" i="6"/>
  <c r="R235" i="6" s="1"/>
  <c r="O235" i="6"/>
  <c r="P235" i="6" s="1"/>
  <c r="M235" i="6"/>
  <c r="N235" i="6" s="1"/>
  <c r="K235" i="6"/>
  <c r="L235" i="6" s="1"/>
  <c r="H235" i="6"/>
  <c r="I235" i="6" s="1"/>
  <c r="E235" i="6"/>
  <c r="F235" i="6" s="1"/>
  <c r="B235" i="6"/>
  <c r="C235" i="6" s="1"/>
  <c r="S234" i="6"/>
  <c r="T234" i="6" s="1"/>
  <c r="Q234" i="6"/>
  <c r="R234" i="6" s="1"/>
  <c r="O234" i="6"/>
  <c r="P234" i="6" s="1"/>
  <c r="M234" i="6"/>
  <c r="N234" i="6" s="1"/>
  <c r="K234" i="6"/>
  <c r="L234" i="6" s="1"/>
  <c r="H234" i="6"/>
  <c r="I234" i="6" s="1"/>
  <c r="E234" i="6"/>
  <c r="F234" i="6" s="1"/>
  <c r="B234" i="6"/>
  <c r="C234" i="6" s="1"/>
  <c r="S233" i="6"/>
  <c r="T233" i="6" s="1"/>
  <c r="Q233" i="6"/>
  <c r="R233" i="6" s="1"/>
  <c r="O233" i="6"/>
  <c r="P233" i="6" s="1"/>
  <c r="M233" i="6"/>
  <c r="N233" i="6" s="1"/>
  <c r="K233" i="6"/>
  <c r="L233" i="6" s="1"/>
  <c r="H233" i="6"/>
  <c r="I233" i="6" s="1"/>
  <c r="E233" i="6"/>
  <c r="F233" i="6" s="1"/>
  <c r="B233" i="6"/>
  <c r="C233" i="6" s="1"/>
  <c r="S232" i="6"/>
  <c r="T232" i="6" s="1"/>
  <c r="Q232" i="6"/>
  <c r="R232" i="6" s="1"/>
  <c r="O232" i="6"/>
  <c r="P232" i="6" s="1"/>
  <c r="M232" i="6"/>
  <c r="N232" i="6" s="1"/>
  <c r="K232" i="6"/>
  <c r="L232" i="6" s="1"/>
  <c r="H232" i="6"/>
  <c r="I232" i="6" s="1"/>
  <c r="E232" i="6"/>
  <c r="F232" i="6" s="1"/>
  <c r="B232" i="6"/>
  <c r="C232" i="6" s="1"/>
  <c r="S231" i="6"/>
  <c r="T231" i="6" s="1"/>
  <c r="Q231" i="6"/>
  <c r="R231" i="6" s="1"/>
  <c r="O231" i="6"/>
  <c r="P231" i="6" s="1"/>
  <c r="M231" i="6"/>
  <c r="N231" i="6" s="1"/>
  <c r="K231" i="6"/>
  <c r="L231" i="6" s="1"/>
  <c r="H231" i="6"/>
  <c r="I231" i="6" s="1"/>
  <c r="E231" i="6"/>
  <c r="F231" i="6" s="1"/>
  <c r="B231" i="6"/>
  <c r="C231" i="6" s="1"/>
  <c r="S230" i="6"/>
  <c r="T230" i="6" s="1"/>
  <c r="Q230" i="6"/>
  <c r="R230" i="6" s="1"/>
  <c r="O230" i="6"/>
  <c r="P230" i="6" s="1"/>
  <c r="M230" i="6"/>
  <c r="N230" i="6" s="1"/>
  <c r="K230" i="6"/>
  <c r="L230" i="6" s="1"/>
  <c r="H230" i="6"/>
  <c r="I230" i="6" s="1"/>
  <c r="E230" i="6"/>
  <c r="F230" i="6" s="1"/>
  <c r="B230" i="6"/>
  <c r="C230" i="6" s="1"/>
  <c r="S229" i="6"/>
  <c r="T229" i="6" s="1"/>
  <c r="Q229" i="6"/>
  <c r="R229" i="6" s="1"/>
  <c r="O229" i="6"/>
  <c r="P229" i="6" s="1"/>
  <c r="M229" i="6"/>
  <c r="N229" i="6" s="1"/>
  <c r="K229" i="6"/>
  <c r="L229" i="6" s="1"/>
  <c r="H229" i="6"/>
  <c r="I229" i="6" s="1"/>
  <c r="E229" i="6"/>
  <c r="F229" i="6" s="1"/>
  <c r="B229" i="6"/>
  <c r="C229" i="6" s="1"/>
  <c r="S228" i="6"/>
  <c r="T228" i="6" s="1"/>
  <c r="Q228" i="6"/>
  <c r="R228" i="6" s="1"/>
  <c r="O228" i="6"/>
  <c r="P228" i="6" s="1"/>
  <c r="M228" i="6"/>
  <c r="N228" i="6" s="1"/>
  <c r="K228" i="6"/>
  <c r="L228" i="6" s="1"/>
  <c r="H228" i="6"/>
  <c r="I228" i="6" s="1"/>
  <c r="E228" i="6"/>
  <c r="F228" i="6" s="1"/>
  <c r="B228" i="6"/>
  <c r="C228" i="6" s="1"/>
  <c r="S227" i="6"/>
  <c r="T227" i="6" s="1"/>
  <c r="Q227" i="6"/>
  <c r="R227" i="6" s="1"/>
  <c r="O227" i="6"/>
  <c r="P227" i="6" s="1"/>
  <c r="M227" i="6"/>
  <c r="N227" i="6" s="1"/>
  <c r="K227" i="6"/>
  <c r="L227" i="6" s="1"/>
  <c r="H227" i="6"/>
  <c r="I227" i="6" s="1"/>
  <c r="E227" i="6"/>
  <c r="F227" i="6" s="1"/>
  <c r="B227" i="6"/>
  <c r="C227" i="6" s="1"/>
  <c r="S226" i="6"/>
  <c r="T226" i="6" s="1"/>
  <c r="Q226" i="6"/>
  <c r="R226" i="6" s="1"/>
  <c r="O226" i="6"/>
  <c r="P226" i="6" s="1"/>
  <c r="M226" i="6"/>
  <c r="N226" i="6" s="1"/>
  <c r="K226" i="6"/>
  <c r="L226" i="6" s="1"/>
  <c r="H226" i="6"/>
  <c r="I226" i="6" s="1"/>
  <c r="E226" i="6"/>
  <c r="F226" i="6" s="1"/>
  <c r="B226" i="6"/>
  <c r="C226" i="6" s="1"/>
  <c r="S225" i="6"/>
  <c r="T225" i="6" s="1"/>
  <c r="Q225" i="6"/>
  <c r="R225" i="6" s="1"/>
  <c r="O225" i="6"/>
  <c r="P225" i="6" s="1"/>
  <c r="M225" i="6"/>
  <c r="N225" i="6" s="1"/>
  <c r="K225" i="6"/>
  <c r="L225" i="6" s="1"/>
  <c r="H225" i="6"/>
  <c r="I225" i="6" s="1"/>
  <c r="E225" i="6"/>
  <c r="F225" i="6" s="1"/>
  <c r="B225" i="6"/>
  <c r="C225" i="6" s="1"/>
  <c r="S224" i="6"/>
  <c r="T224" i="6" s="1"/>
  <c r="Q224" i="6"/>
  <c r="R224" i="6" s="1"/>
  <c r="O224" i="6"/>
  <c r="P224" i="6" s="1"/>
  <c r="M224" i="6"/>
  <c r="N224" i="6" s="1"/>
  <c r="K224" i="6"/>
  <c r="L224" i="6" s="1"/>
  <c r="H224" i="6"/>
  <c r="I224" i="6" s="1"/>
  <c r="E224" i="6"/>
  <c r="F224" i="6" s="1"/>
  <c r="B224" i="6"/>
  <c r="C224" i="6" s="1"/>
  <c r="S223" i="6"/>
  <c r="T223" i="6" s="1"/>
  <c r="Q223" i="6"/>
  <c r="R223" i="6" s="1"/>
  <c r="O223" i="6"/>
  <c r="P223" i="6" s="1"/>
  <c r="M223" i="6"/>
  <c r="N223" i="6" s="1"/>
  <c r="K223" i="6"/>
  <c r="L223" i="6" s="1"/>
  <c r="H223" i="6"/>
  <c r="I223" i="6" s="1"/>
  <c r="E223" i="6"/>
  <c r="F223" i="6" s="1"/>
  <c r="B223" i="6"/>
  <c r="C223" i="6" s="1"/>
  <c r="S222" i="6"/>
  <c r="T222" i="6" s="1"/>
  <c r="Q222" i="6"/>
  <c r="R222" i="6" s="1"/>
  <c r="O222" i="6"/>
  <c r="P222" i="6" s="1"/>
  <c r="M222" i="6"/>
  <c r="N222" i="6" s="1"/>
  <c r="K222" i="6"/>
  <c r="L222" i="6" s="1"/>
  <c r="H222" i="6"/>
  <c r="I222" i="6" s="1"/>
  <c r="E222" i="6"/>
  <c r="F222" i="6" s="1"/>
  <c r="B222" i="6"/>
  <c r="C222" i="6" s="1"/>
  <c r="S221" i="6"/>
  <c r="T221" i="6" s="1"/>
  <c r="Q221" i="6"/>
  <c r="R221" i="6" s="1"/>
  <c r="O221" i="6"/>
  <c r="P221" i="6" s="1"/>
  <c r="M221" i="6"/>
  <c r="N221" i="6" s="1"/>
  <c r="K221" i="6"/>
  <c r="L221" i="6" s="1"/>
  <c r="H221" i="6"/>
  <c r="I221" i="6" s="1"/>
  <c r="E221" i="6"/>
  <c r="F221" i="6" s="1"/>
  <c r="B221" i="6"/>
  <c r="C221" i="6" s="1"/>
  <c r="S220" i="6"/>
  <c r="T220" i="6" s="1"/>
  <c r="Q220" i="6"/>
  <c r="R220" i="6" s="1"/>
  <c r="O220" i="6"/>
  <c r="P220" i="6" s="1"/>
  <c r="M220" i="6"/>
  <c r="N220" i="6" s="1"/>
  <c r="K220" i="6"/>
  <c r="L220" i="6" s="1"/>
  <c r="H220" i="6"/>
  <c r="I220" i="6" s="1"/>
  <c r="E220" i="6"/>
  <c r="F220" i="6" s="1"/>
  <c r="B220" i="6"/>
  <c r="C220" i="6" s="1"/>
  <c r="S219" i="6"/>
  <c r="T219" i="6" s="1"/>
  <c r="Q219" i="6"/>
  <c r="R219" i="6" s="1"/>
  <c r="O219" i="6"/>
  <c r="P219" i="6" s="1"/>
  <c r="M219" i="6"/>
  <c r="N219" i="6" s="1"/>
  <c r="K219" i="6"/>
  <c r="L219" i="6" s="1"/>
  <c r="H219" i="6"/>
  <c r="I219" i="6" s="1"/>
  <c r="E219" i="6"/>
  <c r="F219" i="6" s="1"/>
  <c r="B219" i="6"/>
  <c r="C219" i="6" s="1"/>
  <c r="S218" i="6"/>
  <c r="T218" i="6" s="1"/>
  <c r="Q218" i="6"/>
  <c r="R218" i="6" s="1"/>
  <c r="O218" i="6"/>
  <c r="P218" i="6" s="1"/>
  <c r="M218" i="6"/>
  <c r="N218" i="6" s="1"/>
  <c r="K218" i="6"/>
  <c r="L218" i="6" s="1"/>
  <c r="H218" i="6"/>
  <c r="I218" i="6" s="1"/>
  <c r="E218" i="6"/>
  <c r="F218" i="6" s="1"/>
  <c r="B218" i="6"/>
  <c r="C218" i="6" s="1"/>
  <c r="S217" i="6"/>
  <c r="T217" i="6" s="1"/>
  <c r="Q217" i="6"/>
  <c r="R217" i="6" s="1"/>
  <c r="O217" i="6"/>
  <c r="P217" i="6" s="1"/>
  <c r="M217" i="6"/>
  <c r="N217" i="6" s="1"/>
  <c r="K217" i="6"/>
  <c r="L217" i="6" s="1"/>
  <c r="H217" i="6"/>
  <c r="I217" i="6" s="1"/>
  <c r="E217" i="6"/>
  <c r="F217" i="6" s="1"/>
  <c r="B217" i="6"/>
  <c r="C217" i="6" s="1"/>
  <c r="S216" i="6"/>
  <c r="T216" i="6" s="1"/>
  <c r="Q216" i="6"/>
  <c r="R216" i="6" s="1"/>
  <c r="O216" i="6"/>
  <c r="P216" i="6" s="1"/>
  <c r="M216" i="6"/>
  <c r="N216" i="6" s="1"/>
  <c r="K216" i="6"/>
  <c r="L216" i="6" s="1"/>
  <c r="H216" i="6"/>
  <c r="I216" i="6" s="1"/>
  <c r="E216" i="6"/>
  <c r="F216" i="6" s="1"/>
  <c r="B216" i="6"/>
  <c r="C216" i="6" s="1"/>
  <c r="S215" i="6"/>
  <c r="T215" i="6" s="1"/>
  <c r="Q215" i="6"/>
  <c r="R215" i="6" s="1"/>
  <c r="O215" i="6"/>
  <c r="P215" i="6" s="1"/>
  <c r="M215" i="6"/>
  <c r="N215" i="6" s="1"/>
  <c r="K215" i="6"/>
  <c r="L215" i="6" s="1"/>
  <c r="H215" i="6"/>
  <c r="I215" i="6" s="1"/>
  <c r="E215" i="6"/>
  <c r="F215" i="6" s="1"/>
  <c r="B215" i="6"/>
  <c r="C215" i="6" s="1"/>
  <c r="S214" i="6"/>
  <c r="T214" i="6" s="1"/>
  <c r="Q214" i="6"/>
  <c r="R214" i="6" s="1"/>
  <c r="O214" i="6"/>
  <c r="P214" i="6" s="1"/>
  <c r="M214" i="6"/>
  <c r="N214" i="6" s="1"/>
  <c r="K214" i="6"/>
  <c r="L214" i="6" s="1"/>
  <c r="H214" i="6"/>
  <c r="I214" i="6" s="1"/>
  <c r="E214" i="6"/>
  <c r="F214" i="6" s="1"/>
  <c r="B214" i="6"/>
  <c r="C214" i="6" s="1"/>
  <c r="S213" i="6"/>
  <c r="T213" i="6" s="1"/>
  <c r="Q213" i="6"/>
  <c r="R213" i="6" s="1"/>
  <c r="O213" i="6"/>
  <c r="P213" i="6" s="1"/>
  <c r="M213" i="6"/>
  <c r="N213" i="6" s="1"/>
  <c r="K213" i="6"/>
  <c r="L213" i="6" s="1"/>
  <c r="H213" i="6"/>
  <c r="I213" i="6" s="1"/>
  <c r="E213" i="6"/>
  <c r="F213" i="6" s="1"/>
  <c r="B213" i="6"/>
  <c r="C213" i="6" s="1"/>
  <c r="S212" i="6"/>
  <c r="T212" i="6" s="1"/>
  <c r="Q212" i="6"/>
  <c r="R212" i="6" s="1"/>
  <c r="O212" i="6"/>
  <c r="P212" i="6" s="1"/>
  <c r="M212" i="6"/>
  <c r="N212" i="6" s="1"/>
  <c r="K212" i="6"/>
  <c r="L212" i="6" s="1"/>
  <c r="H212" i="6"/>
  <c r="I212" i="6" s="1"/>
  <c r="E212" i="6"/>
  <c r="F212" i="6" s="1"/>
  <c r="B212" i="6"/>
  <c r="C212" i="6" s="1"/>
  <c r="S211" i="6"/>
  <c r="T211" i="6" s="1"/>
  <c r="Q211" i="6"/>
  <c r="R211" i="6" s="1"/>
  <c r="O211" i="6"/>
  <c r="P211" i="6" s="1"/>
  <c r="M211" i="6"/>
  <c r="N211" i="6" s="1"/>
  <c r="K211" i="6"/>
  <c r="L211" i="6" s="1"/>
  <c r="H211" i="6"/>
  <c r="I211" i="6" s="1"/>
  <c r="E211" i="6"/>
  <c r="F211" i="6" s="1"/>
  <c r="B211" i="6"/>
  <c r="C211" i="6" s="1"/>
  <c r="S210" i="6"/>
  <c r="T210" i="6" s="1"/>
  <c r="Q210" i="6"/>
  <c r="R210" i="6" s="1"/>
  <c r="O210" i="6"/>
  <c r="P210" i="6" s="1"/>
  <c r="M210" i="6"/>
  <c r="N210" i="6" s="1"/>
  <c r="K210" i="6"/>
  <c r="L210" i="6" s="1"/>
  <c r="H210" i="6"/>
  <c r="I210" i="6" s="1"/>
  <c r="E210" i="6"/>
  <c r="F210" i="6" s="1"/>
  <c r="B210" i="6"/>
  <c r="C210" i="6" s="1"/>
  <c r="S209" i="6"/>
  <c r="T209" i="6" s="1"/>
  <c r="Q209" i="6"/>
  <c r="R209" i="6" s="1"/>
  <c r="O209" i="6"/>
  <c r="P209" i="6" s="1"/>
  <c r="M209" i="6"/>
  <c r="N209" i="6" s="1"/>
  <c r="K209" i="6"/>
  <c r="L209" i="6" s="1"/>
  <c r="H209" i="6"/>
  <c r="I209" i="6" s="1"/>
  <c r="E209" i="6"/>
  <c r="F209" i="6" s="1"/>
  <c r="B209" i="6"/>
  <c r="C209" i="6" s="1"/>
  <c r="S208" i="6"/>
  <c r="T208" i="6" s="1"/>
  <c r="Q208" i="6"/>
  <c r="R208" i="6" s="1"/>
  <c r="O208" i="6"/>
  <c r="P208" i="6" s="1"/>
  <c r="M208" i="6"/>
  <c r="N208" i="6" s="1"/>
  <c r="K208" i="6"/>
  <c r="L208" i="6" s="1"/>
  <c r="H208" i="6"/>
  <c r="I208" i="6" s="1"/>
  <c r="E208" i="6"/>
  <c r="F208" i="6" s="1"/>
  <c r="B208" i="6"/>
  <c r="C208" i="6" s="1"/>
  <c r="S207" i="6"/>
  <c r="T207" i="6" s="1"/>
  <c r="Q207" i="6"/>
  <c r="R207" i="6" s="1"/>
  <c r="O207" i="6"/>
  <c r="P207" i="6" s="1"/>
  <c r="M207" i="6"/>
  <c r="N207" i="6" s="1"/>
  <c r="K207" i="6"/>
  <c r="L207" i="6" s="1"/>
  <c r="H207" i="6"/>
  <c r="I207" i="6" s="1"/>
  <c r="E207" i="6"/>
  <c r="F207" i="6" s="1"/>
  <c r="B207" i="6"/>
  <c r="C207" i="6" s="1"/>
  <c r="S206" i="6"/>
  <c r="T206" i="6" s="1"/>
  <c r="Q206" i="6"/>
  <c r="R206" i="6" s="1"/>
  <c r="O206" i="6"/>
  <c r="P206" i="6" s="1"/>
  <c r="M206" i="6"/>
  <c r="N206" i="6" s="1"/>
  <c r="K206" i="6"/>
  <c r="L206" i="6" s="1"/>
  <c r="H206" i="6"/>
  <c r="I206" i="6" s="1"/>
  <c r="E206" i="6"/>
  <c r="F206" i="6" s="1"/>
  <c r="B206" i="6"/>
  <c r="C206" i="6" s="1"/>
  <c r="S205" i="6"/>
  <c r="T205" i="6" s="1"/>
  <c r="Q205" i="6"/>
  <c r="R205" i="6" s="1"/>
  <c r="O205" i="6"/>
  <c r="P205" i="6" s="1"/>
  <c r="M205" i="6"/>
  <c r="N205" i="6" s="1"/>
  <c r="K205" i="6"/>
  <c r="L205" i="6" s="1"/>
  <c r="H205" i="6"/>
  <c r="I205" i="6" s="1"/>
  <c r="E205" i="6"/>
  <c r="F205" i="6" s="1"/>
  <c r="B205" i="6"/>
  <c r="C205" i="6" s="1"/>
  <c r="S204" i="6"/>
  <c r="T204" i="6" s="1"/>
  <c r="Q204" i="6"/>
  <c r="R204" i="6" s="1"/>
  <c r="O204" i="6"/>
  <c r="P204" i="6" s="1"/>
  <c r="M204" i="6"/>
  <c r="N204" i="6" s="1"/>
  <c r="K204" i="6"/>
  <c r="L204" i="6" s="1"/>
  <c r="H204" i="6"/>
  <c r="I204" i="6" s="1"/>
  <c r="E204" i="6"/>
  <c r="F204" i="6" s="1"/>
  <c r="B204" i="6"/>
  <c r="C204" i="6" s="1"/>
  <c r="S203" i="6"/>
  <c r="T203" i="6" s="1"/>
  <c r="Q203" i="6"/>
  <c r="R203" i="6" s="1"/>
  <c r="O203" i="6"/>
  <c r="P203" i="6" s="1"/>
  <c r="M203" i="6"/>
  <c r="N203" i="6" s="1"/>
  <c r="K203" i="6"/>
  <c r="L203" i="6" s="1"/>
  <c r="H203" i="6"/>
  <c r="I203" i="6" s="1"/>
  <c r="E203" i="6"/>
  <c r="F203" i="6" s="1"/>
  <c r="B203" i="6"/>
  <c r="C203" i="6" s="1"/>
  <c r="S202" i="6"/>
  <c r="T202" i="6" s="1"/>
  <c r="Q202" i="6"/>
  <c r="R202" i="6" s="1"/>
  <c r="O202" i="6"/>
  <c r="P202" i="6" s="1"/>
  <c r="M202" i="6"/>
  <c r="N202" i="6" s="1"/>
  <c r="K202" i="6"/>
  <c r="L202" i="6" s="1"/>
  <c r="H202" i="6"/>
  <c r="I202" i="6" s="1"/>
  <c r="E202" i="6"/>
  <c r="F202" i="6" s="1"/>
  <c r="B202" i="6"/>
  <c r="C202" i="6" s="1"/>
  <c r="S201" i="6"/>
  <c r="T201" i="6" s="1"/>
  <c r="Q201" i="6"/>
  <c r="R201" i="6" s="1"/>
  <c r="O201" i="6"/>
  <c r="P201" i="6" s="1"/>
  <c r="M201" i="6"/>
  <c r="N201" i="6" s="1"/>
  <c r="K201" i="6"/>
  <c r="L201" i="6" s="1"/>
  <c r="H201" i="6"/>
  <c r="I201" i="6" s="1"/>
  <c r="E201" i="6"/>
  <c r="F201" i="6" s="1"/>
  <c r="B201" i="6"/>
  <c r="C201" i="6" s="1"/>
  <c r="S200" i="6"/>
  <c r="T200" i="6" s="1"/>
  <c r="Q200" i="6"/>
  <c r="R200" i="6" s="1"/>
  <c r="O200" i="6"/>
  <c r="P200" i="6" s="1"/>
  <c r="M200" i="6"/>
  <c r="N200" i="6" s="1"/>
  <c r="K200" i="6"/>
  <c r="L200" i="6" s="1"/>
  <c r="H200" i="6"/>
  <c r="I200" i="6" s="1"/>
  <c r="E200" i="6"/>
  <c r="F200" i="6" s="1"/>
  <c r="B200" i="6"/>
  <c r="C200" i="6" s="1"/>
  <c r="S199" i="6"/>
  <c r="T199" i="6" s="1"/>
  <c r="Q199" i="6"/>
  <c r="R199" i="6" s="1"/>
  <c r="O199" i="6"/>
  <c r="P199" i="6" s="1"/>
  <c r="M199" i="6"/>
  <c r="N199" i="6" s="1"/>
  <c r="K199" i="6"/>
  <c r="L199" i="6" s="1"/>
  <c r="H199" i="6"/>
  <c r="I199" i="6" s="1"/>
  <c r="E199" i="6"/>
  <c r="F199" i="6" s="1"/>
  <c r="B199" i="6"/>
  <c r="C199" i="6" s="1"/>
  <c r="S198" i="6"/>
  <c r="T198" i="6" s="1"/>
  <c r="Q198" i="6"/>
  <c r="R198" i="6" s="1"/>
  <c r="O198" i="6"/>
  <c r="P198" i="6" s="1"/>
  <c r="M198" i="6"/>
  <c r="N198" i="6" s="1"/>
  <c r="K198" i="6"/>
  <c r="L198" i="6" s="1"/>
  <c r="H198" i="6"/>
  <c r="I198" i="6" s="1"/>
  <c r="E198" i="6"/>
  <c r="F198" i="6" s="1"/>
  <c r="B198" i="6"/>
  <c r="C198" i="6" s="1"/>
  <c r="S197" i="6"/>
  <c r="T197" i="6" s="1"/>
  <c r="Q197" i="6"/>
  <c r="R197" i="6" s="1"/>
  <c r="O197" i="6"/>
  <c r="P197" i="6" s="1"/>
  <c r="M197" i="6"/>
  <c r="N197" i="6" s="1"/>
  <c r="K197" i="6"/>
  <c r="L197" i="6" s="1"/>
  <c r="H197" i="6"/>
  <c r="I197" i="6" s="1"/>
  <c r="E197" i="6"/>
  <c r="F197" i="6" s="1"/>
  <c r="B197" i="6"/>
  <c r="C197" i="6" s="1"/>
  <c r="S196" i="6"/>
  <c r="T196" i="6" s="1"/>
  <c r="Q196" i="6"/>
  <c r="R196" i="6" s="1"/>
  <c r="O196" i="6"/>
  <c r="P196" i="6" s="1"/>
  <c r="M196" i="6"/>
  <c r="N196" i="6" s="1"/>
  <c r="K196" i="6"/>
  <c r="L196" i="6" s="1"/>
  <c r="H196" i="6"/>
  <c r="I196" i="6" s="1"/>
  <c r="E196" i="6"/>
  <c r="F196" i="6" s="1"/>
  <c r="B196" i="6"/>
  <c r="C196" i="6" s="1"/>
  <c r="S195" i="6"/>
  <c r="T195" i="6" s="1"/>
  <c r="Q195" i="6"/>
  <c r="R195" i="6" s="1"/>
  <c r="O195" i="6"/>
  <c r="P195" i="6" s="1"/>
  <c r="M195" i="6"/>
  <c r="N195" i="6" s="1"/>
  <c r="K195" i="6"/>
  <c r="L195" i="6" s="1"/>
  <c r="H195" i="6"/>
  <c r="I195" i="6" s="1"/>
  <c r="E195" i="6"/>
  <c r="F195" i="6" s="1"/>
  <c r="B195" i="6"/>
  <c r="C195" i="6" s="1"/>
  <c r="S194" i="6"/>
  <c r="T194" i="6" s="1"/>
  <c r="Q194" i="6"/>
  <c r="R194" i="6" s="1"/>
  <c r="O194" i="6"/>
  <c r="P194" i="6" s="1"/>
  <c r="M194" i="6"/>
  <c r="N194" i="6" s="1"/>
  <c r="K194" i="6"/>
  <c r="L194" i="6" s="1"/>
  <c r="H194" i="6"/>
  <c r="I194" i="6" s="1"/>
  <c r="E194" i="6"/>
  <c r="F194" i="6" s="1"/>
  <c r="B194" i="6"/>
  <c r="C194" i="6" s="1"/>
  <c r="S193" i="6"/>
  <c r="T193" i="6" s="1"/>
  <c r="Q193" i="6"/>
  <c r="R193" i="6" s="1"/>
  <c r="O193" i="6"/>
  <c r="P193" i="6" s="1"/>
  <c r="M193" i="6"/>
  <c r="N193" i="6" s="1"/>
  <c r="K193" i="6"/>
  <c r="L193" i="6" s="1"/>
  <c r="H193" i="6"/>
  <c r="I193" i="6" s="1"/>
  <c r="E193" i="6"/>
  <c r="F193" i="6" s="1"/>
  <c r="B193" i="6"/>
  <c r="C193" i="6" s="1"/>
  <c r="S192" i="6"/>
  <c r="T192" i="6" s="1"/>
  <c r="Q192" i="6"/>
  <c r="R192" i="6" s="1"/>
  <c r="O192" i="6"/>
  <c r="P192" i="6" s="1"/>
  <c r="M192" i="6"/>
  <c r="N192" i="6" s="1"/>
  <c r="K192" i="6"/>
  <c r="L192" i="6" s="1"/>
  <c r="H192" i="6"/>
  <c r="I192" i="6" s="1"/>
  <c r="E192" i="6"/>
  <c r="F192" i="6" s="1"/>
  <c r="B192" i="6"/>
  <c r="C192" i="6" s="1"/>
  <c r="S191" i="6"/>
  <c r="T191" i="6" s="1"/>
  <c r="Q191" i="6"/>
  <c r="R191" i="6" s="1"/>
  <c r="O191" i="6"/>
  <c r="P191" i="6" s="1"/>
  <c r="M191" i="6"/>
  <c r="N191" i="6" s="1"/>
  <c r="K191" i="6"/>
  <c r="L191" i="6" s="1"/>
  <c r="H191" i="6"/>
  <c r="I191" i="6" s="1"/>
  <c r="E191" i="6"/>
  <c r="F191" i="6" s="1"/>
  <c r="B191" i="6"/>
  <c r="C191" i="6" s="1"/>
  <c r="S190" i="6"/>
  <c r="T190" i="6" s="1"/>
  <c r="Q190" i="6"/>
  <c r="R190" i="6" s="1"/>
  <c r="O190" i="6"/>
  <c r="P190" i="6" s="1"/>
  <c r="M190" i="6"/>
  <c r="N190" i="6" s="1"/>
  <c r="K190" i="6"/>
  <c r="L190" i="6" s="1"/>
  <c r="H190" i="6"/>
  <c r="I190" i="6" s="1"/>
  <c r="E190" i="6"/>
  <c r="F190" i="6" s="1"/>
  <c r="B190" i="6"/>
  <c r="C190" i="6" s="1"/>
  <c r="S189" i="6"/>
  <c r="T189" i="6" s="1"/>
  <c r="Q189" i="6"/>
  <c r="R189" i="6" s="1"/>
  <c r="O189" i="6"/>
  <c r="P189" i="6" s="1"/>
  <c r="M189" i="6"/>
  <c r="N189" i="6" s="1"/>
  <c r="K189" i="6"/>
  <c r="L189" i="6" s="1"/>
  <c r="H189" i="6"/>
  <c r="I189" i="6" s="1"/>
  <c r="E189" i="6"/>
  <c r="F189" i="6" s="1"/>
  <c r="B189" i="6"/>
  <c r="C189" i="6" s="1"/>
  <c r="S188" i="6"/>
  <c r="T188" i="6" s="1"/>
  <c r="Q188" i="6"/>
  <c r="R188" i="6" s="1"/>
  <c r="O188" i="6"/>
  <c r="P188" i="6" s="1"/>
  <c r="M188" i="6"/>
  <c r="N188" i="6" s="1"/>
  <c r="K188" i="6"/>
  <c r="L188" i="6" s="1"/>
  <c r="H188" i="6"/>
  <c r="I188" i="6" s="1"/>
  <c r="E188" i="6"/>
  <c r="F188" i="6" s="1"/>
  <c r="B188" i="6"/>
  <c r="C188" i="6" s="1"/>
  <c r="S187" i="6"/>
  <c r="T187" i="6" s="1"/>
  <c r="Q187" i="6"/>
  <c r="R187" i="6" s="1"/>
  <c r="O187" i="6"/>
  <c r="P187" i="6" s="1"/>
  <c r="M187" i="6"/>
  <c r="N187" i="6" s="1"/>
  <c r="K187" i="6"/>
  <c r="L187" i="6" s="1"/>
  <c r="H187" i="6"/>
  <c r="I187" i="6" s="1"/>
  <c r="E187" i="6"/>
  <c r="F187" i="6" s="1"/>
  <c r="B187" i="6"/>
  <c r="C187" i="6" s="1"/>
  <c r="S186" i="6"/>
  <c r="T186" i="6" s="1"/>
  <c r="Q186" i="6"/>
  <c r="R186" i="6" s="1"/>
  <c r="O186" i="6"/>
  <c r="P186" i="6" s="1"/>
  <c r="M186" i="6"/>
  <c r="N186" i="6" s="1"/>
  <c r="K186" i="6"/>
  <c r="L186" i="6" s="1"/>
  <c r="H186" i="6"/>
  <c r="I186" i="6" s="1"/>
  <c r="E186" i="6"/>
  <c r="F186" i="6" s="1"/>
  <c r="B186" i="6"/>
  <c r="C186" i="6" s="1"/>
  <c r="S185" i="6"/>
  <c r="T185" i="6" s="1"/>
  <c r="Q185" i="6"/>
  <c r="R185" i="6" s="1"/>
  <c r="O185" i="6"/>
  <c r="P185" i="6" s="1"/>
  <c r="M185" i="6"/>
  <c r="N185" i="6" s="1"/>
  <c r="K185" i="6"/>
  <c r="L185" i="6" s="1"/>
  <c r="H185" i="6"/>
  <c r="I185" i="6" s="1"/>
  <c r="E185" i="6"/>
  <c r="F185" i="6" s="1"/>
  <c r="B185" i="6"/>
  <c r="C185" i="6" s="1"/>
  <c r="S184" i="6"/>
  <c r="T184" i="6" s="1"/>
  <c r="Q184" i="6"/>
  <c r="R184" i="6" s="1"/>
  <c r="O184" i="6"/>
  <c r="P184" i="6" s="1"/>
  <c r="M184" i="6"/>
  <c r="N184" i="6" s="1"/>
  <c r="K184" i="6"/>
  <c r="L184" i="6" s="1"/>
  <c r="H184" i="6"/>
  <c r="I184" i="6" s="1"/>
  <c r="E184" i="6"/>
  <c r="F184" i="6" s="1"/>
  <c r="B184" i="6"/>
  <c r="C184" i="6" s="1"/>
  <c r="S183" i="6"/>
  <c r="T183" i="6" s="1"/>
  <c r="Q183" i="6"/>
  <c r="R183" i="6" s="1"/>
  <c r="O183" i="6"/>
  <c r="P183" i="6" s="1"/>
  <c r="M183" i="6"/>
  <c r="N183" i="6" s="1"/>
  <c r="K183" i="6"/>
  <c r="L183" i="6" s="1"/>
  <c r="H183" i="6"/>
  <c r="I183" i="6" s="1"/>
  <c r="E183" i="6"/>
  <c r="F183" i="6" s="1"/>
  <c r="B183" i="6"/>
  <c r="C183" i="6" s="1"/>
  <c r="S182" i="6"/>
  <c r="T182" i="6" s="1"/>
  <c r="Q182" i="6"/>
  <c r="R182" i="6" s="1"/>
  <c r="O182" i="6"/>
  <c r="P182" i="6" s="1"/>
  <c r="M182" i="6"/>
  <c r="N182" i="6" s="1"/>
  <c r="K182" i="6"/>
  <c r="L182" i="6" s="1"/>
  <c r="H182" i="6"/>
  <c r="I182" i="6" s="1"/>
  <c r="E182" i="6"/>
  <c r="F182" i="6" s="1"/>
  <c r="B182" i="6"/>
  <c r="C182" i="6" s="1"/>
  <c r="S181" i="6"/>
  <c r="T181" i="6" s="1"/>
  <c r="Q181" i="6"/>
  <c r="R181" i="6" s="1"/>
  <c r="O181" i="6"/>
  <c r="P181" i="6" s="1"/>
  <c r="M181" i="6"/>
  <c r="N181" i="6" s="1"/>
  <c r="K181" i="6"/>
  <c r="L181" i="6" s="1"/>
  <c r="H181" i="6"/>
  <c r="I181" i="6" s="1"/>
  <c r="E181" i="6"/>
  <c r="F181" i="6" s="1"/>
  <c r="B181" i="6"/>
  <c r="C181" i="6" s="1"/>
  <c r="S180" i="6"/>
  <c r="T180" i="6" s="1"/>
  <c r="Q180" i="6"/>
  <c r="R180" i="6" s="1"/>
  <c r="O180" i="6"/>
  <c r="P180" i="6" s="1"/>
  <c r="M180" i="6"/>
  <c r="N180" i="6" s="1"/>
  <c r="K180" i="6"/>
  <c r="L180" i="6" s="1"/>
  <c r="H180" i="6"/>
  <c r="I180" i="6" s="1"/>
  <c r="E180" i="6"/>
  <c r="F180" i="6" s="1"/>
  <c r="B180" i="6"/>
  <c r="C180" i="6" s="1"/>
  <c r="S179" i="6"/>
  <c r="T179" i="6" s="1"/>
  <c r="Q179" i="6"/>
  <c r="R179" i="6" s="1"/>
  <c r="O179" i="6"/>
  <c r="P179" i="6" s="1"/>
  <c r="M179" i="6"/>
  <c r="N179" i="6" s="1"/>
  <c r="K179" i="6"/>
  <c r="L179" i="6" s="1"/>
  <c r="H179" i="6"/>
  <c r="I179" i="6" s="1"/>
  <c r="E179" i="6"/>
  <c r="F179" i="6" s="1"/>
  <c r="B179" i="6"/>
  <c r="C179" i="6" s="1"/>
  <c r="S178" i="6"/>
  <c r="T178" i="6" s="1"/>
  <c r="Q178" i="6"/>
  <c r="R178" i="6" s="1"/>
  <c r="O178" i="6"/>
  <c r="P178" i="6" s="1"/>
  <c r="M178" i="6"/>
  <c r="N178" i="6" s="1"/>
  <c r="K178" i="6"/>
  <c r="L178" i="6" s="1"/>
  <c r="H178" i="6"/>
  <c r="I178" i="6" s="1"/>
  <c r="E178" i="6"/>
  <c r="F178" i="6" s="1"/>
  <c r="B178" i="6"/>
  <c r="C178" i="6" s="1"/>
  <c r="S177" i="6"/>
  <c r="T177" i="6" s="1"/>
  <c r="Q177" i="6"/>
  <c r="R177" i="6" s="1"/>
  <c r="O177" i="6"/>
  <c r="P177" i="6" s="1"/>
  <c r="M177" i="6"/>
  <c r="N177" i="6" s="1"/>
  <c r="K177" i="6"/>
  <c r="L177" i="6" s="1"/>
  <c r="H177" i="6"/>
  <c r="I177" i="6" s="1"/>
  <c r="E177" i="6"/>
  <c r="F177" i="6" s="1"/>
  <c r="B177" i="6"/>
  <c r="C177" i="6" s="1"/>
  <c r="S176" i="6"/>
  <c r="T176" i="6" s="1"/>
  <c r="Q176" i="6"/>
  <c r="R176" i="6" s="1"/>
  <c r="O176" i="6"/>
  <c r="P176" i="6" s="1"/>
  <c r="M176" i="6"/>
  <c r="N176" i="6" s="1"/>
  <c r="K176" i="6"/>
  <c r="L176" i="6" s="1"/>
  <c r="H176" i="6"/>
  <c r="I176" i="6" s="1"/>
  <c r="E176" i="6"/>
  <c r="F176" i="6" s="1"/>
  <c r="B176" i="6"/>
  <c r="C176" i="6" s="1"/>
  <c r="S175" i="6"/>
  <c r="T175" i="6" s="1"/>
  <c r="Q175" i="6"/>
  <c r="R175" i="6" s="1"/>
  <c r="O175" i="6"/>
  <c r="P175" i="6" s="1"/>
  <c r="M175" i="6"/>
  <c r="N175" i="6" s="1"/>
  <c r="K175" i="6"/>
  <c r="L175" i="6" s="1"/>
  <c r="H175" i="6"/>
  <c r="I175" i="6" s="1"/>
  <c r="E175" i="6"/>
  <c r="F175" i="6" s="1"/>
  <c r="B175" i="6"/>
  <c r="C175" i="6" s="1"/>
  <c r="S174" i="6"/>
  <c r="T174" i="6" s="1"/>
  <c r="Q174" i="6"/>
  <c r="R174" i="6" s="1"/>
  <c r="O174" i="6"/>
  <c r="P174" i="6" s="1"/>
  <c r="M174" i="6"/>
  <c r="N174" i="6" s="1"/>
  <c r="K174" i="6"/>
  <c r="L174" i="6" s="1"/>
  <c r="H174" i="6"/>
  <c r="I174" i="6" s="1"/>
  <c r="E174" i="6"/>
  <c r="F174" i="6" s="1"/>
  <c r="B174" i="6"/>
  <c r="C174" i="6" s="1"/>
  <c r="S173" i="6"/>
  <c r="T173" i="6" s="1"/>
  <c r="Q173" i="6"/>
  <c r="R173" i="6" s="1"/>
  <c r="O173" i="6"/>
  <c r="P173" i="6" s="1"/>
  <c r="M173" i="6"/>
  <c r="N173" i="6" s="1"/>
  <c r="K173" i="6"/>
  <c r="L173" i="6" s="1"/>
  <c r="H173" i="6"/>
  <c r="I173" i="6" s="1"/>
  <c r="E173" i="6"/>
  <c r="F173" i="6" s="1"/>
  <c r="B173" i="6"/>
  <c r="C173" i="6" s="1"/>
  <c r="S172" i="6"/>
  <c r="T172" i="6" s="1"/>
  <c r="Q172" i="6"/>
  <c r="R172" i="6" s="1"/>
  <c r="O172" i="6"/>
  <c r="P172" i="6" s="1"/>
  <c r="M172" i="6"/>
  <c r="N172" i="6" s="1"/>
  <c r="K172" i="6"/>
  <c r="L172" i="6" s="1"/>
  <c r="H172" i="6"/>
  <c r="I172" i="6" s="1"/>
  <c r="E172" i="6"/>
  <c r="F172" i="6" s="1"/>
  <c r="B172" i="6"/>
  <c r="C172" i="6" s="1"/>
  <c r="S171" i="6"/>
  <c r="T171" i="6" s="1"/>
  <c r="Q171" i="6"/>
  <c r="R171" i="6" s="1"/>
  <c r="O171" i="6"/>
  <c r="P171" i="6" s="1"/>
  <c r="M171" i="6"/>
  <c r="N171" i="6" s="1"/>
  <c r="K171" i="6"/>
  <c r="L171" i="6" s="1"/>
  <c r="H171" i="6"/>
  <c r="I171" i="6" s="1"/>
  <c r="E171" i="6"/>
  <c r="F171" i="6" s="1"/>
  <c r="B171" i="6"/>
  <c r="C171" i="6" s="1"/>
  <c r="S170" i="6"/>
  <c r="T170" i="6" s="1"/>
  <c r="Q170" i="6"/>
  <c r="R170" i="6" s="1"/>
  <c r="O170" i="6"/>
  <c r="P170" i="6" s="1"/>
  <c r="M170" i="6"/>
  <c r="N170" i="6" s="1"/>
  <c r="K170" i="6"/>
  <c r="L170" i="6" s="1"/>
  <c r="H170" i="6"/>
  <c r="I170" i="6" s="1"/>
  <c r="E170" i="6"/>
  <c r="F170" i="6" s="1"/>
  <c r="B170" i="6"/>
  <c r="C170" i="6" s="1"/>
  <c r="S169" i="6"/>
  <c r="T169" i="6" s="1"/>
  <c r="Q169" i="6"/>
  <c r="R169" i="6" s="1"/>
  <c r="O169" i="6"/>
  <c r="P169" i="6" s="1"/>
  <c r="M169" i="6"/>
  <c r="N169" i="6" s="1"/>
  <c r="K169" i="6"/>
  <c r="L169" i="6" s="1"/>
  <c r="H169" i="6"/>
  <c r="I169" i="6" s="1"/>
  <c r="E169" i="6"/>
  <c r="F169" i="6" s="1"/>
  <c r="B169" i="6"/>
  <c r="C169" i="6" s="1"/>
  <c r="S168" i="6"/>
  <c r="T168" i="6" s="1"/>
  <c r="Q168" i="6"/>
  <c r="R168" i="6" s="1"/>
  <c r="O168" i="6"/>
  <c r="P168" i="6" s="1"/>
  <c r="M168" i="6"/>
  <c r="N168" i="6" s="1"/>
  <c r="K168" i="6"/>
  <c r="L168" i="6" s="1"/>
  <c r="H168" i="6"/>
  <c r="I168" i="6" s="1"/>
  <c r="E168" i="6"/>
  <c r="F168" i="6" s="1"/>
  <c r="B168" i="6"/>
  <c r="C168" i="6" s="1"/>
  <c r="S167" i="6"/>
  <c r="T167" i="6" s="1"/>
  <c r="Q167" i="6"/>
  <c r="R167" i="6" s="1"/>
  <c r="O167" i="6"/>
  <c r="P167" i="6" s="1"/>
  <c r="M167" i="6"/>
  <c r="N167" i="6" s="1"/>
  <c r="K167" i="6"/>
  <c r="L167" i="6" s="1"/>
  <c r="H167" i="6"/>
  <c r="I167" i="6" s="1"/>
  <c r="E167" i="6"/>
  <c r="F167" i="6" s="1"/>
  <c r="B167" i="6"/>
  <c r="C167" i="6" s="1"/>
  <c r="S166" i="6"/>
  <c r="T166" i="6" s="1"/>
  <c r="Q166" i="6"/>
  <c r="R166" i="6" s="1"/>
  <c r="O166" i="6"/>
  <c r="P166" i="6" s="1"/>
  <c r="M166" i="6"/>
  <c r="N166" i="6" s="1"/>
  <c r="K166" i="6"/>
  <c r="L166" i="6" s="1"/>
  <c r="H166" i="6"/>
  <c r="I166" i="6" s="1"/>
  <c r="E166" i="6"/>
  <c r="F166" i="6" s="1"/>
  <c r="B166" i="6"/>
  <c r="C166" i="6" s="1"/>
  <c r="S165" i="6"/>
  <c r="T165" i="6" s="1"/>
  <c r="Q165" i="6"/>
  <c r="R165" i="6" s="1"/>
  <c r="O165" i="6"/>
  <c r="P165" i="6" s="1"/>
  <c r="M165" i="6"/>
  <c r="N165" i="6" s="1"/>
  <c r="K165" i="6"/>
  <c r="L165" i="6" s="1"/>
  <c r="H165" i="6"/>
  <c r="I165" i="6" s="1"/>
  <c r="E165" i="6"/>
  <c r="F165" i="6" s="1"/>
  <c r="B165" i="6"/>
  <c r="C165" i="6" s="1"/>
  <c r="S164" i="6"/>
  <c r="T164" i="6" s="1"/>
  <c r="Q164" i="6"/>
  <c r="R164" i="6" s="1"/>
  <c r="O164" i="6"/>
  <c r="P164" i="6" s="1"/>
  <c r="M164" i="6"/>
  <c r="N164" i="6" s="1"/>
  <c r="K164" i="6"/>
  <c r="L164" i="6" s="1"/>
  <c r="H164" i="6"/>
  <c r="I164" i="6" s="1"/>
  <c r="E164" i="6"/>
  <c r="F164" i="6" s="1"/>
  <c r="B164" i="6"/>
  <c r="C164" i="6" s="1"/>
  <c r="S163" i="6"/>
  <c r="T163" i="6" s="1"/>
  <c r="Q163" i="6"/>
  <c r="R163" i="6" s="1"/>
  <c r="O163" i="6"/>
  <c r="P163" i="6" s="1"/>
  <c r="M163" i="6"/>
  <c r="N163" i="6" s="1"/>
  <c r="K163" i="6"/>
  <c r="L163" i="6" s="1"/>
  <c r="H163" i="6"/>
  <c r="I163" i="6" s="1"/>
  <c r="E163" i="6"/>
  <c r="F163" i="6" s="1"/>
  <c r="B163" i="6"/>
  <c r="C163" i="6" s="1"/>
  <c r="S162" i="6"/>
  <c r="T162" i="6" s="1"/>
  <c r="Q162" i="6"/>
  <c r="R162" i="6" s="1"/>
  <c r="O162" i="6"/>
  <c r="P162" i="6" s="1"/>
  <c r="M162" i="6"/>
  <c r="N162" i="6" s="1"/>
  <c r="K162" i="6"/>
  <c r="L162" i="6" s="1"/>
  <c r="H162" i="6"/>
  <c r="I162" i="6" s="1"/>
  <c r="E162" i="6"/>
  <c r="F162" i="6" s="1"/>
  <c r="B162" i="6"/>
  <c r="C162" i="6" s="1"/>
  <c r="S161" i="6"/>
  <c r="T161" i="6" s="1"/>
  <c r="Q161" i="6"/>
  <c r="R161" i="6" s="1"/>
  <c r="O161" i="6"/>
  <c r="P161" i="6" s="1"/>
  <c r="M161" i="6"/>
  <c r="N161" i="6" s="1"/>
  <c r="K161" i="6"/>
  <c r="L161" i="6" s="1"/>
  <c r="H161" i="6"/>
  <c r="I161" i="6" s="1"/>
  <c r="E161" i="6"/>
  <c r="F161" i="6" s="1"/>
  <c r="B161" i="6"/>
  <c r="C161" i="6" s="1"/>
  <c r="S160" i="6"/>
  <c r="T160" i="6" s="1"/>
  <c r="Q160" i="6"/>
  <c r="R160" i="6" s="1"/>
  <c r="O160" i="6"/>
  <c r="P160" i="6" s="1"/>
  <c r="M160" i="6"/>
  <c r="N160" i="6" s="1"/>
  <c r="K160" i="6"/>
  <c r="L160" i="6" s="1"/>
  <c r="H160" i="6"/>
  <c r="I160" i="6" s="1"/>
  <c r="E160" i="6"/>
  <c r="F160" i="6" s="1"/>
  <c r="B160" i="6"/>
  <c r="C160" i="6" s="1"/>
  <c r="S159" i="6"/>
  <c r="T159" i="6" s="1"/>
  <c r="Q159" i="6"/>
  <c r="R159" i="6" s="1"/>
  <c r="O159" i="6"/>
  <c r="P159" i="6" s="1"/>
  <c r="M159" i="6"/>
  <c r="N159" i="6" s="1"/>
  <c r="K159" i="6"/>
  <c r="L159" i="6" s="1"/>
  <c r="H159" i="6"/>
  <c r="I159" i="6" s="1"/>
  <c r="E159" i="6"/>
  <c r="F159" i="6" s="1"/>
  <c r="B159" i="6"/>
  <c r="C159" i="6" s="1"/>
  <c r="S158" i="6"/>
  <c r="T158" i="6" s="1"/>
  <c r="Q158" i="6"/>
  <c r="R158" i="6" s="1"/>
  <c r="O158" i="6"/>
  <c r="P158" i="6" s="1"/>
  <c r="M158" i="6"/>
  <c r="N158" i="6" s="1"/>
  <c r="K158" i="6"/>
  <c r="L158" i="6" s="1"/>
  <c r="H158" i="6"/>
  <c r="I158" i="6" s="1"/>
  <c r="E158" i="6"/>
  <c r="F158" i="6" s="1"/>
  <c r="B158" i="6"/>
  <c r="C158" i="6" s="1"/>
  <c r="S157" i="6"/>
  <c r="T157" i="6" s="1"/>
  <c r="Q157" i="6"/>
  <c r="R157" i="6" s="1"/>
  <c r="O157" i="6"/>
  <c r="P157" i="6" s="1"/>
  <c r="M157" i="6"/>
  <c r="N157" i="6" s="1"/>
  <c r="K157" i="6"/>
  <c r="L157" i="6" s="1"/>
  <c r="H157" i="6"/>
  <c r="I157" i="6" s="1"/>
  <c r="E157" i="6"/>
  <c r="F157" i="6" s="1"/>
  <c r="B157" i="6"/>
  <c r="C157" i="6" s="1"/>
  <c r="S156" i="6"/>
  <c r="T156" i="6" s="1"/>
  <c r="Q156" i="6"/>
  <c r="R156" i="6" s="1"/>
  <c r="O156" i="6"/>
  <c r="P156" i="6" s="1"/>
  <c r="M156" i="6"/>
  <c r="N156" i="6" s="1"/>
  <c r="K156" i="6"/>
  <c r="L156" i="6" s="1"/>
  <c r="H156" i="6"/>
  <c r="I156" i="6" s="1"/>
  <c r="E156" i="6"/>
  <c r="F156" i="6" s="1"/>
  <c r="B156" i="6"/>
  <c r="C156" i="6" s="1"/>
  <c r="S155" i="6"/>
  <c r="T155" i="6" s="1"/>
  <c r="Q155" i="6"/>
  <c r="R155" i="6" s="1"/>
  <c r="O155" i="6"/>
  <c r="P155" i="6" s="1"/>
  <c r="M155" i="6"/>
  <c r="N155" i="6" s="1"/>
  <c r="K155" i="6"/>
  <c r="L155" i="6" s="1"/>
  <c r="H155" i="6"/>
  <c r="I155" i="6" s="1"/>
  <c r="E155" i="6"/>
  <c r="F155" i="6" s="1"/>
  <c r="B155" i="6"/>
  <c r="C155" i="6" s="1"/>
  <c r="S154" i="6"/>
  <c r="T154" i="6" s="1"/>
  <c r="Q154" i="6"/>
  <c r="R154" i="6" s="1"/>
  <c r="O154" i="6"/>
  <c r="P154" i="6" s="1"/>
  <c r="M154" i="6"/>
  <c r="N154" i="6" s="1"/>
  <c r="K154" i="6"/>
  <c r="L154" i="6" s="1"/>
  <c r="H154" i="6"/>
  <c r="I154" i="6" s="1"/>
  <c r="E154" i="6"/>
  <c r="F154" i="6" s="1"/>
  <c r="B154" i="6"/>
  <c r="C154" i="6" s="1"/>
  <c r="S153" i="6"/>
  <c r="T153" i="6" s="1"/>
  <c r="Q153" i="6"/>
  <c r="R153" i="6" s="1"/>
  <c r="O153" i="6"/>
  <c r="P153" i="6" s="1"/>
  <c r="M153" i="6"/>
  <c r="N153" i="6" s="1"/>
  <c r="K153" i="6"/>
  <c r="L153" i="6" s="1"/>
  <c r="H153" i="6"/>
  <c r="I153" i="6" s="1"/>
  <c r="E153" i="6"/>
  <c r="F153" i="6" s="1"/>
  <c r="B153" i="6"/>
  <c r="C153" i="6" s="1"/>
  <c r="S152" i="6"/>
  <c r="T152" i="6" s="1"/>
  <c r="Q152" i="6"/>
  <c r="R152" i="6" s="1"/>
  <c r="O152" i="6"/>
  <c r="P152" i="6" s="1"/>
  <c r="M152" i="6"/>
  <c r="N152" i="6" s="1"/>
  <c r="K152" i="6"/>
  <c r="L152" i="6" s="1"/>
  <c r="H152" i="6"/>
  <c r="I152" i="6" s="1"/>
  <c r="E152" i="6"/>
  <c r="F152" i="6" s="1"/>
  <c r="B152" i="6"/>
  <c r="C152" i="6" s="1"/>
  <c r="S151" i="6"/>
  <c r="T151" i="6" s="1"/>
  <c r="Q151" i="6"/>
  <c r="R151" i="6" s="1"/>
  <c r="O151" i="6"/>
  <c r="P151" i="6" s="1"/>
  <c r="M151" i="6"/>
  <c r="N151" i="6" s="1"/>
  <c r="K151" i="6"/>
  <c r="L151" i="6" s="1"/>
  <c r="H151" i="6"/>
  <c r="I151" i="6" s="1"/>
  <c r="E151" i="6"/>
  <c r="F151" i="6" s="1"/>
  <c r="B151" i="6"/>
  <c r="C151" i="6" s="1"/>
  <c r="S150" i="6"/>
  <c r="T150" i="6" s="1"/>
  <c r="Q150" i="6"/>
  <c r="R150" i="6" s="1"/>
  <c r="O150" i="6"/>
  <c r="P150" i="6" s="1"/>
  <c r="M150" i="6"/>
  <c r="N150" i="6" s="1"/>
  <c r="K150" i="6"/>
  <c r="L150" i="6" s="1"/>
  <c r="H150" i="6"/>
  <c r="I150" i="6" s="1"/>
  <c r="E150" i="6"/>
  <c r="F150" i="6" s="1"/>
  <c r="B150" i="6"/>
  <c r="C150" i="6" s="1"/>
  <c r="S149" i="6"/>
  <c r="T149" i="6" s="1"/>
  <c r="Q149" i="6"/>
  <c r="R149" i="6" s="1"/>
  <c r="O149" i="6"/>
  <c r="P149" i="6" s="1"/>
  <c r="M149" i="6"/>
  <c r="N149" i="6" s="1"/>
  <c r="K149" i="6"/>
  <c r="L149" i="6" s="1"/>
  <c r="H149" i="6"/>
  <c r="I149" i="6" s="1"/>
  <c r="E149" i="6"/>
  <c r="F149" i="6" s="1"/>
  <c r="B149" i="6"/>
  <c r="C149" i="6" s="1"/>
  <c r="S148" i="6"/>
  <c r="T148" i="6" s="1"/>
  <c r="Q148" i="6"/>
  <c r="R148" i="6" s="1"/>
  <c r="O148" i="6"/>
  <c r="P148" i="6" s="1"/>
  <c r="M148" i="6"/>
  <c r="N148" i="6" s="1"/>
  <c r="K148" i="6"/>
  <c r="L148" i="6" s="1"/>
  <c r="H148" i="6"/>
  <c r="I148" i="6" s="1"/>
  <c r="E148" i="6"/>
  <c r="F148" i="6" s="1"/>
  <c r="B148" i="6"/>
  <c r="C148" i="6" s="1"/>
  <c r="S147" i="6"/>
  <c r="T147" i="6" s="1"/>
  <c r="Q147" i="6"/>
  <c r="R147" i="6" s="1"/>
  <c r="O147" i="6"/>
  <c r="P147" i="6" s="1"/>
  <c r="M147" i="6"/>
  <c r="N147" i="6" s="1"/>
  <c r="K147" i="6"/>
  <c r="L147" i="6" s="1"/>
  <c r="H147" i="6"/>
  <c r="I147" i="6" s="1"/>
  <c r="E147" i="6"/>
  <c r="F147" i="6" s="1"/>
  <c r="B147" i="6"/>
  <c r="C147" i="6" s="1"/>
  <c r="S146" i="6"/>
  <c r="T146" i="6" s="1"/>
  <c r="Q146" i="6"/>
  <c r="R146" i="6" s="1"/>
  <c r="O146" i="6"/>
  <c r="P146" i="6" s="1"/>
  <c r="M146" i="6"/>
  <c r="N146" i="6" s="1"/>
  <c r="K146" i="6"/>
  <c r="L146" i="6" s="1"/>
  <c r="H146" i="6"/>
  <c r="I146" i="6" s="1"/>
  <c r="E146" i="6"/>
  <c r="F146" i="6" s="1"/>
  <c r="B146" i="6"/>
  <c r="C146" i="6" s="1"/>
  <c r="S145" i="6"/>
  <c r="T145" i="6" s="1"/>
  <c r="Q145" i="6"/>
  <c r="R145" i="6" s="1"/>
  <c r="O145" i="6"/>
  <c r="P145" i="6" s="1"/>
  <c r="M145" i="6"/>
  <c r="N145" i="6" s="1"/>
  <c r="K145" i="6"/>
  <c r="L145" i="6" s="1"/>
  <c r="H145" i="6"/>
  <c r="I145" i="6" s="1"/>
  <c r="E145" i="6"/>
  <c r="F145" i="6" s="1"/>
  <c r="B145" i="6"/>
  <c r="C145" i="6" s="1"/>
  <c r="S144" i="6"/>
  <c r="T144" i="6" s="1"/>
  <c r="Q144" i="6"/>
  <c r="R144" i="6" s="1"/>
  <c r="O144" i="6"/>
  <c r="P144" i="6" s="1"/>
  <c r="M144" i="6"/>
  <c r="N144" i="6" s="1"/>
  <c r="K144" i="6"/>
  <c r="L144" i="6" s="1"/>
  <c r="H144" i="6"/>
  <c r="I144" i="6" s="1"/>
  <c r="E144" i="6"/>
  <c r="F144" i="6" s="1"/>
  <c r="B144" i="6"/>
  <c r="C144" i="6" s="1"/>
  <c r="S143" i="6"/>
  <c r="T143" i="6" s="1"/>
  <c r="Q143" i="6"/>
  <c r="R143" i="6" s="1"/>
  <c r="O143" i="6"/>
  <c r="P143" i="6" s="1"/>
  <c r="M143" i="6"/>
  <c r="N143" i="6" s="1"/>
  <c r="K143" i="6"/>
  <c r="L143" i="6" s="1"/>
  <c r="I143" i="6"/>
  <c r="E143" i="6"/>
  <c r="F143" i="6" s="1"/>
  <c r="B143" i="6"/>
  <c r="C143" i="6" s="1"/>
  <c r="S142" i="6"/>
  <c r="T142" i="6" s="1"/>
  <c r="Q142" i="6"/>
  <c r="R142" i="6" s="1"/>
  <c r="O142" i="6"/>
  <c r="P142" i="6" s="1"/>
  <c r="M142" i="6"/>
  <c r="N142" i="6" s="1"/>
  <c r="K142" i="6"/>
  <c r="L142" i="6" s="1"/>
  <c r="I142" i="6"/>
  <c r="E142" i="6"/>
  <c r="F142" i="6" s="1"/>
  <c r="B142" i="6"/>
  <c r="C142" i="6" s="1"/>
  <c r="S141" i="6"/>
  <c r="T141" i="6" s="1"/>
  <c r="Q141" i="6"/>
  <c r="R141" i="6" s="1"/>
  <c r="O141" i="6"/>
  <c r="P141" i="6" s="1"/>
  <c r="N141" i="6"/>
  <c r="L141" i="6"/>
  <c r="I141" i="6"/>
  <c r="F141" i="6"/>
  <c r="B141" i="6"/>
  <c r="C141" i="6" s="1"/>
  <c r="S140" i="6"/>
  <c r="T140" i="6" s="1"/>
  <c r="Q140" i="6"/>
  <c r="R140" i="6" s="1"/>
  <c r="O140" i="6"/>
  <c r="P140" i="6" s="1"/>
  <c r="N140" i="6"/>
  <c r="I140" i="6"/>
  <c r="F140" i="6"/>
  <c r="B140" i="6"/>
  <c r="C140" i="6" s="1"/>
  <c r="P139" i="6"/>
  <c r="N139" i="6"/>
  <c r="I139" i="6"/>
  <c r="F139" i="6"/>
  <c r="B139" i="6"/>
  <c r="C139" i="6" s="1"/>
  <c r="R138" i="6"/>
  <c r="P138" i="6"/>
  <c r="I138" i="6"/>
  <c r="F138" i="6"/>
  <c r="B138" i="6"/>
  <c r="C138" i="6" s="1"/>
  <c r="R137" i="6"/>
  <c r="I137" i="6"/>
  <c r="F137" i="6"/>
  <c r="B137" i="6"/>
  <c r="C137" i="6" s="1"/>
  <c r="T136" i="6"/>
  <c r="N136" i="6"/>
  <c r="I136" i="6"/>
  <c r="F136" i="6"/>
  <c r="B136" i="6"/>
  <c r="C136" i="6" s="1"/>
  <c r="T135" i="6"/>
  <c r="R135" i="6"/>
  <c r="N135" i="6"/>
  <c r="I135" i="6"/>
  <c r="F135" i="6"/>
  <c r="B135" i="6"/>
  <c r="C135" i="6" s="1"/>
  <c r="R134" i="6"/>
  <c r="N134" i="6"/>
  <c r="I134" i="6"/>
  <c r="B134" i="6"/>
  <c r="C134" i="6" s="1"/>
  <c r="N133" i="6"/>
  <c r="I133" i="6"/>
  <c r="B133" i="6"/>
  <c r="C133" i="6" s="1"/>
  <c r="T132" i="6"/>
  <c r="P132" i="6"/>
  <c r="N132" i="6"/>
  <c r="B132" i="6"/>
  <c r="C132" i="6" s="1"/>
  <c r="N131" i="6"/>
  <c r="B131" i="6"/>
  <c r="C131" i="6" s="1"/>
  <c r="B130" i="6"/>
  <c r="C130" i="6" s="1"/>
  <c r="B129" i="6"/>
  <c r="C129" i="6" s="1"/>
  <c r="I128" i="6"/>
  <c r="B128" i="6"/>
  <c r="C128" i="6" s="1"/>
  <c r="B127" i="6"/>
  <c r="C127" i="6" s="1"/>
  <c r="B126" i="6"/>
  <c r="C126" i="6" s="1"/>
  <c r="B125" i="6"/>
  <c r="C125" i="6" s="1"/>
  <c r="B124" i="6"/>
  <c r="C124" i="6" s="1"/>
  <c r="B123" i="6"/>
  <c r="C123" i="6" s="1"/>
  <c r="B122" i="6"/>
  <c r="C122" i="6" s="1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5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S251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E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121" i="5"/>
  <c r="B251" i="7" l="1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121" i="7"/>
  <c r="O4" i="11" l="1"/>
  <c r="O5" i="11"/>
  <c r="O6" i="11"/>
  <c r="B36" i="31" s="1"/>
  <c r="O7" i="11"/>
  <c r="O8" i="11"/>
  <c r="O9" i="11"/>
  <c r="O10" i="11"/>
  <c r="O11" i="11"/>
  <c r="O12" i="11"/>
  <c r="O13" i="11"/>
  <c r="O14" i="11"/>
  <c r="O3" i="11"/>
  <c r="O4" i="8"/>
  <c r="O5" i="8"/>
  <c r="O6" i="8"/>
  <c r="B35" i="31" s="1"/>
  <c r="O7" i="8"/>
  <c r="O8" i="8"/>
  <c r="O9" i="8"/>
  <c r="O10" i="8"/>
  <c r="O11" i="8"/>
  <c r="O12" i="8"/>
  <c r="O13" i="8"/>
  <c r="O14" i="8"/>
  <c r="O3" i="8"/>
  <c r="O4" i="7"/>
  <c r="O5" i="7"/>
  <c r="O6" i="7"/>
  <c r="O7" i="7"/>
  <c r="O8" i="7"/>
  <c r="O9" i="7"/>
  <c r="O10" i="7"/>
  <c r="O11" i="7"/>
  <c r="O12" i="7"/>
  <c r="O13" i="7"/>
  <c r="O14" i="7"/>
  <c r="O3" i="7"/>
  <c r="O4" i="6"/>
  <c r="O5" i="6"/>
  <c r="O6" i="6"/>
  <c r="O7" i="6"/>
  <c r="O8" i="6"/>
  <c r="O9" i="6"/>
  <c r="O10" i="6"/>
  <c r="O11" i="6"/>
  <c r="O12" i="6"/>
  <c r="O13" i="6"/>
  <c r="O14" i="6"/>
  <c r="O3" i="6"/>
  <c r="P4" i="5" l="1"/>
  <c r="P5" i="5"/>
  <c r="P6" i="5"/>
  <c r="B33" i="31" s="1"/>
  <c r="P7" i="5"/>
  <c r="P8" i="5"/>
  <c r="P9" i="5"/>
  <c r="P10" i="5"/>
  <c r="P11" i="5"/>
  <c r="P12" i="5"/>
  <c r="P13" i="5"/>
  <c r="P14" i="5"/>
  <c r="P3" i="5"/>
  <c r="W110" i="3"/>
  <c r="V110" i="3"/>
  <c r="U110" i="3"/>
  <c r="B110" i="3" s="1"/>
  <c r="T110" i="3"/>
  <c r="O110" i="3" s="1"/>
  <c r="S110" i="3"/>
  <c r="P110" i="3"/>
  <c r="F110" i="3"/>
  <c r="D110" i="3" s="1"/>
  <c r="G110" i="3" s="1"/>
  <c r="W109" i="3"/>
  <c r="V109" i="3"/>
  <c r="U109" i="3"/>
  <c r="B109" i="3" s="1"/>
  <c r="T109" i="3"/>
  <c r="O109" i="3" s="1"/>
  <c r="S109" i="3"/>
  <c r="P109" i="3"/>
  <c r="F109" i="3"/>
  <c r="D109" i="3"/>
  <c r="G109" i="3" s="1"/>
  <c r="W108" i="3"/>
  <c r="V108" i="3"/>
  <c r="U108" i="3"/>
  <c r="B108" i="3" s="1"/>
  <c r="T108" i="3"/>
  <c r="O108" i="3" s="1"/>
  <c r="S108" i="3"/>
  <c r="P108" i="3"/>
  <c r="F108" i="3"/>
  <c r="D108" i="3" s="1"/>
  <c r="G108" i="3" s="1"/>
  <c r="W107" i="3"/>
  <c r="V107" i="3"/>
  <c r="U107" i="3"/>
  <c r="B107" i="3" s="1"/>
  <c r="T107" i="3"/>
  <c r="O107" i="3" s="1"/>
  <c r="S107" i="3"/>
  <c r="P107" i="3"/>
  <c r="F107" i="3"/>
  <c r="D107" i="3" s="1"/>
  <c r="G107" i="3" s="1"/>
  <c r="W106" i="3"/>
  <c r="V106" i="3"/>
  <c r="U106" i="3"/>
  <c r="B106" i="3" s="1"/>
  <c r="T106" i="3"/>
  <c r="O106" i="3" s="1"/>
  <c r="S106" i="3"/>
  <c r="P106" i="3"/>
  <c r="F106" i="3"/>
  <c r="D106" i="3" s="1"/>
  <c r="G106" i="3" s="1"/>
  <c r="W105" i="3"/>
  <c r="V105" i="3"/>
  <c r="U105" i="3"/>
  <c r="B105" i="3" s="1"/>
  <c r="T105" i="3"/>
  <c r="O105" i="3" s="1"/>
  <c r="S105" i="3"/>
  <c r="P105" i="3"/>
  <c r="F105" i="3"/>
  <c r="D105" i="3" s="1"/>
  <c r="G105" i="3" s="1"/>
  <c r="W104" i="3"/>
  <c r="V104" i="3"/>
  <c r="U104" i="3"/>
  <c r="B104" i="3" s="1"/>
  <c r="T104" i="3"/>
  <c r="O104" i="3" s="1"/>
  <c r="S104" i="3"/>
  <c r="P104" i="3"/>
  <c r="F104" i="3"/>
  <c r="D104" i="3" s="1"/>
  <c r="G104" i="3" s="1"/>
  <c r="W103" i="3"/>
  <c r="V103" i="3"/>
  <c r="U103" i="3"/>
  <c r="B103" i="3" s="1"/>
  <c r="T103" i="3"/>
  <c r="O103" i="3" s="1"/>
  <c r="S103" i="3"/>
  <c r="P103" i="3"/>
  <c r="F103" i="3"/>
  <c r="D103" i="3" s="1"/>
  <c r="G103" i="3" s="1"/>
  <c r="W102" i="3"/>
  <c r="V102" i="3"/>
  <c r="U102" i="3"/>
  <c r="B102" i="3" s="1"/>
  <c r="T102" i="3"/>
  <c r="O102" i="3" s="1"/>
  <c r="S102" i="3"/>
  <c r="P102" i="3"/>
  <c r="F102" i="3"/>
  <c r="W101" i="3"/>
  <c r="V101" i="3"/>
  <c r="U101" i="3"/>
  <c r="B101" i="3" s="1"/>
  <c r="T101" i="3"/>
  <c r="O101" i="3" s="1"/>
  <c r="S101" i="3"/>
  <c r="P101" i="3"/>
  <c r="F101" i="3"/>
  <c r="D101" i="3" s="1"/>
  <c r="G101" i="3" s="1"/>
  <c r="W100" i="3"/>
  <c r="V100" i="3"/>
  <c r="U100" i="3"/>
  <c r="B100" i="3" s="1"/>
  <c r="T100" i="3"/>
  <c r="O100" i="3" s="1"/>
  <c r="S100" i="3"/>
  <c r="P100" i="3"/>
  <c r="F100" i="3"/>
  <c r="D100" i="3" s="1"/>
  <c r="G100" i="3" s="1"/>
  <c r="W99" i="3"/>
  <c r="V99" i="3"/>
  <c r="U99" i="3"/>
  <c r="B99" i="3" s="1"/>
  <c r="T99" i="3"/>
  <c r="O99" i="3" s="1"/>
  <c r="S99" i="3"/>
  <c r="P99" i="3"/>
  <c r="F99" i="3"/>
  <c r="D99" i="3" s="1"/>
  <c r="G99" i="3" s="1"/>
  <c r="W98" i="3"/>
  <c r="V98" i="3"/>
  <c r="U98" i="3"/>
  <c r="B98" i="3" s="1"/>
  <c r="T98" i="3"/>
  <c r="O98" i="3" s="1"/>
  <c r="S98" i="3"/>
  <c r="P98" i="3"/>
  <c r="F98" i="3"/>
  <c r="D98" i="3" s="1"/>
  <c r="G98" i="3" s="1"/>
  <c r="W97" i="3"/>
  <c r="V97" i="3"/>
  <c r="U97" i="3"/>
  <c r="B97" i="3" s="1"/>
  <c r="T97" i="3"/>
  <c r="O97" i="3" s="1"/>
  <c r="S97" i="3"/>
  <c r="P97" i="3"/>
  <c r="F97" i="3"/>
  <c r="D97" i="3" s="1"/>
  <c r="G97" i="3" s="1"/>
  <c r="W96" i="3"/>
  <c r="V96" i="3"/>
  <c r="U96" i="3"/>
  <c r="B96" i="3" s="1"/>
  <c r="T96" i="3"/>
  <c r="O96" i="3" s="1"/>
  <c r="S96" i="3"/>
  <c r="P96" i="3"/>
  <c r="F96" i="3"/>
  <c r="D96" i="3" s="1"/>
  <c r="G96" i="3" s="1"/>
  <c r="W95" i="3"/>
  <c r="V95" i="3"/>
  <c r="U95" i="3"/>
  <c r="B95" i="3" s="1"/>
  <c r="T95" i="3"/>
  <c r="O95" i="3" s="1"/>
  <c r="S95" i="3"/>
  <c r="P95" i="3"/>
  <c r="F95" i="3"/>
  <c r="D95" i="3" s="1"/>
  <c r="G95" i="3" s="1"/>
  <c r="W94" i="3"/>
  <c r="V94" i="3"/>
  <c r="U94" i="3"/>
  <c r="B94" i="3" s="1"/>
  <c r="T94" i="3"/>
  <c r="O94" i="3" s="1"/>
  <c r="S94" i="3"/>
  <c r="P94" i="3"/>
  <c r="F94" i="3"/>
  <c r="D94" i="3" s="1"/>
  <c r="G94" i="3" s="1"/>
  <c r="W93" i="3"/>
  <c r="V93" i="3"/>
  <c r="U93" i="3"/>
  <c r="B93" i="3" s="1"/>
  <c r="T93" i="3"/>
  <c r="O93" i="3" s="1"/>
  <c r="S93" i="3"/>
  <c r="P93" i="3"/>
  <c r="F93" i="3"/>
  <c r="D93" i="3" s="1"/>
  <c r="G93" i="3" s="1"/>
  <c r="W92" i="3"/>
  <c r="V92" i="3"/>
  <c r="U92" i="3"/>
  <c r="B92" i="3" s="1"/>
  <c r="T92" i="3"/>
  <c r="O92" i="3" s="1"/>
  <c r="S92" i="3"/>
  <c r="P92" i="3"/>
  <c r="F92" i="3"/>
  <c r="D92" i="3" s="1"/>
  <c r="G92" i="3" s="1"/>
  <c r="W91" i="3"/>
  <c r="V91" i="3"/>
  <c r="U91" i="3"/>
  <c r="B91" i="3" s="1"/>
  <c r="T91" i="3"/>
  <c r="O91" i="3" s="1"/>
  <c r="S91" i="3"/>
  <c r="P91" i="3"/>
  <c r="F91" i="3"/>
  <c r="D91" i="3" s="1"/>
  <c r="G91" i="3" s="1"/>
  <c r="W90" i="3"/>
  <c r="V90" i="3"/>
  <c r="U90" i="3"/>
  <c r="B90" i="3" s="1"/>
  <c r="T90" i="3"/>
  <c r="O90" i="3" s="1"/>
  <c r="S90" i="3"/>
  <c r="P90" i="3"/>
  <c r="F90" i="3"/>
  <c r="D90" i="3" s="1"/>
  <c r="G90" i="3" s="1"/>
  <c r="W89" i="3"/>
  <c r="V89" i="3"/>
  <c r="U89" i="3"/>
  <c r="B89" i="3" s="1"/>
  <c r="T89" i="3"/>
  <c r="O89" i="3" s="1"/>
  <c r="S89" i="3"/>
  <c r="P89" i="3"/>
  <c r="F89" i="3"/>
  <c r="D89" i="3" s="1"/>
  <c r="G89" i="3" s="1"/>
  <c r="W88" i="3"/>
  <c r="V88" i="3"/>
  <c r="U88" i="3"/>
  <c r="B88" i="3" s="1"/>
  <c r="T88" i="3"/>
  <c r="O88" i="3" s="1"/>
  <c r="S88" i="3"/>
  <c r="P88" i="3"/>
  <c r="F88" i="3"/>
  <c r="D88" i="3" s="1"/>
  <c r="G88" i="3" s="1"/>
  <c r="W87" i="3"/>
  <c r="V87" i="3"/>
  <c r="U87" i="3"/>
  <c r="B87" i="3" s="1"/>
  <c r="T87" i="3"/>
  <c r="O87" i="3" s="1"/>
  <c r="S87" i="3"/>
  <c r="P87" i="3"/>
  <c r="F87" i="3"/>
  <c r="D87" i="3" s="1"/>
  <c r="G87" i="3" s="1"/>
  <c r="W86" i="3"/>
  <c r="V86" i="3"/>
  <c r="U86" i="3"/>
  <c r="B86" i="3" s="1"/>
  <c r="T86" i="3"/>
  <c r="O86" i="3" s="1"/>
  <c r="S86" i="3"/>
  <c r="P86" i="3"/>
  <c r="F86" i="3"/>
  <c r="D86" i="3" s="1"/>
  <c r="G86" i="3" s="1"/>
  <c r="W85" i="3"/>
  <c r="V85" i="3"/>
  <c r="U85" i="3"/>
  <c r="B85" i="3" s="1"/>
  <c r="T85" i="3"/>
  <c r="O85" i="3" s="1"/>
  <c r="S85" i="3"/>
  <c r="P85" i="3"/>
  <c r="F85" i="3"/>
  <c r="D85" i="3" s="1"/>
  <c r="G85" i="3" s="1"/>
  <c r="W84" i="3"/>
  <c r="V84" i="3"/>
  <c r="U84" i="3"/>
  <c r="B84" i="3" s="1"/>
  <c r="T84" i="3"/>
  <c r="O84" i="3" s="1"/>
  <c r="S84" i="3"/>
  <c r="P84" i="3"/>
  <c r="F84" i="3"/>
  <c r="D84" i="3" s="1"/>
  <c r="G84" i="3" s="1"/>
  <c r="W83" i="3"/>
  <c r="V83" i="3"/>
  <c r="U83" i="3"/>
  <c r="B83" i="3" s="1"/>
  <c r="T83" i="3"/>
  <c r="O83" i="3" s="1"/>
  <c r="S83" i="3"/>
  <c r="P83" i="3"/>
  <c r="F83" i="3"/>
  <c r="D83" i="3" s="1"/>
  <c r="G83" i="3" s="1"/>
  <c r="W82" i="3"/>
  <c r="V82" i="3"/>
  <c r="U82" i="3"/>
  <c r="B82" i="3" s="1"/>
  <c r="T82" i="3"/>
  <c r="O82" i="3" s="1"/>
  <c r="S82" i="3"/>
  <c r="P82" i="3"/>
  <c r="F82" i="3"/>
  <c r="D82" i="3" s="1"/>
  <c r="G82" i="3" s="1"/>
  <c r="W81" i="3"/>
  <c r="V81" i="3"/>
  <c r="U81" i="3"/>
  <c r="B81" i="3" s="1"/>
  <c r="T81" i="3"/>
  <c r="O81" i="3" s="1"/>
  <c r="S81" i="3"/>
  <c r="P81" i="3"/>
  <c r="F81" i="3"/>
  <c r="D81" i="3" s="1"/>
  <c r="G81" i="3" s="1"/>
  <c r="W80" i="3"/>
  <c r="V80" i="3"/>
  <c r="U80" i="3"/>
  <c r="B80" i="3" s="1"/>
  <c r="T80" i="3"/>
  <c r="O80" i="3" s="1"/>
  <c r="S80" i="3"/>
  <c r="P80" i="3"/>
  <c r="F80" i="3"/>
  <c r="D80" i="3" s="1"/>
  <c r="G80" i="3" s="1"/>
  <c r="W79" i="3"/>
  <c r="V79" i="3"/>
  <c r="U79" i="3"/>
  <c r="B79" i="3" s="1"/>
  <c r="T79" i="3"/>
  <c r="O79" i="3" s="1"/>
  <c r="S79" i="3"/>
  <c r="P79" i="3"/>
  <c r="F79" i="3"/>
  <c r="D79" i="3" s="1"/>
  <c r="G79" i="3" s="1"/>
  <c r="W78" i="3"/>
  <c r="V78" i="3"/>
  <c r="U78" i="3"/>
  <c r="B78" i="3" s="1"/>
  <c r="T78" i="3"/>
  <c r="O78" i="3" s="1"/>
  <c r="S78" i="3"/>
  <c r="P78" i="3"/>
  <c r="F78" i="3"/>
  <c r="D78" i="3" s="1"/>
  <c r="G78" i="3" s="1"/>
  <c r="W77" i="3"/>
  <c r="V77" i="3"/>
  <c r="U77" i="3"/>
  <c r="B77" i="3" s="1"/>
  <c r="T77" i="3"/>
  <c r="O77" i="3" s="1"/>
  <c r="S77" i="3"/>
  <c r="P77" i="3"/>
  <c r="F77" i="3"/>
  <c r="D77" i="3" s="1"/>
  <c r="G77" i="3" s="1"/>
  <c r="W76" i="3"/>
  <c r="V76" i="3"/>
  <c r="U76" i="3"/>
  <c r="B76" i="3" s="1"/>
  <c r="T76" i="3"/>
  <c r="O76" i="3" s="1"/>
  <c r="S76" i="3"/>
  <c r="P76" i="3"/>
  <c r="F76" i="3"/>
  <c r="D76" i="3" s="1"/>
  <c r="G76" i="3" s="1"/>
  <c r="W75" i="3"/>
  <c r="V75" i="3"/>
  <c r="U75" i="3"/>
  <c r="B75" i="3" s="1"/>
  <c r="T75" i="3"/>
  <c r="O75" i="3" s="1"/>
  <c r="S75" i="3"/>
  <c r="P75" i="3"/>
  <c r="F75" i="3"/>
  <c r="D75" i="3" s="1"/>
  <c r="G75" i="3" s="1"/>
  <c r="W74" i="3"/>
  <c r="V74" i="3"/>
  <c r="U74" i="3"/>
  <c r="B74" i="3" s="1"/>
  <c r="T74" i="3"/>
  <c r="O74" i="3" s="1"/>
  <c r="S74" i="3"/>
  <c r="P74" i="3"/>
  <c r="F74" i="3"/>
  <c r="D74" i="3" s="1"/>
  <c r="G74" i="3" s="1"/>
  <c r="W73" i="3"/>
  <c r="V73" i="3"/>
  <c r="U73" i="3"/>
  <c r="B73" i="3" s="1"/>
  <c r="T73" i="3"/>
  <c r="O73" i="3" s="1"/>
  <c r="S73" i="3"/>
  <c r="P73" i="3"/>
  <c r="F73" i="3"/>
  <c r="D73" i="3" s="1"/>
  <c r="G73" i="3" s="1"/>
  <c r="W72" i="3"/>
  <c r="V72" i="3"/>
  <c r="U72" i="3"/>
  <c r="B72" i="3" s="1"/>
  <c r="T72" i="3"/>
  <c r="O72" i="3" s="1"/>
  <c r="S72" i="3"/>
  <c r="P72" i="3"/>
  <c r="F72" i="3"/>
  <c r="D72" i="3" s="1"/>
  <c r="G72" i="3" s="1"/>
  <c r="W71" i="3"/>
  <c r="V71" i="3"/>
  <c r="U71" i="3"/>
  <c r="B71" i="3" s="1"/>
  <c r="T71" i="3"/>
  <c r="O71" i="3" s="1"/>
  <c r="S71" i="3"/>
  <c r="P71" i="3"/>
  <c r="F71" i="3"/>
  <c r="D71" i="3" s="1"/>
  <c r="G71" i="3" s="1"/>
  <c r="W70" i="3"/>
  <c r="V70" i="3"/>
  <c r="U70" i="3"/>
  <c r="B70" i="3" s="1"/>
  <c r="T70" i="3"/>
  <c r="O70" i="3" s="1"/>
  <c r="S70" i="3"/>
  <c r="P70" i="3"/>
  <c r="F70" i="3"/>
  <c r="D70" i="3" s="1"/>
  <c r="G70" i="3" s="1"/>
  <c r="W69" i="3"/>
  <c r="V69" i="3"/>
  <c r="U69" i="3"/>
  <c r="B69" i="3" s="1"/>
  <c r="T69" i="3"/>
  <c r="O69" i="3" s="1"/>
  <c r="S69" i="3"/>
  <c r="P69" i="3"/>
  <c r="F69" i="3"/>
  <c r="D69" i="3" s="1"/>
  <c r="G69" i="3" s="1"/>
  <c r="W68" i="3"/>
  <c r="V68" i="3"/>
  <c r="U68" i="3"/>
  <c r="B68" i="3" s="1"/>
  <c r="T68" i="3"/>
  <c r="O68" i="3" s="1"/>
  <c r="S68" i="3"/>
  <c r="P68" i="3"/>
  <c r="F68" i="3"/>
  <c r="D68" i="3" s="1"/>
  <c r="G68" i="3" s="1"/>
  <c r="W67" i="3"/>
  <c r="V67" i="3"/>
  <c r="U67" i="3"/>
  <c r="B67" i="3" s="1"/>
  <c r="T67" i="3"/>
  <c r="O67" i="3" s="1"/>
  <c r="S67" i="3"/>
  <c r="P67" i="3"/>
  <c r="F67" i="3"/>
  <c r="D67" i="3" s="1"/>
  <c r="G67" i="3" s="1"/>
  <c r="W66" i="3"/>
  <c r="V66" i="3"/>
  <c r="U66" i="3"/>
  <c r="B66" i="3" s="1"/>
  <c r="T66" i="3"/>
  <c r="O66" i="3" s="1"/>
  <c r="S66" i="3"/>
  <c r="P66" i="3"/>
  <c r="F66" i="3"/>
  <c r="D66" i="3" s="1"/>
  <c r="G66" i="3" s="1"/>
  <c r="W65" i="3"/>
  <c r="V65" i="3"/>
  <c r="U65" i="3"/>
  <c r="B65" i="3" s="1"/>
  <c r="T65" i="3"/>
  <c r="O65" i="3" s="1"/>
  <c r="S65" i="3"/>
  <c r="P65" i="3"/>
  <c r="F65" i="3"/>
  <c r="D65" i="3" s="1"/>
  <c r="G65" i="3" s="1"/>
  <c r="W64" i="3"/>
  <c r="V64" i="3"/>
  <c r="U64" i="3"/>
  <c r="B64" i="3" s="1"/>
  <c r="T64" i="3"/>
  <c r="O64" i="3" s="1"/>
  <c r="S64" i="3"/>
  <c r="P64" i="3"/>
  <c r="F64" i="3"/>
  <c r="D64" i="3" s="1"/>
  <c r="G64" i="3" s="1"/>
  <c r="W63" i="3"/>
  <c r="V63" i="3"/>
  <c r="U63" i="3"/>
  <c r="B63" i="3" s="1"/>
  <c r="T63" i="3"/>
  <c r="O63" i="3" s="1"/>
  <c r="S63" i="3"/>
  <c r="P63" i="3"/>
  <c r="F63" i="3"/>
  <c r="D63" i="3" s="1"/>
  <c r="G63" i="3" s="1"/>
  <c r="W62" i="3"/>
  <c r="V62" i="3"/>
  <c r="U62" i="3"/>
  <c r="B62" i="3" s="1"/>
  <c r="T62" i="3"/>
  <c r="O62" i="3" s="1"/>
  <c r="S62" i="3"/>
  <c r="P62" i="3"/>
  <c r="F62" i="3"/>
  <c r="D62" i="3" s="1"/>
  <c r="G62" i="3" s="1"/>
  <c r="W61" i="3"/>
  <c r="V61" i="3"/>
  <c r="U61" i="3"/>
  <c r="B61" i="3" s="1"/>
  <c r="T61" i="3"/>
  <c r="O61" i="3" s="1"/>
  <c r="S61" i="3"/>
  <c r="P61" i="3"/>
  <c r="F61" i="3"/>
  <c r="D61" i="3" s="1"/>
  <c r="G61" i="3" s="1"/>
  <c r="W60" i="3"/>
  <c r="V60" i="3"/>
  <c r="U60" i="3"/>
  <c r="B60" i="3" s="1"/>
  <c r="T60" i="3"/>
  <c r="O60" i="3" s="1"/>
  <c r="S60" i="3"/>
  <c r="P60" i="3"/>
  <c r="F60" i="3"/>
  <c r="D60" i="3" s="1"/>
  <c r="G60" i="3" s="1"/>
  <c r="W59" i="3"/>
  <c r="V59" i="3"/>
  <c r="U59" i="3"/>
  <c r="B59" i="3" s="1"/>
  <c r="T59" i="3"/>
  <c r="O59" i="3" s="1"/>
  <c r="S59" i="3"/>
  <c r="P59" i="3"/>
  <c r="F59" i="3"/>
  <c r="D59" i="3" s="1"/>
  <c r="G59" i="3" s="1"/>
  <c r="W58" i="3"/>
  <c r="V58" i="3"/>
  <c r="U58" i="3"/>
  <c r="B58" i="3" s="1"/>
  <c r="T58" i="3"/>
  <c r="O58" i="3" s="1"/>
  <c r="S58" i="3"/>
  <c r="P58" i="3"/>
  <c r="F58" i="3"/>
  <c r="D58" i="3" s="1"/>
  <c r="G58" i="3" s="1"/>
  <c r="W57" i="3"/>
  <c r="V57" i="3"/>
  <c r="U57" i="3"/>
  <c r="B57" i="3" s="1"/>
  <c r="T57" i="3"/>
  <c r="O57" i="3" s="1"/>
  <c r="S57" i="3"/>
  <c r="P57" i="3"/>
  <c r="F57" i="3"/>
  <c r="D57" i="3" s="1"/>
  <c r="G57" i="3" s="1"/>
  <c r="W56" i="3"/>
  <c r="V56" i="3"/>
  <c r="U56" i="3"/>
  <c r="B56" i="3" s="1"/>
  <c r="T56" i="3"/>
  <c r="O56" i="3" s="1"/>
  <c r="S56" i="3"/>
  <c r="P56" i="3"/>
  <c r="F56" i="3"/>
  <c r="D56" i="3" s="1"/>
  <c r="G56" i="3" s="1"/>
  <c r="W55" i="3"/>
  <c r="V55" i="3"/>
  <c r="U55" i="3"/>
  <c r="B55" i="3" s="1"/>
  <c r="T55" i="3"/>
  <c r="O55" i="3" s="1"/>
  <c r="S55" i="3"/>
  <c r="P55" i="3"/>
  <c r="F55" i="3"/>
  <c r="D55" i="3" s="1"/>
  <c r="G55" i="3" s="1"/>
  <c r="W54" i="3"/>
  <c r="V54" i="3"/>
  <c r="U54" i="3"/>
  <c r="B54" i="3" s="1"/>
  <c r="T54" i="3"/>
  <c r="O54" i="3" s="1"/>
  <c r="S54" i="3"/>
  <c r="P54" i="3"/>
  <c r="F54" i="3"/>
  <c r="D54" i="3" s="1"/>
  <c r="G54" i="3" s="1"/>
  <c r="W53" i="3"/>
  <c r="V53" i="3"/>
  <c r="U53" i="3"/>
  <c r="B53" i="3" s="1"/>
  <c r="T53" i="3"/>
  <c r="O53" i="3" s="1"/>
  <c r="S53" i="3"/>
  <c r="P53" i="3"/>
  <c r="F53" i="3"/>
  <c r="D53" i="3" s="1"/>
  <c r="G53" i="3" s="1"/>
  <c r="W52" i="3"/>
  <c r="V52" i="3"/>
  <c r="U52" i="3"/>
  <c r="B52" i="3" s="1"/>
  <c r="T52" i="3"/>
  <c r="O52" i="3" s="1"/>
  <c r="S52" i="3"/>
  <c r="P52" i="3"/>
  <c r="F52" i="3"/>
  <c r="D52" i="3" s="1"/>
  <c r="G52" i="3" s="1"/>
  <c r="W51" i="3"/>
  <c r="V51" i="3"/>
  <c r="U51" i="3"/>
  <c r="B51" i="3" s="1"/>
  <c r="T51" i="3"/>
  <c r="O51" i="3" s="1"/>
  <c r="S51" i="3"/>
  <c r="P51" i="3"/>
  <c r="F51" i="3"/>
  <c r="D51" i="3" s="1"/>
  <c r="G51" i="3" s="1"/>
  <c r="W50" i="3"/>
  <c r="V50" i="3"/>
  <c r="U50" i="3"/>
  <c r="B50" i="3" s="1"/>
  <c r="T50" i="3"/>
  <c r="O50" i="3" s="1"/>
  <c r="S50" i="3"/>
  <c r="P50" i="3"/>
  <c r="F50" i="3"/>
  <c r="D50" i="3" s="1"/>
  <c r="G50" i="3" s="1"/>
  <c r="W49" i="3"/>
  <c r="V49" i="3"/>
  <c r="U49" i="3"/>
  <c r="B49" i="3" s="1"/>
  <c r="T49" i="3"/>
  <c r="O49" i="3" s="1"/>
  <c r="S49" i="3"/>
  <c r="P49" i="3"/>
  <c r="F49" i="3"/>
  <c r="D49" i="3" s="1"/>
  <c r="G49" i="3" s="1"/>
  <c r="W48" i="3"/>
  <c r="V48" i="3"/>
  <c r="U48" i="3"/>
  <c r="B48" i="3" s="1"/>
  <c r="T48" i="3"/>
  <c r="O48" i="3" s="1"/>
  <c r="S48" i="3"/>
  <c r="P48" i="3"/>
  <c r="F48" i="3"/>
  <c r="D48" i="3" s="1"/>
  <c r="G48" i="3" s="1"/>
  <c r="W47" i="3"/>
  <c r="V47" i="3"/>
  <c r="U47" i="3"/>
  <c r="B47" i="3" s="1"/>
  <c r="T47" i="3"/>
  <c r="O47" i="3" s="1"/>
  <c r="S47" i="3"/>
  <c r="P47" i="3"/>
  <c r="F47" i="3"/>
  <c r="D47" i="3" s="1"/>
  <c r="G47" i="3" s="1"/>
  <c r="W46" i="3"/>
  <c r="V46" i="3"/>
  <c r="U46" i="3"/>
  <c r="B46" i="3" s="1"/>
  <c r="T46" i="3"/>
  <c r="O46" i="3" s="1"/>
  <c r="S46" i="3"/>
  <c r="P46" i="3"/>
  <c r="F46" i="3"/>
  <c r="D46" i="3" s="1"/>
  <c r="G46" i="3" s="1"/>
  <c r="W45" i="3"/>
  <c r="V45" i="3"/>
  <c r="U45" i="3"/>
  <c r="B45" i="3" s="1"/>
  <c r="T45" i="3"/>
  <c r="O45" i="3" s="1"/>
  <c r="S45" i="3"/>
  <c r="P45" i="3"/>
  <c r="F45" i="3"/>
  <c r="D45" i="3" s="1"/>
  <c r="G45" i="3" s="1"/>
  <c r="W44" i="3"/>
  <c r="V44" i="3"/>
  <c r="U44" i="3"/>
  <c r="B44" i="3" s="1"/>
  <c r="T44" i="3"/>
  <c r="O44" i="3" s="1"/>
  <c r="S44" i="3"/>
  <c r="P44" i="3"/>
  <c r="F44" i="3"/>
  <c r="D44" i="3" s="1"/>
  <c r="G44" i="3" s="1"/>
  <c r="W43" i="3"/>
  <c r="V43" i="3"/>
  <c r="U43" i="3"/>
  <c r="B43" i="3" s="1"/>
  <c r="T43" i="3"/>
  <c r="O43" i="3" s="1"/>
  <c r="S43" i="3"/>
  <c r="P43" i="3"/>
  <c r="F43" i="3"/>
  <c r="D43" i="3" s="1"/>
  <c r="G43" i="3" s="1"/>
  <c r="W42" i="3"/>
  <c r="V42" i="3"/>
  <c r="U42" i="3"/>
  <c r="B42" i="3" s="1"/>
  <c r="T42" i="3"/>
  <c r="O42" i="3" s="1"/>
  <c r="S42" i="3"/>
  <c r="P42" i="3"/>
  <c r="F42" i="3"/>
  <c r="D42" i="3" s="1"/>
  <c r="G42" i="3" s="1"/>
  <c r="W41" i="3"/>
  <c r="V41" i="3"/>
  <c r="U41" i="3"/>
  <c r="B41" i="3" s="1"/>
  <c r="T41" i="3"/>
  <c r="O41" i="3" s="1"/>
  <c r="S41" i="3"/>
  <c r="P41" i="3"/>
  <c r="F41" i="3"/>
  <c r="D41" i="3" s="1"/>
  <c r="G41" i="3" s="1"/>
  <c r="W40" i="3"/>
  <c r="V40" i="3"/>
  <c r="U40" i="3"/>
  <c r="B40" i="3" s="1"/>
  <c r="T40" i="3"/>
  <c r="O40" i="3" s="1"/>
  <c r="S40" i="3"/>
  <c r="P40" i="3"/>
  <c r="F40" i="3"/>
  <c r="D40" i="3" s="1"/>
  <c r="G40" i="3" s="1"/>
  <c r="W39" i="3"/>
  <c r="V39" i="3"/>
  <c r="U39" i="3"/>
  <c r="B39" i="3" s="1"/>
  <c r="T39" i="3"/>
  <c r="O39" i="3" s="1"/>
  <c r="S39" i="3"/>
  <c r="P39" i="3"/>
  <c r="F39" i="3"/>
  <c r="D39" i="3" s="1"/>
  <c r="G39" i="3" s="1"/>
  <c r="W38" i="3"/>
  <c r="V38" i="3"/>
  <c r="U38" i="3"/>
  <c r="B38" i="3" s="1"/>
  <c r="T38" i="3"/>
  <c r="O38" i="3" s="1"/>
  <c r="S38" i="3"/>
  <c r="P38" i="3"/>
  <c r="F38" i="3"/>
  <c r="D38" i="3" s="1"/>
  <c r="G38" i="3" s="1"/>
  <c r="W37" i="3"/>
  <c r="V37" i="3"/>
  <c r="U37" i="3"/>
  <c r="B37" i="3" s="1"/>
  <c r="T37" i="3"/>
  <c r="O37" i="3" s="1"/>
  <c r="S37" i="3"/>
  <c r="P37" i="3"/>
  <c r="F37" i="3"/>
  <c r="D37" i="3" s="1"/>
  <c r="G37" i="3" s="1"/>
  <c r="W36" i="3"/>
  <c r="V36" i="3"/>
  <c r="U36" i="3"/>
  <c r="B36" i="3" s="1"/>
  <c r="T36" i="3"/>
  <c r="O36" i="3" s="1"/>
  <c r="S36" i="3"/>
  <c r="P36" i="3"/>
  <c r="F36" i="3"/>
  <c r="D36" i="3" s="1"/>
  <c r="G36" i="3" s="1"/>
  <c r="W35" i="3"/>
  <c r="V35" i="3"/>
  <c r="U35" i="3"/>
  <c r="B35" i="3" s="1"/>
  <c r="T35" i="3"/>
  <c r="O35" i="3" s="1"/>
  <c r="S35" i="3"/>
  <c r="P35" i="3"/>
  <c r="F35" i="3"/>
  <c r="D35" i="3" s="1"/>
  <c r="G35" i="3" s="1"/>
  <c r="W34" i="3"/>
  <c r="V34" i="3"/>
  <c r="U34" i="3"/>
  <c r="B34" i="3" s="1"/>
  <c r="T34" i="3"/>
  <c r="O34" i="3" s="1"/>
  <c r="S34" i="3"/>
  <c r="P34" i="3"/>
  <c r="F34" i="3"/>
  <c r="D34" i="3" s="1"/>
  <c r="G34" i="3" s="1"/>
  <c r="W33" i="3"/>
  <c r="V33" i="3"/>
  <c r="U33" i="3"/>
  <c r="B33" i="3" s="1"/>
  <c r="T33" i="3"/>
  <c r="O33" i="3" s="1"/>
  <c r="S33" i="3"/>
  <c r="P33" i="3"/>
  <c r="F33" i="3"/>
  <c r="D33" i="3" s="1"/>
  <c r="G33" i="3" s="1"/>
  <c r="W32" i="3"/>
  <c r="V32" i="3"/>
  <c r="U32" i="3"/>
  <c r="B32" i="3" s="1"/>
  <c r="T32" i="3"/>
  <c r="O32" i="3" s="1"/>
  <c r="S32" i="3"/>
  <c r="P32" i="3"/>
  <c r="F32" i="3"/>
  <c r="D32" i="3" s="1"/>
  <c r="G32" i="3" s="1"/>
  <c r="W31" i="3"/>
  <c r="V31" i="3"/>
  <c r="U31" i="3"/>
  <c r="B31" i="3" s="1"/>
  <c r="T31" i="3"/>
  <c r="O31" i="3" s="1"/>
  <c r="S31" i="3"/>
  <c r="P31" i="3"/>
  <c r="F31" i="3"/>
  <c r="W30" i="3"/>
  <c r="V30" i="3"/>
  <c r="U30" i="3"/>
  <c r="B30" i="3" s="1"/>
  <c r="T30" i="3"/>
  <c r="O30" i="3" s="1"/>
  <c r="S30" i="3"/>
  <c r="P30" i="3"/>
  <c r="F30" i="3"/>
  <c r="D30" i="3" s="1"/>
  <c r="G30" i="3" s="1"/>
  <c r="W29" i="3"/>
  <c r="V29" i="3"/>
  <c r="U29" i="3"/>
  <c r="B29" i="3" s="1"/>
  <c r="T29" i="3"/>
  <c r="O29" i="3" s="1"/>
  <c r="S29" i="3"/>
  <c r="P29" i="3"/>
  <c r="F29" i="3"/>
  <c r="D29" i="3" s="1"/>
  <c r="G29" i="3" s="1"/>
  <c r="W28" i="3"/>
  <c r="V28" i="3"/>
  <c r="U28" i="3"/>
  <c r="B28" i="3" s="1"/>
  <c r="T28" i="3"/>
  <c r="O28" i="3" s="1"/>
  <c r="S28" i="3"/>
  <c r="P28" i="3"/>
  <c r="F28" i="3"/>
  <c r="D28" i="3" s="1"/>
  <c r="G28" i="3" s="1"/>
  <c r="W27" i="3"/>
  <c r="V27" i="3"/>
  <c r="U27" i="3"/>
  <c r="B27" i="3" s="1"/>
  <c r="T27" i="3"/>
  <c r="O27" i="3" s="1"/>
  <c r="S27" i="3"/>
  <c r="P27" i="3"/>
  <c r="F27" i="3"/>
  <c r="D27" i="3" s="1"/>
  <c r="G27" i="3" s="1"/>
  <c r="W26" i="3"/>
  <c r="V26" i="3"/>
  <c r="U26" i="3"/>
  <c r="B26" i="3" s="1"/>
  <c r="T26" i="3"/>
  <c r="O26" i="3" s="1"/>
  <c r="S26" i="3"/>
  <c r="P26" i="3"/>
  <c r="H26" i="3"/>
  <c r="H38" i="3" s="1"/>
  <c r="H50" i="3" s="1"/>
  <c r="H62" i="3" s="1"/>
  <c r="H74" i="3" s="1"/>
  <c r="H86" i="3" s="1"/>
  <c r="H98" i="3" s="1"/>
  <c r="H110" i="3" s="1"/>
  <c r="F26" i="3"/>
  <c r="D26" i="3" s="1"/>
  <c r="G26" i="3" s="1"/>
  <c r="W25" i="3"/>
  <c r="V25" i="3"/>
  <c r="U25" i="3"/>
  <c r="B25" i="3" s="1"/>
  <c r="T25" i="3"/>
  <c r="O25" i="3" s="1"/>
  <c r="S25" i="3"/>
  <c r="P25" i="3"/>
  <c r="H25" i="3"/>
  <c r="H37" i="3" s="1"/>
  <c r="H49" i="3" s="1"/>
  <c r="H61" i="3" s="1"/>
  <c r="H73" i="3" s="1"/>
  <c r="H85" i="3" s="1"/>
  <c r="H97" i="3" s="1"/>
  <c r="H109" i="3" s="1"/>
  <c r="F25" i="3"/>
  <c r="D25" i="3" s="1"/>
  <c r="G25" i="3" s="1"/>
  <c r="W24" i="3"/>
  <c r="V24" i="3"/>
  <c r="U24" i="3"/>
  <c r="B24" i="3" s="1"/>
  <c r="T24" i="3"/>
  <c r="O24" i="3" s="1"/>
  <c r="S24" i="3"/>
  <c r="P24" i="3"/>
  <c r="H24" i="3"/>
  <c r="H36" i="3" s="1"/>
  <c r="H48" i="3" s="1"/>
  <c r="H60" i="3" s="1"/>
  <c r="H72" i="3" s="1"/>
  <c r="H84" i="3" s="1"/>
  <c r="H96" i="3" s="1"/>
  <c r="H108" i="3" s="1"/>
  <c r="F24" i="3"/>
  <c r="D24" i="3" s="1"/>
  <c r="G24" i="3" s="1"/>
  <c r="W23" i="3"/>
  <c r="V23" i="3"/>
  <c r="U23" i="3"/>
  <c r="B23" i="3" s="1"/>
  <c r="T23" i="3"/>
  <c r="O23" i="3" s="1"/>
  <c r="S23" i="3"/>
  <c r="P23" i="3"/>
  <c r="H23" i="3"/>
  <c r="H35" i="3" s="1"/>
  <c r="H47" i="3" s="1"/>
  <c r="H59" i="3" s="1"/>
  <c r="H71" i="3" s="1"/>
  <c r="H83" i="3" s="1"/>
  <c r="H95" i="3" s="1"/>
  <c r="H107" i="3" s="1"/>
  <c r="F23" i="3"/>
  <c r="D23" i="3" s="1"/>
  <c r="G23" i="3" s="1"/>
  <c r="W22" i="3"/>
  <c r="V22" i="3"/>
  <c r="U22" i="3"/>
  <c r="B22" i="3" s="1"/>
  <c r="T22" i="3"/>
  <c r="O22" i="3" s="1"/>
  <c r="S22" i="3"/>
  <c r="P22" i="3"/>
  <c r="H22" i="3"/>
  <c r="H34" i="3" s="1"/>
  <c r="H46" i="3" s="1"/>
  <c r="H58" i="3" s="1"/>
  <c r="H70" i="3" s="1"/>
  <c r="H82" i="3" s="1"/>
  <c r="H94" i="3" s="1"/>
  <c r="H106" i="3" s="1"/>
  <c r="F22" i="3"/>
  <c r="D22" i="3" s="1"/>
  <c r="G22" i="3" s="1"/>
  <c r="W21" i="3"/>
  <c r="V21" i="3"/>
  <c r="U21" i="3"/>
  <c r="B21" i="3" s="1"/>
  <c r="T21" i="3"/>
  <c r="O21" i="3" s="1"/>
  <c r="S21" i="3"/>
  <c r="P21" i="3"/>
  <c r="H21" i="3"/>
  <c r="H33" i="3" s="1"/>
  <c r="H45" i="3" s="1"/>
  <c r="H57" i="3" s="1"/>
  <c r="H69" i="3" s="1"/>
  <c r="H81" i="3" s="1"/>
  <c r="H93" i="3" s="1"/>
  <c r="H105" i="3" s="1"/>
  <c r="F21" i="3"/>
  <c r="D21" i="3" s="1"/>
  <c r="G21" i="3" s="1"/>
  <c r="W20" i="3"/>
  <c r="V20" i="3"/>
  <c r="U20" i="3"/>
  <c r="B20" i="3" s="1"/>
  <c r="T20" i="3"/>
  <c r="O20" i="3" s="1"/>
  <c r="S20" i="3"/>
  <c r="P20" i="3"/>
  <c r="H20" i="3"/>
  <c r="H32" i="3" s="1"/>
  <c r="H44" i="3" s="1"/>
  <c r="H56" i="3" s="1"/>
  <c r="H68" i="3" s="1"/>
  <c r="H80" i="3" s="1"/>
  <c r="H92" i="3" s="1"/>
  <c r="H104" i="3" s="1"/>
  <c r="F20" i="3"/>
  <c r="D20" i="3" s="1"/>
  <c r="G20" i="3" s="1"/>
  <c r="W19" i="3"/>
  <c r="V19" i="3"/>
  <c r="U19" i="3"/>
  <c r="B19" i="3" s="1"/>
  <c r="T19" i="3"/>
  <c r="O19" i="3" s="1"/>
  <c r="S19" i="3"/>
  <c r="P19" i="3"/>
  <c r="H19" i="3"/>
  <c r="H31" i="3" s="1"/>
  <c r="H43" i="3" s="1"/>
  <c r="H55" i="3" s="1"/>
  <c r="H67" i="3" s="1"/>
  <c r="H79" i="3" s="1"/>
  <c r="H91" i="3" s="1"/>
  <c r="H103" i="3" s="1"/>
  <c r="F19" i="3"/>
  <c r="D19" i="3" s="1"/>
  <c r="G19" i="3" s="1"/>
  <c r="W18" i="3"/>
  <c r="V18" i="3"/>
  <c r="U18" i="3"/>
  <c r="B18" i="3" s="1"/>
  <c r="T18" i="3"/>
  <c r="O18" i="3" s="1"/>
  <c r="S18" i="3"/>
  <c r="P18" i="3"/>
  <c r="H18" i="3"/>
  <c r="H30" i="3" s="1"/>
  <c r="H42" i="3" s="1"/>
  <c r="H54" i="3" s="1"/>
  <c r="H66" i="3" s="1"/>
  <c r="H78" i="3" s="1"/>
  <c r="H90" i="3" s="1"/>
  <c r="H102" i="3" s="1"/>
  <c r="F18" i="3"/>
  <c r="D18" i="3" s="1"/>
  <c r="G18" i="3" s="1"/>
  <c r="W17" i="3"/>
  <c r="V17" i="3"/>
  <c r="U17" i="3"/>
  <c r="B17" i="3" s="1"/>
  <c r="T17" i="3"/>
  <c r="O17" i="3" s="1"/>
  <c r="S17" i="3"/>
  <c r="P17" i="3"/>
  <c r="H17" i="3"/>
  <c r="H29" i="3" s="1"/>
  <c r="H41" i="3" s="1"/>
  <c r="H53" i="3" s="1"/>
  <c r="H65" i="3" s="1"/>
  <c r="H77" i="3" s="1"/>
  <c r="H89" i="3" s="1"/>
  <c r="H101" i="3" s="1"/>
  <c r="F17" i="3"/>
  <c r="D17" i="3" s="1"/>
  <c r="G17" i="3" s="1"/>
  <c r="W16" i="3"/>
  <c r="V16" i="3"/>
  <c r="U16" i="3"/>
  <c r="B16" i="3" s="1"/>
  <c r="T16" i="3"/>
  <c r="O16" i="3" s="1"/>
  <c r="S16" i="3"/>
  <c r="P16" i="3"/>
  <c r="H16" i="3"/>
  <c r="H28" i="3" s="1"/>
  <c r="H40" i="3" s="1"/>
  <c r="H52" i="3" s="1"/>
  <c r="H64" i="3" s="1"/>
  <c r="H76" i="3" s="1"/>
  <c r="H88" i="3" s="1"/>
  <c r="H100" i="3" s="1"/>
  <c r="F16" i="3"/>
  <c r="D16" i="3" s="1"/>
  <c r="G16" i="3" s="1"/>
  <c r="W15" i="3"/>
  <c r="V15" i="3"/>
  <c r="U15" i="3"/>
  <c r="B15" i="3" s="1"/>
  <c r="T15" i="3"/>
  <c r="O15" i="3" s="1"/>
  <c r="S15" i="3"/>
  <c r="P15" i="3"/>
  <c r="H15" i="3"/>
  <c r="H27" i="3" s="1"/>
  <c r="H39" i="3" s="1"/>
  <c r="H51" i="3" s="1"/>
  <c r="H63" i="3" s="1"/>
  <c r="H75" i="3" s="1"/>
  <c r="H87" i="3" s="1"/>
  <c r="H99" i="3" s="1"/>
  <c r="F15" i="3"/>
  <c r="D15" i="3" s="1"/>
  <c r="G15" i="3" s="1"/>
  <c r="W14" i="3"/>
  <c r="V14" i="3"/>
  <c r="U14" i="3"/>
  <c r="B14" i="3" s="1"/>
  <c r="T14" i="3"/>
  <c r="O14" i="3" s="1"/>
  <c r="S14" i="3"/>
  <c r="P14" i="3"/>
  <c r="W13" i="3"/>
  <c r="V13" i="3"/>
  <c r="U13" i="3"/>
  <c r="B13" i="3" s="1"/>
  <c r="T13" i="3"/>
  <c r="O13" i="3" s="1"/>
  <c r="S13" i="3"/>
  <c r="P13" i="3"/>
  <c r="W12" i="3"/>
  <c r="V12" i="3"/>
  <c r="U12" i="3"/>
  <c r="B12" i="3" s="1"/>
  <c r="T12" i="3"/>
  <c r="O12" i="3" s="1"/>
  <c r="S12" i="3"/>
  <c r="P12" i="3"/>
  <c r="W11" i="3"/>
  <c r="V11" i="3"/>
  <c r="U11" i="3"/>
  <c r="B11" i="3" s="1"/>
  <c r="T11" i="3"/>
  <c r="O11" i="3" s="1"/>
  <c r="S11" i="3"/>
  <c r="P11" i="3"/>
  <c r="W10" i="3"/>
  <c r="V10" i="3"/>
  <c r="U10" i="3"/>
  <c r="B10" i="3" s="1"/>
  <c r="T10" i="3"/>
  <c r="O10" i="3" s="1"/>
  <c r="S10" i="3"/>
  <c r="P10" i="3"/>
  <c r="W9" i="3"/>
  <c r="V9" i="3"/>
  <c r="U9" i="3"/>
  <c r="B9" i="3" s="1"/>
  <c r="T9" i="3"/>
  <c r="O9" i="3" s="1"/>
  <c r="S9" i="3"/>
  <c r="P9" i="3"/>
  <c r="W8" i="3"/>
  <c r="V8" i="3"/>
  <c r="U8" i="3"/>
  <c r="B8" i="3" s="1"/>
  <c r="T8" i="3"/>
  <c r="O8" i="3" s="1"/>
  <c r="S8" i="3"/>
  <c r="P8" i="3"/>
  <c r="W7" i="3"/>
  <c r="V7" i="3"/>
  <c r="U7" i="3"/>
  <c r="B7" i="3" s="1"/>
  <c r="T7" i="3"/>
  <c r="O7" i="3" s="1"/>
  <c r="S7" i="3"/>
  <c r="P7" i="3"/>
  <c r="W6" i="3"/>
  <c r="V6" i="3"/>
  <c r="U6" i="3"/>
  <c r="B6" i="3" s="1"/>
  <c r="T6" i="3"/>
  <c r="O6" i="3" s="1"/>
  <c r="S6" i="3"/>
  <c r="P6" i="3"/>
  <c r="W5" i="3"/>
  <c r="V5" i="3"/>
  <c r="U5" i="3"/>
  <c r="B5" i="3" s="1"/>
  <c r="T5" i="3"/>
  <c r="O5" i="3" s="1"/>
  <c r="S5" i="3"/>
  <c r="P5" i="3"/>
  <c r="W4" i="3"/>
  <c r="V4" i="3"/>
  <c r="U4" i="3"/>
  <c r="B4" i="3" s="1"/>
  <c r="T4" i="3"/>
  <c r="O4" i="3" s="1"/>
  <c r="S4" i="3"/>
  <c r="P4" i="3"/>
  <c r="W3" i="3"/>
  <c r="V3" i="3"/>
  <c r="U3" i="3"/>
  <c r="B3" i="3" s="1"/>
  <c r="T3" i="3"/>
  <c r="O3" i="3" s="1"/>
  <c r="S3" i="3"/>
  <c r="P3" i="3"/>
  <c r="B2" i="3"/>
  <c r="B13" i="4"/>
  <c r="B15" i="4" s="1"/>
  <c r="D13" i="4"/>
  <c r="B11" i="4"/>
  <c r="B12" i="4" s="1"/>
  <c r="B14" i="4" s="1"/>
  <c r="W110" i="1"/>
  <c r="V110" i="1"/>
  <c r="U110" i="1"/>
  <c r="B110" i="1" s="1"/>
  <c r="T110" i="1"/>
  <c r="O110" i="1" s="1"/>
  <c r="S110" i="1"/>
  <c r="P110" i="1"/>
  <c r="F110" i="1"/>
  <c r="D110" i="1" s="1"/>
  <c r="G110" i="1" s="1"/>
  <c r="W109" i="1"/>
  <c r="V109" i="1"/>
  <c r="U109" i="1"/>
  <c r="B109" i="1" s="1"/>
  <c r="T109" i="1"/>
  <c r="O109" i="1" s="1"/>
  <c r="S109" i="1"/>
  <c r="P109" i="1"/>
  <c r="F109" i="1"/>
  <c r="D109" i="1" s="1"/>
  <c r="G109" i="1" s="1"/>
  <c r="W108" i="1"/>
  <c r="V108" i="1"/>
  <c r="U108" i="1"/>
  <c r="B108" i="1" s="1"/>
  <c r="T108" i="1"/>
  <c r="O108" i="1" s="1"/>
  <c r="S108" i="1"/>
  <c r="P108" i="1"/>
  <c r="F108" i="1"/>
  <c r="D108" i="1" s="1"/>
  <c r="G108" i="1" s="1"/>
  <c r="W107" i="1"/>
  <c r="V107" i="1"/>
  <c r="U107" i="1"/>
  <c r="B107" i="1" s="1"/>
  <c r="T107" i="1"/>
  <c r="O107" i="1" s="1"/>
  <c r="S107" i="1"/>
  <c r="P107" i="1"/>
  <c r="F107" i="1"/>
  <c r="D107" i="1" s="1"/>
  <c r="G107" i="1" s="1"/>
  <c r="W106" i="1"/>
  <c r="V106" i="1"/>
  <c r="U106" i="1"/>
  <c r="B106" i="1" s="1"/>
  <c r="T106" i="1"/>
  <c r="O106" i="1" s="1"/>
  <c r="S106" i="1"/>
  <c r="P106" i="1"/>
  <c r="F106" i="1"/>
  <c r="D106" i="1" s="1"/>
  <c r="G106" i="1" s="1"/>
  <c r="W105" i="1"/>
  <c r="V105" i="1"/>
  <c r="U105" i="1"/>
  <c r="B105" i="1" s="1"/>
  <c r="T105" i="1"/>
  <c r="O105" i="1" s="1"/>
  <c r="S105" i="1"/>
  <c r="P105" i="1"/>
  <c r="F105" i="1"/>
  <c r="D105" i="1" s="1"/>
  <c r="G105" i="1" s="1"/>
  <c r="W104" i="1"/>
  <c r="V104" i="1"/>
  <c r="U104" i="1"/>
  <c r="B104" i="1" s="1"/>
  <c r="T104" i="1"/>
  <c r="O104" i="1" s="1"/>
  <c r="S104" i="1"/>
  <c r="P104" i="1"/>
  <c r="F104" i="1"/>
  <c r="D104" i="1" s="1"/>
  <c r="G104" i="1" s="1"/>
  <c r="W103" i="1"/>
  <c r="V103" i="1"/>
  <c r="U103" i="1"/>
  <c r="B103" i="1" s="1"/>
  <c r="T103" i="1"/>
  <c r="O103" i="1" s="1"/>
  <c r="S103" i="1"/>
  <c r="P103" i="1"/>
  <c r="F103" i="1"/>
  <c r="D103" i="1" s="1"/>
  <c r="G103" i="1" s="1"/>
  <c r="W102" i="1"/>
  <c r="V102" i="1"/>
  <c r="U102" i="1"/>
  <c r="B102" i="1" s="1"/>
  <c r="T102" i="1"/>
  <c r="O102" i="1" s="1"/>
  <c r="S102" i="1"/>
  <c r="P102" i="1"/>
  <c r="F102" i="1"/>
  <c r="D102" i="1" s="1"/>
  <c r="G102" i="1" s="1"/>
  <c r="W101" i="1"/>
  <c r="V101" i="1"/>
  <c r="U101" i="1"/>
  <c r="B101" i="1" s="1"/>
  <c r="T101" i="1"/>
  <c r="O101" i="1" s="1"/>
  <c r="S101" i="1"/>
  <c r="P101" i="1"/>
  <c r="F101" i="1"/>
  <c r="D101" i="1" s="1"/>
  <c r="G101" i="1" s="1"/>
  <c r="W100" i="1"/>
  <c r="V100" i="1"/>
  <c r="U100" i="1"/>
  <c r="B100" i="1" s="1"/>
  <c r="T100" i="1"/>
  <c r="O100" i="1" s="1"/>
  <c r="S100" i="1"/>
  <c r="P100" i="1"/>
  <c r="F100" i="1"/>
  <c r="D100" i="1" s="1"/>
  <c r="G100" i="1" s="1"/>
  <c r="W99" i="1"/>
  <c r="V99" i="1"/>
  <c r="U99" i="1"/>
  <c r="B99" i="1" s="1"/>
  <c r="T99" i="1"/>
  <c r="O99" i="1" s="1"/>
  <c r="S99" i="1"/>
  <c r="P99" i="1"/>
  <c r="F99" i="1"/>
  <c r="D99" i="1" s="1"/>
  <c r="G99" i="1" s="1"/>
  <c r="W98" i="1"/>
  <c r="V98" i="1"/>
  <c r="U98" i="1"/>
  <c r="B98" i="1" s="1"/>
  <c r="T98" i="1"/>
  <c r="O98" i="1" s="1"/>
  <c r="S98" i="1"/>
  <c r="P98" i="1"/>
  <c r="F98" i="1"/>
  <c r="D98" i="1" s="1"/>
  <c r="G98" i="1" s="1"/>
  <c r="W97" i="1"/>
  <c r="V97" i="1"/>
  <c r="U97" i="1"/>
  <c r="B97" i="1" s="1"/>
  <c r="T97" i="1"/>
  <c r="O97" i="1" s="1"/>
  <c r="S97" i="1"/>
  <c r="P97" i="1"/>
  <c r="F97" i="1"/>
  <c r="D97" i="1" s="1"/>
  <c r="G97" i="1" s="1"/>
  <c r="W96" i="1"/>
  <c r="V96" i="1"/>
  <c r="U96" i="1"/>
  <c r="B96" i="1" s="1"/>
  <c r="T96" i="1"/>
  <c r="O96" i="1" s="1"/>
  <c r="S96" i="1"/>
  <c r="P96" i="1"/>
  <c r="F96" i="1"/>
  <c r="D96" i="1" s="1"/>
  <c r="G96" i="1" s="1"/>
  <c r="W95" i="1"/>
  <c r="V95" i="1"/>
  <c r="U95" i="1"/>
  <c r="B95" i="1" s="1"/>
  <c r="T95" i="1"/>
  <c r="O95" i="1" s="1"/>
  <c r="S95" i="1"/>
  <c r="P95" i="1"/>
  <c r="F95" i="1"/>
  <c r="D95" i="1" s="1"/>
  <c r="G95" i="1" s="1"/>
  <c r="W94" i="1"/>
  <c r="V94" i="1"/>
  <c r="U94" i="1"/>
  <c r="B94" i="1" s="1"/>
  <c r="T94" i="1"/>
  <c r="O94" i="1" s="1"/>
  <c r="S94" i="1"/>
  <c r="P94" i="1"/>
  <c r="F94" i="1"/>
  <c r="D94" i="1" s="1"/>
  <c r="G94" i="1" s="1"/>
  <c r="W93" i="1"/>
  <c r="V93" i="1"/>
  <c r="U93" i="1"/>
  <c r="B93" i="1" s="1"/>
  <c r="T93" i="1"/>
  <c r="O93" i="1" s="1"/>
  <c r="S93" i="1"/>
  <c r="P93" i="1"/>
  <c r="F93" i="1"/>
  <c r="D93" i="1" s="1"/>
  <c r="G93" i="1" s="1"/>
  <c r="W92" i="1"/>
  <c r="V92" i="1"/>
  <c r="U92" i="1"/>
  <c r="B92" i="1" s="1"/>
  <c r="T92" i="1"/>
  <c r="O92" i="1" s="1"/>
  <c r="S92" i="1"/>
  <c r="P92" i="1"/>
  <c r="F92" i="1"/>
  <c r="D92" i="1" s="1"/>
  <c r="G92" i="1" s="1"/>
  <c r="W91" i="1"/>
  <c r="V91" i="1"/>
  <c r="U91" i="1"/>
  <c r="B91" i="1" s="1"/>
  <c r="T91" i="1"/>
  <c r="O91" i="1" s="1"/>
  <c r="S91" i="1"/>
  <c r="P91" i="1"/>
  <c r="F91" i="1"/>
  <c r="D91" i="1" s="1"/>
  <c r="G91" i="1" s="1"/>
  <c r="W90" i="1"/>
  <c r="V90" i="1"/>
  <c r="U90" i="1"/>
  <c r="B90" i="1" s="1"/>
  <c r="T90" i="1"/>
  <c r="O90" i="1" s="1"/>
  <c r="S90" i="1"/>
  <c r="P90" i="1"/>
  <c r="F90" i="1"/>
  <c r="D90" i="1" s="1"/>
  <c r="G90" i="1" s="1"/>
  <c r="W89" i="1"/>
  <c r="V89" i="1"/>
  <c r="U89" i="1"/>
  <c r="B89" i="1" s="1"/>
  <c r="T89" i="1"/>
  <c r="O89" i="1" s="1"/>
  <c r="S89" i="1"/>
  <c r="P89" i="1"/>
  <c r="F89" i="1"/>
  <c r="D89" i="1" s="1"/>
  <c r="G89" i="1" s="1"/>
  <c r="W88" i="1"/>
  <c r="V88" i="1"/>
  <c r="U88" i="1"/>
  <c r="B88" i="1" s="1"/>
  <c r="T88" i="1"/>
  <c r="O88" i="1" s="1"/>
  <c r="S88" i="1"/>
  <c r="P88" i="1"/>
  <c r="F88" i="1"/>
  <c r="D88" i="1" s="1"/>
  <c r="G88" i="1" s="1"/>
  <c r="W87" i="1"/>
  <c r="V87" i="1"/>
  <c r="U87" i="1"/>
  <c r="B87" i="1" s="1"/>
  <c r="T87" i="1"/>
  <c r="O87" i="1" s="1"/>
  <c r="S87" i="1"/>
  <c r="P87" i="1"/>
  <c r="F87" i="1"/>
  <c r="D87" i="1" s="1"/>
  <c r="G87" i="1" s="1"/>
  <c r="W86" i="1"/>
  <c r="V86" i="1"/>
  <c r="U86" i="1"/>
  <c r="B86" i="1" s="1"/>
  <c r="T86" i="1"/>
  <c r="O86" i="1" s="1"/>
  <c r="S86" i="1"/>
  <c r="P86" i="1"/>
  <c r="F86" i="1"/>
  <c r="D86" i="1" s="1"/>
  <c r="G86" i="1" s="1"/>
  <c r="W85" i="1"/>
  <c r="V85" i="1"/>
  <c r="U85" i="1"/>
  <c r="B85" i="1" s="1"/>
  <c r="T85" i="1"/>
  <c r="O85" i="1" s="1"/>
  <c r="S85" i="1"/>
  <c r="P85" i="1"/>
  <c r="F85" i="1"/>
  <c r="D85" i="1" s="1"/>
  <c r="G85" i="1" s="1"/>
  <c r="W84" i="1"/>
  <c r="V84" i="1"/>
  <c r="U84" i="1"/>
  <c r="B84" i="1" s="1"/>
  <c r="T84" i="1"/>
  <c r="O84" i="1" s="1"/>
  <c r="S84" i="1"/>
  <c r="P84" i="1"/>
  <c r="F84" i="1"/>
  <c r="D84" i="1" s="1"/>
  <c r="G84" i="1" s="1"/>
  <c r="W83" i="1"/>
  <c r="V83" i="1"/>
  <c r="U83" i="1"/>
  <c r="B83" i="1" s="1"/>
  <c r="T83" i="1"/>
  <c r="O83" i="1" s="1"/>
  <c r="S83" i="1"/>
  <c r="P83" i="1"/>
  <c r="F83" i="1"/>
  <c r="D83" i="1" s="1"/>
  <c r="G83" i="1" s="1"/>
  <c r="W82" i="1"/>
  <c r="V82" i="1"/>
  <c r="U82" i="1"/>
  <c r="B82" i="1" s="1"/>
  <c r="T82" i="1"/>
  <c r="O82" i="1" s="1"/>
  <c r="S82" i="1"/>
  <c r="P82" i="1"/>
  <c r="F82" i="1"/>
  <c r="D82" i="1" s="1"/>
  <c r="G82" i="1" s="1"/>
  <c r="W81" i="1"/>
  <c r="V81" i="1"/>
  <c r="U81" i="1"/>
  <c r="B81" i="1" s="1"/>
  <c r="T81" i="1"/>
  <c r="O81" i="1" s="1"/>
  <c r="S81" i="1"/>
  <c r="P81" i="1"/>
  <c r="F81" i="1"/>
  <c r="D81" i="1" s="1"/>
  <c r="G81" i="1" s="1"/>
  <c r="W80" i="1"/>
  <c r="V80" i="1"/>
  <c r="U80" i="1"/>
  <c r="B80" i="1" s="1"/>
  <c r="T80" i="1"/>
  <c r="O80" i="1" s="1"/>
  <c r="S80" i="1"/>
  <c r="P80" i="1"/>
  <c r="F80" i="1"/>
  <c r="D80" i="1" s="1"/>
  <c r="G80" i="1" s="1"/>
  <c r="W79" i="1"/>
  <c r="V79" i="1"/>
  <c r="U79" i="1"/>
  <c r="B79" i="1" s="1"/>
  <c r="T79" i="1"/>
  <c r="O79" i="1" s="1"/>
  <c r="S79" i="1"/>
  <c r="P79" i="1"/>
  <c r="F79" i="1"/>
  <c r="D79" i="1" s="1"/>
  <c r="G79" i="1" s="1"/>
  <c r="W78" i="1"/>
  <c r="V78" i="1"/>
  <c r="U78" i="1"/>
  <c r="B78" i="1" s="1"/>
  <c r="T78" i="1"/>
  <c r="O78" i="1" s="1"/>
  <c r="S78" i="1"/>
  <c r="P78" i="1"/>
  <c r="F78" i="1"/>
  <c r="D78" i="1" s="1"/>
  <c r="G78" i="1" s="1"/>
  <c r="W77" i="1"/>
  <c r="V77" i="1"/>
  <c r="U77" i="1"/>
  <c r="B77" i="1" s="1"/>
  <c r="T77" i="1"/>
  <c r="O77" i="1" s="1"/>
  <c r="S77" i="1"/>
  <c r="P77" i="1"/>
  <c r="F77" i="1"/>
  <c r="D77" i="1" s="1"/>
  <c r="G77" i="1" s="1"/>
  <c r="W76" i="1"/>
  <c r="V76" i="1"/>
  <c r="U76" i="1"/>
  <c r="B76" i="1" s="1"/>
  <c r="T76" i="1"/>
  <c r="O76" i="1" s="1"/>
  <c r="S76" i="1"/>
  <c r="P76" i="1"/>
  <c r="F76" i="1"/>
  <c r="D76" i="1" s="1"/>
  <c r="G76" i="1" s="1"/>
  <c r="W75" i="1"/>
  <c r="V75" i="1"/>
  <c r="U75" i="1"/>
  <c r="B75" i="1" s="1"/>
  <c r="T75" i="1"/>
  <c r="O75" i="1" s="1"/>
  <c r="S75" i="1"/>
  <c r="P75" i="1"/>
  <c r="F75" i="1"/>
  <c r="D75" i="1" s="1"/>
  <c r="G75" i="1" s="1"/>
  <c r="W74" i="1"/>
  <c r="V74" i="1"/>
  <c r="U74" i="1"/>
  <c r="B74" i="1" s="1"/>
  <c r="T74" i="1"/>
  <c r="O74" i="1" s="1"/>
  <c r="S74" i="1"/>
  <c r="P74" i="1"/>
  <c r="F74" i="1"/>
  <c r="D74" i="1" s="1"/>
  <c r="G74" i="1" s="1"/>
  <c r="W73" i="1"/>
  <c r="V73" i="1"/>
  <c r="U73" i="1"/>
  <c r="B73" i="1" s="1"/>
  <c r="T73" i="1"/>
  <c r="O73" i="1" s="1"/>
  <c r="S73" i="1"/>
  <c r="P73" i="1"/>
  <c r="F73" i="1"/>
  <c r="D73" i="1" s="1"/>
  <c r="G73" i="1" s="1"/>
  <c r="W72" i="1"/>
  <c r="V72" i="1"/>
  <c r="U72" i="1"/>
  <c r="B72" i="1" s="1"/>
  <c r="T72" i="1"/>
  <c r="O72" i="1" s="1"/>
  <c r="S72" i="1"/>
  <c r="P72" i="1"/>
  <c r="F72" i="1"/>
  <c r="D72" i="1" s="1"/>
  <c r="G72" i="1" s="1"/>
  <c r="W71" i="1"/>
  <c r="V71" i="1"/>
  <c r="U71" i="1"/>
  <c r="B71" i="1" s="1"/>
  <c r="T71" i="1"/>
  <c r="O71" i="1" s="1"/>
  <c r="S71" i="1"/>
  <c r="P71" i="1"/>
  <c r="F71" i="1"/>
  <c r="D71" i="1" s="1"/>
  <c r="G71" i="1" s="1"/>
  <c r="W70" i="1"/>
  <c r="V70" i="1"/>
  <c r="U70" i="1"/>
  <c r="B70" i="1" s="1"/>
  <c r="T70" i="1"/>
  <c r="O70" i="1" s="1"/>
  <c r="S70" i="1"/>
  <c r="P70" i="1"/>
  <c r="F70" i="1"/>
  <c r="D70" i="1" s="1"/>
  <c r="G70" i="1" s="1"/>
  <c r="W69" i="1"/>
  <c r="V69" i="1"/>
  <c r="U69" i="1"/>
  <c r="B69" i="1" s="1"/>
  <c r="T69" i="1"/>
  <c r="O69" i="1" s="1"/>
  <c r="S69" i="1"/>
  <c r="P69" i="1"/>
  <c r="F69" i="1"/>
  <c r="D69" i="1" s="1"/>
  <c r="G69" i="1" s="1"/>
  <c r="W68" i="1"/>
  <c r="V68" i="1"/>
  <c r="U68" i="1"/>
  <c r="B68" i="1" s="1"/>
  <c r="T68" i="1"/>
  <c r="O68" i="1" s="1"/>
  <c r="S68" i="1"/>
  <c r="P68" i="1"/>
  <c r="F68" i="1"/>
  <c r="D68" i="1" s="1"/>
  <c r="G68" i="1" s="1"/>
  <c r="W67" i="1"/>
  <c r="V67" i="1"/>
  <c r="U67" i="1"/>
  <c r="B67" i="1" s="1"/>
  <c r="T67" i="1"/>
  <c r="O67" i="1" s="1"/>
  <c r="S67" i="1"/>
  <c r="P67" i="1"/>
  <c r="F67" i="1"/>
  <c r="D67" i="1" s="1"/>
  <c r="G67" i="1" s="1"/>
  <c r="W66" i="1"/>
  <c r="V66" i="1"/>
  <c r="U66" i="1"/>
  <c r="B66" i="1" s="1"/>
  <c r="T66" i="1"/>
  <c r="O66" i="1" s="1"/>
  <c r="S66" i="1"/>
  <c r="P66" i="1"/>
  <c r="F66" i="1"/>
  <c r="D66" i="1" s="1"/>
  <c r="G66" i="1" s="1"/>
  <c r="W65" i="1"/>
  <c r="V65" i="1"/>
  <c r="U65" i="1"/>
  <c r="B65" i="1" s="1"/>
  <c r="T65" i="1"/>
  <c r="O65" i="1" s="1"/>
  <c r="S65" i="1"/>
  <c r="P65" i="1"/>
  <c r="F65" i="1"/>
  <c r="D65" i="1" s="1"/>
  <c r="G65" i="1" s="1"/>
  <c r="W64" i="1"/>
  <c r="V64" i="1"/>
  <c r="U64" i="1"/>
  <c r="B64" i="1" s="1"/>
  <c r="T64" i="1"/>
  <c r="O64" i="1" s="1"/>
  <c r="S64" i="1"/>
  <c r="P64" i="1"/>
  <c r="F64" i="1"/>
  <c r="D64" i="1" s="1"/>
  <c r="G64" i="1" s="1"/>
  <c r="W63" i="1"/>
  <c r="V63" i="1"/>
  <c r="U63" i="1"/>
  <c r="B63" i="1" s="1"/>
  <c r="T63" i="1"/>
  <c r="O63" i="1" s="1"/>
  <c r="S63" i="1"/>
  <c r="P63" i="1"/>
  <c r="F63" i="1"/>
  <c r="D63" i="1" s="1"/>
  <c r="G63" i="1" s="1"/>
  <c r="W62" i="1"/>
  <c r="V62" i="1"/>
  <c r="U62" i="1"/>
  <c r="B62" i="1" s="1"/>
  <c r="T62" i="1"/>
  <c r="O62" i="1" s="1"/>
  <c r="S62" i="1"/>
  <c r="P62" i="1"/>
  <c r="F62" i="1"/>
  <c r="D62" i="1" s="1"/>
  <c r="G62" i="1" s="1"/>
  <c r="W61" i="1"/>
  <c r="V61" i="1"/>
  <c r="U61" i="1"/>
  <c r="B61" i="1" s="1"/>
  <c r="T61" i="1"/>
  <c r="O61" i="1" s="1"/>
  <c r="S61" i="1"/>
  <c r="P61" i="1"/>
  <c r="F61" i="1"/>
  <c r="D61" i="1" s="1"/>
  <c r="G61" i="1" s="1"/>
  <c r="W60" i="1"/>
  <c r="V60" i="1"/>
  <c r="U60" i="1"/>
  <c r="B60" i="1" s="1"/>
  <c r="T60" i="1"/>
  <c r="O60" i="1" s="1"/>
  <c r="S60" i="1"/>
  <c r="P60" i="1"/>
  <c r="F60" i="1"/>
  <c r="D60" i="1" s="1"/>
  <c r="G60" i="1" s="1"/>
  <c r="W59" i="1"/>
  <c r="V59" i="1"/>
  <c r="U59" i="1"/>
  <c r="B59" i="1" s="1"/>
  <c r="T59" i="1"/>
  <c r="O59" i="1" s="1"/>
  <c r="S59" i="1"/>
  <c r="P59" i="1"/>
  <c r="F59" i="1"/>
  <c r="D59" i="1" s="1"/>
  <c r="G59" i="1" s="1"/>
  <c r="W58" i="1"/>
  <c r="V58" i="1"/>
  <c r="U58" i="1"/>
  <c r="B58" i="1" s="1"/>
  <c r="T58" i="1"/>
  <c r="O58" i="1" s="1"/>
  <c r="S58" i="1"/>
  <c r="P58" i="1"/>
  <c r="F58" i="1"/>
  <c r="D58" i="1" s="1"/>
  <c r="G58" i="1" s="1"/>
  <c r="W57" i="1"/>
  <c r="V57" i="1"/>
  <c r="U57" i="1"/>
  <c r="B57" i="1" s="1"/>
  <c r="T57" i="1"/>
  <c r="O57" i="1" s="1"/>
  <c r="S57" i="1"/>
  <c r="P57" i="1"/>
  <c r="F57" i="1"/>
  <c r="D57" i="1" s="1"/>
  <c r="G57" i="1" s="1"/>
  <c r="W56" i="1"/>
  <c r="V56" i="1"/>
  <c r="U56" i="1"/>
  <c r="B56" i="1" s="1"/>
  <c r="T56" i="1"/>
  <c r="O56" i="1" s="1"/>
  <c r="S56" i="1"/>
  <c r="P56" i="1"/>
  <c r="F56" i="1"/>
  <c r="W55" i="1"/>
  <c r="V55" i="1"/>
  <c r="U55" i="1"/>
  <c r="B55" i="1" s="1"/>
  <c r="T55" i="1"/>
  <c r="O55" i="1" s="1"/>
  <c r="S55" i="1"/>
  <c r="P55" i="1"/>
  <c r="F55" i="1"/>
  <c r="D55" i="1" s="1"/>
  <c r="G55" i="1" s="1"/>
  <c r="W54" i="1"/>
  <c r="V54" i="1"/>
  <c r="U54" i="1"/>
  <c r="B54" i="1" s="1"/>
  <c r="T54" i="1"/>
  <c r="O54" i="1" s="1"/>
  <c r="S54" i="1"/>
  <c r="P54" i="1"/>
  <c r="F54" i="1"/>
  <c r="D54" i="1" s="1"/>
  <c r="G54" i="1" s="1"/>
  <c r="W53" i="1"/>
  <c r="V53" i="1"/>
  <c r="U53" i="1"/>
  <c r="B53" i="1" s="1"/>
  <c r="T53" i="1"/>
  <c r="O53" i="1" s="1"/>
  <c r="S53" i="1"/>
  <c r="P53" i="1"/>
  <c r="F53" i="1"/>
  <c r="D53" i="1" s="1"/>
  <c r="G53" i="1" s="1"/>
  <c r="W52" i="1"/>
  <c r="V52" i="1"/>
  <c r="U52" i="1"/>
  <c r="B52" i="1" s="1"/>
  <c r="T52" i="1"/>
  <c r="O52" i="1" s="1"/>
  <c r="S52" i="1"/>
  <c r="P52" i="1"/>
  <c r="F52" i="1"/>
  <c r="D52" i="1" s="1"/>
  <c r="G52" i="1" s="1"/>
  <c r="W51" i="1"/>
  <c r="V51" i="1"/>
  <c r="U51" i="1"/>
  <c r="B51" i="1" s="1"/>
  <c r="T51" i="1"/>
  <c r="O51" i="1" s="1"/>
  <c r="S51" i="1"/>
  <c r="P51" i="1"/>
  <c r="F51" i="1"/>
  <c r="D51" i="1" s="1"/>
  <c r="G51" i="1" s="1"/>
  <c r="W50" i="1"/>
  <c r="V50" i="1"/>
  <c r="U50" i="1"/>
  <c r="B50" i="1" s="1"/>
  <c r="T50" i="1"/>
  <c r="O50" i="1" s="1"/>
  <c r="S50" i="1"/>
  <c r="P50" i="1"/>
  <c r="F50" i="1"/>
  <c r="D50" i="1" s="1"/>
  <c r="G50" i="1" s="1"/>
  <c r="W49" i="1"/>
  <c r="V49" i="1"/>
  <c r="U49" i="1"/>
  <c r="B49" i="1" s="1"/>
  <c r="T49" i="1"/>
  <c r="O49" i="1" s="1"/>
  <c r="S49" i="1"/>
  <c r="P49" i="1"/>
  <c r="F49" i="1"/>
  <c r="D49" i="1" s="1"/>
  <c r="G49" i="1" s="1"/>
  <c r="W48" i="1"/>
  <c r="V48" i="1"/>
  <c r="U48" i="1"/>
  <c r="B48" i="1" s="1"/>
  <c r="T48" i="1"/>
  <c r="O48" i="1" s="1"/>
  <c r="S48" i="1"/>
  <c r="P48" i="1"/>
  <c r="F48" i="1"/>
  <c r="D48" i="1" s="1"/>
  <c r="G48" i="1" s="1"/>
  <c r="W47" i="1"/>
  <c r="V47" i="1"/>
  <c r="U47" i="1"/>
  <c r="B47" i="1" s="1"/>
  <c r="T47" i="1"/>
  <c r="O47" i="1" s="1"/>
  <c r="S47" i="1"/>
  <c r="P47" i="1"/>
  <c r="F47" i="1"/>
  <c r="D47" i="1" s="1"/>
  <c r="G47" i="1" s="1"/>
  <c r="W46" i="1"/>
  <c r="V46" i="1"/>
  <c r="U46" i="1"/>
  <c r="B46" i="1" s="1"/>
  <c r="T46" i="1"/>
  <c r="O46" i="1" s="1"/>
  <c r="S46" i="1"/>
  <c r="P46" i="1"/>
  <c r="F46" i="1"/>
  <c r="D46" i="1" s="1"/>
  <c r="G46" i="1" s="1"/>
  <c r="W45" i="1"/>
  <c r="V45" i="1"/>
  <c r="U45" i="1"/>
  <c r="B45" i="1" s="1"/>
  <c r="T45" i="1"/>
  <c r="O45" i="1" s="1"/>
  <c r="S45" i="1"/>
  <c r="P45" i="1"/>
  <c r="F45" i="1"/>
  <c r="D45" i="1" s="1"/>
  <c r="G45" i="1" s="1"/>
  <c r="W44" i="1"/>
  <c r="V44" i="1"/>
  <c r="U44" i="1"/>
  <c r="B44" i="1" s="1"/>
  <c r="T44" i="1"/>
  <c r="O44" i="1" s="1"/>
  <c r="S44" i="1"/>
  <c r="P44" i="1"/>
  <c r="F44" i="1"/>
  <c r="D44" i="1" s="1"/>
  <c r="G44" i="1" s="1"/>
  <c r="W43" i="1"/>
  <c r="V43" i="1"/>
  <c r="U43" i="1"/>
  <c r="B43" i="1" s="1"/>
  <c r="T43" i="1"/>
  <c r="O43" i="1" s="1"/>
  <c r="S43" i="1"/>
  <c r="P43" i="1"/>
  <c r="F43" i="1"/>
  <c r="D43" i="1" s="1"/>
  <c r="G43" i="1" s="1"/>
  <c r="W42" i="1"/>
  <c r="V42" i="1"/>
  <c r="U42" i="1"/>
  <c r="B42" i="1" s="1"/>
  <c r="T42" i="1"/>
  <c r="O42" i="1" s="1"/>
  <c r="S42" i="1"/>
  <c r="P42" i="1"/>
  <c r="F42" i="1"/>
  <c r="D42" i="1" s="1"/>
  <c r="G42" i="1" s="1"/>
  <c r="W41" i="1"/>
  <c r="V41" i="1"/>
  <c r="U41" i="1"/>
  <c r="B41" i="1" s="1"/>
  <c r="T41" i="1"/>
  <c r="O41" i="1" s="1"/>
  <c r="S41" i="1"/>
  <c r="P41" i="1"/>
  <c r="F41" i="1"/>
  <c r="D41" i="1" s="1"/>
  <c r="G41" i="1" s="1"/>
  <c r="W40" i="1"/>
  <c r="V40" i="1"/>
  <c r="U40" i="1"/>
  <c r="B40" i="1" s="1"/>
  <c r="T40" i="1"/>
  <c r="O40" i="1" s="1"/>
  <c r="S40" i="1"/>
  <c r="P40" i="1"/>
  <c r="F40" i="1"/>
  <c r="D40" i="1" s="1"/>
  <c r="G40" i="1" s="1"/>
  <c r="W39" i="1"/>
  <c r="V39" i="1"/>
  <c r="U39" i="1"/>
  <c r="B39" i="1" s="1"/>
  <c r="T39" i="1"/>
  <c r="O39" i="1" s="1"/>
  <c r="S39" i="1"/>
  <c r="P39" i="1"/>
  <c r="F39" i="1"/>
  <c r="D39" i="1" s="1"/>
  <c r="G39" i="1" s="1"/>
  <c r="W38" i="1"/>
  <c r="V38" i="1"/>
  <c r="U38" i="1"/>
  <c r="B38" i="1" s="1"/>
  <c r="T38" i="1"/>
  <c r="O38" i="1" s="1"/>
  <c r="S38" i="1"/>
  <c r="P38" i="1"/>
  <c r="F38" i="1"/>
  <c r="D38" i="1" s="1"/>
  <c r="G38" i="1" s="1"/>
  <c r="W37" i="1"/>
  <c r="V37" i="1"/>
  <c r="U37" i="1"/>
  <c r="B37" i="1" s="1"/>
  <c r="T37" i="1"/>
  <c r="O37" i="1" s="1"/>
  <c r="S37" i="1"/>
  <c r="P37" i="1"/>
  <c r="F37" i="1"/>
  <c r="D37" i="1" s="1"/>
  <c r="G37" i="1" s="1"/>
  <c r="W36" i="1"/>
  <c r="V36" i="1"/>
  <c r="U36" i="1"/>
  <c r="B36" i="1" s="1"/>
  <c r="T36" i="1"/>
  <c r="O36" i="1" s="1"/>
  <c r="S36" i="1"/>
  <c r="P36" i="1"/>
  <c r="F36" i="1"/>
  <c r="D36" i="1" s="1"/>
  <c r="G36" i="1" s="1"/>
  <c r="W35" i="1"/>
  <c r="V35" i="1"/>
  <c r="U35" i="1"/>
  <c r="B35" i="1" s="1"/>
  <c r="T35" i="1"/>
  <c r="O35" i="1" s="1"/>
  <c r="S35" i="1"/>
  <c r="P35" i="1"/>
  <c r="F35" i="1"/>
  <c r="W34" i="1"/>
  <c r="V34" i="1"/>
  <c r="U34" i="1"/>
  <c r="B34" i="1" s="1"/>
  <c r="T34" i="1"/>
  <c r="O34" i="1" s="1"/>
  <c r="S34" i="1"/>
  <c r="P34" i="1"/>
  <c r="F34" i="1"/>
  <c r="D34" i="1" s="1"/>
  <c r="G34" i="1" s="1"/>
  <c r="W33" i="1"/>
  <c r="V33" i="1"/>
  <c r="U33" i="1"/>
  <c r="B33" i="1" s="1"/>
  <c r="T33" i="1"/>
  <c r="O33" i="1" s="1"/>
  <c r="S33" i="1"/>
  <c r="P33" i="1"/>
  <c r="F33" i="1"/>
  <c r="D33" i="1" s="1"/>
  <c r="G33" i="1" s="1"/>
  <c r="W32" i="1"/>
  <c r="V32" i="1"/>
  <c r="U32" i="1"/>
  <c r="B32" i="1" s="1"/>
  <c r="T32" i="1"/>
  <c r="O32" i="1" s="1"/>
  <c r="S32" i="1"/>
  <c r="P32" i="1"/>
  <c r="F32" i="1"/>
  <c r="D32" i="1" s="1"/>
  <c r="G32" i="1" s="1"/>
  <c r="W31" i="1"/>
  <c r="V31" i="1"/>
  <c r="U31" i="1"/>
  <c r="B31" i="1" s="1"/>
  <c r="T31" i="1"/>
  <c r="O31" i="1" s="1"/>
  <c r="S31" i="1"/>
  <c r="P31" i="1"/>
  <c r="F31" i="1"/>
  <c r="D31" i="1" s="1"/>
  <c r="G31" i="1" s="1"/>
  <c r="W30" i="1"/>
  <c r="V30" i="1"/>
  <c r="U30" i="1"/>
  <c r="B30" i="1" s="1"/>
  <c r="T30" i="1"/>
  <c r="O30" i="1" s="1"/>
  <c r="S30" i="1"/>
  <c r="P30" i="1"/>
  <c r="F30" i="1"/>
  <c r="D30" i="1" s="1"/>
  <c r="G30" i="1" s="1"/>
  <c r="W29" i="1"/>
  <c r="V29" i="1"/>
  <c r="U29" i="1"/>
  <c r="B29" i="1" s="1"/>
  <c r="T29" i="1"/>
  <c r="O29" i="1" s="1"/>
  <c r="S29" i="1"/>
  <c r="P29" i="1"/>
  <c r="F29" i="1"/>
  <c r="D29" i="1" s="1"/>
  <c r="G29" i="1" s="1"/>
  <c r="W28" i="1"/>
  <c r="V28" i="1"/>
  <c r="U28" i="1"/>
  <c r="B28" i="1" s="1"/>
  <c r="T28" i="1"/>
  <c r="O28" i="1" s="1"/>
  <c r="S28" i="1"/>
  <c r="P28" i="1"/>
  <c r="F28" i="1"/>
  <c r="D28" i="1" s="1"/>
  <c r="G28" i="1" s="1"/>
  <c r="W27" i="1"/>
  <c r="V27" i="1"/>
  <c r="U27" i="1"/>
  <c r="B27" i="1" s="1"/>
  <c r="T27" i="1"/>
  <c r="O27" i="1" s="1"/>
  <c r="S27" i="1"/>
  <c r="P27" i="1"/>
  <c r="F27" i="1"/>
  <c r="D27" i="1" s="1"/>
  <c r="G27" i="1" s="1"/>
  <c r="W26" i="1"/>
  <c r="V26" i="1"/>
  <c r="U26" i="1"/>
  <c r="B26" i="1" s="1"/>
  <c r="T26" i="1"/>
  <c r="O26" i="1" s="1"/>
  <c r="S26" i="1"/>
  <c r="P26" i="1"/>
  <c r="H26" i="1"/>
  <c r="H38" i="1" s="1"/>
  <c r="H50" i="1" s="1"/>
  <c r="H62" i="1" s="1"/>
  <c r="H74" i="1" s="1"/>
  <c r="H86" i="1" s="1"/>
  <c r="H98" i="1" s="1"/>
  <c r="H110" i="1" s="1"/>
  <c r="F26" i="1"/>
  <c r="D26" i="1" s="1"/>
  <c r="G26" i="1" s="1"/>
  <c r="W25" i="1"/>
  <c r="V25" i="1"/>
  <c r="U25" i="1"/>
  <c r="B25" i="1" s="1"/>
  <c r="T25" i="1"/>
  <c r="O25" i="1" s="1"/>
  <c r="S25" i="1"/>
  <c r="P25" i="1"/>
  <c r="H25" i="1"/>
  <c r="H37" i="1" s="1"/>
  <c r="H49" i="1" s="1"/>
  <c r="H61" i="1" s="1"/>
  <c r="H73" i="1" s="1"/>
  <c r="H85" i="1" s="1"/>
  <c r="H97" i="1" s="1"/>
  <c r="H109" i="1" s="1"/>
  <c r="F25" i="1"/>
  <c r="D25" i="1" s="1"/>
  <c r="G25" i="1" s="1"/>
  <c r="W24" i="1"/>
  <c r="V24" i="1"/>
  <c r="U24" i="1"/>
  <c r="B24" i="1" s="1"/>
  <c r="T24" i="1"/>
  <c r="O24" i="1" s="1"/>
  <c r="S24" i="1"/>
  <c r="P24" i="1"/>
  <c r="H24" i="1"/>
  <c r="H36" i="1" s="1"/>
  <c r="H48" i="1" s="1"/>
  <c r="H60" i="1" s="1"/>
  <c r="H72" i="1" s="1"/>
  <c r="H84" i="1" s="1"/>
  <c r="H96" i="1" s="1"/>
  <c r="H108" i="1" s="1"/>
  <c r="F24" i="1"/>
  <c r="D24" i="1" s="1"/>
  <c r="G24" i="1" s="1"/>
  <c r="W23" i="1"/>
  <c r="V23" i="1"/>
  <c r="U23" i="1"/>
  <c r="B23" i="1" s="1"/>
  <c r="T23" i="1"/>
  <c r="O23" i="1" s="1"/>
  <c r="S23" i="1"/>
  <c r="P23" i="1"/>
  <c r="H23" i="1"/>
  <c r="H35" i="1" s="1"/>
  <c r="H47" i="1" s="1"/>
  <c r="H59" i="1" s="1"/>
  <c r="H71" i="1" s="1"/>
  <c r="H83" i="1" s="1"/>
  <c r="H95" i="1" s="1"/>
  <c r="H107" i="1" s="1"/>
  <c r="F23" i="1"/>
  <c r="D23" i="1" s="1"/>
  <c r="G23" i="1" s="1"/>
  <c r="W22" i="1"/>
  <c r="V22" i="1"/>
  <c r="U22" i="1"/>
  <c r="B22" i="1" s="1"/>
  <c r="T22" i="1"/>
  <c r="O22" i="1" s="1"/>
  <c r="S22" i="1"/>
  <c r="P22" i="1"/>
  <c r="H22" i="1"/>
  <c r="H34" i="1" s="1"/>
  <c r="H46" i="1" s="1"/>
  <c r="H58" i="1" s="1"/>
  <c r="H70" i="1" s="1"/>
  <c r="H82" i="1" s="1"/>
  <c r="H94" i="1" s="1"/>
  <c r="H106" i="1" s="1"/>
  <c r="F22" i="1"/>
  <c r="D22" i="1" s="1"/>
  <c r="G22" i="1" s="1"/>
  <c r="W21" i="1"/>
  <c r="V21" i="1"/>
  <c r="U21" i="1"/>
  <c r="B21" i="1" s="1"/>
  <c r="T21" i="1"/>
  <c r="O21" i="1" s="1"/>
  <c r="S21" i="1"/>
  <c r="P21" i="1"/>
  <c r="H21" i="1"/>
  <c r="H33" i="1" s="1"/>
  <c r="H45" i="1" s="1"/>
  <c r="H57" i="1" s="1"/>
  <c r="H69" i="1" s="1"/>
  <c r="H81" i="1" s="1"/>
  <c r="H93" i="1" s="1"/>
  <c r="H105" i="1" s="1"/>
  <c r="F21" i="1"/>
  <c r="D21" i="1" s="1"/>
  <c r="G21" i="1" s="1"/>
  <c r="W20" i="1"/>
  <c r="V20" i="1"/>
  <c r="U20" i="1"/>
  <c r="B20" i="1" s="1"/>
  <c r="T20" i="1"/>
  <c r="O20" i="1" s="1"/>
  <c r="S20" i="1"/>
  <c r="P20" i="1"/>
  <c r="H20" i="1"/>
  <c r="H32" i="1" s="1"/>
  <c r="H44" i="1" s="1"/>
  <c r="H56" i="1" s="1"/>
  <c r="H68" i="1" s="1"/>
  <c r="H80" i="1" s="1"/>
  <c r="H92" i="1" s="1"/>
  <c r="H104" i="1" s="1"/>
  <c r="F20" i="1"/>
  <c r="D20" i="1" s="1"/>
  <c r="G20" i="1" s="1"/>
  <c r="W19" i="1"/>
  <c r="V19" i="1"/>
  <c r="U19" i="1"/>
  <c r="B19" i="1" s="1"/>
  <c r="T19" i="1"/>
  <c r="O19" i="1" s="1"/>
  <c r="S19" i="1"/>
  <c r="P19" i="1"/>
  <c r="H19" i="1"/>
  <c r="H31" i="1" s="1"/>
  <c r="H43" i="1" s="1"/>
  <c r="H55" i="1" s="1"/>
  <c r="H67" i="1" s="1"/>
  <c r="H79" i="1" s="1"/>
  <c r="H91" i="1" s="1"/>
  <c r="H103" i="1" s="1"/>
  <c r="F19" i="1"/>
  <c r="D19" i="1" s="1"/>
  <c r="G19" i="1" s="1"/>
  <c r="W18" i="1"/>
  <c r="V18" i="1"/>
  <c r="U18" i="1"/>
  <c r="B18" i="1" s="1"/>
  <c r="T18" i="1"/>
  <c r="O18" i="1" s="1"/>
  <c r="S18" i="1"/>
  <c r="P18" i="1"/>
  <c r="H18" i="1"/>
  <c r="H30" i="1" s="1"/>
  <c r="H42" i="1" s="1"/>
  <c r="H54" i="1" s="1"/>
  <c r="H66" i="1" s="1"/>
  <c r="H78" i="1" s="1"/>
  <c r="H90" i="1" s="1"/>
  <c r="H102" i="1" s="1"/>
  <c r="F18" i="1"/>
  <c r="D18" i="1" s="1"/>
  <c r="G18" i="1" s="1"/>
  <c r="W17" i="1"/>
  <c r="V17" i="1"/>
  <c r="U17" i="1"/>
  <c r="B17" i="1" s="1"/>
  <c r="T17" i="1"/>
  <c r="O17" i="1" s="1"/>
  <c r="S17" i="1"/>
  <c r="P17" i="1"/>
  <c r="H17" i="1"/>
  <c r="H29" i="1" s="1"/>
  <c r="H41" i="1" s="1"/>
  <c r="H53" i="1" s="1"/>
  <c r="H65" i="1" s="1"/>
  <c r="H77" i="1" s="1"/>
  <c r="H89" i="1" s="1"/>
  <c r="H101" i="1" s="1"/>
  <c r="F17" i="1"/>
  <c r="D17" i="1" s="1"/>
  <c r="G17" i="1" s="1"/>
  <c r="W16" i="1"/>
  <c r="V16" i="1"/>
  <c r="U16" i="1"/>
  <c r="B16" i="1" s="1"/>
  <c r="T16" i="1"/>
  <c r="O16" i="1" s="1"/>
  <c r="S16" i="1"/>
  <c r="P16" i="1"/>
  <c r="H16" i="1"/>
  <c r="H28" i="1" s="1"/>
  <c r="H40" i="1" s="1"/>
  <c r="H52" i="1" s="1"/>
  <c r="H64" i="1" s="1"/>
  <c r="H76" i="1" s="1"/>
  <c r="H88" i="1" s="1"/>
  <c r="H100" i="1" s="1"/>
  <c r="F16" i="1"/>
  <c r="D16" i="1" s="1"/>
  <c r="G16" i="1" s="1"/>
  <c r="W15" i="1"/>
  <c r="V15" i="1"/>
  <c r="U15" i="1"/>
  <c r="B15" i="1" s="1"/>
  <c r="T15" i="1"/>
  <c r="O15" i="1" s="1"/>
  <c r="S15" i="1"/>
  <c r="P15" i="1"/>
  <c r="H15" i="1"/>
  <c r="H27" i="1" s="1"/>
  <c r="H39" i="1" s="1"/>
  <c r="H51" i="1" s="1"/>
  <c r="H63" i="1" s="1"/>
  <c r="H75" i="1" s="1"/>
  <c r="H87" i="1" s="1"/>
  <c r="H99" i="1" s="1"/>
  <c r="F15" i="1"/>
  <c r="D15" i="1" s="1"/>
  <c r="G15" i="1" s="1"/>
  <c r="W14" i="1"/>
  <c r="V14" i="1"/>
  <c r="U14" i="1"/>
  <c r="B14" i="1" s="1"/>
  <c r="T14" i="1"/>
  <c r="O14" i="1" s="1"/>
  <c r="S14" i="1"/>
  <c r="P14" i="1"/>
  <c r="W13" i="1"/>
  <c r="V13" i="1"/>
  <c r="U13" i="1"/>
  <c r="B13" i="1" s="1"/>
  <c r="T13" i="1"/>
  <c r="O13" i="1" s="1"/>
  <c r="S13" i="1"/>
  <c r="P13" i="1"/>
  <c r="W12" i="1"/>
  <c r="V12" i="1"/>
  <c r="U12" i="1"/>
  <c r="B12" i="1" s="1"/>
  <c r="T12" i="1"/>
  <c r="O12" i="1" s="1"/>
  <c r="S12" i="1"/>
  <c r="P12" i="1"/>
  <c r="W11" i="1"/>
  <c r="V11" i="1"/>
  <c r="U11" i="1"/>
  <c r="B11" i="1" s="1"/>
  <c r="T11" i="1"/>
  <c r="O11" i="1" s="1"/>
  <c r="S11" i="1"/>
  <c r="P11" i="1"/>
  <c r="W10" i="1"/>
  <c r="V10" i="1"/>
  <c r="U10" i="1"/>
  <c r="B10" i="1" s="1"/>
  <c r="T10" i="1"/>
  <c r="O10" i="1" s="1"/>
  <c r="S10" i="1"/>
  <c r="P10" i="1"/>
  <c r="W9" i="1"/>
  <c r="V9" i="1"/>
  <c r="U9" i="1"/>
  <c r="B9" i="1" s="1"/>
  <c r="T9" i="1"/>
  <c r="O9" i="1" s="1"/>
  <c r="S9" i="1"/>
  <c r="P9" i="1"/>
  <c r="W8" i="1"/>
  <c r="V8" i="1"/>
  <c r="U8" i="1"/>
  <c r="B8" i="1" s="1"/>
  <c r="T8" i="1"/>
  <c r="O8" i="1" s="1"/>
  <c r="S8" i="1"/>
  <c r="P8" i="1"/>
  <c r="W7" i="1"/>
  <c r="V7" i="1"/>
  <c r="U7" i="1"/>
  <c r="B7" i="1" s="1"/>
  <c r="T7" i="1"/>
  <c r="O7" i="1" s="1"/>
  <c r="S7" i="1"/>
  <c r="P7" i="1"/>
  <c r="W6" i="1"/>
  <c r="V6" i="1"/>
  <c r="U6" i="1"/>
  <c r="B6" i="1" s="1"/>
  <c r="T6" i="1"/>
  <c r="O6" i="1" s="1"/>
  <c r="S6" i="1"/>
  <c r="P6" i="1"/>
  <c r="W5" i="1"/>
  <c r="V5" i="1"/>
  <c r="U5" i="1"/>
  <c r="B5" i="1" s="1"/>
  <c r="T5" i="1"/>
  <c r="O5" i="1" s="1"/>
  <c r="S5" i="1"/>
  <c r="P5" i="1"/>
  <c r="W4" i="1"/>
  <c r="V4" i="1"/>
  <c r="U4" i="1"/>
  <c r="B4" i="1" s="1"/>
  <c r="T4" i="1"/>
  <c r="O4" i="1" s="1"/>
  <c r="S4" i="1"/>
  <c r="P4" i="1"/>
  <c r="W3" i="1"/>
  <c r="V3" i="1"/>
  <c r="U3" i="1"/>
  <c r="B3" i="1" s="1"/>
  <c r="T3" i="1"/>
  <c r="O3" i="1" s="1"/>
  <c r="S3" i="1"/>
  <c r="P3" i="1"/>
  <c r="B2" i="1"/>
  <c r="K68" i="1" l="1"/>
  <c r="M68" i="1" s="1"/>
  <c r="K29" i="1"/>
  <c r="M29" i="1" s="1"/>
  <c r="K50" i="3"/>
  <c r="M50" i="3" s="1"/>
  <c r="K64" i="3"/>
  <c r="M64" i="3" s="1"/>
  <c r="K76" i="3"/>
  <c r="M76" i="3" s="1"/>
  <c r="K15" i="1"/>
  <c r="M15" i="1" s="1"/>
  <c r="K42" i="3"/>
  <c r="M42" i="3" s="1"/>
  <c r="K17" i="1"/>
  <c r="M17" i="1" s="1"/>
  <c r="K33" i="1"/>
  <c r="M33" i="1" s="1"/>
  <c r="K79" i="1"/>
  <c r="M79" i="1" s="1"/>
  <c r="K103" i="1"/>
  <c r="M103" i="1" s="1"/>
  <c r="K55" i="1"/>
  <c r="M55" i="1" s="1"/>
  <c r="K49" i="1"/>
  <c r="M49" i="1" s="1"/>
  <c r="K41" i="1"/>
  <c r="M41" i="1" s="1"/>
  <c r="K83" i="3"/>
  <c r="M83" i="3" s="1"/>
  <c r="K23" i="1"/>
  <c r="M23" i="1" s="1"/>
  <c r="K31" i="1"/>
  <c r="M31" i="1" s="1"/>
  <c r="K80" i="3"/>
  <c r="M80" i="3" s="1"/>
  <c r="K27" i="3"/>
  <c r="M27" i="3" s="1"/>
  <c r="K67" i="3"/>
  <c r="M67" i="3" s="1"/>
  <c r="K39" i="1"/>
  <c r="M39" i="1" s="1"/>
  <c r="K92" i="1"/>
  <c r="M92" i="1" s="1"/>
  <c r="K100" i="1"/>
  <c r="M100" i="1" s="1"/>
  <c r="K21" i="3"/>
  <c r="M21" i="3" s="1"/>
  <c r="K39" i="3"/>
  <c r="M39" i="3" s="1"/>
  <c r="K62" i="3"/>
  <c r="M62" i="3" s="1"/>
  <c r="K89" i="3"/>
  <c r="M89" i="3" s="1"/>
  <c r="K28" i="1"/>
  <c r="M28" i="1" s="1"/>
  <c r="K47" i="1"/>
  <c r="M47" i="1" s="1"/>
  <c r="K19" i="3"/>
  <c r="M19" i="3" s="1"/>
  <c r="K86" i="1"/>
  <c r="M86" i="1" s="1"/>
  <c r="K102" i="1"/>
  <c r="M102" i="1" s="1"/>
  <c r="K61" i="3"/>
  <c r="M61" i="3" s="1"/>
  <c r="K54" i="1"/>
  <c r="M54" i="1" s="1"/>
  <c r="K57" i="1"/>
  <c r="M57" i="1" s="1"/>
  <c r="K55" i="3"/>
  <c r="M55" i="3" s="1"/>
  <c r="K58" i="3"/>
  <c r="M58" i="3" s="1"/>
  <c r="K23" i="3"/>
  <c r="M23" i="3" s="1"/>
  <c r="K47" i="3"/>
  <c r="M47" i="3" s="1"/>
  <c r="K96" i="3"/>
  <c r="M96" i="3" s="1"/>
  <c r="K27" i="1"/>
  <c r="M27" i="1" s="1"/>
  <c r="K37" i="1"/>
  <c r="M37" i="1" s="1"/>
  <c r="K43" i="1"/>
  <c r="M43" i="1" s="1"/>
  <c r="K75" i="1"/>
  <c r="M75" i="1" s="1"/>
  <c r="K88" i="1"/>
  <c r="M88" i="1" s="1"/>
  <c r="K68" i="3"/>
  <c r="M68" i="3" s="1"/>
  <c r="K71" i="3"/>
  <c r="M71" i="3" s="1"/>
  <c r="K104" i="1"/>
  <c r="M104" i="1" s="1"/>
  <c r="K79" i="3"/>
  <c r="M79" i="3" s="1"/>
  <c r="K45" i="1"/>
  <c r="M45" i="1" s="1"/>
  <c r="K80" i="1"/>
  <c r="M80" i="1" s="1"/>
  <c r="K43" i="3"/>
  <c r="M43" i="3" s="1"/>
  <c r="K84" i="3"/>
  <c r="M84" i="3" s="1"/>
  <c r="K50" i="1"/>
  <c r="M50" i="1" s="1"/>
  <c r="K53" i="1"/>
  <c r="M53" i="1" s="1"/>
  <c r="K62" i="1"/>
  <c r="M62" i="1" s="1"/>
  <c r="K64" i="1"/>
  <c r="M64" i="1" s="1"/>
  <c r="K72" i="1"/>
  <c r="M72" i="1" s="1"/>
  <c r="K91" i="1"/>
  <c r="M91" i="1" s="1"/>
  <c r="K94" i="1"/>
  <c r="M94" i="1" s="1"/>
  <c r="K28" i="3"/>
  <c r="M28" i="3" s="1"/>
  <c r="K37" i="3"/>
  <c r="M37" i="3" s="1"/>
  <c r="K90" i="3"/>
  <c r="M90" i="3" s="1"/>
  <c r="K59" i="1"/>
  <c r="M59" i="1" s="1"/>
  <c r="K71" i="1"/>
  <c r="M71" i="1" s="1"/>
  <c r="K74" i="1"/>
  <c r="M74" i="1" s="1"/>
  <c r="K77" i="1"/>
  <c r="M77" i="1" s="1"/>
  <c r="K85" i="1"/>
  <c r="M85" i="1" s="1"/>
  <c r="K99" i="1"/>
  <c r="M99" i="1" s="1"/>
  <c r="K94" i="3"/>
  <c r="M94" i="3" s="1"/>
  <c r="K108" i="1"/>
  <c r="M108" i="1" s="1"/>
  <c r="K33" i="3"/>
  <c r="M33" i="3" s="1"/>
  <c r="K36" i="3"/>
  <c r="M36" i="3" s="1"/>
  <c r="K46" i="3"/>
  <c r="M46" i="3" s="1"/>
  <c r="K110" i="3"/>
  <c r="M110" i="3" s="1"/>
  <c r="K58" i="1"/>
  <c r="M58" i="1" s="1"/>
  <c r="K67" i="1"/>
  <c r="M67" i="1" s="1"/>
  <c r="K87" i="1"/>
  <c r="M87" i="1" s="1"/>
  <c r="K105" i="1"/>
  <c r="M105" i="1" s="1"/>
  <c r="K15" i="3"/>
  <c r="M15" i="3" s="1"/>
  <c r="K25" i="3"/>
  <c r="M25" i="3" s="1"/>
  <c r="K40" i="1"/>
  <c r="M40" i="1" s="1"/>
  <c r="K76" i="1"/>
  <c r="M76" i="1" s="1"/>
  <c r="K84" i="1"/>
  <c r="M84" i="1" s="1"/>
  <c r="K17" i="3"/>
  <c r="M17" i="3" s="1"/>
  <c r="K54" i="3"/>
  <c r="M54" i="3" s="1"/>
  <c r="K72" i="3"/>
  <c r="M72" i="3" s="1"/>
  <c r="K82" i="3"/>
  <c r="M82" i="3" s="1"/>
  <c r="K22" i="1"/>
  <c r="M22" i="1" s="1"/>
  <c r="K107" i="1"/>
  <c r="M107" i="1" s="1"/>
  <c r="K51" i="3"/>
  <c r="M51" i="3" s="1"/>
  <c r="K63" i="3"/>
  <c r="M63" i="3" s="1"/>
  <c r="K75" i="3"/>
  <c r="M75" i="3" s="1"/>
  <c r="K18" i="1"/>
  <c r="M18" i="1" s="1"/>
  <c r="K95" i="1"/>
  <c r="M95" i="1" s="1"/>
  <c r="K22" i="3"/>
  <c r="M22" i="3" s="1"/>
  <c r="K29" i="3"/>
  <c r="M29" i="3" s="1"/>
  <c r="K32" i="3"/>
  <c r="M32" i="3" s="1"/>
  <c r="K100" i="3"/>
  <c r="M100" i="3" s="1"/>
  <c r="K45" i="3"/>
  <c r="M45" i="3" s="1"/>
  <c r="K78" i="1"/>
  <c r="M78" i="1" s="1"/>
  <c r="K83" i="1"/>
  <c r="M83" i="1" s="1"/>
  <c r="K41" i="3"/>
  <c r="M41" i="3" s="1"/>
  <c r="K59" i="3"/>
  <c r="M59" i="3" s="1"/>
  <c r="K93" i="3"/>
  <c r="M93" i="3" s="1"/>
  <c r="K24" i="1"/>
  <c r="M24" i="1" s="1"/>
  <c r="K52" i="1"/>
  <c r="M52" i="1" s="1"/>
  <c r="K106" i="3"/>
  <c r="M106" i="3" s="1"/>
  <c r="B17" i="4"/>
  <c r="K104" i="3"/>
  <c r="M104" i="3" s="1"/>
  <c r="K48" i="1"/>
  <c r="M48" i="1" s="1"/>
  <c r="D31" i="3"/>
  <c r="G31" i="3" s="1"/>
  <c r="K31" i="3"/>
  <c r="M31" i="3" s="1"/>
  <c r="K87" i="3"/>
  <c r="M87" i="3" s="1"/>
  <c r="K38" i="3"/>
  <c r="M38" i="3" s="1"/>
  <c r="K81" i="3"/>
  <c r="M81" i="3" s="1"/>
  <c r="D102" i="3"/>
  <c r="G102" i="3" s="1"/>
  <c r="K102" i="3"/>
  <c r="M102" i="3" s="1"/>
  <c r="D35" i="1"/>
  <c r="G35" i="1" s="1"/>
  <c r="K35" i="1"/>
  <c r="M35" i="1" s="1"/>
  <c r="D56" i="1"/>
  <c r="G56" i="1" s="1"/>
  <c r="K56" i="1"/>
  <c r="M56" i="1" s="1"/>
  <c r="K63" i="1"/>
  <c r="M63" i="1" s="1"/>
  <c r="K34" i="3"/>
  <c r="M34" i="3" s="1"/>
  <c r="K51" i="1"/>
  <c r="M51" i="1" s="1"/>
  <c r="K60" i="1"/>
  <c r="M60" i="1" s="1"/>
  <c r="K66" i="1"/>
  <c r="M66" i="1" s="1"/>
  <c r="K70" i="1"/>
  <c r="M70" i="1" s="1"/>
  <c r="K90" i="1"/>
  <c r="M90" i="1" s="1"/>
  <c r="K96" i="1"/>
  <c r="M96" i="1" s="1"/>
  <c r="K98" i="1"/>
  <c r="M98" i="1" s="1"/>
  <c r="K20" i="3"/>
  <c r="M20" i="3" s="1"/>
  <c r="K35" i="3"/>
  <c r="M35" i="3" s="1"/>
  <c r="K88" i="3"/>
  <c r="M88" i="3" s="1"/>
  <c r="K92" i="3"/>
  <c r="M92" i="3" s="1"/>
  <c r="K98" i="3"/>
  <c r="M98" i="3" s="1"/>
  <c r="K107" i="3"/>
  <c r="M107" i="3" s="1"/>
  <c r="K19" i="1"/>
  <c r="M19" i="1" s="1"/>
  <c r="K32" i="1"/>
  <c r="M32" i="1" s="1"/>
  <c r="K61" i="1"/>
  <c r="M61" i="1" s="1"/>
  <c r="K82" i="1"/>
  <c r="M82" i="1" s="1"/>
  <c r="K97" i="1"/>
  <c r="M97" i="1" s="1"/>
  <c r="K49" i="3"/>
  <c r="M49" i="3" s="1"/>
  <c r="K103" i="3"/>
  <c r="M103" i="3" s="1"/>
  <c r="K36" i="1"/>
  <c r="M36" i="1" s="1"/>
  <c r="K93" i="1"/>
  <c r="M93" i="1" s="1"/>
  <c r="K101" i="1"/>
  <c r="M101" i="1" s="1"/>
  <c r="K106" i="1"/>
  <c r="M106" i="1" s="1"/>
  <c r="K40" i="3"/>
  <c r="M40" i="3" s="1"/>
  <c r="K99" i="3"/>
  <c r="M99" i="3" s="1"/>
  <c r="K21" i="1"/>
  <c r="M21" i="1" s="1"/>
  <c r="K44" i="1"/>
  <c r="M44" i="1" s="1"/>
  <c r="K65" i="1"/>
  <c r="M65" i="1" s="1"/>
  <c r="K69" i="1"/>
  <c r="M69" i="1" s="1"/>
  <c r="K73" i="1"/>
  <c r="M73" i="1" s="1"/>
  <c r="K89" i="1"/>
  <c r="M89" i="1" s="1"/>
  <c r="K110" i="1"/>
  <c r="M110" i="1" s="1"/>
  <c r="K18" i="3"/>
  <c r="M18" i="3" s="1"/>
  <c r="K44" i="3"/>
  <c r="M44" i="3" s="1"/>
  <c r="K53" i="3"/>
  <c r="M53" i="3" s="1"/>
  <c r="K66" i="3"/>
  <c r="M66" i="3" s="1"/>
  <c r="K95" i="3"/>
  <c r="M95" i="3" s="1"/>
  <c r="K109" i="3"/>
  <c r="M109" i="3" s="1"/>
  <c r="K26" i="3"/>
  <c r="M26" i="3" s="1"/>
  <c r="K48" i="3"/>
  <c r="M48" i="3" s="1"/>
  <c r="K57" i="3"/>
  <c r="M57" i="3" s="1"/>
  <c r="K70" i="3"/>
  <c r="M70" i="3" s="1"/>
  <c r="K91" i="3"/>
  <c r="M91" i="3" s="1"/>
  <c r="K20" i="1"/>
  <c r="M20" i="1" s="1"/>
  <c r="K26" i="1"/>
  <c r="M26" i="1" s="1"/>
  <c r="K30" i="1"/>
  <c r="M30" i="1" s="1"/>
  <c r="K81" i="1"/>
  <c r="M81" i="1" s="1"/>
  <c r="K109" i="1"/>
  <c r="M109" i="1" s="1"/>
  <c r="K16" i="3"/>
  <c r="M16" i="3" s="1"/>
  <c r="K24" i="3"/>
  <c r="M24" i="3" s="1"/>
  <c r="K52" i="3"/>
  <c r="M52" i="3" s="1"/>
  <c r="K69" i="3"/>
  <c r="M69" i="3" s="1"/>
  <c r="K74" i="3"/>
  <c r="M74" i="3" s="1"/>
  <c r="K78" i="3"/>
  <c r="M78" i="3" s="1"/>
  <c r="K105" i="3"/>
  <c r="M105" i="3" s="1"/>
  <c r="K34" i="1"/>
  <c r="M34" i="1" s="1"/>
  <c r="K38" i="1"/>
  <c r="M38" i="1" s="1"/>
  <c r="K30" i="3"/>
  <c r="M30" i="3" s="1"/>
  <c r="K56" i="3"/>
  <c r="M56" i="3" s="1"/>
  <c r="K65" i="3"/>
  <c r="M65" i="3" s="1"/>
  <c r="K77" i="3"/>
  <c r="M77" i="3" s="1"/>
  <c r="K86" i="3"/>
  <c r="M86" i="3" s="1"/>
  <c r="K101" i="3"/>
  <c r="M101" i="3" s="1"/>
  <c r="K108" i="3"/>
  <c r="M108" i="3" s="1"/>
  <c r="K25" i="1"/>
  <c r="M25" i="1" s="1"/>
  <c r="K42" i="1"/>
  <c r="M42" i="1" s="1"/>
  <c r="K46" i="1"/>
  <c r="M46" i="1" s="1"/>
  <c r="K60" i="3"/>
  <c r="M60" i="3" s="1"/>
  <c r="K73" i="3"/>
  <c r="M73" i="3" s="1"/>
  <c r="K85" i="3"/>
  <c r="M85" i="3" s="1"/>
  <c r="K97" i="3"/>
  <c r="M97" i="3" s="1"/>
  <c r="K16" i="1"/>
  <c r="M16" i="1" s="1"/>
  <c r="G16" i="5" l="1"/>
  <c r="G28" i="5" s="1"/>
  <c r="G40" i="5" s="1"/>
  <c r="G52" i="5" s="1"/>
  <c r="G64" i="5" s="1"/>
  <c r="G76" i="5" s="1"/>
  <c r="G88" i="5" s="1"/>
  <c r="G100" i="5" s="1"/>
  <c r="G17" i="5"/>
  <c r="G29" i="5" s="1"/>
  <c r="G41" i="5" s="1"/>
  <c r="G53" i="5" s="1"/>
  <c r="G65" i="5" s="1"/>
  <c r="G77" i="5" s="1"/>
  <c r="G89" i="5" s="1"/>
  <c r="G101" i="5" s="1"/>
  <c r="G18" i="5"/>
  <c r="G30" i="5" s="1"/>
  <c r="G42" i="5" s="1"/>
  <c r="G54" i="5" s="1"/>
  <c r="G66" i="5" s="1"/>
  <c r="G78" i="5" s="1"/>
  <c r="G90" i="5" s="1"/>
  <c r="G102" i="5" s="1"/>
  <c r="G19" i="5"/>
  <c r="G31" i="5" s="1"/>
  <c r="G43" i="5" s="1"/>
  <c r="G55" i="5" s="1"/>
  <c r="G67" i="5" s="1"/>
  <c r="G79" i="5" s="1"/>
  <c r="G91" i="5" s="1"/>
  <c r="G103" i="5" s="1"/>
  <c r="G20" i="5"/>
  <c r="G32" i="5" s="1"/>
  <c r="G44" i="5" s="1"/>
  <c r="G56" i="5" s="1"/>
  <c r="G68" i="5" s="1"/>
  <c r="G80" i="5" s="1"/>
  <c r="G92" i="5" s="1"/>
  <c r="G104" i="5" s="1"/>
  <c r="G21" i="5"/>
  <c r="G33" i="5" s="1"/>
  <c r="G45" i="5" s="1"/>
  <c r="G57" i="5" s="1"/>
  <c r="G69" i="5" s="1"/>
  <c r="G81" i="5" s="1"/>
  <c r="G93" i="5" s="1"/>
  <c r="G105" i="5" s="1"/>
  <c r="G22" i="5"/>
  <c r="G34" i="5" s="1"/>
  <c r="G46" i="5" s="1"/>
  <c r="G58" i="5" s="1"/>
  <c r="G70" i="5" s="1"/>
  <c r="G82" i="5" s="1"/>
  <c r="G94" i="5" s="1"/>
  <c r="G106" i="5" s="1"/>
  <c r="G23" i="5"/>
  <c r="G35" i="5" s="1"/>
  <c r="G47" i="5" s="1"/>
  <c r="G59" i="5" s="1"/>
  <c r="G71" i="5" s="1"/>
  <c r="G83" i="5" s="1"/>
  <c r="G95" i="5" s="1"/>
  <c r="G107" i="5" s="1"/>
  <c r="G24" i="5"/>
  <c r="G36" i="5" s="1"/>
  <c r="G48" i="5" s="1"/>
  <c r="G60" i="5" s="1"/>
  <c r="G72" i="5" s="1"/>
  <c r="G84" i="5" s="1"/>
  <c r="G96" i="5" s="1"/>
  <c r="G108" i="5" s="1"/>
  <c r="G25" i="5"/>
  <c r="G37" i="5" s="1"/>
  <c r="G49" i="5" s="1"/>
  <c r="G61" i="5" s="1"/>
  <c r="G73" i="5" s="1"/>
  <c r="G85" i="5" s="1"/>
  <c r="G97" i="5" s="1"/>
  <c r="G109" i="5" s="1"/>
  <c r="G26" i="5"/>
  <c r="G38" i="5" s="1"/>
  <c r="G50" i="5" s="1"/>
  <c r="G62" i="5" s="1"/>
  <c r="G74" i="5" s="1"/>
  <c r="G86" i="5" s="1"/>
  <c r="G98" i="5" s="1"/>
  <c r="G110" i="5" s="1"/>
  <c r="G15" i="5"/>
  <c r="G27" i="5" s="1"/>
  <c r="G39" i="5" s="1"/>
  <c r="G51" i="5" s="1"/>
  <c r="G63" i="5" s="1"/>
  <c r="G75" i="5" s="1"/>
  <c r="G87" i="5" s="1"/>
  <c r="G99" i="5" s="1"/>
  <c r="S251" i="12" l="1"/>
  <c r="T251" i="12" s="1"/>
  <c r="Q251" i="12"/>
  <c r="R251" i="12" s="1"/>
  <c r="O251" i="12"/>
  <c r="P251" i="12" s="1"/>
  <c r="M251" i="12"/>
  <c r="N251" i="12" s="1"/>
  <c r="K251" i="12"/>
  <c r="L251" i="12" s="1"/>
  <c r="H251" i="12"/>
  <c r="I251" i="12" s="1"/>
  <c r="E251" i="12"/>
  <c r="F251" i="12" s="1"/>
  <c r="B251" i="12"/>
  <c r="C251" i="12" s="1"/>
  <c r="S250" i="12"/>
  <c r="T250" i="12" s="1"/>
  <c r="Q250" i="12"/>
  <c r="R250" i="12" s="1"/>
  <c r="O250" i="12"/>
  <c r="P250" i="12" s="1"/>
  <c r="M250" i="12"/>
  <c r="N250" i="12" s="1"/>
  <c r="K250" i="12"/>
  <c r="L250" i="12" s="1"/>
  <c r="H250" i="12"/>
  <c r="I250" i="12" s="1"/>
  <c r="E250" i="12"/>
  <c r="F250" i="12" s="1"/>
  <c r="B250" i="12"/>
  <c r="C250" i="12" s="1"/>
  <c r="S249" i="12"/>
  <c r="T249" i="12" s="1"/>
  <c r="Q249" i="12"/>
  <c r="R249" i="12" s="1"/>
  <c r="O249" i="12"/>
  <c r="P249" i="12" s="1"/>
  <c r="M249" i="12"/>
  <c r="N249" i="12" s="1"/>
  <c r="K249" i="12"/>
  <c r="L249" i="12" s="1"/>
  <c r="H249" i="12"/>
  <c r="I249" i="12" s="1"/>
  <c r="E249" i="12"/>
  <c r="F249" i="12" s="1"/>
  <c r="B249" i="12"/>
  <c r="C249" i="12" s="1"/>
  <c r="S248" i="12"/>
  <c r="T248" i="12" s="1"/>
  <c r="Q248" i="12"/>
  <c r="R248" i="12" s="1"/>
  <c r="O248" i="12"/>
  <c r="P248" i="12" s="1"/>
  <c r="M248" i="12"/>
  <c r="N248" i="12" s="1"/>
  <c r="K248" i="12"/>
  <c r="L248" i="12" s="1"/>
  <c r="H248" i="12"/>
  <c r="I248" i="12" s="1"/>
  <c r="E248" i="12"/>
  <c r="F248" i="12" s="1"/>
  <c r="B248" i="12"/>
  <c r="C248" i="12" s="1"/>
  <c r="S247" i="12"/>
  <c r="T247" i="12" s="1"/>
  <c r="Q247" i="12"/>
  <c r="R247" i="12" s="1"/>
  <c r="O247" i="12"/>
  <c r="P247" i="12" s="1"/>
  <c r="M247" i="12"/>
  <c r="N247" i="12" s="1"/>
  <c r="K247" i="12"/>
  <c r="L247" i="12" s="1"/>
  <c r="H247" i="12"/>
  <c r="I247" i="12" s="1"/>
  <c r="E247" i="12"/>
  <c r="F247" i="12" s="1"/>
  <c r="B247" i="12"/>
  <c r="C247" i="12" s="1"/>
  <c r="S246" i="12"/>
  <c r="T246" i="12" s="1"/>
  <c r="Q246" i="12"/>
  <c r="R246" i="12" s="1"/>
  <c r="O246" i="12"/>
  <c r="P246" i="12" s="1"/>
  <c r="M246" i="12"/>
  <c r="N246" i="12" s="1"/>
  <c r="K246" i="12"/>
  <c r="L246" i="12" s="1"/>
  <c r="H246" i="12"/>
  <c r="I246" i="12" s="1"/>
  <c r="E246" i="12"/>
  <c r="F246" i="12" s="1"/>
  <c r="B246" i="12"/>
  <c r="C246" i="12" s="1"/>
  <c r="S245" i="12"/>
  <c r="T245" i="12" s="1"/>
  <c r="Q245" i="12"/>
  <c r="R245" i="12" s="1"/>
  <c r="O245" i="12"/>
  <c r="P245" i="12" s="1"/>
  <c r="M245" i="12"/>
  <c r="N245" i="12" s="1"/>
  <c r="K245" i="12"/>
  <c r="L245" i="12" s="1"/>
  <c r="H245" i="12"/>
  <c r="I245" i="12" s="1"/>
  <c r="E245" i="12"/>
  <c r="F245" i="12" s="1"/>
  <c r="B245" i="12"/>
  <c r="C245" i="12" s="1"/>
  <c r="S244" i="12"/>
  <c r="T244" i="12" s="1"/>
  <c r="Q244" i="12"/>
  <c r="R244" i="12" s="1"/>
  <c r="O244" i="12"/>
  <c r="P244" i="12" s="1"/>
  <c r="M244" i="12"/>
  <c r="N244" i="12" s="1"/>
  <c r="K244" i="12"/>
  <c r="L244" i="12" s="1"/>
  <c r="H244" i="12"/>
  <c r="I244" i="12" s="1"/>
  <c r="E244" i="12"/>
  <c r="F244" i="12" s="1"/>
  <c r="B244" i="12"/>
  <c r="C244" i="12" s="1"/>
  <c r="S243" i="12"/>
  <c r="T243" i="12" s="1"/>
  <c r="Q243" i="12"/>
  <c r="R243" i="12" s="1"/>
  <c r="O243" i="12"/>
  <c r="P243" i="12" s="1"/>
  <c r="M243" i="12"/>
  <c r="N243" i="12" s="1"/>
  <c r="K243" i="12"/>
  <c r="L243" i="12" s="1"/>
  <c r="H243" i="12"/>
  <c r="I243" i="12" s="1"/>
  <c r="E243" i="12"/>
  <c r="F243" i="12" s="1"/>
  <c r="B243" i="12"/>
  <c r="C243" i="12" s="1"/>
  <c r="S242" i="12"/>
  <c r="T242" i="12" s="1"/>
  <c r="Q242" i="12"/>
  <c r="R242" i="12" s="1"/>
  <c r="O242" i="12"/>
  <c r="P242" i="12" s="1"/>
  <c r="M242" i="12"/>
  <c r="N242" i="12" s="1"/>
  <c r="K242" i="12"/>
  <c r="L242" i="12" s="1"/>
  <c r="H242" i="12"/>
  <c r="I242" i="12" s="1"/>
  <c r="E242" i="12"/>
  <c r="F242" i="12" s="1"/>
  <c r="B242" i="12"/>
  <c r="C242" i="12" s="1"/>
  <c r="S241" i="12"/>
  <c r="T241" i="12" s="1"/>
  <c r="Q241" i="12"/>
  <c r="R241" i="12" s="1"/>
  <c r="O241" i="12"/>
  <c r="P241" i="12" s="1"/>
  <c r="M241" i="12"/>
  <c r="N241" i="12" s="1"/>
  <c r="K241" i="12"/>
  <c r="L241" i="12" s="1"/>
  <c r="H241" i="12"/>
  <c r="I241" i="12" s="1"/>
  <c r="E241" i="12"/>
  <c r="F241" i="12" s="1"/>
  <c r="B241" i="12"/>
  <c r="C241" i="12" s="1"/>
  <c r="S240" i="12"/>
  <c r="T240" i="12" s="1"/>
  <c r="Q240" i="12"/>
  <c r="R240" i="12" s="1"/>
  <c r="O240" i="12"/>
  <c r="P240" i="12" s="1"/>
  <c r="M240" i="12"/>
  <c r="N240" i="12" s="1"/>
  <c r="K240" i="12"/>
  <c r="L240" i="12" s="1"/>
  <c r="H240" i="12"/>
  <c r="I240" i="12" s="1"/>
  <c r="E240" i="12"/>
  <c r="F240" i="12" s="1"/>
  <c r="B240" i="12"/>
  <c r="C240" i="12" s="1"/>
  <c r="S239" i="12"/>
  <c r="T239" i="12" s="1"/>
  <c r="Q239" i="12"/>
  <c r="R239" i="12" s="1"/>
  <c r="O239" i="12"/>
  <c r="P239" i="12" s="1"/>
  <c r="M239" i="12"/>
  <c r="N239" i="12" s="1"/>
  <c r="K239" i="12"/>
  <c r="L239" i="12" s="1"/>
  <c r="H239" i="12"/>
  <c r="I239" i="12" s="1"/>
  <c r="E239" i="12"/>
  <c r="F239" i="12" s="1"/>
  <c r="B239" i="12"/>
  <c r="C239" i="12" s="1"/>
  <c r="S238" i="12"/>
  <c r="T238" i="12" s="1"/>
  <c r="Q238" i="12"/>
  <c r="R238" i="12" s="1"/>
  <c r="O238" i="12"/>
  <c r="P238" i="12" s="1"/>
  <c r="M238" i="12"/>
  <c r="N238" i="12" s="1"/>
  <c r="K238" i="12"/>
  <c r="L238" i="12" s="1"/>
  <c r="H238" i="12"/>
  <c r="I238" i="12" s="1"/>
  <c r="E238" i="12"/>
  <c r="F238" i="12" s="1"/>
  <c r="B238" i="12"/>
  <c r="C238" i="12" s="1"/>
  <c r="S237" i="12"/>
  <c r="T237" i="12" s="1"/>
  <c r="Q237" i="12"/>
  <c r="R237" i="12" s="1"/>
  <c r="O237" i="12"/>
  <c r="P237" i="12" s="1"/>
  <c r="M237" i="12"/>
  <c r="N237" i="12" s="1"/>
  <c r="K237" i="12"/>
  <c r="L237" i="12" s="1"/>
  <c r="H237" i="12"/>
  <c r="I237" i="12" s="1"/>
  <c r="E237" i="12"/>
  <c r="F237" i="12" s="1"/>
  <c r="B237" i="12"/>
  <c r="C237" i="12" s="1"/>
  <c r="S236" i="12"/>
  <c r="T236" i="12" s="1"/>
  <c r="Q236" i="12"/>
  <c r="R236" i="12" s="1"/>
  <c r="O236" i="12"/>
  <c r="P236" i="12" s="1"/>
  <c r="M236" i="12"/>
  <c r="N236" i="12" s="1"/>
  <c r="K236" i="12"/>
  <c r="L236" i="12" s="1"/>
  <c r="H236" i="12"/>
  <c r="I236" i="12" s="1"/>
  <c r="E236" i="12"/>
  <c r="F236" i="12" s="1"/>
  <c r="B236" i="12"/>
  <c r="C236" i="12" s="1"/>
  <c r="S235" i="12"/>
  <c r="T235" i="12" s="1"/>
  <c r="Q235" i="12"/>
  <c r="R235" i="12" s="1"/>
  <c r="O235" i="12"/>
  <c r="P235" i="12" s="1"/>
  <c r="M235" i="12"/>
  <c r="N235" i="12" s="1"/>
  <c r="K235" i="12"/>
  <c r="L235" i="12" s="1"/>
  <c r="H235" i="12"/>
  <c r="I235" i="12" s="1"/>
  <c r="E235" i="12"/>
  <c r="F235" i="12" s="1"/>
  <c r="B235" i="12"/>
  <c r="C235" i="12" s="1"/>
  <c r="S234" i="12"/>
  <c r="T234" i="12" s="1"/>
  <c r="Q234" i="12"/>
  <c r="R234" i="12" s="1"/>
  <c r="O234" i="12"/>
  <c r="P234" i="12" s="1"/>
  <c r="M234" i="12"/>
  <c r="N234" i="12" s="1"/>
  <c r="K234" i="12"/>
  <c r="L234" i="12" s="1"/>
  <c r="H234" i="12"/>
  <c r="I234" i="12" s="1"/>
  <c r="E234" i="12"/>
  <c r="F234" i="12" s="1"/>
  <c r="B234" i="12"/>
  <c r="C234" i="12" s="1"/>
  <c r="S233" i="12"/>
  <c r="T233" i="12" s="1"/>
  <c r="Q233" i="12"/>
  <c r="R233" i="12" s="1"/>
  <c r="O233" i="12"/>
  <c r="P233" i="12" s="1"/>
  <c r="M233" i="12"/>
  <c r="N233" i="12" s="1"/>
  <c r="K233" i="12"/>
  <c r="L233" i="12" s="1"/>
  <c r="H233" i="12"/>
  <c r="I233" i="12" s="1"/>
  <c r="E233" i="12"/>
  <c r="F233" i="12" s="1"/>
  <c r="B233" i="12"/>
  <c r="C233" i="12" s="1"/>
  <c r="S232" i="12"/>
  <c r="T232" i="12" s="1"/>
  <c r="Q232" i="12"/>
  <c r="R232" i="12" s="1"/>
  <c r="O232" i="12"/>
  <c r="P232" i="12" s="1"/>
  <c r="M232" i="12"/>
  <c r="N232" i="12" s="1"/>
  <c r="K232" i="12"/>
  <c r="L232" i="12" s="1"/>
  <c r="H232" i="12"/>
  <c r="I232" i="12" s="1"/>
  <c r="E232" i="12"/>
  <c r="F232" i="12" s="1"/>
  <c r="B232" i="12"/>
  <c r="C232" i="12" s="1"/>
  <c r="S231" i="12"/>
  <c r="T231" i="12" s="1"/>
  <c r="Q231" i="12"/>
  <c r="R231" i="12" s="1"/>
  <c r="O231" i="12"/>
  <c r="P231" i="12" s="1"/>
  <c r="M231" i="12"/>
  <c r="N231" i="12" s="1"/>
  <c r="K231" i="12"/>
  <c r="L231" i="12" s="1"/>
  <c r="H231" i="12"/>
  <c r="I231" i="12" s="1"/>
  <c r="E231" i="12"/>
  <c r="F231" i="12" s="1"/>
  <c r="B231" i="12"/>
  <c r="C231" i="12" s="1"/>
  <c r="S230" i="12"/>
  <c r="T230" i="12" s="1"/>
  <c r="Q230" i="12"/>
  <c r="R230" i="12" s="1"/>
  <c r="O230" i="12"/>
  <c r="P230" i="12" s="1"/>
  <c r="M230" i="12"/>
  <c r="N230" i="12" s="1"/>
  <c r="K230" i="12"/>
  <c r="L230" i="12" s="1"/>
  <c r="H230" i="12"/>
  <c r="I230" i="12" s="1"/>
  <c r="E230" i="12"/>
  <c r="F230" i="12" s="1"/>
  <c r="B230" i="12"/>
  <c r="C230" i="12" s="1"/>
  <c r="S229" i="12"/>
  <c r="T229" i="12" s="1"/>
  <c r="Q229" i="12"/>
  <c r="R229" i="12" s="1"/>
  <c r="O229" i="12"/>
  <c r="P229" i="12" s="1"/>
  <c r="M229" i="12"/>
  <c r="N229" i="12" s="1"/>
  <c r="K229" i="12"/>
  <c r="L229" i="12" s="1"/>
  <c r="H229" i="12"/>
  <c r="I229" i="12" s="1"/>
  <c r="E229" i="12"/>
  <c r="F229" i="12" s="1"/>
  <c r="B229" i="12"/>
  <c r="C229" i="12" s="1"/>
  <c r="S228" i="12"/>
  <c r="T228" i="12" s="1"/>
  <c r="Q228" i="12"/>
  <c r="R228" i="12" s="1"/>
  <c r="O228" i="12"/>
  <c r="P228" i="12" s="1"/>
  <c r="M228" i="12"/>
  <c r="N228" i="12" s="1"/>
  <c r="K228" i="12"/>
  <c r="L228" i="12" s="1"/>
  <c r="H228" i="12"/>
  <c r="I228" i="12" s="1"/>
  <c r="E228" i="12"/>
  <c r="F228" i="12" s="1"/>
  <c r="B228" i="12"/>
  <c r="C228" i="12" s="1"/>
  <c r="S227" i="12"/>
  <c r="T227" i="12" s="1"/>
  <c r="Q227" i="12"/>
  <c r="R227" i="12" s="1"/>
  <c r="O227" i="12"/>
  <c r="P227" i="12" s="1"/>
  <c r="M227" i="12"/>
  <c r="N227" i="12" s="1"/>
  <c r="K227" i="12"/>
  <c r="L227" i="12" s="1"/>
  <c r="H227" i="12"/>
  <c r="I227" i="12" s="1"/>
  <c r="E227" i="12"/>
  <c r="F227" i="12" s="1"/>
  <c r="B227" i="12"/>
  <c r="C227" i="12" s="1"/>
  <c r="S226" i="12"/>
  <c r="T226" i="12" s="1"/>
  <c r="Q226" i="12"/>
  <c r="R226" i="12" s="1"/>
  <c r="O226" i="12"/>
  <c r="P226" i="12" s="1"/>
  <c r="M226" i="12"/>
  <c r="N226" i="12" s="1"/>
  <c r="K226" i="12"/>
  <c r="L226" i="12" s="1"/>
  <c r="H226" i="12"/>
  <c r="I226" i="12" s="1"/>
  <c r="E226" i="12"/>
  <c r="F226" i="12" s="1"/>
  <c r="B226" i="12"/>
  <c r="C226" i="12" s="1"/>
  <c r="S225" i="12"/>
  <c r="T225" i="12" s="1"/>
  <c r="Q225" i="12"/>
  <c r="R225" i="12" s="1"/>
  <c r="O225" i="12"/>
  <c r="P225" i="12" s="1"/>
  <c r="M225" i="12"/>
  <c r="N225" i="12" s="1"/>
  <c r="K225" i="12"/>
  <c r="L225" i="12" s="1"/>
  <c r="H225" i="12"/>
  <c r="I225" i="12" s="1"/>
  <c r="E225" i="12"/>
  <c r="F225" i="12" s="1"/>
  <c r="B225" i="12"/>
  <c r="C225" i="12" s="1"/>
  <c r="S224" i="12"/>
  <c r="T224" i="12" s="1"/>
  <c r="Q224" i="12"/>
  <c r="R224" i="12" s="1"/>
  <c r="O224" i="12"/>
  <c r="P224" i="12" s="1"/>
  <c r="M224" i="12"/>
  <c r="N224" i="12" s="1"/>
  <c r="K224" i="12"/>
  <c r="L224" i="12" s="1"/>
  <c r="H224" i="12"/>
  <c r="I224" i="12" s="1"/>
  <c r="E224" i="12"/>
  <c r="F224" i="12" s="1"/>
  <c r="B224" i="12"/>
  <c r="C224" i="12" s="1"/>
  <c r="S223" i="12"/>
  <c r="T223" i="12" s="1"/>
  <c r="Q223" i="12"/>
  <c r="R223" i="12" s="1"/>
  <c r="O223" i="12"/>
  <c r="P223" i="12" s="1"/>
  <c r="M223" i="12"/>
  <c r="N223" i="12" s="1"/>
  <c r="K223" i="12"/>
  <c r="L223" i="12" s="1"/>
  <c r="H223" i="12"/>
  <c r="I223" i="12" s="1"/>
  <c r="E223" i="12"/>
  <c r="F223" i="12" s="1"/>
  <c r="B223" i="12"/>
  <c r="C223" i="12" s="1"/>
  <c r="S222" i="12"/>
  <c r="T222" i="12" s="1"/>
  <c r="Q222" i="12"/>
  <c r="R222" i="12" s="1"/>
  <c r="O222" i="12"/>
  <c r="P222" i="12" s="1"/>
  <c r="M222" i="12"/>
  <c r="N222" i="12" s="1"/>
  <c r="K222" i="12"/>
  <c r="L222" i="12" s="1"/>
  <c r="H222" i="12"/>
  <c r="I222" i="12" s="1"/>
  <c r="E222" i="12"/>
  <c r="F222" i="12" s="1"/>
  <c r="B222" i="12"/>
  <c r="C222" i="12" s="1"/>
  <c r="S221" i="12"/>
  <c r="T221" i="12" s="1"/>
  <c r="Q221" i="12"/>
  <c r="R221" i="12" s="1"/>
  <c r="O221" i="12"/>
  <c r="P221" i="12" s="1"/>
  <c r="M221" i="12"/>
  <c r="N221" i="12" s="1"/>
  <c r="K221" i="12"/>
  <c r="L221" i="12" s="1"/>
  <c r="H221" i="12"/>
  <c r="I221" i="12" s="1"/>
  <c r="E221" i="12"/>
  <c r="F221" i="12" s="1"/>
  <c r="B221" i="12"/>
  <c r="C221" i="12" s="1"/>
  <c r="S220" i="12"/>
  <c r="T220" i="12" s="1"/>
  <c r="Q220" i="12"/>
  <c r="R220" i="12" s="1"/>
  <c r="O220" i="12"/>
  <c r="P220" i="12" s="1"/>
  <c r="M220" i="12"/>
  <c r="N220" i="12" s="1"/>
  <c r="K220" i="12"/>
  <c r="L220" i="12" s="1"/>
  <c r="H220" i="12"/>
  <c r="I220" i="12" s="1"/>
  <c r="E220" i="12"/>
  <c r="F220" i="12" s="1"/>
  <c r="B220" i="12"/>
  <c r="C220" i="12" s="1"/>
  <c r="S219" i="12"/>
  <c r="T219" i="12" s="1"/>
  <c r="Q219" i="12"/>
  <c r="R219" i="12" s="1"/>
  <c r="O219" i="12"/>
  <c r="P219" i="12" s="1"/>
  <c r="M219" i="12"/>
  <c r="N219" i="12" s="1"/>
  <c r="K219" i="12"/>
  <c r="L219" i="12" s="1"/>
  <c r="H219" i="12"/>
  <c r="I219" i="12" s="1"/>
  <c r="E219" i="12"/>
  <c r="F219" i="12" s="1"/>
  <c r="B219" i="12"/>
  <c r="C219" i="12" s="1"/>
  <c r="S218" i="12"/>
  <c r="T218" i="12" s="1"/>
  <c r="Q218" i="12"/>
  <c r="R218" i="12" s="1"/>
  <c r="O218" i="12"/>
  <c r="P218" i="12" s="1"/>
  <c r="M218" i="12"/>
  <c r="N218" i="12" s="1"/>
  <c r="K218" i="12"/>
  <c r="L218" i="12" s="1"/>
  <c r="H218" i="12"/>
  <c r="I218" i="12" s="1"/>
  <c r="E218" i="12"/>
  <c r="F218" i="12" s="1"/>
  <c r="B218" i="12"/>
  <c r="C218" i="12" s="1"/>
  <c r="S217" i="12"/>
  <c r="T217" i="12" s="1"/>
  <c r="Q217" i="12"/>
  <c r="R217" i="12" s="1"/>
  <c r="O217" i="12"/>
  <c r="P217" i="12" s="1"/>
  <c r="M217" i="12"/>
  <c r="N217" i="12" s="1"/>
  <c r="K217" i="12"/>
  <c r="L217" i="12" s="1"/>
  <c r="H217" i="12"/>
  <c r="I217" i="12" s="1"/>
  <c r="E217" i="12"/>
  <c r="F217" i="12" s="1"/>
  <c r="B217" i="12"/>
  <c r="C217" i="12" s="1"/>
  <c r="S216" i="12"/>
  <c r="T216" i="12" s="1"/>
  <c r="Q216" i="12"/>
  <c r="R216" i="12" s="1"/>
  <c r="O216" i="12"/>
  <c r="P216" i="12" s="1"/>
  <c r="M216" i="12"/>
  <c r="N216" i="12" s="1"/>
  <c r="K216" i="12"/>
  <c r="L216" i="12" s="1"/>
  <c r="H216" i="12"/>
  <c r="I216" i="12" s="1"/>
  <c r="E216" i="12"/>
  <c r="F216" i="12" s="1"/>
  <c r="B216" i="12"/>
  <c r="C216" i="12" s="1"/>
  <c r="S215" i="12"/>
  <c r="T215" i="12" s="1"/>
  <c r="Q215" i="12"/>
  <c r="R215" i="12" s="1"/>
  <c r="O215" i="12"/>
  <c r="P215" i="12" s="1"/>
  <c r="M215" i="12"/>
  <c r="N215" i="12" s="1"/>
  <c r="K215" i="12"/>
  <c r="L215" i="12" s="1"/>
  <c r="H215" i="12"/>
  <c r="I215" i="12" s="1"/>
  <c r="E215" i="12"/>
  <c r="F215" i="12" s="1"/>
  <c r="B215" i="12"/>
  <c r="C215" i="12" s="1"/>
  <c r="S214" i="12"/>
  <c r="T214" i="12" s="1"/>
  <c r="Q214" i="12"/>
  <c r="R214" i="12" s="1"/>
  <c r="O214" i="12"/>
  <c r="P214" i="12" s="1"/>
  <c r="M214" i="12"/>
  <c r="N214" i="12" s="1"/>
  <c r="K214" i="12"/>
  <c r="L214" i="12" s="1"/>
  <c r="H214" i="12"/>
  <c r="I214" i="12" s="1"/>
  <c r="E214" i="12"/>
  <c r="F214" i="12" s="1"/>
  <c r="B214" i="12"/>
  <c r="C214" i="12" s="1"/>
  <c r="S213" i="12"/>
  <c r="T213" i="12" s="1"/>
  <c r="Q213" i="12"/>
  <c r="R213" i="12" s="1"/>
  <c r="O213" i="12"/>
  <c r="P213" i="12" s="1"/>
  <c r="M213" i="12"/>
  <c r="N213" i="12" s="1"/>
  <c r="K213" i="12"/>
  <c r="L213" i="12" s="1"/>
  <c r="H213" i="12"/>
  <c r="I213" i="12" s="1"/>
  <c r="E213" i="12"/>
  <c r="F213" i="12" s="1"/>
  <c r="B213" i="12"/>
  <c r="C213" i="12" s="1"/>
  <c r="S212" i="12"/>
  <c r="T212" i="12" s="1"/>
  <c r="Q212" i="12"/>
  <c r="R212" i="12" s="1"/>
  <c r="O212" i="12"/>
  <c r="P212" i="12" s="1"/>
  <c r="M212" i="12"/>
  <c r="N212" i="12" s="1"/>
  <c r="K212" i="12"/>
  <c r="L212" i="12" s="1"/>
  <c r="H212" i="12"/>
  <c r="I212" i="12" s="1"/>
  <c r="E212" i="12"/>
  <c r="F212" i="12" s="1"/>
  <c r="B212" i="12"/>
  <c r="C212" i="12" s="1"/>
  <c r="S211" i="12"/>
  <c r="T211" i="12" s="1"/>
  <c r="Q211" i="12"/>
  <c r="R211" i="12" s="1"/>
  <c r="O211" i="12"/>
  <c r="P211" i="12" s="1"/>
  <c r="M211" i="12"/>
  <c r="N211" i="12" s="1"/>
  <c r="K211" i="12"/>
  <c r="L211" i="12" s="1"/>
  <c r="H211" i="12"/>
  <c r="I211" i="12" s="1"/>
  <c r="E211" i="12"/>
  <c r="F211" i="12" s="1"/>
  <c r="B211" i="12"/>
  <c r="C211" i="12" s="1"/>
  <c r="S210" i="12"/>
  <c r="T210" i="12" s="1"/>
  <c r="Q210" i="12"/>
  <c r="R210" i="12" s="1"/>
  <c r="O210" i="12"/>
  <c r="P210" i="12" s="1"/>
  <c r="M210" i="12"/>
  <c r="N210" i="12" s="1"/>
  <c r="K210" i="12"/>
  <c r="L210" i="12" s="1"/>
  <c r="H210" i="12"/>
  <c r="I210" i="12" s="1"/>
  <c r="E210" i="12"/>
  <c r="F210" i="12" s="1"/>
  <c r="B210" i="12"/>
  <c r="C210" i="12" s="1"/>
  <c r="S209" i="12"/>
  <c r="T209" i="12" s="1"/>
  <c r="Q209" i="12"/>
  <c r="R209" i="12" s="1"/>
  <c r="O209" i="12"/>
  <c r="P209" i="12" s="1"/>
  <c r="M209" i="12"/>
  <c r="N209" i="12" s="1"/>
  <c r="K209" i="12"/>
  <c r="L209" i="12" s="1"/>
  <c r="H209" i="12"/>
  <c r="I209" i="12" s="1"/>
  <c r="E209" i="12"/>
  <c r="F209" i="12" s="1"/>
  <c r="B209" i="12"/>
  <c r="C209" i="12" s="1"/>
  <c r="S208" i="12"/>
  <c r="T208" i="12" s="1"/>
  <c r="Q208" i="12"/>
  <c r="R208" i="12" s="1"/>
  <c r="O208" i="12"/>
  <c r="P208" i="12" s="1"/>
  <c r="M208" i="12"/>
  <c r="N208" i="12" s="1"/>
  <c r="K208" i="12"/>
  <c r="L208" i="12" s="1"/>
  <c r="H208" i="12"/>
  <c r="I208" i="12" s="1"/>
  <c r="E208" i="12"/>
  <c r="F208" i="12" s="1"/>
  <c r="B208" i="12"/>
  <c r="C208" i="12" s="1"/>
  <c r="S207" i="12"/>
  <c r="T207" i="12" s="1"/>
  <c r="Q207" i="12"/>
  <c r="R207" i="12" s="1"/>
  <c r="O207" i="12"/>
  <c r="P207" i="12" s="1"/>
  <c r="M207" i="12"/>
  <c r="N207" i="12" s="1"/>
  <c r="K207" i="12"/>
  <c r="L207" i="12" s="1"/>
  <c r="H207" i="12"/>
  <c r="I207" i="12" s="1"/>
  <c r="E207" i="12"/>
  <c r="F207" i="12" s="1"/>
  <c r="B207" i="12"/>
  <c r="C207" i="12" s="1"/>
  <c r="S206" i="12"/>
  <c r="T206" i="12" s="1"/>
  <c r="Q206" i="12"/>
  <c r="R206" i="12" s="1"/>
  <c r="O206" i="12"/>
  <c r="P206" i="12" s="1"/>
  <c r="M206" i="12"/>
  <c r="N206" i="12" s="1"/>
  <c r="K206" i="12"/>
  <c r="L206" i="12" s="1"/>
  <c r="H206" i="12"/>
  <c r="I206" i="12" s="1"/>
  <c r="E206" i="12"/>
  <c r="F206" i="12" s="1"/>
  <c r="B206" i="12"/>
  <c r="C206" i="12" s="1"/>
  <c r="S205" i="12"/>
  <c r="T205" i="12" s="1"/>
  <c r="Q205" i="12"/>
  <c r="R205" i="12" s="1"/>
  <c r="O205" i="12"/>
  <c r="P205" i="12" s="1"/>
  <c r="M205" i="12"/>
  <c r="N205" i="12" s="1"/>
  <c r="K205" i="12"/>
  <c r="L205" i="12" s="1"/>
  <c r="H205" i="12"/>
  <c r="I205" i="12" s="1"/>
  <c r="E205" i="12"/>
  <c r="F205" i="12" s="1"/>
  <c r="B205" i="12"/>
  <c r="C205" i="12" s="1"/>
  <c r="S204" i="12"/>
  <c r="T204" i="12" s="1"/>
  <c r="Q204" i="12"/>
  <c r="R204" i="12" s="1"/>
  <c r="O204" i="12"/>
  <c r="P204" i="12" s="1"/>
  <c r="M204" i="12"/>
  <c r="N204" i="12" s="1"/>
  <c r="K204" i="12"/>
  <c r="L204" i="12" s="1"/>
  <c r="H204" i="12"/>
  <c r="I204" i="12" s="1"/>
  <c r="E204" i="12"/>
  <c r="F204" i="12" s="1"/>
  <c r="B204" i="12"/>
  <c r="C204" i="12" s="1"/>
  <c r="S203" i="12"/>
  <c r="T203" i="12" s="1"/>
  <c r="Q203" i="12"/>
  <c r="R203" i="12" s="1"/>
  <c r="O203" i="12"/>
  <c r="P203" i="12" s="1"/>
  <c r="M203" i="12"/>
  <c r="N203" i="12" s="1"/>
  <c r="K203" i="12"/>
  <c r="L203" i="12" s="1"/>
  <c r="H203" i="12"/>
  <c r="I203" i="12" s="1"/>
  <c r="E203" i="12"/>
  <c r="F203" i="12" s="1"/>
  <c r="B203" i="12"/>
  <c r="C203" i="12" s="1"/>
  <c r="S202" i="12"/>
  <c r="T202" i="12" s="1"/>
  <c r="Q202" i="12"/>
  <c r="R202" i="12" s="1"/>
  <c r="O202" i="12"/>
  <c r="P202" i="12" s="1"/>
  <c r="M202" i="12"/>
  <c r="N202" i="12" s="1"/>
  <c r="K202" i="12"/>
  <c r="L202" i="12" s="1"/>
  <c r="H202" i="12"/>
  <c r="I202" i="12" s="1"/>
  <c r="E202" i="12"/>
  <c r="F202" i="12" s="1"/>
  <c r="B202" i="12"/>
  <c r="C202" i="12" s="1"/>
  <c r="S201" i="12"/>
  <c r="T201" i="12" s="1"/>
  <c r="Q201" i="12"/>
  <c r="R201" i="12" s="1"/>
  <c r="O201" i="12"/>
  <c r="P201" i="12" s="1"/>
  <c r="M201" i="12"/>
  <c r="N201" i="12" s="1"/>
  <c r="K201" i="12"/>
  <c r="L201" i="12" s="1"/>
  <c r="H201" i="12"/>
  <c r="I201" i="12" s="1"/>
  <c r="E201" i="12"/>
  <c r="F201" i="12" s="1"/>
  <c r="B201" i="12"/>
  <c r="C201" i="12" s="1"/>
  <c r="S200" i="12"/>
  <c r="T200" i="12" s="1"/>
  <c r="Q200" i="12"/>
  <c r="R200" i="12" s="1"/>
  <c r="O200" i="12"/>
  <c r="P200" i="12" s="1"/>
  <c r="M200" i="12"/>
  <c r="N200" i="12" s="1"/>
  <c r="K200" i="12"/>
  <c r="L200" i="12" s="1"/>
  <c r="H200" i="12"/>
  <c r="I200" i="12" s="1"/>
  <c r="E200" i="12"/>
  <c r="F200" i="12" s="1"/>
  <c r="B200" i="12"/>
  <c r="C200" i="12" s="1"/>
  <c r="S199" i="12"/>
  <c r="T199" i="12" s="1"/>
  <c r="Q199" i="12"/>
  <c r="R199" i="12" s="1"/>
  <c r="O199" i="12"/>
  <c r="P199" i="12" s="1"/>
  <c r="M199" i="12"/>
  <c r="N199" i="12" s="1"/>
  <c r="K199" i="12"/>
  <c r="L199" i="12" s="1"/>
  <c r="H199" i="12"/>
  <c r="I199" i="12" s="1"/>
  <c r="E199" i="12"/>
  <c r="F199" i="12" s="1"/>
  <c r="B199" i="12"/>
  <c r="C199" i="12" s="1"/>
  <c r="S198" i="12"/>
  <c r="T198" i="12" s="1"/>
  <c r="Q198" i="12"/>
  <c r="R198" i="12" s="1"/>
  <c r="O198" i="12"/>
  <c r="P198" i="12" s="1"/>
  <c r="M198" i="12"/>
  <c r="N198" i="12" s="1"/>
  <c r="K198" i="12"/>
  <c r="L198" i="12" s="1"/>
  <c r="H198" i="12"/>
  <c r="I198" i="12" s="1"/>
  <c r="E198" i="12"/>
  <c r="F198" i="12" s="1"/>
  <c r="B198" i="12"/>
  <c r="C198" i="12" s="1"/>
  <c r="S197" i="12"/>
  <c r="T197" i="12" s="1"/>
  <c r="Q197" i="12"/>
  <c r="R197" i="12" s="1"/>
  <c r="O197" i="12"/>
  <c r="P197" i="12" s="1"/>
  <c r="M197" i="12"/>
  <c r="N197" i="12" s="1"/>
  <c r="K197" i="12"/>
  <c r="L197" i="12" s="1"/>
  <c r="H197" i="12"/>
  <c r="I197" i="12" s="1"/>
  <c r="E197" i="12"/>
  <c r="F197" i="12" s="1"/>
  <c r="B197" i="12"/>
  <c r="C197" i="12" s="1"/>
  <c r="S196" i="12"/>
  <c r="T196" i="12" s="1"/>
  <c r="Q196" i="12"/>
  <c r="R196" i="12" s="1"/>
  <c r="O196" i="12"/>
  <c r="P196" i="12" s="1"/>
  <c r="M196" i="12"/>
  <c r="N196" i="12" s="1"/>
  <c r="K196" i="12"/>
  <c r="L196" i="12" s="1"/>
  <c r="H196" i="12"/>
  <c r="I196" i="12" s="1"/>
  <c r="E196" i="12"/>
  <c r="F196" i="12" s="1"/>
  <c r="B196" i="12"/>
  <c r="C196" i="12" s="1"/>
  <c r="S195" i="12"/>
  <c r="T195" i="12" s="1"/>
  <c r="Q195" i="12"/>
  <c r="R195" i="12" s="1"/>
  <c r="O195" i="12"/>
  <c r="P195" i="12" s="1"/>
  <c r="M195" i="12"/>
  <c r="N195" i="12" s="1"/>
  <c r="K195" i="12"/>
  <c r="L195" i="12" s="1"/>
  <c r="H195" i="12"/>
  <c r="I195" i="12" s="1"/>
  <c r="E195" i="12"/>
  <c r="F195" i="12" s="1"/>
  <c r="B195" i="12"/>
  <c r="C195" i="12" s="1"/>
  <c r="S194" i="12"/>
  <c r="T194" i="12" s="1"/>
  <c r="Q194" i="12"/>
  <c r="R194" i="12" s="1"/>
  <c r="O194" i="12"/>
  <c r="P194" i="12" s="1"/>
  <c r="M194" i="12"/>
  <c r="N194" i="12" s="1"/>
  <c r="K194" i="12"/>
  <c r="L194" i="12" s="1"/>
  <c r="H194" i="12"/>
  <c r="I194" i="12" s="1"/>
  <c r="E194" i="12"/>
  <c r="F194" i="12" s="1"/>
  <c r="B194" i="12"/>
  <c r="C194" i="12" s="1"/>
  <c r="S193" i="12"/>
  <c r="T193" i="12" s="1"/>
  <c r="Q193" i="12"/>
  <c r="R193" i="12" s="1"/>
  <c r="O193" i="12"/>
  <c r="P193" i="12" s="1"/>
  <c r="M193" i="12"/>
  <c r="N193" i="12" s="1"/>
  <c r="K193" i="12"/>
  <c r="L193" i="12" s="1"/>
  <c r="H193" i="12"/>
  <c r="I193" i="12" s="1"/>
  <c r="E193" i="12"/>
  <c r="F193" i="12" s="1"/>
  <c r="B193" i="12"/>
  <c r="C193" i="12" s="1"/>
  <c r="S192" i="12"/>
  <c r="T192" i="12" s="1"/>
  <c r="Q192" i="12"/>
  <c r="R192" i="12" s="1"/>
  <c r="O192" i="12"/>
  <c r="P192" i="12" s="1"/>
  <c r="M192" i="12"/>
  <c r="N192" i="12" s="1"/>
  <c r="K192" i="12"/>
  <c r="L192" i="12" s="1"/>
  <c r="H192" i="12"/>
  <c r="I192" i="12" s="1"/>
  <c r="E192" i="12"/>
  <c r="F192" i="12" s="1"/>
  <c r="B192" i="12"/>
  <c r="C192" i="12" s="1"/>
  <c r="S191" i="12"/>
  <c r="T191" i="12" s="1"/>
  <c r="Q191" i="12"/>
  <c r="R191" i="12" s="1"/>
  <c r="O191" i="12"/>
  <c r="P191" i="12" s="1"/>
  <c r="M191" i="12"/>
  <c r="N191" i="12" s="1"/>
  <c r="K191" i="12"/>
  <c r="L191" i="12" s="1"/>
  <c r="H191" i="12"/>
  <c r="I191" i="12" s="1"/>
  <c r="E191" i="12"/>
  <c r="F191" i="12" s="1"/>
  <c r="B191" i="12"/>
  <c r="C191" i="12" s="1"/>
  <c r="S190" i="12"/>
  <c r="T190" i="12" s="1"/>
  <c r="Q190" i="12"/>
  <c r="R190" i="12" s="1"/>
  <c r="O190" i="12"/>
  <c r="P190" i="12" s="1"/>
  <c r="M190" i="12"/>
  <c r="N190" i="12" s="1"/>
  <c r="K190" i="12"/>
  <c r="L190" i="12" s="1"/>
  <c r="H190" i="12"/>
  <c r="I190" i="12" s="1"/>
  <c r="E190" i="12"/>
  <c r="F190" i="12" s="1"/>
  <c r="B190" i="12"/>
  <c r="C190" i="12" s="1"/>
  <c r="S189" i="12"/>
  <c r="T189" i="12" s="1"/>
  <c r="Q189" i="12"/>
  <c r="R189" i="12" s="1"/>
  <c r="O189" i="12"/>
  <c r="P189" i="12" s="1"/>
  <c r="M189" i="12"/>
  <c r="N189" i="12" s="1"/>
  <c r="K189" i="12"/>
  <c r="L189" i="12" s="1"/>
  <c r="H189" i="12"/>
  <c r="I189" i="12" s="1"/>
  <c r="E189" i="12"/>
  <c r="F189" i="12" s="1"/>
  <c r="B189" i="12"/>
  <c r="C189" i="12" s="1"/>
  <c r="S188" i="12"/>
  <c r="T188" i="12" s="1"/>
  <c r="Q188" i="12"/>
  <c r="R188" i="12" s="1"/>
  <c r="O188" i="12"/>
  <c r="P188" i="12" s="1"/>
  <c r="M188" i="12"/>
  <c r="N188" i="12" s="1"/>
  <c r="K188" i="12"/>
  <c r="L188" i="12" s="1"/>
  <c r="H188" i="12"/>
  <c r="I188" i="12" s="1"/>
  <c r="E188" i="12"/>
  <c r="F188" i="12" s="1"/>
  <c r="B188" i="12"/>
  <c r="C188" i="12" s="1"/>
  <c r="S187" i="12"/>
  <c r="T187" i="12" s="1"/>
  <c r="Q187" i="12"/>
  <c r="R187" i="12" s="1"/>
  <c r="O187" i="12"/>
  <c r="P187" i="12" s="1"/>
  <c r="M187" i="12"/>
  <c r="N187" i="12" s="1"/>
  <c r="K187" i="12"/>
  <c r="L187" i="12" s="1"/>
  <c r="H187" i="12"/>
  <c r="I187" i="12" s="1"/>
  <c r="E187" i="12"/>
  <c r="F187" i="12" s="1"/>
  <c r="B187" i="12"/>
  <c r="C187" i="12" s="1"/>
  <c r="S186" i="12"/>
  <c r="T186" i="12" s="1"/>
  <c r="Q186" i="12"/>
  <c r="R186" i="12" s="1"/>
  <c r="O186" i="12"/>
  <c r="P186" i="12" s="1"/>
  <c r="M186" i="12"/>
  <c r="N186" i="12" s="1"/>
  <c r="K186" i="12"/>
  <c r="L186" i="12" s="1"/>
  <c r="H186" i="12"/>
  <c r="I186" i="12" s="1"/>
  <c r="E186" i="12"/>
  <c r="F186" i="12" s="1"/>
  <c r="B186" i="12"/>
  <c r="C186" i="12" s="1"/>
  <c r="S185" i="12"/>
  <c r="T185" i="12" s="1"/>
  <c r="Q185" i="12"/>
  <c r="R185" i="12" s="1"/>
  <c r="O185" i="12"/>
  <c r="P185" i="12" s="1"/>
  <c r="M185" i="12"/>
  <c r="N185" i="12" s="1"/>
  <c r="K185" i="12"/>
  <c r="L185" i="12" s="1"/>
  <c r="H185" i="12"/>
  <c r="I185" i="12" s="1"/>
  <c r="E185" i="12"/>
  <c r="F185" i="12" s="1"/>
  <c r="B185" i="12"/>
  <c r="C185" i="12" s="1"/>
  <c r="S184" i="12"/>
  <c r="T184" i="12" s="1"/>
  <c r="Q184" i="12"/>
  <c r="R184" i="12" s="1"/>
  <c r="O184" i="12"/>
  <c r="P184" i="12" s="1"/>
  <c r="M184" i="12"/>
  <c r="N184" i="12" s="1"/>
  <c r="K184" i="12"/>
  <c r="L184" i="12" s="1"/>
  <c r="H184" i="12"/>
  <c r="I184" i="12" s="1"/>
  <c r="E184" i="12"/>
  <c r="F184" i="12" s="1"/>
  <c r="B184" i="12"/>
  <c r="C184" i="12" s="1"/>
  <c r="S183" i="12"/>
  <c r="T183" i="12" s="1"/>
  <c r="Q183" i="12"/>
  <c r="R183" i="12" s="1"/>
  <c r="O183" i="12"/>
  <c r="P183" i="12" s="1"/>
  <c r="M183" i="12"/>
  <c r="N183" i="12" s="1"/>
  <c r="K183" i="12"/>
  <c r="L183" i="12" s="1"/>
  <c r="H183" i="12"/>
  <c r="I183" i="12" s="1"/>
  <c r="E183" i="12"/>
  <c r="F183" i="12" s="1"/>
  <c r="B183" i="12"/>
  <c r="C183" i="12" s="1"/>
  <c r="S182" i="12"/>
  <c r="T182" i="12" s="1"/>
  <c r="Q182" i="12"/>
  <c r="R182" i="12" s="1"/>
  <c r="O182" i="12"/>
  <c r="P182" i="12" s="1"/>
  <c r="M182" i="12"/>
  <c r="N182" i="12" s="1"/>
  <c r="K182" i="12"/>
  <c r="L182" i="12" s="1"/>
  <c r="H182" i="12"/>
  <c r="I182" i="12" s="1"/>
  <c r="E182" i="12"/>
  <c r="F182" i="12" s="1"/>
  <c r="B182" i="12"/>
  <c r="C182" i="12" s="1"/>
  <c r="S181" i="12"/>
  <c r="T181" i="12" s="1"/>
  <c r="Q181" i="12"/>
  <c r="R181" i="12" s="1"/>
  <c r="O181" i="12"/>
  <c r="P181" i="12" s="1"/>
  <c r="M181" i="12"/>
  <c r="N181" i="12" s="1"/>
  <c r="K181" i="12"/>
  <c r="L181" i="12" s="1"/>
  <c r="H181" i="12"/>
  <c r="I181" i="12" s="1"/>
  <c r="E181" i="12"/>
  <c r="F181" i="12" s="1"/>
  <c r="B181" i="12"/>
  <c r="C181" i="12" s="1"/>
  <c r="S180" i="12"/>
  <c r="T180" i="12" s="1"/>
  <c r="Q180" i="12"/>
  <c r="R180" i="12" s="1"/>
  <c r="O180" i="12"/>
  <c r="P180" i="12" s="1"/>
  <c r="M180" i="12"/>
  <c r="N180" i="12" s="1"/>
  <c r="K180" i="12"/>
  <c r="L180" i="12" s="1"/>
  <c r="H180" i="12"/>
  <c r="I180" i="12" s="1"/>
  <c r="E180" i="12"/>
  <c r="F180" i="12" s="1"/>
  <c r="B180" i="12"/>
  <c r="C180" i="12" s="1"/>
  <c r="S179" i="12"/>
  <c r="T179" i="12" s="1"/>
  <c r="Q179" i="12"/>
  <c r="R179" i="12" s="1"/>
  <c r="O179" i="12"/>
  <c r="P179" i="12" s="1"/>
  <c r="M179" i="12"/>
  <c r="N179" i="12" s="1"/>
  <c r="K179" i="12"/>
  <c r="L179" i="12" s="1"/>
  <c r="H179" i="12"/>
  <c r="I179" i="12" s="1"/>
  <c r="E179" i="12"/>
  <c r="F179" i="12" s="1"/>
  <c r="B179" i="12"/>
  <c r="C179" i="12" s="1"/>
  <c r="S178" i="12"/>
  <c r="T178" i="12" s="1"/>
  <c r="Q178" i="12"/>
  <c r="R178" i="12" s="1"/>
  <c r="O178" i="12"/>
  <c r="P178" i="12" s="1"/>
  <c r="M178" i="12"/>
  <c r="N178" i="12" s="1"/>
  <c r="K178" i="12"/>
  <c r="L178" i="12" s="1"/>
  <c r="H178" i="12"/>
  <c r="I178" i="12" s="1"/>
  <c r="E178" i="12"/>
  <c r="F178" i="12" s="1"/>
  <c r="B178" i="12"/>
  <c r="C178" i="12" s="1"/>
  <c r="S177" i="12"/>
  <c r="T177" i="12" s="1"/>
  <c r="Q177" i="12"/>
  <c r="R177" i="12" s="1"/>
  <c r="O177" i="12"/>
  <c r="P177" i="12" s="1"/>
  <c r="M177" i="12"/>
  <c r="N177" i="12" s="1"/>
  <c r="K177" i="12"/>
  <c r="L177" i="12" s="1"/>
  <c r="H177" i="12"/>
  <c r="I177" i="12" s="1"/>
  <c r="E177" i="12"/>
  <c r="F177" i="12" s="1"/>
  <c r="B177" i="12"/>
  <c r="C177" i="12" s="1"/>
  <c r="S176" i="12"/>
  <c r="T176" i="12" s="1"/>
  <c r="Q176" i="12"/>
  <c r="R176" i="12" s="1"/>
  <c r="O176" i="12"/>
  <c r="P176" i="12" s="1"/>
  <c r="M176" i="12"/>
  <c r="N176" i="12" s="1"/>
  <c r="K176" i="12"/>
  <c r="L176" i="12" s="1"/>
  <c r="H176" i="12"/>
  <c r="I176" i="12" s="1"/>
  <c r="E176" i="12"/>
  <c r="F176" i="12" s="1"/>
  <c r="B176" i="12"/>
  <c r="C176" i="12" s="1"/>
  <c r="S175" i="12"/>
  <c r="T175" i="12" s="1"/>
  <c r="Q175" i="12"/>
  <c r="R175" i="12" s="1"/>
  <c r="O175" i="12"/>
  <c r="P175" i="12" s="1"/>
  <c r="M175" i="12"/>
  <c r="N175" i="12" s="1"/>
  <c r="K175" i="12"/>
  <c r="L175" i="12" s="1"/>
  <c r="H175" i="12"/>
  <c r="I175" i="12" s="1"/>
  <c r="E175" i="12"/>
  <c r="F175" i="12" s="1"/>
  <c r="B175" i="12"/>
  <c r="C175" i="12" s="1"/>
  <c r="S174" i="12"/>
  <c r="T174" i="12" s="1"/>
  <c r="Q174" i="12"/>
  <c r="R174" i="12" s="1"/>
  <c r="O174" i="12"/>
  <c r="P174" i="12" s="1"/>
  <c r="M174" i="12"/>
  <c r="N174" i="12" s="1"/>
  <c r="K174" i="12"/>
  <c r="L174" i="12" s="1"/>
  <c r="H174" i="12"/>
  <c r="I174" i="12" s="1"/>
  <c r="E174" i="12"/>
  <c r="F174" i="12" s="1"/>
  <c r="B174" i="12"/>
  <c r="C174" i="12" s="1"/>
  <c r="S173" i="12"/>
  <c r="T173" i="12" s="1"/>
  <c r="Q173" i="12"/>
  <c r="R173" i="12" s="1"/>
  <c r="O173" i="12"/>
  <c r="P173" i="12" s="1"/>
  <c r="M173" i="12"/>
  <c r="N173" i="12" s="1"/>
  <c r="K173" i="12"/>
  <c r="L173" i="12" s="1"/>
  <c r="H173" i="12"/>
  <c r="I173" i="12" s="1"/>
  <c r="E173" i="12"/>
  <c r="F173" i="12" s="1"/>
  <c r="B173" i="12"/>
  <c r="C173" i="12" s="1"/>
  <c r="S172" i="12"/>
  <c r="T172" i="12" s="1"/>
  <c r="Q172" i="12"/>
  <c r="R172" i="12" s="1"/>
  <c r="O172" i="12"/>
  <c r="P172" i="12" s="1"/>
  <c r="M172" i="12"/>
  <c r="N172" i="12" s="1"/>
  <c r="K172" i="12"/>
  <c r="L172" i="12" s="1"/>
  <c r="H172" i="12"/>
  <c r="I172" i="12" s="1"/>
  <c r="E172" i="12"/>
  <c r="F172" i="12" s="1"/>
  <c r="B172" i="12"/>
  <c r="C172" i="12" s="1"/>
  <c r="S171" i="12"/>
  <c r="T171" i="12" s="1"/>
  <c r="Q171" i="12"/>
  <c r="R171" i="12" s="1"/>
  <c r="O171" i="12"/>
  <c r="P171" i="12" s="1"/>
  <c r="M171" i="12"/>
  <c r="N171" i="12" s="1"/>
  <c r="K171" i="12"/>
  <c r="L171" i="12" s="1"/>
  <c r="H171" i="12"/>
  <c r="I171" i="12" s="1"/>
  <c r="E171" i="12"/>
  <c r="F171" i="12" s="1"/>
  <c r="B171" i="12"/>
  <c r="C171" i="12" s="1"/>
  <c r="S170" i="12"/>
  <c r="T170" i="12" s="1"/>
  <c r="Q170" i="12"/>
  <c r="R170" i="12" s="1"/>
  <c r="O170" i="12"/>
  <c r="P170" i="12" s="1"/>
  <c r="M170" i="12"/>
  <c r="N170" i="12" s="1"/>
  <c r="K170" i="12"/>
  <c r="L170" i="12" s="1"/>
  <c r="H170" i="12"/>
  <c r="I170" i="12" s="1"/>
  <c r="E170" i="12"/>
  <c r="F170" i="12" s="1"/>
  <c r="B170" i="12"/>
  <c r="C170" i="12" s="1"/>
  <c r="S169" i="12"/>
  <c r="T169" i="12" s="1"/>
  <c r="Q169" i="12"/>
  <c r="R169" i="12" s="1"/>
  <c r="O169" i="12"/>
  <c r="P169" i="12" s="1"/>
  <c r="M169" i="12"/>
  <c r="N169" i="12" s="1"/>
  <c r="K169" i="12"/>
  <c r="L169" i="12" s="1"/>
  <c r="H169" i="12"/>
  <c r="I169" i="12" s="1"/>
  <c r="E169" i="12"/>
  <c r="F169" i="12" s="1"/>
  <c r="B169" i="12"/>
  <c r="C169" i="12" s="1"/>
  <c r="S168" i="12"/>
  <c r="T168" i="12" s="1"/>
  <c r="Q168" i="12"/>
  <c r="R168" i="12" s="1"/>
  <c r="O168" i="12"/>
  <c r="P168" i="12" s="1"/>
  <c r="M168" i="12"/>
  <c r="N168" i="12" s="1"/>
  <c r="K168" i="12"/>
  <c r="L168" i="12" s="1"/>
  <c r="H168" i="12"/>
  <c r="I168" i="12" s="1"/>
  <c r="E168" i="12"/>
  <c r="F168" i="12" s="1"/>
  <c r="B168" i="12"/>
  <c r="C168" i="12" s="1"/>
  <c r="S167" i="12"/>
  <c r="T167" i="12" s="1"/>
  <c r="Q167" i="12"/>
  <c r="R167" i="12" s="1"/>
  <c r="O167" i="12"/>
  <c r="P167" i="12" s="1"/>
  <c r="M167" i="12"/>
  <c r="N167" i="12" s="1"/>
  <c r="K167" i="12"/>
  <c r="L167" i="12" s="1"/>
  <c r="H167" i="12"/>
  <c r="I167" i="12" s="1"/>
  <c r="E167" i="12"/>
  <c r="F167" i="12" s="1"/>
  <c r="B167" i="12"/>
  <c r="C167" i="12" s="1"/>
  <c r="S166" i="12"/>
  <c r="T166" i="12" s="1"/>
  <c r="Q166" i="12"/>
  <c r="R166" i="12" s="1"/>
  <c r="O166" i="12"/>
  <c r="P166" i="12" s="1"/>
  <c r="M166" i="12"/>
  <c r="N166" i="12" s="1"/>
  <c r="K166" i="12"/>
  <c r="L166" i="12" s="1"/>
  <c r="H166" i="12"/>
  <c r="I166" i="12" s="1"/>
  <c r="E166" i="12"/>
  <c r="F166" i="12" s="1"/>
  <c r="B166" i="12"/>
  <c r="C166" i="12" s="1"/>
  <c r="S165" i="12"/>
  <c r="T165" i="12" s="1"/>
  <c r="Q165" i="12"/>
  <c r="R165" i="12" s="1"/>
  <c r="O165" i="12"/>
  <c r="P165" i="12" s="1"/>
  <c r="M165" i="12"/>
  <c r="N165" i="12" s="1"/>
  <c r="K165" i="12"/>
  <c r="L165" i="12" s="1"/>
  <c r="H165" i="12"/>
  <c r="I165" i="12" s="1"/>
  <c r="E165" i="12"/>
  <c r="F165" i="12" s="1"/>
  <c r="B165" i="12"/>
  <c r="C165" i="12" s="1"/>
  <c r="S164" i="12"/>
  <c r="T164" i="12" s="1"/>
  <c r="Q164" i="12"/>
  <c r="R164" i="12" s="1"/>
  <c r="O164" i="12"/>
  <c r="P164" i="12" s="1"/>
  <c r="M164" i="12"/>
  <c r="N164" i="12" s="1"/>
  <c r="K164" i="12"/>
  <c r="L164" i="12" s="1"/>
  <c r="H164" i="12"/>
  <c r="I164" i="12" s="1"/>
  <c r="E164" i="12"/>
  <c r="F164" i="12" s="1"/>
  <c r="B164" i="12"/>
  <c r="C164" i="12" s="1"/>
  <c r="S163" i="12"/>
  <c r="T163" i="12" s="1"/>
  <c r="Q163" i="12"/>
  <c r="R163" i="12" s="1"/>
  <c r="O163" i="12"/>
  <c r="P163" i="12" s="1"/>
  <c r="M163" i="12"/>
  <c r="N163" i="12" s="1"/>
  <c r="K163" i="12"/>
  <c r="L163" i="12" s="1"/>
  <c r="H163" i="12"/>
  <c r="I163" i="12" s="1"/>
  <c r="E163" i="12"/>
  <c r="F163" i="12" s="1"/>
  <c r="B163" i="12"/>
  <c r="C163" i="12" s="1"/>
  <c r="S162" i="12"/>
  <c r="T162" i="12" s="1"/>
  <c r="Q162" i="12"/>
  <c r="R162" i="12" s="1"/>
  <c r="O162" i="12"/>
  <c r="P162" i="12" s="1"/>
  <c r="M162" i="12"/>
  <c r="N162" i="12" s="1"/>
  <c r="K162" i="12"/>
  <c r="L162" i="12" s="1"/>
  <c r="H162" i="12"/>
  <c r="I162" i="12" s="1"/>
  <c r="E162" i="12"/>
  <c r="F162" i="12" s="1"/>
  <c r="B162" i="12"/>
  <c r="C162" i="12" s="1"/>
  <c r="S161" i="12"/>
  <c r="T161" i="12" s="1"/>
  <c r="Q161" i="12"/>
  <c r="R161" i="12" s="1"/>
  <c r="O161" i="12"/>
  <c r="P161" i="12" s="1"/>
  <c r="M161" i="12"/>
  <c r="N161" i="12" s="1"/>
  <c r="K161" i="12"/>
  <c r="L161" i="12" s="1"/>
  <c r="H161" i="12"/>
  <c r="I161" i="12" s="1"/>
  <c r="E161" i="12"/>
  <c r="F161" i="12" s="1"/>
  <c r="B161" i="12"/>
  <c r="C161" i="12" s="1"/>
  <c r="S160" i="12"/>
  <c r="T160" i="12" s="1"/>
  <c r="Q160" i="12"/>
  <c r="R160" i="12" s="1"/>
  <c r="O160" i="12"/>
  <c r="P160" i="12" s="1"/>
  <c r="M160" i="12"/>
  <c r="N160" i="12" s="1"/>
  <c r="K160" i="12"/>
  <c r="L160" i="12" s="1"/>
  <c r="H160" i="12"/>
  <c r="I160" i="12" s="1"/>
  <c r="E160" i="12"/>
  <c r="F160" i="12" s="1"/>
  <c r="B160" i="12"/>
  <c r="C160" i="12" s="1"/>
  <c r="S159" i="12"/>
  <c r="T159" i="12" s="1"/>
  <c r="Q159" i="12"/>
  <c r="R159" i="12" s="1"/>
  <c r="O159" i="12"/>
  <c r="P159" i="12" s="1"/>
  <c r="M159" i="12"/>
  <c r="N159" i="12" s="1"/>
  <c r="K159" i="12"/>
  <c r="L159" i="12" s="1"/>
  <c r="H159" i="12"/>
  <c r="I159" i="12" s="1"/>
  <c r="E159" i="12"/>
  <c r="F159" i="12" s="1"/>
  <c r="B159" i="12"/>
  <c r="C159" i="12" s="1"/>
  <c r="S158" i="12"/>
  <c r="T158" i="12" s="1"/>
  <c r="Q158" i="12"/>
  <c r="R158" i="12" s="1"/>
  <c r="O158" i="12"/>
  <c r="P158" i="12" s="1"/>
  <c r="M158" i="12"/>
  <c r="N158" i="12" s="1"/>
  <c r="K158" i="12"/>
  <c r="L158" i="12" s="1"/>
  <c r="H158" i="12"/>
  <c r="I158" i="12" s="1"/>
  <c r="E158" i="12"/>
  <c r="F158" i="12" s="1"/>
  <c r="B158" i="12"/>
  <c r="C158" i="12" s="1"/>
  <c r="S157" i="12"/>
  <c r="T157" i="12" s="1"/>
  <c r="Q157" i="12"/>
  <c r="R157" i="12" s="1"/>
  <c r="O157" i="12"/>
  <c r="P157" i="12" s="1"/>
  <c r="M157" i="12"/>
  <c r="N157" i="12" s="1"/>
  <c r="K157" i="12"/>
  <c r="L157" i="12" s="1"/>
  <c r="H157" i="12"/>
  <c r="I157" i="12" s="1"/>
  <c r="E157" i="12"/>
  <c r="F157" i="12" s="1"/>
  <c r="B157" i="12"/>
  <c r="C157" i="12" s="1"/>
  <c r="S156" i="12"/>
  <c r="T156" i="12" s="1"/>
  <c r="Q156" i="12"/>
  <c r="R156" i="12" s="1"/>
  <c r="O156" i="12"/>
  <c r="P156" i="12" s="1"/>
  <c r="M156" i="12"/>
  <c r="N156" i="12" s="1"/>
  <c r="K156" i="12"/>
  <c r="L156" i="12" s="1"/>
  <c r="H156" i="12"/>
  <c r="I156" i="12" s="1"/>
  <c r="E156" i="12"/>
  <c r="F156" i="12" s="1"/>
  <c r="B156" i="12"/>
  <c r="C156" i="12" s="1"/>
  <c r="S155" i="12"/>
  <c r="T155" i="12" s="1"/>
  <c r="Q155" i="12"/>
  <c r="R155" i="12" s="1"/>
  <c r="O155" i="12"/>
  <c r="P155" i="12" s="1"/>
  <c r="M155" i="12"/>
  <c r="N155" i="12" s="1"/>
  <c r="K155" i="12"/>
  <c r="L155" i="12" s="1"/>
  <c r="H155" i="12"/>
  <c r="I155" i="12" s="1"/>
  <c r="E155" i="12"/>
  <c r="F155" i="12" s="1"/>
  <c r="B155" i="12"/>
  <c r="C155" i="12" s="1"/>
  <c r="S154" i="12"/>
  <c r="T154" i="12" s="1"/>
  <c r="Q154" i="12"/>
  <c r="R154" i="12" s="1"/>
  <c r="O154" i="12"/>
  <c r="P154" i="12" s="1"/>
  <c r="M154" i="12"/>
  <c r="N154" i="12" s="1"/>
  <c r="K154" i="12"/>
  <c r="L154" i="12" s="1"/>
  <c r="H154" i="12"/>
  <c r="I154" i="12" s="1"/>
  <c r="E154" i="12"/>
  <c r="F154" i="12" s="1"/>
  <c r="B154" i="12"/>
  <c r="C154" i="12" s="1"/>
  <c r="S153" i="12"/>
  <c r="T153" i="12" s="1"/>
  <c r="Q153" i="12"/>
  <c r="R153" i="12" s="1"/>
  <c r="O153" i="12"/>
  <c r="P153" i="12" s="1"/>
  <c r="M153" i="12"/>
  <c r="N153" i="12" s="1"/>
  <c r="K153" i="12"/>
  <c r="L153" i="12" s="1"/>
  <c r="H153" i="12"/>
  <c r="I153" i="12" s="1"/>
  <c r="E153" i="12"/>
  <c r="F153" i="12" s="1"/>
  <c r="B153" i="12"/>
  <c r="C153" i="12" s="1"/>
  <c r="S152" i="12"/>
  <c r="T152" i="12" s="1"/>
  <c r="Q152" i="12"/>
  <c r="R152" i="12" s="1"/>
  <c r="O152" i="12"/>
  <c r="P152" i="12" s="1"/>
  <c r="M152" i="12"/>
  <c r="N152" i="12" s="1"/>
  <c r="K152" i="12"/>
  <c r="L152" i="12" s="1"/>
  <c r="H152" i="12"/>
  <c r="I152" i="12" s="1"/>
  <c r="E152" i="12"/>
  <c r="F152" i="12" s="1"/>
  <c r="B152" i="12"/>
  <c r="C152" i="12" s="1"/>
  <c r="S151" i="12"/>
  <c r="T151" i="12" s="1"/>
  <c r="Q151" i="12"/>
  <c r="R151" i="12" s="1"/>
  <c r="O151" i="12"/>
  <c r="P151" i="12" s="1"/>
  <c r="M151" i="12"/>
  <c r="N151" i="12" s="1"/>
  <c r="K151" i="12"/>
  <c r="L151" i="12" s="1"/>
  <c r="H151" i="12"/>
  <c r="I151" i="12" s="1"/>
  <c r="E151" i="12"/>
  <c r="F151" i="12" s="1"/>
  <c r="B151" i="12"/>
  <c r="C151" i="12" s="1"/>
  <c r="S150" i="12"/>
  <c r="T150" i="12" s="1"/>
  <c r="Q150" i="12"/>
  <c r="R150" i="12" s="1"/>
  <c r="O150" i="12"/>
  <c r="P150" i="12" s="1"/>
  <c r="M150" i="12"/>
  <c r="N150" i="12" s="1"/>
  <c r="K150" i="12"/>
  <c r="L150" i="12" s="1"/>
  <c r="H150" i="12"/>
  <c r="I150" i="12" s="1"/>
  <c r="E150" i="12"/>
  <c r="F150" i="12" s="1"/>
  <c r="B150" i="12"/>
  <c r="C150" i="12" s="1"/>
  <c r="S149" i="12"/>
  <c r="T149" i="12" s="1"/>
  <c r="Q149" i="12"/>
  <c r="R149" i="12" s="1"/>
  <c r="O149" i="12"/>
  <c r="P149" i="12" s="1"/>
  <c r="M149" i="12"/>
  <c r="N149" i="12" s="1"/>
  <c r="K149" i="12"/>
  <c r="L149" i="12" s="1"/>
  <c r="H149" i="12"/>
  <c r="I149" i="12" s="1"/>
  <c r="E149" i="12"/>
  <c r="F149" i="12" s="1"/>
  <c r="B149" i="12"/>
  <c r="C149" i="12" s="1"/>
  <c r="S148" i="12"/>
  <c r="T148" i="12" s="1"/>
  <c r="Q148" i="12"/>
  <c r="R148" i="12" s="1"/>
  <c r="O148" i="12"/>
  <c r="P148" i="12" s="1"/>
  <c r="M148" i="12"/>
  <c r="N148" i="12" s="1"/>
  <c r="K148" i="12"/>
  <c r="L148" i="12" s="1"/>
  <c r="H148" i="12"/>
  <c r="I148" i="12" s="1"/>
  <c r="E148" i="12"/>
  <c r="F148" i="12" s="1"/>
  <c r="B148" i="12"/>
  <c r="C148" i="12" s="1"/>
  <c r="S147" i="12"/>
  <c r="T147" i="12" s="1"/>
  <c r="Q147" i="12"/>
  <c r="R147" i="12" s="1"/>
  <c r="O147" i="12"/>
  <c r="P147" i="12" s="1"/>
  <c r="M147" i="12"/>
  <c r="N147" i="12" s="1"/>
  <c r="K147" i="12"/>
  <c r="L147" i="12" s="1"/>
  <c r="H147" i="12"/>
  <c r="I147" i="12" s="1"/>
  <c r="E147" i="12"/>
  <c r="F147" i="12" s="1"/>
  <c r="B147" i="12"/>
  <c r="C147" i="12" s="1"/>
  <c r="S146" i="12"/>
  <c r="T146" i="12" s="1"/>
  <c r="Q146" i="12"/>
  <c r="R146" i="12" s="1"/>
  <c r="O146" i="12"/>
  <c r="P146" i="12" s="1"/>
  <c r="M146" i="12"/>
  <c r="N146" i="12" s="1"/>
  <c r="K146" i="12"/>
  <c r="L146" i="12" s="1"/>
  <c r="H146" i="12"/>
  <c r="I146" i="12" s="1"/>
  <c r="E146" i="12"/>
  <c r="F146" i="12" s="1"/>
  <c r="B146" i="12"/>
  <c r="C146" i="12" s="1"/>
  <c r="S145" i="12"/>
  <c r="T145" i="12" s="1"/>
  <c r="Q145" i="12"/>
  <c r="R145" i="12" s="1"/>
  <c r="O145" i="12"/>
  <c r="P145" i="12" s="1"/>
  <c r="M145" i="12"/>
  <c r="N145" i="12" s="1"/>
  <c r="K145" i="12"/>
  <c r="L145" i="12" s="1"/>
  <c r="H145" i="12"/>
  <c r="I145" i="12" s="1"/>
  <c r="E145" i="12"/>
  <c r="F145" i="12" s="1"/>
  <c r="B145" i="12"/>
  <c r="C145" i="12" s="1"/>
  <c r="S144" i="12"/>
  <c r="T144" i="12" s="1"/>
  <c r="Q144" i="12"/>
  <c r="R144" i="12" s="1"/>
  <c r="O144" i="12"/>
  <c r="P144" i="12" s="1"/>
  <c r="M144" i="12"/>
  <c r="N144" i="12" s="1"/>
  <c r="K144" i="12"/>
  <c r="L144" i="12" s="1"/>
  <c r="H144" i="12"/>
  <c r="I144" i="12" s="1"/>
  <c r="E144" i="12"/>
  <c r="F144" i="12" s="1"/>
  <c r="B144" i="12"/>
  <c r="C144" i="12" s="1"/>
  <c r="S143" i="12"/>
  <c r="T143" i="12" s="1"/>
  <c r="Q143" i="12"/>
  <c r="R143" i="12" s="1"/>
  <c r="O143" i="12"/>
  <c r="P143" i="12" s="1"/>
  <c r="M143" i="12"/>
  <c r="N143" i="12" s="1"/>
  <c r="K143" i="12"/>
  <c r="L143" i="12" s="1"/>
  <c r="H143" i="12"/>
  <c r="I143" i="12" s="1"/>
  <c r="E143" i="12"/>
  <c r="F143" i="12" s="1"/>
  <c r="B143" i="12"/>
  <c r="C143" i="12" s="1"/>
  <c r="S142" i="12"/>
  <c r="T142" i="12" s="1"/>
  <c r="Q142" i="12"/>
  <c r="R142" i="12" s="1"/>
  <c r="O142" i="12"/>
  <c r="P142" i="12" s="1"/>
  <c r="M142" i="12"/>
  <c r="N142" i="12" s="1"/>
  <c r="K142" i="12"/>
  <c r="L142" i="12" s="1"/>
  <c r="H142" i="12"/>
  <c r="I142" i="12" s="1"/>
  <c r="E142" i="12"/>
  <c r="F142" i="12" s="1"/>
  <c r="B142" i="12"/>
  <c r="C142" i="12" s="1"/>
  <c r="S141" i="12"/>
  <c r="T141" i="12" s="1"/>
  <c r="Q141" i="12"/>
  <c r="R141" i="12" s="1"/>
  <c r="O141" i="12"/>
  <c r="P141" i="12" s="1"/>
  <c r="M141" i="12"/>
  <c r="N141" i="12" s="1"/>
  <c r="K141" i="12"/>
  <c r="L141" i="12" s="1"/>
  <c r="H141" i="12"/>
  <c r="I141" i="12" s="1"/>
  <c r="E141" i="12"/>
  <c r="F141" i="12" s="1"/>
  <c r="B141" i="12"/>
  <c r="C141" i="12" s="1"/>
  <c r="S140" i="12"/>
  <c r="T140" i="12" s="1"/>
  <c r="Q140" i="12"/>
  <c r="R140" i="12" s="1"/>
  <c r="O140" i="12"/>
  <c r="P140" i="12" s="1"/>
  <c r="M140" i="12"/>
  <c r="N140" i="12" s="1"/>
  <c r="K140" i="12"/>
  <c r="L140" i="12" s="1"/>
  <c r="H140" i="12"/>
  <c r="I140" i="12" s="1"/>
  <c r="E140" i="12"/>
  <c r="F140" i="12" s="1"/>
  <c r="B140" i="12"/>
  <c r="C140" i="12" s="1"/>
  <c r="S139" i="12"/>
  <c r="T139" i="12" s="1"/>
  <c r="Q139" i="12"/>
  <c r="R139" i="12" s="1"/>
  <c r="O139" i="12"/>
  <c r="P139" i="12" s="1"/>
  <c r="M139" i="12"/>
  <c r="N139" i="12" s="1"/>
  <c r="K139" i="12"/>
  <c r="L139" i="12" s="1"/>
  <c r="H139" i="12"/>
  <c r="I139" i="12" s="1"/>
  <c r="E139" i="12"/>
  <c r="F139" i="12" s="1"/>
  <c r="B139" i="12"/>
  <c r="C139" i="12" s="1"/>
  <c r="S138" i="12"/>
  <c r="T138" i="12" s="1"/>
  <c r="Q138" i="12"/>
  <c r="R138" i="12" s="1"/>
  <c r="O138" i="12"/>
  <c r="P138" i="12" s="1"/>
  <c r="M138" i="12"/>
  <c r="N138" i="12" s="1"/>
  <c r="K138" i="12"/>
  <c r="L138" i="12" s="1"/>
  <c r="H138" i="12"/>
  <c r="I138" i="12" s="1"/>
  <c r="E138" i="12"/>
  <c r="F138" i="12" s="1"/>
  <c r="B138" i="12"/>
  <c r="C138" i="12" s="1"/>
  <c r="S137" i="12"/>
  <c r="T137" i="12" s="1"/>
  <c r="Q137" i="12"/>
  <c r="R137" i="12" s="1"/>
  <c r="O137" i="12"/>
  <c r="P137" i="12" s="1"/>
  <c r="M137" i="12"/>
  <c r="N137" i="12" s="1"/>
  <c r="K137" i="12"/>
  <c r="L137" i="12" s="1"/>
  <c r="H137" i="12"/>
  <c r="I137" i="12" s="1"/>
  <c r="E137" i="12"/>
  <c r="F137" i="12" s="1"/>
  <c r="B137" i="12"/>
  <c r="C137" i="12" s="1"/>
  <c r="S136" i="12"/>
  <c r="T136" i="12" s="1"/>
  <c r="Q136" i="12"/>
  <c r="R136" i="12" s="1"/>
  <c r="O136" i="12"/>
  <c r="P136" i="12" s="1"/>
  <c r="M136" i="12"/>
  <c r="N136" i="12" s="1"/>
  <c r="K136" i="12"/>
  <c r="L136" i="12" s="1"/>
  <c r="H136" i="12"/>
  <c r="I136" i="12" s="1"/>
  <c r="E136" i="12"/>
  <c r="F136" i="12" s="1"/>
  <c r="B136" i="12"/>
  <c r="C136" i="12" s="1"/>
  <c r="S135" i="12"/>
  <c r="T135" i="12" s="1"/>
  <c r="Q135" i="12"/>
  <c r="R135" i="12" s="1"/>
  <c r="O135" i="12"/>
  <c r="P135" i="12" s="1"/>
  <c r="M135" i="12"/>
  <c r="N135" i="12" s="1"/>
  <c r="K135" i="12"/>
  <c r="L135" i="12" s="1"/>
  <c r="H135" i="12"/>
  <c r="I135" i="12" s="1"/>
  <c r="E135" i="12"/>
  <c r="F135" i="12" s="1"/>
  <c r="B135" i="12"/>
  <c r="C135" i="12" s="1"/>
  <c r="S134" i="12"/>
  <c r="T134" i="12" s="1"/>
  <c r="Q134" i="12"/>
  <c r="R134" i="12" s="1"/>
  <c r="O134" i="12"/>
  <c r="P134" i="12" s="1"/>
  <c r="M134" i="12"/>
  <c r="N134" i="12" s="1"/>
  <c r="K134" i="12"/>
  <c r="L134" i="12" s="1"/>
  <c r="H134" i="12"/>
  <c r="I134" i="12" s="1"/>
  <c r="E134" i="12"/>
  <c r="F134" i="12" s="1"/>
  <c r="B134" i="12"/>
  <c r="C134" i="12" s="1"/>
  <c r="S133" i="12"/>
  <c r="T133" i="12" s="1"/>
  <c r="Q133" i="12"/>
  <c r="R133" i="12" s="1"/>
  <c r="O133" i="12"/>
  <c r="P133" i="12" s="1"/>
  <c r="M133" i="12"/>
  <c r="N133" i="12" s="1"/>
  <c r="K133" i="12"/>
  <c r="L133" i="12" s="1"/>
  <c r="H133" i="12"/>
  <c r="I133" i="12" s="1"/>
  <c r="E133" i="12"/>
  <c r="F133" i="12" s="1"/>
  <c r="B133" i="12"/>
  <c r="C133" i="12" s="1"/>
  <c r="S132" i="12"/>
  <c r="T132" i="12" s="1"/>
  <c r="Q132" i="12"/>
  <c r="R132" i="12" s="1"/>
  <c r="O132" i="12"/>
  <c r="P132" i="12" s="1"/>
  <c r="M132" i="12"/>
  <c r="N132" i="12" s="1"/>
  <c r="K132" i="12"/>
  <c r="L132" i="12" s="1"/>
  <c r="H132" i="12"/>
  <c r="I132" i="12" s="1"/>
  <c r="E132" i="12"/>
  <c r="F132" i="12" s="1"/>
  <c r="B132" i="12"/>
  <c r="C132" i="12" s="1"/>
  <c r="S131" i="12"/>
  <c r="T131" i="12" s="1"/>
  <c r="Q131" i="12"/>
  <c r="R131" i="12" s="1"/>
  <c r="O131" i="12"/>
  <c r="P131" i="12" s="1"/>
  <c r="M131" i="12"/>
  <c r="N131" i="12" s="1"/>
  <c r="K131" i="12"/>
  <c r="L131" i="12" s="1"/>
  <c r="H131" i="12"/>
  <c r="I131" i="12" s="1"/>
  <c r="E131" i="12"/>
  <c r="F131" i="12" s="1"/>
  <c r="B131" i="12"/>
  <c r="C131" i="12" s="1"/>
  <c r="H130" i="12"/>
  <c r="I130" i="12" s="1"/>
  <c r="E130" i="12"/>
  <c r="F130" i="12" s="1"/>
  <c r="B130" i="12"/>
  <c r="C130" i="12" s="1"/>
  <c r="H129" i="12"/>
  <c r="I129" i="12" s="1"/>
  <c r="E129" i="12"/>
  <c r="F129" i="12" s="1"/>
  <c r="B129" i="12"/>
  <c r="C129" i="12" s="1"/>
  <c r="H128" i="12"/>
  <c r="I128" i="12" s="1"/>
  <c r="E128" i="12"/>
  <c r="F128" i="12" s="1"/>
  <c r="B128" i="12"/>
  <c r="C128" i="12" s="1"/>
  <c r="E127" i="12"/>
  <c r="F127" i="12" s="1"/>
  <c r="B127" i="12"/>
  <c r="C127" i="12" s="1"/>
  <c r="E126" i="12"/>
  <c r="F126" i="12" s="1"/>
  <c r="B126" i="12"/>
  <c r="C126" i="12" s="1"/>
  <c r="B125" i="12"/>
  <c r="C125" i="12" s="1"/>
  <c r="B124" i="12"/>
  <c r="C124" i="12" s="1"/>
  <c r="B123" i="12"/>
  <c r="C123" i="12" s="1"/>
  <c r="B122" i="12"/>
  <c r="C122" i="12" s="1"/>
  <c r="B121" i="12"/>
  <c r="C121" i="12" s="1"/>
  <c r="S251" i="11"/>
  <c r="T251" i="11" s="1"/>
  <c r="Q251" i="11"/>
  <c r="R251" i="11" s="1"/>
  <c r="O251" i="11"/>
  <c r="P251" i="11" s="1"/>
  <c r="M251" i="11"/>
  <c r="N251" i="11" s="1"/>
  <c r="K251" i="11"/>
  <c r="L251" i="11" s="1"/>
  <c r="H251" i="11"/>
  <c r="I251" i="11" s="1"/>
  <c r="E251" i="11"/>
  <c r="F251" i="11" s="1"/>
  <c r="B251" i="11"/>
  <c r="C251" i="11" s="1"/>
  <c r="S250" i="11"/>
  <c r="T250" i="11" s="1"/>
  <c r="Q250" i="11"/>
  <c r="R250" i="11" s="1"/>
  <c r="O250" i="11"/>
  <c r="P250" i="11" s="1"/>
  <c r="M250" i="11"/>
  <c r="N250" i="11" s="1"/>
  <c r="K250" i="11"/>
  <c r="L250" i="11" s="1"/>
  <c r="H250" i="11"/>
  <c r="I250" i="11" s="1"/>
  <c r="E250" i="11"/>
  <c r="F250" i="11" s="1"/>
  <c r="B250" i="11"/>
  <c r="C250" i="11" s="1"/>
  <c r="S249" i="11"/>
  <c r="T249" i="11" s="1"/>
  <c r="Q249" i="11"/>
  <c r="R249" i="11" s="1"/>
  <c r="O249" i="11"/>
  <c r="P249" i="11" s="1"/>
  <c r="M249" i="11"/>
  <c r="N249" i="11" s="1"/>
  <c r="K249" i="11"/>
  <c r="L249" i="11" s="1"/>
  <c r="H249" i="11"/>
  <c r="I249" i="11" s="1"/>
  <c r="E249" i="11"/>
  <c r="F249" i="11" s="1"/>
  <c r="B249" i="11"/>
  <c r="C249" i="11" s="1"/>
  <c r="S248" i="11"/>
  <c r="T248" i="11" s="1"/>
  <c r="Q248" i="11"/>
  <c r="R248" i="11" s="1"/>
  <c r="O248" i="11"/>
  <c r="P248" i="11" s="1"/>
  <c r="M248" i="11"/>
  <c r="N248" i="11" s="1"/>
  <c r="K248" i="11"/>
  <c r="L248" i="11" s="1"/>
  <c r="H248" i="11"/>
  <c r="I248" i="11" s="1"/>
  <c r="E248" i="11"/>
  <c r="F248" i="11" s="1"/>
  <c r="B248" i="11"/>
  <c r="C248" i="11" s="1"/>
  <c r="S247" i="11"/>
  <c r="T247" i="11" s="1"/>
  <c r="Q247" i="11"/>
  <c r="R247" i="11" s="1"/>
  <c r="O247" i="11"/>
  <c r="P247" i="11" s="1"/>
  <c r="M247" i="11"/>
  <c r="N247" i="11" s="1"/>
  <c r="K247" i="11"/>
  <c r="L247" i="11" s="1"/>
  <c r="H247" i="11"/>
  <c r="I247" i="11" s="1"/>
  <c r="E247" i="11"/>
  <c r="F247" i="11" s="1"/>
  <c r="B247" i="11"/>
  <c r="C247" i="11" s="1"/>
  <c r="S246" i="11"/>
  <c r="T246" i="11" s="1"/>
  <c r="Q246" i="11"/>
  <c r="R246" i="11" s="1"/>
  <c r="O246" i="11"/>
  <c r="P246" i="11" s="1"/>
  <c r="M246" i="11"/>
  <c r="N246" i="11" s="1"/>
  <c r="K246" i="11"/>
  <c r="L246" i="11" s="1"/>
  <c r="H246" i="11"/>
  <c r="I246" i="11" s="1"/>
  <c r="E246" i="11"/>
  <c r="F246" i="11" s="1"/>
  <c r="B246" i="11"/>
  <c r="C246" i="11" s="1"/>
  <c r="S245" i="11"/>
  <c r="T245" i="11" s="1"/>
  <c r="Q245" i="11"/>
  <c r="R245" i="11" s="1"/>
  <c r="O245" i="11"/>
  <c r="P245" i="11" s="1"/>
  <c r="M245" i="11"/>
  <c r="N245" i="11" s="1"/>
  <c r="K245" i="11"/>
  <c r="L245" i="11" s="1"/>
  <c r="H245" i="11"/>
  <c r="I245" i="11" s="1"/>
  <c r="E245" i="11"/>
  <c r="F245" i="11" s="1"/>
  <c r="B245" i="11"/>
  <c r="C245" i="11" s="1"/>
  <c r="S244" i="11"/>
  <c r="T244" i="11" s="1"/>
  <c r="Q244" i="11"/>
  <c r="R244" i="11" s="1"/>
  <c r="O244" i="11"/>
  <c r="P244" i="11" s="1"/>
  <c r="M244" i="11"/>
  <c r="N244" i="11" s="1"/>
  <c r="K244" i="11"/>
  <c r="L244" i="11" s="1"/>
  <c r="H244" i="11"/>
  <c r="I244" i="11" s="1"/>
  <c r="E244" i="11"/>
  <c r="F244" i="11" s="1"/>
  <c r="B244" i="11"/>
  <c r="C244" i="11" s="1"/>
  <c r="S243" i="11"/>
  <c r="T243" i="11" s="1"/>
  <c r="Q243" i="11"/>
  <c r="R243" i="11" s="1"/>
  <c r="O243" i="11"/>
  <c r="P243" i="11" s="1"/>
  <c r="M243" i="11"/>
  <c r="N243" i="11" s="1"/>
  <c r="K243" i="11"/>
  <c r="L243" i="11" s="1"/>
  <c r="H243" i="11"/>
  <c r="I243" i="11" s="1"/>
  <c r="E243" i="11"/>
  <c r="F243" i="11" s="1"/>
  <c r="B243" i="11"/>
  <c r="C243" i="11" s="1"/>
  <c r="S242" i="11"/>
  <c r="T242" i="11" s="1"/>
  <c r="Q242" i="11"/>
  <c r="R242" i="11" s="1"/>
  <c r="O242" i="11"/>
  <c r="P242" i="11" s="1"/>
  <c r="M242" i="11"/>
  <c r="N242" i="11" s="1"/>
  <c r="K242" i="11"/>
  <c r="L242" i="11" s="1"/>
  <c r="H242" i="11"/>
  <c r="I242" i="11" s="1"/>
  <c r="E242" i="11"/>
  <c r="F242" i="11" s="1"/>
  <c r="B242" i="11"/>
  <c r="C242" i="11" s="1"/>
  <c r="S241" i="11"/>
  <c r="T241" i="11" s="1"/>
  <c r="Q241" i="11"/>
  <c r="R241" i="11" s="1"/>
  <c r="O241" i="11"/>
  <c r="P241" i="11" s="1"/>
  <c r="M241" i="11"/>
  <c r="N241" i="11" s="1"/>
  <c r="K241" i="11"/>
  <c r="L241" i="11" s="1"/>
  <c r="H241" i="11"/>
  <c r="I241" i="11" s="1"/>
  <c r="E241" i="11"/>
  <c r="F241" i="11" s="1"/>
  <c r="B241" i="11"/>
  <c r="C241" i="11" s="1"/>
  <c r="S240" i="11"/>
  <c r="T240" i="11" s="1"/>
  <c r="Q240" i="11"/>
  <c r="R240" i="11" s="1"/>
  <c r="O240" i="11"/>
  <c r="P240" i="11" s="1"/>
  <c r="M240" i="11"/>
  <c r="N240" i="11" s="1"/>
  <c r="K240" i="11"/>
  <c r="L240" i="11" s="1"/>
  <c r="H240" i="11"/>
  <c r="I240" i="11" s="1"/>
  <c r="E240" i="11"/>
  <c r="F240" i="11" s="1"/>
  <c r="B240" i="11"/>
  <c r="C240" i="11" s="1"/>
  <c r="S239" i="11"/>
  <c r="T239" i="11" s="1"/>
  <c r="Q239" i="11"/>
  <c r="R239" i="11" s="1"/>
  <c r="O239" i="11"/>
  <c r="P239" i="11" s="1"/>
  <c r="M239" i="11"/>
  <c r="N239" i="11" s="1"/>
  <c r="K239" i="11"/>
  <c r="L239" i="11" s="1"/>
  <c r="H239" i="11"/>
  <c r="I239" i="11" s="1"/>
  <c r="E239" i="11"/>
  <c r="F239" i="11" s="1"/>
  <c r="B239" i="11"/>
  <c r="C239" i="11" s="1"/>
  <c r="S238" i="11"/>
  <c r="T238" i="11" s="1"/>
  <c r="Q238" i="11"/>
  <c r="R238" i="11" s="1"/>
  <c r="O238" i="11"/>
  <c r="P238" i="11" s="1"/>
  <c r="M238" i="11"/>
  <c r="N238" i="11" s="1"/>
  <c r="K238" i="11"/>
  <c r="L238" i="11" s="1"/>
  <c r="H238" i="11"/>
  <c r="I238" i="11" s="1"/>
  <c r="E238" i="11"/>
  <c r="F238" i="11" s="1"/>
  <c r="B238" i="11"/>
  <c r="C238" i="11" s="1"/>
  <c r="S237" i="11"/>
  <c r="T237" i="11" s="1"/>
  <c r="Q237" i="11"/>
  <c r="R237" i="11" s="1"/>
  <c r="O237" i="11"/>
  <c r="P237" i="11" s="1"/>
  <c r="M237" i="11"/>
  <c r="N237" i="11" s="1"/>
  <c r="K237" i="11"/>
  <c r="L237" i="11" s="1"/>
  <c r="H237" i="11"/>
  <c r="I237" i="11" s="1"/>
  <c r="E237" i="11"/>
  <c r="F237" i="11" s="1"/>
  <c r="B237" i="11"/>
  <c r="C237" i="11" s="1"/>
  <c r="S236" i="11"/>
  <c r="T236" i="11" s="1"/>
  <c r="Q236" i="11"/>
  <c r="R236" i="11" s="1"/>
  <c r="O236" i="11"/>
  <c r="P236" i="11" s="1"/>
  <c r="M236" i="11"/>
  <c r="N236" i="11" s="1"/>
  <c r="K236" i="11"/>
  <c r="L236" i="11" s="1"/>
  <c r="H236" i="11"/>
  <c r="I236" i="11" s="1"/>
  <c r="E236" i="11"/>
  <c r="F236" i="11" s="1"/>
  <c r="B236" i="11"/>
  <c r="C236" i="11" s="1"/>
  <c r="S235" i="11"/>
  <c r="T235" i="11" s="1"/>
  <c r="Q235" i="11"/>
  <c r="R235" i="11" s="1"/>
  <c r="O235" i="11"/>
  <c r="P235" i="11" s="1"/>
  <c r="M235" i="11"/>
  <c r="N235" i="11" s="1"/>
  <c r="K235" i="11"/>
  <c r="L235" i="11" s="1"/>
  <c r="H235" i="11"/>
  <c r="I235" i="11" s="1"/>
  <c r="E235" i="11"/>
  <c r="F235" i="11" s="1"/>
  <c r="B235" i="11"/>
  <c r="C235" i="11" s="1"/>
  <c r="S234" i="11"/>
  <c r="T234" i="11" s="1"/>
  <c r="Q234" i="11"/>
  <c r="R234" i="11" s="1"/>
  <c r="O234" i="11"/>
  <c r="P234" i="11" s="1"/>
  <c r="M234" i="11"/>
  <c r="N234" i="11" s="1"/>
  <c r="K234" i="11"/>
  <c r="L234" i="11" s="1"/>
  <c r="H234" i="11"/>
  <c r="I234" i="11" s="1"/>
  <c r="E234" i="11"/>
  <c r="F234" i="11" s="1"/>
  <c r="B234" i="11"/>
  <c r="C234" i="11" s="1"/>
  <c r="S233" i="11"/>
  <c r="T233" i="11" s="1"/>
  <c r="Q233" i="11"/>
  <c r="R233" i="11" s="1"/>
  <c r="O233" i="11"/>
  <c r="P233" i="11" s="1"/>
  <c r="M233" i="11"/>
  <c r="N233" i="11" s="1"/>
  <c r="K233" i="11"/>
  <c r="L233" i="11" s="1"/>
  <c r="H233" i="11"/>
  <c r="I233" i="11" s="1"/>
  <c r="E233" i="11"/>
  <c r="F233" i="11" s="1"/>
  <c r="B233" i="11"/>
  <c r="C233" i="11" s="1"/>
  <c r="S232" i="11"/>
  <c r="T232" i="11" s="1"/>
  <c r="Q232" i="11"/>
  <c r="R232" i="11" s="1"/>
  <c r="O232" i="11"/>
  <c r="P232" i="11" s="1"/>
  <c r="M232" i="11"/>
  <c r="N232" i="11" s="1"/>
  <c r="K232" i="11"/>
  <c r="L232" i="11" s="1"/>
  <c r="H232" i="11"/>
  <c r="I232" i="11" s="1"/>
  <c r="E232" i="11"/>
  <c r="F232" i="11" s="1"/>
  <c r="B232" i="11"/>
  <c r="C232" i="11" s="1"/>
  <c r="S231" i="11"/>
  <c r="T231" i="11" s="1"/>
  <c r="Q231" i="11"/>
  <c r="R231" i="11" s="1"/>
  <c r="O231" i="11"/>
  <c r="P231" i="11" s="1"/>
  <c r="M231" i="11"/>
  <c r="N231" i="11" s="1"/>
  <c r="K231" i="11"/>
  <c r="L231" i="11" s="1"/>
  <c r="H231" i="11"/>
  <c r="I231" i="11" s="1"/>
  <c r="E231" i="11"/>
  <c r="F231" i="11" s="1"/>
  <c r="B231" i="11"/>
  <c r="C231" i="11" s="1"/>
  <c r="S230" i="11"/>
  <c r="T230" i="11" s="1"/>
  <c r="Q230" i="11"/>
  <c r="R230" i="11" s="1"/>
  <c r="O230" i="11"/>
  <c r="P230" i="11" s="1"/>
  <c r="M230" i="11"/>
  <c r="N230" i="11" s="1"/>
  <c r="K230" i="11"/>
  <c r="L230" i="11" s="1"/>
  <c r="H230" i="11"/>
  <c r="I230" i="11" s="1"/>
  <c r="E230" i="11"/>
  <c r="F230" i="11" s="1"/>
  <c r="B230" i="11"/>
  <c r="C230" i="11" s="1"/>
  <c r="S229" i="11"/>
  <c r="T229" i="11" s="1"/>
  <c r="Q229" i="11"/>
  <c r="R229" i="11" s="1"/>
  <c r="O229" i="11"/>
  <c r="P229" i="11" s="1"/>
  <c r="M229" i="11"/>
  <c r="N229" i="11" s="1"/>
  <c r="K229" i="11"/>
  <c r="L229" i="11" s="1"/>
  <c r="H229" i="11"/>
  <c r="I229" i="11" s="1"/>
  <c r="E229" i="11"/>
  <c r="F229" i="11" s="1"/>
  <c r="B229" i="11"/>
  <c r="C229" i="11" s="1"/>
  <c r="S228" i="11"/>
  <c r="T228" i="11" s="1"/>
  <c r="Q228" i="11"/>
  <c r="R228" i="11" s="1"/>
  <c r="O228" i="11"/>
  <c r="P228" i="11" s="1"/>
  <c r="M228" i="11"/>
  <c r="N228" i="11" s="1"/>
  <c r="K228" i="11"/>
  <c r="L228" i="11" s="1"/>
  <c r="H228" i="11"/>
  <c r="I228" i="11" s="1"/>
  <c r="E228" i="11"/>
  <c r="F228" i="11" s="1"/>
  <c r="B228" i="11"/>
  <c r="C228" i="11" s="1"/>
  <c r="S227" i="11"/>
  <c r="T227" i="11" s="1"/>
  <c r="Q227" i="11"/>
  <c r="R227" i="11" s="1"/>
  <c r="O227" i="11"/>
  <c r="P227" i="11" s="1"/>
  <c r="M227" i="11"/>
  <c r="N227" i="11" s="1"/>
  <c r="K227" i="11"/>
  <c r="L227" i="11" s="1"/>
  <c r="H227" i="11"/>
  <c r="I227" i="11" s="1"/>
  <c r="E227" i="11"/>
  <c r="F227" i="11" s="1"/>
  <c r="B227" i="11"/>
  <c r="C227" i="11" s="1"/>
  <c r="S226" i="11"/>
  <c r="T226" i="11" s="1"/>
  <c r="Q226" i="11"/>
  <c r="R226" i="11" s="1"/>
  <c r="O226" i="11"/>
  <c r="P226" i="11" s="1"/>
  <c r="M226" i="11"/>
  <c r="N226" i="11" s="1"/>
  <c r="K226" i="11"/>
  <c r="L226" i="11" s="1"/>
  <c r="H226" i="11"/>
  <c r="I226" i="11" s="1"/>
  <c r="E226" i="11"/>
  <c r="F226" i="11" s="1"/>
  <c r="B226" i="11"/>
  <c r="C226" i="11" s="1"/>
  <c r="S225" i="11"/>
  <c r="T225" i="11" s="1"/>
  <c r="Q225" i="11"/>
  <c r="R225" i="11" s="1"/>
  <c r="O225" i="11"/>
  <c r="P225" i="11" s="1"/>
  <c r="M225" i="11"/>
  <c r="N225" i="11" s="1"/>
  <c r="K225" i="11"/>
  <c r="L225" i="11" s="1"/>
  <c r="H225" i="11"/>
  <c r="I225" i="11" s="1"/>
  <c r="E225" i="11"/>
  <c r="F225" i="11" s="1"/>
  <c r="B225" i="11"/>
  <c r="C225" i="11" s="1"/>
  <c r="S224" i="11"/>
  <c r="T224" i="11" s="1"/>
  <c r="Q224" i="11"/>
  <c r="R224" i="11" s="1"/>
  <c r="O224" i="11"/>
  <c r="P224" i="11" s="1"/>
  <c r="M224" i="11"/>
  <c r="N224" i="11" s="1"/>
  <c r="K224" i="11"/>
  <c r="L224" i="11" s="1"/>
  <c r="H224" i="11"/>
  <c r="I224" i="11" s="1"/>
  <c r="E224" i="11"/>
  <c r="F224" i="11" s="1"/>
  <c r="B224" i="11"/>
  <c r="C224" i="11" s="1"/>
  <c r="S223" i="11"/>
  <c r="T223" i="11" s="1"/>
  <c r="Q223" i="11"/>
  <c r="R223" i="11" s="1"/>
  <c r="O223" i="11"/>
  <c r="P223" i="11" s="1"/>
  <c r="M223" i="11"/>
  <c r="N223" i="11" s="1"/>
  <c r="K223" i="11"/>
  <c r="L223" i="11" s="1"/>
  <c r="H223" i="11"/>
  <c r="I223" i="11" s="1"/>
  <c r="E223" i="11"/>
  <c r="F223" i="11" s="1"/>
  <c r="B223" i="11"/>
  <c r="C223" i="11" s="1"/>
  <c r="S222" i="11"/>
  <c r="T222" i="11" s="1"/>
  <c r="Q222" i="11"/>
  <c r="R222" i="11" s="1"/>
  <c r="O222" i="11"/>
  <c r="P222" i="11" s="1"/>
  <c r="M222" i="11"/>
  <c r="N222" i="11" s="1"/>
  <c r="K222" i="11"/>
  <c r="L222" i="11" s="1"/>
  <c r="H222" i="11"/>
  <c r="I222" i="11" s="1"/>
  <c r="E222" i="11"/>
  <c r="F222" i="11" s="1"/>
  <c r="B222" i="11"/>
  <c r="C222" i="11" s="1"/>
  <c r="S221" i="11"/>
  <c r="T221" i="11" s="1"/>
  <c r="Q221" i="11"/>
  <c r="R221" i="11" s="1"/>
  <c r="O221" i="11"/>
  <c r="P221" i="11" s="1"/>
  <c r="M221" i="11"/>
  <c r="N221" i="11" s="1"/>
  <c r="K221" i="11"/>
  <c r="L221" i="11" s="1"/>
  <c r="H221" i="11"/>
  <c r="I221" i="11" s="1"/>
  <c r="E221" i="11"/>
  <c r="F221" i="11" s="1"/>
  <c r="B221" i="11"/>
  <c r="C221" i="11" s="1"/>
  <c r="S220" i="11"/>
  <c r="T220" i="11" s="1"/>
  <c r="Q220" i="11"/>
  <c r="R220" i="11" s="1"/>
  <c r="O220" i="11"/>
  <c r="P220" i="11" s="1"/>
  <c r="M220" i="11"/>
  <c r="N220" i="11" s="1"/>
  <c r="K220" i="11"/>
  <c r="L220" i="11" s="1"/>
  <c r="H220" i="11"/>
  <c r="I220" i="11" s="1"/>
  <c r="E220" i="11"/>
  <c r="F220" i="11" s="1"/>
  <c r="B220" i="11"/>
  <c r="C220" i="11" s="1"/>
  <c r="S219" i="11"/>
  <c r="T219" i="11" s="1"/>
  <c r="Q219" i="11"/>
  <c r="R219" i="11" s="1"/>
  <c r="O219" i="11"/>
  <c r="P219" i="11" s="1"/>
  <c r="M219" i="11"/>
  <c r="N219" i="11" s="1"/>
  <c r="K219" i="11"/>
  <c r="L219" i="11" s="1"/>
  <c r="H219" i="11"/>
  <c r="I219" i="11" s="1"/>
  <c r="E219" i="11"/>
  <c r="F219" i="11" s="1"/>
  <c r="B219" i="11"/>
  <c r="C219" i="11" s="1"/>
  <c r="S218" i="11"/>
  <c r="T218" i="11" s="1"/>
  <c r="Q218" i="11"/>
  <c r="R218" i="11" s="1"/>
  <c r="O218" i="11"/>
  <c r="P218" i="11" s="1"/>
  <c r="M218" i="11"/>
  <c r="N218" i="11" s="1"/>
  <c r="K218" i="11"/>
  <c r="L218" i="11" s="1"/>
  <c r="H218" i="11"/>
  <c r="I218" i="11" s="1"/>
  <c r="E218" i="11"/>
  <c r="F218" i="11" s="1"/>
  <c r="B218" i="11"/>
  <c r="C218" i="11" s="1"/>
  <c r="S217" i="11"/>
  <c r="T217" i="11" s="1"/>
  <c r="Q217" i="11"/>
  <c r="R217" i="11" s="1"/>
  <c r="O217" i="11"/>
  <c r="P217" i="11" s="1"/>
  <c r="M217" i="11"/>
  <c r="N217" i="11" s="1"/>
  <c r="K217" i="11"/>
  <c r="L217" i="11" s="1"/>
  <c r="H217" i="11"/>
  <c r="I217" i="11" s="1"/>
  <c r="E217" i="11"/>
  <c r="F217" i="11" s="1"/>
  <c r="B217" i="11"/>
  <c r="C217" i="11" s="1"/>
  <c r="S216" i="11"/>
  <c r="T216" i="11" s="1"/>
  <c r="Q216" i="11"/>
  <c r="R216" i="11" s="1"/>
  <c r="O216" i="11"/>
  <c r="P216" i="11" s="1"/>
  <c r="M216" i="11"/>
  <c r="N216" i="11" s="1"/>
  <c r="K216" i="11"/>
  <c r="L216" i="11" s="1"/>
  <c r="H216" i="11"/>
  <c r="I216" i="11" s="1"/>
  <c r="E216" i="11"/>
  <c r="F216" i="11" s="1"/>
  <c r="B216" i="11"/>
  <c r="C216" i="11" s="1"/>
  <c r="S215" i="11"/>
  <c r="T215" i="11" s="1"/>
  <c r="Q215" i="11"/>
  <c r="R215" i="11" s="1"/>
  <c r="O215" i="11"/>
  <c r="P215" i="11" s="1"/>
  <c r="M215" i="11"/>
  <c r="N215" i="11" s="1"/>
  <c r="K215" i="11"/>
  <c r="L215" i="11" s="1"/>
  <c r="H215" i="11"/>
  <c r="I215" i="11" s="1"/>
  <c r="E215" i="11"/>
  <c r="F215" i="11" s="1"/>
  <c r="B215" i="11"/>
  <c r="C215" i="11" s="1"/>
  <c r="S214" i="11"/>
  <c r="T214" i="11" s="1"/>
  <c r="Q214" i="11"/>
  <c r="R214" i="11" s="1"/>
  <c r="O214" i="11"/>
  <c r="P214" i="11" s="1"/>
  <c r="M214" i="11"/>
  <c r="N214" i="11" s="1"/>
  <c r="K214" i="11"/>
  <c r="L214" i="11" s="1"/>
  <c r="H214" i="11"/>
  <c r="I214" i="11" s="1"/>
  <c r="E214" i="11"/>
  <c r="F214" i="11" s="1"/>
  <c r="B214" i="11"/>
  <c r="C214" i="11" s="1"/>
  <c r="S213" i="11"/>
  <c r="T213" i="11" s="1"/>
  <c r="Q213" i="11"/>
  <c r="R213" i="11" s="1"/>
  <c r="O213" i="11"/>
  <c r="P213" i="11" s="1"/>
  <c r="M213" i="11"/>
  <c r="N213" i="11" s="1"/>
  <c r="K213" i="11"/>
  <c r="L213" i="11" s="1"/>
  <c r="H213" i="11"/>
  <c r="I213" i="11" s="1"/>
  <c r="E213" i="11"/>
  <c r="F213" i="11" s="1"/>
  <c r="B213" i="11"/>
  <c r="C213" i="11" s="1"/>
  <c r="S212" i="11"/>
  <c r="T212" i="11" s="1"/>
  <c r="Q212" i="11"/>
  <c r="R212" i="11" s="1"/>
  <c r="O212" i="11"/>
  <c r="P212" i="11" s="1"/>
  <c r="M212" i="11"/>
  <c r="N212" i="11" s="1"/>
  <c r="K212" i="11"/>
  <c r="L212" i="11" s="1"/>
  <c r="H212" i="11"/>
  <c r="I212" i="11" s="1"/>
  <c r="E212" i="11"/>
  <c r="F212" i="11" s="1"/>
  <c r="B212" i="11"/>
  <c r="C212" i="11" s="1"/>
  <c r="S211" i="11"/>
  <c r="T211" i="11" s="1"/>
  <c r="Q211" i="11"/>
  <c r="R211" i="11" s="1"/>
  <c r="O211" i="11"/>
  <c r="P211" i="11" s="1"/>
  <c r="M211" i="11"/>
  <c r="N211" i="11" s="1"/>
  <c r="K211" i="11"/>
  <c r="L211" i="11" s="1"/>
  <c r="H211" i="11"/>
  <c r="I211" i="11" s="1"/>
  <c r="E211" i="11"/>
  <c r="F211" i="11" s="1"/>
  <c r="B211" i="11"/>
  <c r="C211" i="11" s="1"/>
  <c r="S210" i="11"/>
  <c r="T210" i="11" s="1"/>
  <c r="Q210" i="11"/>
  <c r="R210" i="11" s="1"/>
  <c r="O210" i="11"/>
  <c r="P210" i="11" s="1"/>
  <c r="M210" i="11"/>
  <c r="N210" i="11" s="1"/>
  <c r="K210" i="11"/>
  <c r="L210" i="11" s="1"/>
  <c r="H210" i="11"/>
  <c r="I210" i="11" s="1"/>
  <c r="E210" i="11"/>
  <c r="F210" i="11" s="1"/>
  <c r="B210" i="11"/>
  <c r="C210" i="11" s="1"/>
  <c r="S209" i="11"/>
  <c r="T209" i="11" s="1"/>
  <c r="Q209" i="11"/>
  <c r="R209" i="11" s="1"/>
  <c r="O209" i="11"/>
  <c r="P209" i="11" s="1"/>
  <c r="M209" i="11"/>
  <c r="N209" i="11" s="1"/>
  <c r="K209" i="11"/>
  <c r="L209" i="11" s="1"/>
  <c r="H209" i="11"/>
  <c r="I209" i="11" s="1"/>
  <c r="E209" i="11"/>
  <c r="F209" i="11" s="1"/>
  <c r="B209" i="11"/>
  <c r="C209" i="11" s="1"/>
  <c r="S208" i="11"/>
  <c r="T208" i="11" s="1"/>
  <c r="Q208" i="11"/>
  <c r="R208" i="11" s="1"/>
  <c r="O208" i="11"/>
  <c r="P208" i="11" s="1"/>
  <c r="M208" i="11"/>
  <c r="N208" i="11" s="1"/>
  <c r="K208" i="11"/>
  <c r="L208" i="11" s="1"/>
  <c r="H208" i="11"/>
  <c r="I208" i="11" s="1"/>
  <c r="E208" i="11"/>
  <c r="F208" i="11" s="1"/>
  <c r="B208" i="11"/>
  <c r="C208" i="11" s="1"/>
  <c r="S207" i="11"/>
  <c r="T207" i="11" s="1"/>
  <c r="Q207" i="11"/>
  <c r="R207" i="11" s="1"/>
  <c r="O207" i="11"/>
  <c r="P207" i="11" s="1"/>
  <c r="M207" i="11"/>
  <c r="N207" i="11" s="1"/>
  <c r="K207" i="11"/>
  <c r="L207" i="11" s="1"/>
  <c r="H207" i="11"/>
  <c r="I207" i="11" s="1"/>
  <c r="E207" i="11"/>
  <c r="F207" i="11" s="1"/>
  <c r="B207" i="11"/>
  <c r="C207" i="11" s="1"/>
  <c r="S206" i="11"/>
  <c r="T206" i="11" s="1"/>
  <c r="Q206" i="11"/>
  <c r="R206" i="11" s="1"/>
  <c r="O206" i="11"/>
  <c r="P206" i="11" s="1"/>
  <c r="M206" i="11"/>
  <c r="N206" i="11" s="1"/>
  <c r="K206" i="11"/>
  <c r="L206" i="11" s="1"/>
  <c r="H206" i="11"/>
  <c r="I206" i="11" s="1"/>
  <c r="E206" i="11"/>
  <c r="F206" i="11" s="1"/>
  <c r="B206" i="11"/>
  <c r="C206" i="11" s="1"/>
  <c r="S205" i="11"/>
  <c r="T205" i="11" s="1"/>
  <c r="Q205" i="11"/>
  <c r="R205" i="11" s="1"/>
  <c r="O205" i="11"/>
  <c r="P205" i="11" s="1"/>
  <c r="M205" i="11"/>
  <c r="N205" i="11" s="1"/>
  <c r="K205" i="11"/>
  <c r="L205" i="11" s="1"/>
  <c r="H205" i="11"/>
  <c r="I205" i="11" s="1"/>
  <c r="E205" i="11"/>
  <c r="F205" i="11" s="1"/>
  <c r="B205" i="11"/>
  <c r="C205" i="11" s="1"/>
  <c r="S204" i="11"/>
  <c r="T204" i="11" s="1"/>
  <c r="Q204" i="11"/>
  <c r="R204" i="11" s="1"/>
  <c r="O204" i="11"/>
  <c r="P204" i="11" s="1"/>
  <c r="M204" i="11"/>
  <c r="N204" i="11" s="1"/>
  <c r="K204" i="11"/>
  <c r="L204" i="11" s="1"/>
  <c r="H204" i="11"/>
  <c r="I204" i="11" s="1"/>
  <c r="E204" i="11"/>
  <c r="F204" i="11" s="1"/>
  <c r="B204" i="11"/>
  <c r="C204" i="11" s="1"/>
  <c r="S203" i="11"/>
  <c r="T203" i="11" s="1"/>
  <c r="Q203" i="11"/>
  <c r="R203" i="11" s="1"/>
  <c r="O203" i="11"/>
  <c r="P203" i="11" s="1"/>
  <c r="M203" i="11"/>
  <c r="N203" i="11" s="1"/>
  <c r="K203" i="11"/>
  <c r="L203" i="11" s="1"/>
  <c r="H203" i="11"/>
  <c r="I203" i="11" s="1"/>
  <c r="E203" i="11"/>
  <c r="F203" i="11" s="1"/>
  <c r="B203" i="11"/>
  <c r="C203" i="11" s="1"/>
  <c r="S202" i="11"/>
  <c r="T202" i="11" s="1"/>
  <c r="Q202" i="11"/>
  <c r="R202" i="11" s="1"/>
  <c r="O202" i="11"/>
  <c r="P202" i="11" s="1"/>
  <c r="M202" i="11"/>
  <c r="N202" i="11" s="1"/>
  <c r="K202" i="11"/>
  <c r="L202" i="11" s="1"/>
  <c r="H202" i="11"/>
  <c r="I202" i="11" s="1"/>
  <c r="E202" i="11"/>
  <c r="F202" i="11" s="1"/>
  <c r="B202" i="11"/>
  <c r="C202" i="11" s="1"/>
  <c r="S201" i="11"/>
  <c r="T201" i="11" s="1"/>
  <c r="Q201" i="11"/>
  <c r="R201" i="11" s="1"/>
  <c r="O201" i="11"/>
  <c r="P201" i="11" s="1"/>
  <c r="M201" i="11"/>
  <c r="N201" i="11" s="1"/>
  <c r="K201" i="11"/>
  <c r="L201" i="11" s="1"/>
  <c r="H201" i="11"/>
  <c r="I201" i="11" s="1"/>
  <c r="E201" i="11"/>
  <c r="F201" i="11" s="1"/>
  <c r="B201" i="11"/>
  <c r="C201" i="11" s="1"/>
  <c r="S200" i="11"/>
  <c r="T200" i="11" s="1"/>
  <c r="Q200" i="11"/>
  <c r="R200" i="11" s="1"/>
  <c r="O200" i="11"/>
  <c r="P200" i="11" s="1"/>
  <c r="M200" i="11"/>
  <c r="N200" i="11" s="1"/>
  <c r="K200" i="11"/>
  <c r="L200" i="11" s="1"/>
  <c r="H200" i="11"/>
  <c r="I200" i="11" s="1"/>
  <c r="E200" i="11"/>
  <c r="F200" i="11" s="1"/>
  <c r="B200" i="11"/>
  <c r="C200" i="11" s="1"/>
  <c r="S199" i="11"/>
  <c r="T199" i="11" s="1"/>
  <c r="Q199" i="11"/>
  <c r="R199" i="11" s="1"/>
  <c r="O199" i="11"/>
  <c r="P199" i="11" s="1"/>
  <c r="M199" i="11"/>
  <c r="N199" i="11" s="1"/>
  <c r="K199" i="11"/>
  <c r="L199" i="11" s="1"/>
  <c r="H199" i="11"/>
  <c r="I199" i="11" s="1"/>
  <c r="E199" i="11"/>
  <c r="F199" i="11" s="1"/>
  <c r="B199" i="11"/>
  <c r="C199" i="11" s="1"/>
  <c r="S198" i="11"/>
  <c r="T198" i="11" s="1"/>
  <c r="Q198" i="11"/>
  <c r="R198" i="11" s="1"/>
  <c r="O198" i="11"/>
  <c r="P198" i="11" s="1"/>
  <c r="M198" i="11"/>
  <c r="N198" i="11" s="1"/>
  <c r="K198" i="11"/>
  <c r="L198" i="11" s="1"/>
  <c r="H198" i="11"/>
  <c r="I198" i="11" s="1"/>
  <c r="E198" i="11"/>
  <c r="F198" i="11" s="1"/>
  <c r="B198" i="11"/>
  <c r="C198" i="11" s="1"/>
  <c r="S197" i="11"/>
  <c r="T197" i="11" s="1"/>
  <c r="Q197" i="11"/>
  <c r="R197" i="11" s="1"/>
  <c r="O197" i="11"/>
  <c r="P197" i="11" s="1"/>
  <c r="M197" i="11"/>
  <c r="N197" i="11" s="1"/>
  <c r="K197" i="11"/>
  <c r="L197" i="11" s="1"/>
  <c r="H197" i="11"/>
  <c r="I197" i="11" s="1"/>
  <c r="E197" i="11"/>
  <c r="F197" i="11" s="1"/>
  <c r="B197" i="11"/>
  <c r="C197" i="11" s="1"/>
  <c r="S196" i="11"/>
  <c r="T196" i="11" s="1"/>
  <c r="Q196" i="11"/>
  <c r="R196" i="11" s="1"/>
  <c r="O196" i="11"/>
  <c r="P196" i="11" s="1"/>
  <c r="M196" i="11"/>
  <c r="N196" i="11" s="1"/>
  <c r="K196" i="11"/>
  <c r="L196" i="11" s="1"/>
  <c r="H196" i="11"/>
  <c r="I196" i="11" s="1"/>
  <c r="E196" i="11"/>
  <c r="F196" i="11" s="1"/>
  <c r="B196" i="11"/>
  <c r="C196" i="11" s="1"/>
  <c r="S195" i="11"/>
  <c r="T195" i="11" s="1"/>
  <c r="Q195" i="11"/>
  <c r="R195" i="11" s="1"/>
  <c r="O195" i="11"/>
  <c r="P195" i="11" s="1"/>
  <c r="M195" i="11"/>
  <c r="N195" i="11" s="1"/>
  <c r="K195" i="11"/>
  <c r="L195" i="11" s="1"/>
  <c r="H195" i="11"/>
  <c r="I195" i="11" s="1"/>
  <c r="E195" i="11"/>
  <c r="F195" i="11" s="1"/>
  <c r="B195" i="11"/>
  <c r="C195" i="11" s="1"/>
  <c r="S194" i="11"/>
  <c r="T194" i="11" s="1"/>
  <c r="Q194" i="11"/>
  <c r="R194" i="11" s="1"/>
  <c r="O194" i="11"/>
  <c r="P194" i="11" s="1"/>
  <c r="M194" i="11"/>
  <c r="N194" i="11" s="1"/>
  <c r="K194" i="11"/>
  <c r="L194" i="11" s="1"/>
  <c r="H194" i="11"/>
  <c r="I194" i="11" s="1"/>
  <c r="E194" i="11"/>
  <c r="F194" i="11" s="1"/>
  <c r="B194" i="11"/>
  <c r="C194" i="11" s="1"/>
  <c r="S193" i="11"/>
  <c r="T193" i="11" s="1"/>
  <c r="Q193" i="11"/>
  <c r="R193" i="11" s="1"/>
  <c r="O193" i="11"/>
  <c r="P193" i="11" s="1"/>
  <c r="M193" i="11"/>
  <c r="N193" i="11" s="1"/>
  <c r="K193" i="11"/>
  <c r="L193" i="11" s="1"/>
  <c r="H193" i="11"/>
  <c r="I193" i="11" s="1"/>
  <c r="E193" i="11"/>
  <c r="F193" i="11" s="1"/>
  <c r="B193" i="11"/>
  <c r="C193" i="11" s="1"/>
  <c r="S192" i="11"/>
  <c r="T192" i="11" s="1"/>
  <c r="Q192" i="11"/>
  <c r="R192" i="11" s="1"/>
  <c r="O192" i="11"/>
  <c r="P192" i="11" s="1"/>
  <c r="M192" i="11"/>
  <c r="N192" i="11" s="1"/>
  <c r="K192" i="11"/>
  <c r="L192" i="11" s="1"/>
  <c r="H192" i="11"/>
  <c r="I192" i="11" s="1"/>
  <c r="E192" i="11"/>
  <c r="F192" i="11" s="1"/>
  <c r="B192" i="11"/>
  <c r="C192" i="11" s="1"/>
  <c r="S191" i="11"/>
  <c r="T191" i="11" s="1"/>
  <c r="Q191" i="11"/>
  <c r="R191" i="11" s="1"/>
  <c r="O191" i="11"/>
  <c r="P191" i="11" s="1"/>
  <c r="M191" i="11"/>
  <c r="N191" i="11" s="1"/>
  <c r="K191" i="11"/>
  <c r="L191" i="11" s="1"/>
  <c r="H191" i="11"/>
  <c r="I191" i="11" s="1"/>
  <c r="E191" i="11"/>
  <c r="F191" i="11" s="1"/>
  <c r="B191" i="11"/>
  <c r="C191" i="11" s="1"/>
  <c r="S190" i="11"/>
  <c r="T190" i="11" s="1"/>
  <c r="Q190" i="11"/>
  <c r="R190" i="11" s="1"/>
  <c r="O190" i="11"/>
  <c r="P190" i="11" s="1"/>
  <c r="M190" i="11"/>
  <c r="N190" i="11" s="1"/>
  <c r="K190" i="11"/>
  <c r="L190" i="11" s="1"/>
  <c r="H190" i="11"/>
  <c r="I190" i="11" s="1"/>
  <c r="E190" i="11"/>
  <c r="F190" i="11" s="1"/>
  <c r="B190" i="11"/>
  <c r="C190" i="11" s="1"/>
  <c r="S189" i="11"/>
  <c r="T189" i="11" s="1"/>
  <c r="Q189" i="11"/>
  <c r="R189" i="11" s="1"/>
  <c r="O189" i="11"/>
  <c r="P189" i="11" s="1"/>
  <c r="M189" i="11"/>
  <c r="N189" i="11" s="1"/>
  <c r="K189" i="11"/>
  <c r="L189" i="11" s="1"/>
  <c r="H189" i="11"/>
  <c r="I189" i="11" s="1"/>
  <c r="E189" i="11"/>
  <c r="F189" i="11" s="1"/>
  <c r="B189" i="11"/>
  <c r="C189" i="11" s="1"/>
  <c r="S188" i="11"/>
  <c r="T188" i="11" s="1"/>
  <c r="Q188" i="11"/>
  <c r="R188" i="11" s="1"/>
  <c r="O188" i="11"/>
  <c r="P188" i="11" s="1"/>
  <c r="M188" i="11"/>
  <c r="N188" i="11" s="1"/>
  <c r="K188" i="11"/>
  <c r="L188" i="11" s="1"/>
  <c r="H188" i="11"/>
  <c r="I188" i="11" s="1"/>
  <c r="E188" i="11"/>
  <c r="F188" i="11" s="1"/>
  <c r="B188" i="11"/>
  <c r="C188" i="11" s="1"/>
  <c r="S187" i="11"/>
  <c r="T187" i="11" s="1"/>
  <c r="Q187" i="11"/>
  <c r="R187" i="11" s="1"/>
  <c r="O187" i="11"/>
  <c r="P187" i="11" s="1"/>
  <c r="M187" i="11"/>
  <c r="N187" i="11" s="1"/>
  <c r="K187" i="11"/>
  <c r="L187" i="11" s="1"/>
  <c r="H187" i="11"/>
  <c r="I187" i="11" s="1"/>
  <c r="E187" i="11"/>
  <c r="F187" i="11" s="1"/>
  <c r="B187" i="11"/>
  <c r="C187" i="11" s="1"/>
  <c r="S186" i="11"/>
  <c r="T186" i="11" s="1"/>
  <c r="Q186" i="11"/>
  <c r="R186" i="11" s="1"/>
  <c r="O186" i="11"/>
  <c r="P186" i="11" s="1"/>
  <c r="M186" i="11"/>
  <c r="N186" i="11" s="1"/>
  <c r="K186" i="11"/>
  <c r="L186" i="11" s="1"/>
  <c r="H186" i="11"/>
  <c r="I186" i="11" s="1"/>
  <c r="E186" i="11"/>
  <c r="F186" i="11" s="1"/>
  <c r="B186" i="11"/>
  <c r="C186" i="11" s="1"/>
  <c r="S185" i="11"/>
  <c r="T185" i="11" s="1"/>
  <c r="Q185" i="11"/>
  <c r="R185" i="11" s="1"/>
  <c r="O185" i="11"/>
  <c r="P185" i="11" s="1"/>
  <c r="M185" i="11"/>
  <c r="N185" i="11" s="1"/>
  <c r="K185" i="11"/>
  <c r="L185" i="11" s="1"/>
  <c r="H185" i="11"/>
  <c r="I185" i="11" s="1"/>
  <c r="E185" i="11"/>
  <c r="F185" i="11" s="1"/>
  <c r="B185" i="11"/>
  <c r="C185" i="11" s="1"/>
  <c r="S184" i="11"/>
  <c r="T184" i="11" s="1"/>
  <c r="Q184" i="11"/>
  <c r="R184" i="11" s="1"/>
  <c r="O184" i="11"/>
  <c r="P184" i="11" s="1"/>
  <c r="M184" i="11"/>
  <c r="N184" i="11" s="1"/>
  <c r="K184" i="11"/>
  <c r="L184" i="11" s="1"/>
  <c r="H184" i="11"/>
  <c r="I184" i="11" s="1"/>
  <c r="E184" i="11"/>
  <c r="F184" i="11" s="1"/>
  <c r="B184" i="11"/>
  <c r="C184" i="11" s="1"/>
  <c r="S183" i="11"/>
  <c r="T183" i="11" s="1"/>
  <c r="Q183" i="11"/>
  <c r="R183" i="11" s="1"/>
  <c r="O183" i="11"/>
  <c r="P183" i="11" s="1"/>
  <c r="M183" i="11"/>
  <c r="N183" i="11" s="1"/>
  <c r="K183" i="11"/>
  <c r="L183" i="11" s="1"/>
  <c r="H183" i="11"/>
  <c r="I183" i="11" s="1"/>
  <c r="E183" i="11"/>
  <c r="F183" i="11" s="1"/>
  <c r="B183" i="11"/>
  <c r="C183" i="11" s="1"/>
  <c r="S182" i="11"/>
  <c r="T182" i="11" s="1"/>
  <c r="Q182" i="11"/>
  <c r="R182" i="11" s="1"/>
  <c r="O182" i="11"/>
  <c r="P182" i="11" s="1"/>
  <c r="M182" i="11"/>
  <c r="N182" i="11" s="1"/>
  <c r="K182" i="11"/>
  <c r="L182" i="11" s="1"/>
  <c r="H182" i="11"/>
  <c r="I182" i="11" s="1"/>
  <c r="E182" i="11"/>
  <c r="F182" i="11" s="1"/>
  <c r="B182" i="11"/>
  <c r="C182" i="11" s="1"/>
  <c r="S181" i="11"/>
  <c r="T181" i="11" s="1"/>
  <c r="Q181" i="11"/>
  <c r="R181" i="11" s="1"/>
  <c r="O181" i="11"/>
  <c r="P181" i="11" s="1"/>
  <c r="M181" i="11"/>
  <c r="N181" i="11" s="1"/>
  <c r="K181" i="11"/>
  <c r="L181" i="11" s="1"/>
  <c r="H181" i="11"/>
  <c r="I181" i="11" s="1"/>
  <c r="E181" i="11"/>
  <c r="F181" i="11" s="1"/>
  <c r="B181" i="11"/>
  <c r="C181" i="11" s="1"/>
  <c r="S180" i="11"/>
  <c r="T180" i="11" s="1"/>
  <c r="Q180" i="11"/>
  <c r="R180" i="11" s="1"/>
  <c r="O180" i="11"/>
  <c r="P180" i="11" s="1"/>
  <c r="M180" i="11"/>
  <c r="N180" i="11" s="1"/>
  <c r="K180" i="11"/>
  <c r="L180" i="11" s="1"/>
  <c r="H180" i="11"/>
  <c r="I180" i="11" s="1"/>
  <c r="E180" i="11"/>
  <c r="F180" i="11" s="1"/>
  <c r="B180" i="11"/>
  <c r="C180" i="11" s="1"/>
  <c r="S179" i="11"/>
  <c r="T179" i="11" s="1"/>
  <c r="Q179" i="11"/>
  <c r="R179" i="11" s="1"/>
  <c r="O179" i="11"/>
  <c r="P179" i="11" s="1"/>
  <c r="M179" i="11"/>
  <c r="N179" i="11" s="1"/>
  <c r="K179" i="11"/>
  <c r="L179" i="11" s="1"/>
  <c r="H179" i="11"/>
  <c r="I179" i="11" s="1"/>
  <c r="E179" i="11"/>
  <c r="F179" i="11" s="1"/>
  <c r="B179" i="11"/>
  <c r="C179" i="11" s="1"/>
  <c r="S178" i="11"/>
  <c r="T178" i="11" s="1"/>
  <c r="Q178" i="11"/>
  <c r="R178" i="11" s="1"/>
  <c r="O178" i="11"/>
  <c r="P178" i="11" s="1"/>
  <c r="M178" i="11"/>
  <c r="N178" i="11" s="1"/>
  <c r="K178" i="11"/>
  <c r="L178" i="11" s="1"/>
  <c r="H178" i="11"/>
  <c r="I178" i="11" s="1"/>
  <c r="E178" i="11"/>
  <c r="F178" i="11" s="1"/>
  <c r="B178" i="11"/>
  <c r="C178" i="11" s="1"/>
  <c r="S177" i="11"/>
  <c r="T177" i="11" s="1"/>
  <c r="Q177" i="11"/>
  <c r="R177" i="11" s="1"/>
  <c r="O177" i="11"/>
  <c r="P177" i="11" s="1"/>
  <c r="M177" i="11"/>
  <c r="N177" i="11" s="1"/>
  <c r="K177" i="11"/>
  <c r="L177" i="11" s="1"/>
  <c r="H177" i="11"/>
  <c r="I177" i="11" s="1"/>
  <c r="E177" i="11"/>
  <c r="F177" i="11" s="1"/>
  <c r="B177" i="11"/>
  <c r="C177" i="11" s="1"/>
  <c r="S176" i="11"/>
  <c r="T176" i="11" s="1"/>
  <c r="Q176" i="11"/>
  <c r="R176" i="11" s="1"/>
  <c r="O176" i="11"/>
  <c r="P176" i="11" s="1"/>
  <c r="M176" i="11"/>
  <c r="N176" i="11" s="1"/>
  <c r="K176" i="11"/>
  <c r="L176" i="11" s="1"/>
  <c r="H176" i="11"/>
  <c r="I176" i="11" s="1"/>
  <c r="E176" i="11"/>
  <c r="F176" i="11" s="1"/>
  <c r="B176" i="11"/>
  <c r="C176" i="11" s="1"/>
  <c r="S175" i="11"/>
  <c r="T175" i="11" s="1"/>
  <c r="Q175" i="11"/>
  <c r="R175" i="11" s="1"/>
  <c r="O175" i="11"/>
  <c r="P175" i="11" s="1"/>
  <c r="M175" i="11"/>
  <c r="N175" i="11" s="1"/>
  <c r="K175" i="11"/>
  <c r="L175" i="11" s="1"/>
  <c r="H175" i="11"/>
  <c r="I175" i="11" s="1"/>
  <c r="E175" i="11"/>
  <c r="F175" i="11" s="1"/>
  <c r="B175" i="11"/>
  <c r="C175" i="11" s="1"/>
  <c r="S174" i="11"/>
  <c r="T174" i="11" s="1"/>
  <c r="Q174" i="11"/>
  <c r="R174" i="11" s="1"/>
  <c r="O174" i="11"/>
  <c r="P174" i="11" s="1"/>
  <c r="M174" i="11"/>
  <c r="N174" i="11" s="1"/>
  <c r="K174" i="11"/>
  <c r="L174" i="11" s="1"/>
  <c r="H174" i="11"/>
  <c r="I174" i="11" s="1"/>
  <c r="E174" i="11"/>
  <c r="F174" i="11" s="1"/>
  <c r="B174" i="11"/>
  <c r="C174" i="11" s="1"/>
  <c r="S173" i="11"/>
  <c r="T173" i="11" s="1"/>
  <c r="Q173" i="11"/>
  <c r="R173" i="11" s="1"/>
  <c r="O173" i="11"/>
  <c r="P173" i="11" s="1"/>
  <c r="M173" i="11"/>
  <c r="N173" i="11" s="1"/>
  <c r="K173" i="11"/>
  <c r="L173" i="11" s="1"/>
  <c r="H173" i="11"/>
  <c r="I173" i="11" s="1"/>
  <c r="E173" i="11"/>
  <c r="F173" i="11" s="1"/>
  <c r="B173" i="11"/>
  <c r="C173" i="11" s="1"/>
  <c r="S172" i="11"/>
  <c r="T172" i="11" s="1"/>
  <c r="Q172" i="11"/>
  <c r="R172" i="11" s="1"/>
  <c r="O172" i="11"/>
  <c r="P172" i="11" s="1"/>
  <c r="M172" i="11"/>
  <c r="N172" i="11" s="1"/>
  <c r="K172" i="11"/>
  <c r="L172" i="11" s="1"/>
  <c r="H172" i="11"/>
  <c r="I172" i="11" s="1"/>
  <c r="E172" i="11"/>
  <c r="F172" i="11" s="1"/>
  <c r="B172" i="11"/>
  <c r="C172" i="11" s="1"/>
  <c r="S171" i="11"/>
  <c r="T171" i="11" s="1"/>
  <c r="Q171" i="11"/>
  <c r="R171" i="11" s="1"/>
  <c r="O171" i="11"/>
  <c r="P171" i="11" s="1"/>
  <c r="M171" i="11"/>
  <c r="N171" i="11" s="1"/>
  <c r="K171" i="11"/>
  <c r="L171" i="11" s="1"/>
  <c r="H171" i="11"/>
  <c r="I171" i="11" s="1"/>
  <c r="E171" i="11"/>
  <c r="F171" i="11" s="1"/>
  <c r="B171" i="11"/>
  <c r="C171" i="11" s="1"/>
  <c r="S170" i="11"/>
  <c r="T170" i="11" s="1"/>
  <c r="Q170" i="11"/>
  <c r="R170" i="11" s="1"/>
  <c r="O170" i="11"/>
  <c r="P170" i="11" s="1"/>
  <c r="M170" i="11"/>
  <c r="N170" i="11" s="1"/>
  <c r="K170" i="11"/>
  <c r="L170" i="11" s="1"/>
  <c r="H170" i="11"/>
  <c r="I170" i="11" s="1"/>
  <c r="E170" i="11"/>
  <c r="F170" i="11" s="1"/>
  <c r="B170" i="11"/>
  <c r="C170" i="11" s="1"/>
  <c r="S169" i="11"/>
  <c r="T169" i="11" s="1"/>
  <c r="Q169" i="11"/>
  <c r="R169" i="11" s="1"/>
  <c r="O169" i="11"/>
  <c r="P169" i="11" s="1"/>
  <c r="M169" i="11"/>
  <c r="N169" i="11" s="1"/>
  <c r="K169" i="11"/>
  <c r="L169" i="11" s="1"/>
  <c r="H169" i="11"/>
  <c r="I169" i="11" s="1"/>
  <c r="E169" i="11"/>
  <c r="F169" i="11" s="1"/>
  <c r="B169" i="11"/>
  <c r="C169" i="11" s="1"/>
  <c r="S168" i="11"/>
  <c r="T168" i="11" s="1"/>
  <c r="Q168" i="11"/>
  <c r="R168" i="11" s="1"/>
  <c r="O168" i="11"/>
  <c r="P168" i="11" s="1"/>
  <c r="M168" i="11"/>
  <c r="N168" i="11" s="1"/>
  <c r="K168" i="11"/>
  <c r="L168" i="11" s="1"/>
  <c r="H168" i="11"/>
  <c r="I168" i="11" s="1"/>
  <c r="E168" i="11"/>
  <c r="F168" i="11" s="1"/>
  <c r="B168" i="11"/>
  <c r="C168" i="11" s="1"/>
  <c r="S167" i="11"/>
  <c r="T167" i="11" s="1"/>
  <c r="Q167" i="11"/>
  <c r="R167" i="11" s="1"/>
  <c r="O167" i="11"/>
  <c r="P167" i="11" s="1"/>
  <c r="M167" i="11"/>
  <c r="N167" i="11" s="1"/>
  <c r="K167" i="11"/>
  <c r="L167" i="11" s="1"/>
  <c r="H167" i="11"/>
  <c r="I167" i="11" s="1"/>
  <c r="E167" i="11"/>
  <c r="F167" i="11" s="1"/>
  <c r="B167" i="11"/>
  <c r="C167" i="11" s="1"/>
  <c r="S166" i="11"/>
  <c r="T166" i="11" s="1"/>
  <c r="Q166" i="11"/>
  <c r="R166" i="11" s="1"/>
  <c r="O166" i="11"/>
  <c r="P166" i="11" s="1"/>
  <c r="M166" i="11"/>
  <c r="N166" i="11" s="1"/>
  <c r="K166" i="11"/>
  <c r="L166" i="11" s="1"/>
  <c r="H166" i="11"/>
  <c r="I166" i="11" s="1"/>
  <c r="E166" i="11"/>
  <c r="F166" i="11" s="1"/>
  <c r="B166" i="11"/>
  <c r="C166" i="11" s="1"/>
  <c r="S165" i="11"/>
  <c r="T165" i="11" s="1"/>
  <c r="Q165" i="11"/>
  <c r="R165" i="11" s="1"/>
  <c r="O165" i="11"/>
  <c r="P165" i="11" s="1"/>
  <c r="M165" i="11"/>
  <c r="N165" i="11" s="1"/>
  <c r="K165" i="11"/>
  <c r="L165" i="11" s="1"/>
  <c r="H165" i="11"/>
  <c r="I165" i="11" s="1"/>
  <c r="E165" i="11"/>
  <c r="F165" i="11" s="1"/>
  <c r="B165" i="11"/>
  <c r="C165" i="11" s="1"/>
  <c r="S164" i="11"/>
  <c r="T164" i="11" s="1"/>
  <c r="Q164" i="11"/>
  <c r="R164" i="11" s="1"/>
  <c r="O164" i="11"/>
  <c r="P164" i="11" s="1"/>
  <c r="M164" i="11"/>
  <c r="N164" i="11" s="1"/>
  <c r="K164" i="11"/>
  <c r="L164" i="11" s="1"/>
  <c r="H164" i="11"/>
  <c r="I164" i="11" s="1"/>
  <c r="E164" i="11"/>
  <c r="F164" i="11" s="1"/>
  <c r="B164" i="11"/>
  <c r="C164" i="11" s="1"/>
  <c r="S163" i="11"/>
  <c r="T163" i="11" s="1"/>
  <c r="Q163" i="11"/>
  <c r="R163" i="11" s="1"/>
  <c r="O163" i="11"/>
  <c r="P163" i="11" s="1"/>
  <c r="M163" i="11"/>
  <c r="N163" i="11" s="1"/>
  <c r="K163" i="11"/>
  <c r="L163" i="11" s="1"/>
  <c r="H163" i="11"/>
  <c r="I163" i="11" s="1"/>
  <c r="E163" i="11"/>
  <c r="F163" i="11" s="1"/>
  <c r="B163" i="11"/>
  <c r="C163" i="11" s="1"/>
  <c r="S162" i="11"/>
  <c r="T162" i="11" s="1"/>
  <c r="Q162" i="11"/>
  <c r="R162" i="11" s="1"/>
  <c r="O162" i="11"/>
  <c r="P162" i="11" s="1"/>
  <c r="M162" i="11"/>
  <c r="N162" i="11" s="1"/>
  <c r="K162" i="11"/>
  <c r="L162" i="11" s="1"/>
  <c r="H162" i="11"/>
  <c r="I162" i="11" s="1"/>
  <c r="E162" i="11"/>
  <c r="F162" i="11" s="1"/>
  <c r="B162" i="11"/>
  <c r="C162" i="11" s="1"/>
  <c r="S161" i="11"/>
  <c r="T161" i="11" s="1"/>
  <c r="Q161" i="11"/>
  <c r="R161" i="11" s="1"/>
  <c r="O161" i="11"/>
  <c r="P161" i="11" s="1"/>
  <c r="M161" i="11"/>
  <c r="N161" i="11" s="1"/>
  <c r="K161" i="11"/>
  <c r="L161" i="11" s="1"/>
  <c r="H161" i="11"/>
  <c r="I161" i="11" s="1"/>
  <c r="E161" i="11"/>
  <c r="F161" i="11" s="1"/>
  <c r="B161" i="11"/>
  <c r="C161" i="11" s="1"/>
  <c r="S160" i="11"/>
  <c r="T160" i="11" s="1"/>
  <c r="Q160" i="11"/>
  <c r="R160" i="11" s="1"/>
  <c r="O160" i="11"/>
  <c r="P160" i="11" s="1"/>
  <c r="M160" i="11"/>
  <c r="N160" i="11" s="1"/>
  <c r="K160" i="11"/>
  <c r="L160" i="11" s="1"/>
  <c r="H160" i="11"/>
  <c r="I160" i="11" s="1"/>
  <c r="E160" i="11"/>
  <c r="F160" i="11" s="1"/>
  <c r="B160" i="11"/>
  <c r="C160" i="11" s="1"/>
  <c r="S159" i="11"/>
  <c r="T159" i="11" s="1"/>
  <c r="Q159" i="11"/>
  <c r="R159" i="11" s="1"/>
  <c r="O159" i="11"/>
  <c r="P159" i="11" s="1"/>
  <c r="M159" i="11"/>
  <c r="N159" i="11" s="1"/>
  <c r="K159" i="11"/>
  <c r="L159" i="11" s="1"/>
  <c r="H159" i="11"/>
  <c r="I159" i="11" s="1"/>
  <c r="E159" i="11"/>
  <c r="F159" i="11" s="1"/>
  <c r="B159" i="11"/>
  <c r="C159" i="11" s="1"/>
  <c r="S158" i="11"/>
  <c r="T158" i="11" s="1"/>
  <c r="Q158" i="11"/>
  <c r="R158" i="11" s="1"/>
  <c r="O158" i="11"/>
  <c r="P158" i="11" s="1"/>
  <c r="M158" i="11"/>
  <c r="N158" i="11" s="1"/>
  <c r="K158" i="11"/>
  <c r="L158" i="11" s="1"/>
  <c r="H158" i="11"/>
  <c r="I158" i="11" s="1"/>
  <c r="E158" i="11"/>
  <c r="F158" i="11" s="1"/>
  <c r="B158" i="11"/>
  <c r="C158" i="11" s="1"/>
  <c r="S157" i="11"/>
  <c r="T157" i="11" s="1"/>
  <c r="Q157" i="11"/>
  <c r="R157" i="11" s="1"/>
  <c r="O157" i="11"/>
  <c r="P157" i="11" s="1"/>
  <c r="M157" i="11"/>
  <c r="N157" i="11" s="1"/>
  <c r="K157" i="11"/>
  <c r="L157" i="11" s="1"/>
  <c r="H157" i="11"/>
  <c r="I157" i="11" s="1"/>
  <c r="E157" i="11"/>
  <c r="F157" i="11" s="1"/>
  <c r="B157" i="11"/>
  <c r="C157" i="11" s="1"/>
  <c r="S156" i="11"/>
  <c r="T156" i="11" s="1"/>
  <c r="Q156" i="11"/>
  <c r="R156" i="11" s="1"/>
  <c r="O156" i="11"/>
  <c r="P156" i="11" s="1"/>
  <c r="M156" i="11"/>
  <c r="N156" i="11" s="1"/>
  <c r="K156" i="11"/>
  <c r="L156" i="11" s="1"/>
  <c r="H156" i="11"/>
  <c r="I156" i="11" s="1"/>
  <c r="E156" i="11"/>
  <c r="F156" i="11" s="1"/>
  <c r="B156" i="11"/>
  <c r="C156" i="11" s="1"/>
  <c r="S155" i="11"/>
  <c r="T155" i="11" s="1"/>
  <c r="Q155" i="11"/>
  <c r="R155" i="11" s="1"/>
  <c r="O155" i="11"/>
  <c r="P155" i="11" s="1"/>
  <c r="M155" i="11"/>
  <c r="N155" i="11" s="1"/>
  <c r="K155" i="11"/>
  <c r="L155" i="11" s="1"/>
  <c r="H155" i="11"/>
  <c r="I155" i="11" s="1"/>
  <c r="E155" i="11"/>
  <c r="F155" i="11" s="1"/>
  <c r="B155" i="11"/>
  <c r="C155" i="11" s="1"/>
  <c r="S154" i="11"/>
  <c r="T154" i="11" s="1"/>
  <c r="Q154" i="11"/>
  <c r="R154" i="11" s="1"/>
  <c r="O154" i="11"/>
  <c r="P154" i="11" s="1"/>
  <c r="M154" i="11"/>
  <c r="N154" i="11" s="1"/>
  <c r="K154" i="11"/>
  <c r="L154" i="11" s="1"/>
  <c r="H154" i="11"/>
  <c r="I154" i="11" s="1"/>
  <c r="E154" i="11"/>
  <c r="F154" i="11" s="1"/>
  <c r="B154" i="11"/>
  <c r="C154" i="11" s="1"/>
  <c r="S153" i="11"/>
  <c r="T153" i="11" s="1"/>
  <c r="Q153" i="11"/>
  <c r="R153" i="11" s="1"/>
  <c r="O153" i="11"/>
  <c r="P153" i="11" s="1"/>
  <c r="M153" i="11"/>
  <c r="N153" i="11" s="1"/>
  <c r="K153" i="11"/>
  <c r="L153" i="11" s="1"/>
  <c r="H153" i="11"/>
  <c r="I153" i="11" s="1"/>
  <c r="E153" i="11"/>
  <c r="F153" i="11" s="1"/>
  <c r="B153" i="11"/>
  <c r="C153" i="11" s="1"/>
  <c r="S152" i="11"/>
  <c r="T152" i="11" s="1"/>
  <c r="Q152" i="11"/>
  <c r="R152" i="11" s="1"/>
  <c r="O152" i="11"/>
  <c r="P152" i="11" s="1"/>
  <c r="M152" i="11"/>
  <c r="N152" i="11" s="1"/>
  <c r="K152" i="11"/>
  <c r="L152" i="11" s="1"/>
  <c r="H152" i="11"/>
  <c r="I152" i="11" s="1"/>
  <c r="E152" i="11"/>
  <c r="F152" i="11" s="1"/>
  <c r="B152" i="11"/>
  <c r="C152" i="11" s="1"/>
  <c r="S151" i="11"/>
  <c r="T151" i="11" s="1"/>
  <c r="Q151" i="11"/>
  <c r="R151" i="11" s="1"/>
  <c r="O151" i="11"/>
  <c r="P151" i="11" s="1"/>
  <c r="M151" i="11"/>
  <c r="N151" i="11" s="1"/>
  <c r="K151" i="11"/>
  <c r="L151" i="11" s="1"/>
  <c r="H151" i="11"/>
  <c r="I151" i="11" s="1"/>
  <c r="E151" i="11"/>
  <c r="F151" i="11" s="1"/>
  <c r="B151" i="11"/>
  <c r="C151" i="11" s="1"/>
  <c r="S150" i="11"/>
  <c r="T150" i="11" s="1"/>
  <c r="Q150" i="11"/>
  <c r="R150" i="11" s="1"/>
  <c r="O150" i="11"/>
  <c r="P150" i="11" s="1"/>
  <c r="M150" i="11"/>
  <c r="N150" i="11" s="1"/>
  <c r="K150" i="11"/>
  <c r="L150" i="11" s="1"/>
  <c r="H150" i="11"/>
  <c r="I150" i="11" s="1"/>
  <c r="E150" i="11"/>
  <c r="F150" i="11" s="1"/>
  <c r="B150" i="11"/>
  <c r="C150" i="11" s="1"/>
  <c r="S149" i="11"/>
  <c r="T149" i="11" s="1"/>
  <c r="Q149" i="11"/>
  <c r="R149" i="11" s="1"/>
  <c r="O149" i="11"/>
  <c r="P149" i="11" s="1"/>
  <c r="M149" i="11"/>
  <c r="N149" i="11" s="1"/>
  <c r="K149" i="11"/>
  <c r="L149" i="11" s="1"/>
  <c r="H149" i="11"/>
  <c r="I149" i="11" s="1"/>
  <c r="E149" i="11"/>
  <c r="F149" i="11" s="1"/>
  <c r="B149" i="11"/>
  <c r="C149" i="11" s="1"/>
  <c r="S148" i="11"/>
  <c r="T148" i="11" s="1"/>
  <c r="Q148" i="11"/>
  <c r="R148" i="11" s="1"/>
  <c r="O148" i="11"/>
  <c r="P148" i="11" s="1"/>
  <c r="M148" i="11"/>
  <c r="N148" i="11" s="1"/>
  <c r="K148" i="11"/>
  <c r="L148" i="11" s="1"/>
  <c r="H148" i="11"/>
  <c r="I148" i="11" s="1"/>
  <c r="E148" i="11"/>
  <c r="F148" i="11" s="1"/>
  <c r="B148" i="11"/>
  <c r="C148" i="11" s="1"/>
  <c r="S147" i="11"/>
  <c r="T147" i="11" s="1"/>
  <c r="Q147" i="11"/>
  <c r="R147" i="11" s="1"/>
  <c r="O147" i="11"/>
  <c r="P147" i="11" s="1"/>
  <c r="M147" i="11"/>
  <c r="N147" i="11" s="1"/>
  <c r="K147" i="11"/>
  <c r="L147" i="11" s="1"/>
  <c r="H147" i="11"/>
  <c r="I147" i="11" s="1"/>
  <c r="E147" i="11"/>
  <c r="F147" i="11" s="1"/>
  <c r="B147" i="11"/>
  <c r="C147" i="11" s="1"/>
  <c r="S146" i="11"/>
  <c r="T146" i="11" s="1"/>
  <c r="Q146" i="11"/>
  <c r="R146" i="11" s="1"/>
  <c r="O146" i="11"/>
  <c r="P146" i="11" s="1"/>
  <c r="M146" i="11"/>
  <c r="N146" i="11" s="1"/>
  <c r="K146" i="11"/>
  <c r="L146" i="11" s="1"/>
  <c r="H146" i="11"/>
  <c r="I146" i="11" s="1"/>
  <c r="E146" i="11"/>
  <c r="F146" i="11" s="1"/>
  <c r="B146" i="11"/>
  <c r="C146" i="11" s="1"/>
  <c r="S145" i="11"/>
  <c r="T145" i="11" s="1"/>
  <c r="Q145" i="11"/>
  <c r="R145" i="11" s="1"/>
  <c r="O145" i="11"/>
  <c r="P145" i="11" s="1"/>
  <c r="M145" i="11"/>
  <c r="N145" i="11" s="1"/>
  <c r="K145" i="11"/>
  <c r="L145" i="11" s="1"/>
  <c r="H145" i="11"/>
  <c r="I145" i="11" s="1"/>
  <c r="E145" i="11"/>
  <c r="F145" i="11" s="1"/>
  <c r="B145" i="11"/>
  <c r="C145" i="11" s="1"/>
  <c r="S144" i="11"/>
  <c r="T144" i="11" s="1"/>
  <c r="Q144" i="11"/>
  <c r="R144" i="11" s="1"/>
  <c r="O144" i="11"/>
  <c r="P144" i="11" s="1"/>
  <c r="M144" i="11"/>
  <c r="N144" i="11" s="1"/>
  <c r="K144" i="11"/>
  <c r="L144" i="11" s="1"/>
  <c r="H144" i="11"/>
  <c r="I144" i="11" s="1"/>
  <c r="E144" i="11"/>
  <c r="F144" i="11" s="1"/>
  <c r="B144" i="11"/>
  <c r="C144" i="11" s="1"/>
  <c r="S143" i="11"/>
  <c r="T143" i="11" s="1"/>
  <c r="Q143" i="11"/>
  <c r="R143" i="11" s="1"/>
  <c r="O143" i="11"/>
  <c r="P143" i="11" s="1"/>
  <c r="M143" i="11"/>
  <c r="N143" i="11" s="1"/>
  <c r="K143" i="11"/>
  <c r="L143" i="11" s="1"/>
  <c r="H143" i="11"/>
  <c r="I143" i="11" s="1"/>
  <c r="E143" i="11"/>
  <c r="F143" i="11" s="1"/>
  <c r="B143" i="11"/>
  <c r="C143" i="11" s="1"/>
  <c r="S142" i="11"/>
  <c r="T142" i="11" s="1"/>
  <c r="Q142" i="11"/>
  <c r="R142" i="11" s="1"/>
  <c r="O142" i="11"/>
  <c r="P142" i="11" s="1"/>
  <c r="M142" i="11"/>
  <c r="N142" i="11" s="1"/>
  <c r="K142" i="11"/>
  <c r="L142" i="11" s="1"/>
  <c r="H142" i="11"/>
  <c r="I142" i="11" s="1"/>
  <c r="E142" i="11"/>
  <c r="F142" i="11" s="1"/>
  <c r="B142" i="11"/>
  <c r="C142" i="11" s="1"/>
  <c r="S141" i="11"/>
  <c r="T141" i="11" s="1"/>
  <c r="Q141" i="11"/>
  <c r="R141" i="11" s="1"/>
  <c r="O141" i="11"/>
  <c r="P141" i="11" s="1"/>
  <c r="M141" i="11"/>
  <c r="N141" i="11" s="1"/>
  <c r="K141" i="11"/>
  <c r="L141" i="11" s="1"/>
  <c r="H141" i="11"/>
  <c r="I141" i="11" s="1"/>
  <c r="E141" i="11"/>
  <c r="F141" i="11" s="1"/>
  <c r="B141" i="11"/>
  <c r="C141" i="11" s="1"/>
  <c r="S140" i="11"/>
  <c r="T140" i="11" s="1"/>
  <c r="Q140" i="11"/>
  <c r="R140" i="11" s="1"/>
  <c r="O140" i="11"/>
  <c r="P140" i="11" s="1"/>
  <c r="M140" i="11"/>
  <c r="N140" i="11" s="1"/>
  <c r="K140" i="11"/>
  <c r="L140" i="11" s="1"/>
  <c r="H140" i="11"/>
  <c r="I140" i="11" s="1"/>
  <c r="E140" i="11"/>
  <c r="F140" i="11" s="1"/>
  <c r="B140" i="11"/>
  <c r="C140" i="11" s="1"/>
  <c r="S139" i="11"/>
  <c r="T139" i="11" s="1"/>
  <c r="Q139" i="11"/>
  <c r="R139" i="11" s="1"/>
  <c r="O139" i="11"/>
  <c r="P139" i="11" s="1"/>
  <c r="M139" i="11"/>
  <c r="N139" i="11" s="1"/>
  <c r="K139" i="11"/>
  <c r="L139" i="11" s="1"/>
  <c r="H139" i="11"/>
  <c r="I139" i="11" s="1"/>
  <c r="E139" i="11"/>
  <c r="F139" i="11" s="1"/>
  <c r="B139" i="11"/>
  <c r="C139" i="11" s="1"/>
  <c r="S138" i="11"/>
  <c r="T138" i="11" s="1"/>
  <c r="Q138" i="11"/>
  <c r="R138" i="11" s="1"/>
  <c r="O138" i="11"/>
  <c r="P138" i="11" s="1"/>
  <c r="M138" i="11"/>
  <c r="N138" i="11" s="1"/>
  <c r="K138" i="11"/>
  <c r="L138" i="11" s="1"/>
  <c r="H138" i="11"/>
  <c r="I138" i="11" s="1"/>
  <c r="E138" i="11"/>
  <c r="F138" i="11" s="1"/>
  <c r="B138" i="11"/>
  <c r="C138" i="11" s="1"/>
  <c r="S137" i="11"/>
  <c r="T137" i="11" s="1"/>
  <c r="Q137" i="11"/>
  <c r="R137" i="11" s="1"/>
  <c r="O137" i="11"/>
  <c r="P137" i="11" s="1"/>
  <c r="M137" i="11"/>
  <c r="N137" i="11" s="1"/>
  <c r="K137" i="11"/>
  <c r="L137" i="11" s="1"/>
  <c r="H137" i="11"/>
  <c r="I137" i="11" s="1"/>
  <c r="E137" i="11"/>
  <c r="F137" i="11" s="1"/>
  <c r="B137" i="11"/>
  <c r="C137" i="11" s="1"/>
  <c r="S136" i="11"/>
  <c r="T136" i="11" s="1"/>
  <c r="Q136" i="11"/>
  <c r="R136" i="11" s="1"/>
  <c r="O136" i="11"/>
  <c r="P136" i="11" s="1"/>
  <c r="M136" i="11"/>
  <c r="N136" i="11" s="1"/>
  <c r="K136" i="11"/>
  <c r="L136" i="11" s="1"/>
  <c r="H136" i="11"/>
  <c r="I136" i="11" s="1"/>
  <c r="E136" i="11"/>
  <c r="F136" i="11" s="1"/>
  <c r="B136" i="11"/>
  <c r="C136" i="11" s="1"/>
  <c r="S135" i="11"/>
  <c r="T135" i="11" s="1"/>
  <c r="Q135" i="11"/>
  <c r="R135" i="11" s="1"/>
  <c r="O135" i="11"/>
  <c r="P135" i="11" s="1"/>
  <c r="M135" i="11"/>
  <c r="N135" i="11" s="1"/>
  <c r="K135" i="11"/>
  <c r="L135" i="11" s="1"/>
  <c r="H135" i="11"/>
  <c r="I135" i="11" s="1"/>
  <c r="E135" i="11"/>
  <c r="F135" i="11" s="1"/>
  <c r="B135" i="11"/>
  <c r="C135" i="11" s="1"/>
  <c r="S134" i="11"/>
  <c r="T134" i="11" s="1"/>
  <c r="Q134" i="11"/>
  <c r="R134" i="11" s="1"/>
  <c r="O134" i="11"/>
  <c r="P134" i="11" s="1"/>
  <c r="M134" i="11"/>
  <c r="N134" i="11" s="1"/>
  <c r="K134" i="11"/>
  <c r="L134" i="11" s="1"/>
  <c r="H134" i="11"/>
  <c r="I134" i="11" s="1"/>
  <c r="E134" i="11"/>
  <c r="F134" i="11" s="1"/>
  <c r="B134" i="11"/>
  <c r="C134" i="11" s="1"/>
  <c r="S133" i="11"/>
  <c r="T133" i="11" s="1"/>
  <c r="Q133" i="11"/>
  <c r="R133" i="11" s="1"/>
  <c r="O133" i="11"/>
  <c r="P133" i="11" s="1"/>
  <c r="M133" i="11"/>
  <c r="N133" i="11" s="1"/>
  <c r="K133" i="11"/>
  <c r="L133" i="11" s="1"/>
  <c r="H133" i="11"/>
  <c r="I133" i="11" s="1"/>
  <c r="E133" i="11"/>
  <c r="F133" i="11" s="1"/>
  <c r="B133" i="11"/>
  <c r="C133" i="11" s="1"/>
  <c r="S132" i="11"/>
  <c r="T132" i="11" s="1"/>
  <c r="Q132" i="11"/>
  <c r="R132" i="11" s="1"/>
  <c r="O132" i="11"/>
  <c r="P132" i="11" s="1"/>
  <c r="M132" i="11"/>
  <c r="N132" i="11" s="1"/>
  <c r="K132" i="11"/>
  <c r="L132" i="11" s="1"/>
  <c r="H132" i="11"/>
  <c r="I132" i="11" s="1"/>
  <c r="E132" i="11"/>
  <c r="F132" i="11" s="1"/>
  <c r="B132" i="11"/>
  <c r="C132" i="11" s="1"/>
  <c r="S131" i="11"/>
  <c r="T131" i="11" s="1"/>
  <c r="Q131" i="11"/>
  <c r="R131" i="11" s="1"/>
  <c r="O131" i="11"/>
  <c r="P131" i="11" s="1"/>
  <c r="M131" i="11"/>
  <c r="N131" i="11" s="1"/>
  <c r="K131" i="11"/>
  <c r="L131" i="11" s="1"/>
  <c r="H131" i="11"/>
  <c r="I131" i="11" s="1"/>
  <c r="E131" i="11"/>
  <c r="F131" i="11" s="1"/>
  <c r="B131" i="11"/>
  <c r="C131" i="11" s="1"/>
  <c r="H130" i="11"/>
  <c r="I130" i="11" s="1"/>
  <c r="E130" i="11"/>
  <c r="F130" i="11" s="1"/>
  <c r="B130" i="11"/>
  <c r="C130" i="11" s="1"/>
  <c r="H129" i="11"/>
  <c r="I129" i="11" s="1"/>
  <c r="E129" i="11"/>
  <c r="F129" i="11" s="1"/>
  <c r="B129" i="11"/>
  <c r="C129" i="11" s="1"/>
  <c r="H128" i="11"/>
  <c r="I128" i="11" s="1"/>
  <c r="E128" i="11"/>
  <c r="F128" i="11" s="1"/>
  <c r="B128" i="11"/>
  <c r="C128" i="11" s="1"/>
  <c r="E127" i="11"/>
  <c r="F127" i="11" s="1"/>
  <c r="B127" i="11"/>
  <c r="C127" i="11" s="1"/>
  <c r="E126" i="11"/>
  <c r="F126" i="11" s="1"/>
  <c r="B126" i="11"/>
  <c r="C126" i="11" s="1"/>
  <c r="B125" i="11"/>
  <c r="C125" i="11" s="1"/>
  <c r="B124" i="11"/>
  <c r="C124" i="11" s="1"/>
  <c r="B123" i="11"/>
  <c r="C123" i="11" s="1"/>
  <c r="B122" i="11"/>
  <c r="C122" i="11" s="1"/>
  <c r="B121" i="11"/>
  <c r="C121" i="11" s="1"/>
  <c r="S251" i="10"/>
  <c r="T251" i="10" s="1"/>
  <c r="Q251" i="10"/>
  <c r="R251" i="10" s="1"/>
  <c r="O251" i="10"/>
  <c r="P251" i="10" s="1"/>
  <c r="M251" i="10"/>
  <c r="N251" i="10" s="1"/>
  <c r="K251" i="10"/>
  <c r="L251" i="10" s="1"/>
  <c r="H251" i="10"/>
  <c r="I251" i="10" s="1"/>
  <c r="E251" i="10"/>
  <c r="F251" i="10" s="1"/>
  <c r="B251" i="10"/>
  <c r="C251" i="10" s="1"/>
  <c r="S250" i="10"/>
  <c r="T250" i="10" s="1"/>
  <c r="Q250" i="10"/>
  <c r="R250" i="10" s="1"/>
  <c r="O250" i="10"/>
  <c r="P250" i="10" s="1"/>
  <c r="M250" i="10"/>
  <c r="N250" i="10" s="1"/>
  <c r="K250" i="10"/>
  <c r="L250" i="10" s="1"/>
  <c r="H250" i="10"/>
  <c r="I250" i="10" s="1"/>
  <c r="E250" i="10"/>
  <c r="F250" i="10" s="1"/>
  <c r="B250" i="10"/>
  <c r="C250" i="10" s="1"/>
  <c r="S249" i="10"/>
  <c r="T249" i="10" s="1"/>
  <c r="Q249" i="10"/>
  <c r="R249" i="10" s="1"/>
  <c r="O249" i="10"/>
  <c r="P249" i="10" s="1"/>
  <c r="M249" i="10"/>
  <c r="N249" i="10" s="1"/>
  <c r="K249" i="10"/>
  <c r="L249" i="10" s="1"/>
  <c r="H249" i="10"/>
  <c r="I249" i="10" s="1"/>
  <c r="E249" i="10"/>
  <c r="F249" i="10" s="1"/>
  <c r="B249" i="10"/>
  <c r="C249" i="10" s="1"/>
  <c r="S248" i="10"/>
  <c r="T248" i="10" s="1"/>
  <c r="Q248" i="10"/>
  <c r="R248" i="10" s="1"/>
  <c r="O248" i="10"/>
  <c r="P248" i="10" s="1"/>
  <c r="M248" i="10"/>
  <c r="N248" i="10" s="1"/>
  <c r="K248" i="10"/>
  <c r="L248" i="10" s="1"/>
  <c r="H248" i="10"/>
  <c r="I248" i="10" s="1"/>
  <c r="E248" i="10"/>
  <c r="F248" i="10" s="1"/>
  <c r="B248" i="10"/>
  <c r="C248" i="10" s="1"/>
  <c r="S247" i="10"/>
  <c r="T247" i="10" s="1"/>
  <c r="Q247" i="10"/>
  <c r="R247" i="10" s="1"/>
  <c r="O247" i="10"/>
  <c r="P247" i="10" s="1"/>
  <c r="M247" i="10"/>
  <c r="N247" i="10" s="1"/>
  <c r="K247" i="10"/>
  <c r="L247" i="10" s="1"/>
  <c r="H247" i="10"/>
  <c r="I247" i="10" s="1"/>
  <c r="E247" i="10"/>
  <c r="F247" i="10" s="1"/>
  <c r="B247" i="10"/>
  <c r="C247" i="10" s="1"/>
  <c r="S246" i="10"/>
  <c r="T246" i="10" s="1"/>
  <c r="Q246" i="10"/>
  <c r="R246" i="10" s="1"/>
  <c r="O246" i="10"/>
  <c r="P246" i="10" s="1"/>
  <c r="M246" i="10"/>
  <c r="N246" i="10" s="1"/>
  <c r="K246" i="10"/>
  <c r="L246" i="10" s="1"/>
  <c r="H246" i="10"/>
  <c r="I246" i="10" s="1"/>
  <c r="E246" i="10"/>
  <c r="F246" i="10" s="1"/>
  <c r="B246" i="10"/>
  <c r="C246" i="10" s="1"/>
  <c r="S245" i="10"/>
  <c r="T245" i="10" s="1"/>
  <c r="Q245" i="10"/>
  <c r="R245" i="10" s="1"/>
  <c r="O245" i="10"/>
  <c r="P245" i="10" s="1"/>
  <c r="M245" i="10"/>
  <c r="N245" i="10" s="1"/>
  <c r="K245" i="10"/>
  <c r="L245" i="10" s="1"/>
  <c r="H245" i="10"/>
  <c r="I245" i="10" s="1"/>
  <c r="E245" i="10"/>
  <c r="F245" i="10" s="1"/>
  <c r="B245" i="10"/>
  <c r="C245" i="10" s="1"/>
  <c r="S244" i="10"/>
  <c r="T244" i="10" s="1"/>
  <c r="Q244" i="10"/>
  <c r="R244" i="10" s="1"/>
  <c r="O244" i="10"/>
  <c r="P244" i="10" s="1"/>
  <c r="M244" i="10"/>
  <c r="N244" i="10" s="1"/>
  <c r="K244" i="10"/>
  <c r="L244" i="10" s="1"/>
  <c r="H244" i="10"/>
  <c r="I244" i="10" s="1"/>
  <c r="E244" i="10"/>
  <c r="F244" i="10" s="1"/>
  <c r="B244" i="10"/>
  <c r="C244" i="10" s="1"/>
  <c r="S243" i="10"/>
  <c r="T243" i="10" s="1"/>
  <c r="Q243" i="10"/>
  <c r="R243" i="10" s="1"/>
  <c r="O243" i="10"/>
  <c r="P243" i="10" s="1"/>
  <c r="M243" i="10"/>
  <c r="N243" i="10" s="1"/>
  <c r="K243" i="10"/>
  <c r="L243" i="10" s="1"/>
  <c r="H243" i="10"/>
  <c r="I243" i="10" s="1"/>
  <c r="E243" i="10"/>
  <c r="F243" i="10" s="1"/>
  <c r="B243" i="10"/>
  <c r="C243" i="10" s="1"/>
  <c r="S242" i="10"/>
  <c r="T242" i="10" s="1"/>
  <c r="Q242" i="10"/>
  <c r="R242" i="10" s="1"/>
  <c r="O242" i="10"/>
  <c r="P242" i="10" s="1"/>
  <c r="M242" i="10"/>
  <c r="N242" i="10" s="1"/>
  <c r="K242" i="10"/>
  <c r="L242" i="10" s="1"/>
  <c r="H242" i="10"/>
  <c r="I242" i="10" s="1"/>
  <c r="E242" i="10"/>
  <c r="F242" i="10" s="1"/>
  <c r="B242" i="10"/>
  <c r="C242" i="10" s="1"/>
  <c r="S241" i="10"/>
  <c r="T241" i="10" s="1"/>
  <c r="Q241" i="10"/>
  <c r="R241" i="10" s="1"/>
  <c r="O241" i="10"/>
  <c r="P241" i="10" s="1"/>
  <c r="M241" i="10"/>
  <c r="N241" i="10" s="1"/>
  <c r="K241" i="10"/>
  <c r="L241" i="10" s="1"/>
  <c r="H241" i="10"/>
  <c r="I241" i="10" s="1"/>
  <c r="E241" i="10"/>
  <c r="F241" i="10" s="1"/>
  <c r="B241" i="10"/>
  <c r="C241" i="10" s="1"/>
  <c r="S240" i="10"/>
  <c r="T240" i="10" s="1"/>
  <c r="Q240" i="10"/>
  <c r="R240" i="10" s="1"/>
  <c r="O240" i="10"/>
  <c r="P240" i="10" s="1"/>
  <c r="M240" i="10"/>
  <c r="N240" i="10" s="1"/>
  <c r="K240" i="10"/>
  <c r="L240" i="10" s="1"/>
  <c r="H240" i="10"/>
  <c r="I240" i="10" s="1"/>
  <c r="E240" i="10"/>
  <c r="F240" i="10" s="1"/>
  <c r="B240" i="10"/>
  <c r="C240" i="10" s="1"/>
  <c r="S239" i="10"/>
  <c r="T239" i="10" s="1"/>
  <c r="Q239" i="10"/>
  <c r="R239" i="10" s="1"/>
  <c r="O239" i="10"/>
  <c r="P239" i="10" s="1"/>
  <c r="M239" i="10"/>
  <c r="N239" i="10" s="1"/>
  <c r="K239" i="10"/>
  <c r="L239" i="10" s="1"/>
  <c r="H239" i="10"/>
  <c r="I239" i="10" s="1"/>
  <c r="E239" i="10"/>
  <c r="F239" i="10" s="1"/>
  <c r="B239" i="10"/>
  <c r="C239" i="10" s="1"/>
  <c r="S238" i="10"/>
  <c r="T238" i="10" s="1"/>
  <c r="Q238" i="10"/>
  <c r="R238" i="10" s="1"/>
  <c r="O238" i="10"/>
  <c r="P238" i="10" s="1"/>
  <c r="M238" i="10"/>
  <c r="N238" i="10" s="1"/>
  <c r="K238" i="10"/>
  <c r="L238" i="10" s="1"/>
  <c r="H238" i="10"/>
  <c r="I238" i="10" s="1"/>
  <c r="E238" i="10"/>
  <c r="F238" i="10" s="1"/>
  <c r="B238" i="10"/>
  <c r="C238" i="10" s="1"/>
  <c r="S237" i="10"/>
  <c r="T237" i="10" s="1"/>
  <c r="Q237" i="10"/>
  <c r="R237" i="10" s="1"/>
  <c r="O237" i="10"/>
  <c r="P237" i="10" s="1"/>
  <c r="M237" i="10"/>
  <c r="N237" i="10" s="1"/>
  <c r="K237" i="10"/>
  <c r="L237" i="10" s="1"/>
  <c r="H237" i="10"/>
  <c r="I237" i="10" s="1"/>
  <c r="E237" i="10"/>
  <c r="F237" i="10" s="1"/>
  <c r="B237" i="10"/>
  <c r="C237" i="10" s="1"/>
  <c r="S236" i="10"/>
  <c r="T236" i="10" s="1"/>
  <c r="Q236" i="10"/>
  <c r="R236" i="10" s="1"/>
  <c r="O236" i="10"/>
  <c r="P236" i="10" s="1"/>
  <c r="M236" i="10"/>
  <c r="N236" i="10" s="1"/>
  <c r="K236" i="10"/>
  <c r="L236" i="10" s="1"/>
  <c r="H236" i="10"/>
  <c r="I236" i="10" s="1"/>
  <c r="E236" i="10"/>
  <c r="F236" i="10" s="1"/>
  <c r="B236" i="10"/>
  <c r="C236" i="10" s="1"/>
  <c r="S235" i="10"/>
  <c r="T235" i="10" s="1"/>
  <c r="Q235" i="10"/>
  <c r="R235" i="10" s="1"/>
  <c r="O235" i="10"/>
  <c r="P235" i="10" s="1"/>
  <c r="M235" i="10"/>
  <c r="N235" i="10" s="1"/>
  <c r="K235" i="10"/>
  <c r="L235" i="10" s="1"/>
  <c r="H235" i="10"/>
  <c r="I235" i="10" s="1"/>
  <c r="E235" i="10"/>
  <c r="F235" i="10" s="1"/>
  <c r="B235" i="10"/>
  <c r="C235" i="10" s="1"/>
  <c r="S234" i="10"/>
  <c r="T234" i="10" s="1"/>
  <c r="Q234" i="10"/>
  <c r="R234" i="10" s="1"/>
  <c r="O234" i="10"/>
  <c r="P234" i="10" s="1"/>
  <c r="M234" i="10"/>
  <c r="N234" i="10" s="1"/>
  <c r="K234" i="10"/>
  <c r="L234" i="10" s="1"/>
  <c r="H234" i="10"/>
  <c r="I234" i="10" s="1"/>
  <c r="E234" i="10"/>
  <c r="F234" i="10" s="1"/>
  <c r="B234" i="10"/>
  <c r="C234" i="10" s="1"/>
  <c r="S233" i="10"/>
  <c r="T233" i="10" s="1"/>
  <c r="Q233" i="10"/>
  <c r="R233" i="10" s="1"/>
  <c r="O233" i="10"/>
  <c r="P233" i="10" s="1"/>
  <c r="M233" i="10"/>
  <c r="N233" i="10" s="1"/>
  <c r="K233" i="10"/>
  <c r="L233" i="10" s="1"/>
  <c r="H233" i="10"/>
  <c r="I233" i="10" s="1"/>
  <c r="E233" i="10"/>
  <c r="F233" i="10" s="1"/>
  <c r="B233" i="10"/>
  <c r="C233" i="10" s="1"/>
  <c r="S232" i="10"/>
  <c r="T232" i="10" s="1"/>
  <c r="Q232" i="10"/>
  <c r="R232" i="10" s="1"/>
  <c r="O232" i="10"/>
  <c r="P232" i="10" s="1"/>
  <c r="M232" i="10"/>
  <c r="N232" i="10" s="1"/>
  <c r="K232" i="10"/>
  <c r="L232" i="10" s="1"/>
  <c r="H232" i="10"/>
  <c r="I232" i="10" s="1"/>
  <c r="E232" i="10"/>
  <c r="F232" i="10" s="1"/>
  <c r="B232" i="10"/>
  <c r="C232" i="10" s="1"/>
  <c r="S231" i="10"/>
  <c r="T231" i="10" s="1"/>
  <c r="Q231" i="10"/>
  <c r="R231" i="10" s="1"/>
  <c r="O231" i="10"/>
  <c r="P231" i="10" s="1"/>
  <c r="M231" i="10"/>
  <c r="N231" i="10" s="1"/>
  <c r="K231" i="10"/>
  <c r="L231" i="10" s="1"/>
  <c r="H231" i="10"/>
  <c r="I231" i="10" s="1"/>
  <c r="E231" i="10"/>
  <c r="F231" i="10" s="1"/>
  <c r="B231" i="10"/>
  <c r="C231" i="10" s="1"/>
  <c r="S230" i="10"/>
  <c r="T230" i="10" s="1"/>
  <c r="Q230" i="10"/>
  <c r="R230" i="10" s="1"/>
  <c r="O230" i="10"/>
  <c r="P230" i="10" s="1"/>
  <c r="M230" i="10"/>
  <c r="N230" i="10" s="1"/>
  <c r="K230" i="10"/>
  <c r="L230" i="10" s="1"/>
  <c r="H230" i="10"/>
  <c r="I230" i="10" s="1"/>
  <c r="E230" i="10"/>
  <c r="F230" i="10" s="1"/>
  <c r="B230" i="10"/>
  <c r="C230" i="10" s="1"/>
  <c r="S229" i="10"/>
  <c r="T229" i="10" s="1"/>
  <c r="Q229" i="10"/>
  <c r="R229" i="10" s="1"/>
  <c r="O229" i="10"/>
  <c r="P229" i="10" s="1"/>
  <c r="M229" i="10"/>
  <c r="N229" i="10" s="1"/>
  <c r="K229" i="10"/>
  <c r="L229" i="10" s="1"/>
  <c r="H229" i="10"/>
  <c r="I229" i="10" s="1"/>
  <c r="E229" i="10"/>
  <c r="F229" i="10" s="1"/>
  <c r="B229" i="10"/>
  <c r="C229" i="10" s="1"/>
  <c r="S228" i="10"/>
  <c r="T228" i="10" s="1"/>
  <c r="Q228" i="10"/>
  <c r="R228" i="10" s="1"/>
  <c r="O228" i="10"/>
  <c r="P228" i="10" s="1"/>
  <c r="M228" i="10"/>
  <c r="N228" i="10" s="1"/>
  <c r="K228" i="10"/>
  <c r="L228" i="10" s="1"/>
  <c r="H228" i="10"/>
  <c r="I228" i="10" s="1"/>
  <c r="E228" i="10"/>
  <c r="F228" i="10" s="1"/>
  <c r="B228" i="10"/>
  <c r="C228" i="10" s="1"/>
  <c r="S227" i="10"/>
  <c r="T227" i="10" s="1"/>
  <c r="Q227" i="10"/>
  <c r="R227" i="10" s="1"/>
  <c r="O227" i="10"/>
  <c r="P227" i="10" s="1"/>
  <c r="M227" i="10"/>
  <c r="N227" i="10" s="1"/>
  <c r="K227" i="10"/>
  <c r="L227" i="10" s="1"/>
  <c r="H227" i="10"/>
  <c r="I227" i="10" s="1"/>
  <c r="E227" i="10"/>
  <c r="F227" i="10" s="1"/>
  <c r="B227" i="10"/>
  <c r="C227" i="10" s="1"/>
  <c r="S226" i="10"/>
  <c r="T226" i="10" s="1"/>
  <c r="Q226" i="10"/>
  <c r="R226" i="10" s="1"/>
  <c r="O226" i="10"/>
  <c r="P226" i="10" s="1"/>
  <c r="M226" i="10"/>
  <c r="N226" i="10" s="1"/>
  <c r="K226" i="10"/>
  <c r="L226" i="10" s="1"/>
  <c r="H226" i="10"/>
  <c r="I226" i="10" s="1"/>
  <c r="E226" i="10"/>
  <c r="F226" i="10" s="1"/>
  <c r="B226" i="10"/>
  <c r="C226" i="10" s="1"/>
  <c r="S225" i="10"/>
  <c r="T225" i="10" s="1"/>
  <c r="Q225" i="10"/>
  <c r="R225" i="10" s="1"/>
  <c r="O225" i="10"/>
  <c r="P225" i="10" s="1"/>
  <c r="M225" i="10"/>
  <c r="N225" i="10" s="1"/>
  <c r="K225" i="10"/>
  <c r="L225" i="10" s="1"/>
  <c r="H225" i="10"/>
  <c r="I225" i="10" s="1"/>
  <c r="E225" i="10"/>
  <c r="F225" i="10" s="1"/>
  <c r="B225" i="10"/>
  <c r="C225" i="10" s="1"/>
  <c r="S224" i="10"/>
  <c r="T224" i="10" s="1"/>
  <c r="Q224" i="10"/>
  <c r="R224" i="10" s="1"/>
  <c r="O224" i="10"/>
  <c r="P224" i="10" s="1"/>
  <c r="M224" i="10"/>
  <c r="N224" i="10" s="1"/>
  <c r="K224" i="10"/>
  <c r="L224" i="10" s="1"/>
  <c r="H224" i="10"/>
  <c r="I224" i="10" s="1"/>
  <c r="E224" i="10"/>
  <c r="F224" i="10" s="1"/>
  <c r="B224" i="10"/>
  <c r="C224" i="10" s="1"/>
  <c r="S223" i="10"/>
  <c r="T223" i="10" s="1"/>
  <c r="Q223" i="10"/>
  <c r="R223" i="10" s="1"/>
  <c r="O223" i="10"/>
  <c r="P223" i="10" s="1"/>
  <c r="M223" i="10"/>
  <c r="N223" i="10" s="1"/>
  <c r="K223" i="10"/>
  <c r="L223" i="10" s="1"/>
  <c r="H223" i="10"/>
  <c r="I223" i="10" s="1"/>
  <c r="E223" i="10"/>
  <c r="F223" i="10" s="1"/>
  <c r="B223" i="10"/>
  <c r="C223" i="10" s="1"/>
  <c r="S222" i="10"/>
  <c r="T222" i="10" s="1"/>
  <c r="Q222" i="10"/>
  <c r="R222" i="10" s="1"/>
  <c r="O222" i="10"/>
  <c r="P222" i="10" s="1"/>
  <c r="M222" i="10"/>
  <c r="N222" i="10" s="1"/>
  <c r="K222" i="10"/>
  <c r="L222" i="10" s="1"/>
  <c r="H222" i="10"/>
  <c r="I222" i="10" s="1"/>
  <c r="E222" i="10"/>
  <c r="F222" i="10" s="1"/>
  <c r="B222" i="10"/>
  <c r="C222" i="10" s="1"/>
  <c r="S221" i="10"/>
  <c r="T221" i="10" s="1"/>
  <c r="Q221" i="10"/>
  <c r="R221" i="10" s="1"/>
  <c r="O221" i="10"/>
  <c r="P221" i="10" s="1"/>
  <c r="M221" i="10"/>
  <c r="N221" i="10" s="1"/>
  <c r="K221" i="10"/>
  <c r="L221" i="10" s="1"/>
  <c r="H221" i="10"/>
  <c r="I221" i="10" s="1"/>
  <c r="E221" i="10"/>
  <c r="F221" i="10" s="1"/>
  <c r="B221" i="10"/>
  <c r="C221" i="10" s="1"/>
  <c r="S220" i="10"/>
  <c r="T220" i="10" s="1"/>
  <c r="Q220" i="10"/>
  <c r="R220" i="10" s="1"/>
  <c r="O220" i="10"/>
  <c r="P220" i="10" s="1"/>
  <c r="M220" i="10"/>
  <c r="N220" i="10" s="1"/>
  <c r="K220" i="10"/>
  <c r="L220" i="10" s="1"/>
  <c r="H220" i="10"/>
  <c r="I220" i="10" s="1"/>
  <c r="E220" i="10"/>
  <c r="F220" i="10" s="1"/>
  <c r="B220" i="10"/>
  <c r="C220" i="10" s="1"/>
  <c r="S219" i="10"/>
  <c r="T219" i="10" s="1"/>
  <c r="Q219" i="10"/>
  <c r="R219" i="10" s="1"/>
  <c r="O219" i="10"/>
  <c r="P219" i="10" s="1"/>
  <c r="M219" i="10"/>
  <c r="N219" i="10" s="1"/>
  <c r="K219" i="10"/>
  <c r="L219" i="10" s="1"/>
  <c r="H219" i="10"/>
  <c r="I219" i="10" s="1"/>
  <c r="E219" i="10"/>
  <c r="F219" i="10" s="1"/>
  <c r="B219" i="10"/>
  <c r="C219" i="10" s="1"/>
  <c r="S218" i="10"/>
  <c r="T218" i="10" s="1"/>
  <c r="Q218" i="10"/>
  <c r="R218" i="10" s="1"/>
  <c r="O218" i="10"/>
  <c r="P218" i="10" s="1"/>
  <c r="M218" i="10"/>
  <c r="N218" i="10" s="1"/>
  <c r="K218" i="10"/>
  <c r="L218" i="10" s="1"/>
  <c r="H218" i="10"/>
  <c r="I218" i="10" s="1"/>
  <c r="E218" i="10"/>
  <c r="F218" i="10" s="1"/>
  <c r="B218" i="10"/>
  <c r="C218" i="10" s="1"/>
  <c r="S217" i="10"/>
  <c r="T217" i="10" s="1"/>
  <c r="Q217" i="10"/>
  <c r="R217" i="10" s="1"/>
  <c r="O217" i="10"/>
  <c r="P217" i="10" s="1"/>
  <c r="M217" i="10"/>
  <c r="N217" i="10" s="1"/>
  <c r="K217" i="10"/>
  <c r="L217" i="10" s="1"/>
  <c r="H217" i="10"/>
  <c r="I217" i="10" s="1"/>
  <c r="E217" i="10"/>
  <c r="F217" i="10" s="1"/>
  <c r="B217" i="10"/>
  <c r="C217" i="10" s="1"/>
  <c r="S216" i="10"/>
  <c r="T216" i="10" s="1"/>
  <c r="Q216" i="10"/>
  <c r="R216" i="10" s="1"/>
  <c r="O216" i="10"/>
  <c r="P216" i="10" s="1"/>
  <c r="M216" i="10"/>
  <c r="N216" i="10" s="1"/>
  <c r="K216" i="10"/>
  <c r="L216" i="10" s="1"/>
  <c r="H216" i="10"/>
  <c r="I216" i="10" s="1"/>
  <c r="E216" i="10"/>
  <c r="F216" i="10" s="1"/>
  <c r="B216" i="10"/>
  <c r="C216" i="10" s="1"/>
  <c r="S215" i="10"/>
  <c r="T215" i="10" s="1"/>
  <c r="Q215" i="10"/>
  <c r="R215" i="10" s="1"/>
  <c r="O215" i="10"/>
  <c r="P215" i="10" s="1"/>
  <c r="M215" i="10"/>
  <c r="N215" i="10" s="1"/>
  <c r="K215" i="10"/>
  <c r="L215" i="10" s="1"/>
  <c r="H215" i="10"/>
  <c r="I215" i="10" s="1"/>
  <c r="E215" i="10"/>
  <c r="F215" i="10" s="1"/>
  <c r="B215" i="10"/>
  <c r="C215" i="10" s="1"/>
  <c r="S214" i="10"/>
  <c r="T214" i="10" s="1"/>
  <c r="Q214" i="10"/>
  <c r="R214" i="10" s="1"/>
  <c r="O214" i="10"/>
  <c r="P214" i="10" s="1"/>
  <c r="M214" i="10"/>
  <c r="N214" i="10" s="1"/>
  <c r="K214" i="10"/>
  <c r="L214" i="10" s="1"/>
  <c r="H214" i="10"/>
  <c r="I214" i="10" s="1"/>
  <c r="E214" i="10"/>
  <c r="F214" i="10" s="1"/>
  <c r="B214" i="10"/>
  <c r="C214" i="10" s="1"/>
  <c r="S213" i="10"/>
  <c r="T213" i="10" s="1"/>
  <c r="Q213" i="10"/>
  <c r="R213" i="10" s="1"/>
  <c r="O213" i="10"/>
  <c r="P213" i="10" s="1"/>
  <c r="M213" i="10"/>
  <c r="N213" i="10" s="1"/>
  <c r="K213" i="10"/>
  <c r="L213" i="10" s="1"/>
  <c r="H213" i="10"/>
  <c r="I213" i="10" s="1"/>
  <c r="E213" i="10"/>
  <c r="F213" i="10" s="1"/>
  <c r="B213" i="10"/>
  <c r="C213" i="10" s="1"/>
  <c r="S212" i="10"/>
  <c r="T212" i="10" s="1"/>
  <c r="Q212" i="10"/>
  <c r="R212" i="10" s="1"/>
  <c r="O212" i="10"/>
  <c r="P212" i="10" s="1"/>
  <c r="M212" i="10"/>
  <c r="N212" i="10" s="1"/>
  <c r="K212" i="10"/>
  <c r="L212" i="10" s="1"/>
  <c r="H212" i="10"/>
  <c r="I212" i="10" s="1"/>
  <c r="E212" i="10"/>
  <c r="F212" i="10" s="1"/>
  <c r="B212" i="10"/>
  <c r="C212" i="10" s="1"/>
  <c r="S211" i="10"/>
  <c r="T211" i="10" s="1"/>
  <c r="Q211" i="10"/>
  <c r="R211" i="10" s="1"/>
  <c r="O211" i="10"/>
  <c r="P211" i="10" s="1"/>
  <c r="M211" i="10"/>
  <c r="N211" i="10" s="1"/>
  <c r="K211" i="10"/>
  <c r="L211" i="10" s="1"/>
  <c r="H211" i="10"/>
  <c r="I211" i="10" s="1"/>
  <c r="E211" i="10"/>
  <c r="F211" i="10" s="1"/>
  <c r="B211" i="10"/>
  <c r="C211" i="10" s="1"/>
  <c r="S210" i="10"/>
  <c r="T210" i="10" s="1"/>
  <c r="Q210" i="10"/>
  <c r="R210" i="10" s="1"/>
  <c r="O210" i="10"/>
  <c r="P210" i="10" s="1"/>
  <c r="M210" i="10"/>
  <c r="N210" i="10" s="1"/>
  <c r="K210" i="10"/>
  <c r="L210" i="10" s="1"/>
  <c r="H210" i="10"/>
  <c r="I210" i="10" s="1"/>
  <c r="E210" i="10"/>
  <c r="F210" i="10" s="1"/>
  <c r="B210" i="10"/>
  <c r="C210" i="10" s="1"/>
  <c r="S209" i="10"/>
  <c r="T209" i="10" s="1"/>
  <c r="Q209" i="10"/>
  <c r="R209" i="10" s="1"/>
  <c r="O209" i="10"/>
  <c r="P209" i="10" s="1"/>
  <c r="M209" i="10"/>
  <c r="N209" i="10" s="1"/>
  <c r="K209" i="10"/>
  <c r="L209" i="10" s="1"/>
  <c r="H209" i="10"/>
  <c r="I209" i="10" s="1"/>
  <c r="E209" i="10"/>
  <c r="F209" i="10" s="1"/>
  <c r="B209" i="10"/>
  <c r="C209" i="10" s="1"/>
  <c r="S208" i="10"/>
  <c r="T208" i="10" s="1"/>
  <c r="Q208" i="10"/>
  <c r="R208" i="10" s="1"/>
  <c r="O208" i="10"/>
  <c r="P208" i="10" s="1"/>
  <c r="M208" i="10"/>
  <c r="N208" i="10" s="1"/>
  <c r="K208" i="10"/>
  <c r="L208" i="10" s="1"/>
  <c r="H208" i="10"/>
  <c r="I208" i="10" s="1"/>
  <c r="E208" i="10"/>
  <c r="F208" i="10" s="1"/>
  <c r="B208" i="10"/>
  <c r="C208" i="10" s="1"/>
  <c r="S207" i="10"/>
  <c r="T207" i="10" s="1"/>
  <c r="Q207" i="10"/>
  <c r="R207" i="10" s="1"/>
  <c r="O207" i="10"/>
  <c r="P207" i="10" s="1"/>
  <c r="M207" i="10"/>
  <c r="N207" i="10" s="1"/>
  <c r="K207" i="10"/>
  <c r="L207" i="10" s="1"/>
  <c r="H207" i="10"/>
  <c r="I207" i="10" s="1"/>
  <c r="E207" i="10"/>
  <c r="F207" i="10" s="1"/>
  <c r="B207" i="10"/>
  <c r="C207" i="10" s="1"/>
  <c r="S206" i="10"/>
  <c r="T206" i="10" s="1"/>
  <c r="Q206" i="10"/>
  <c r="R206" i="10" s="1"/>
  <c r="O206" i="10"/>
  <c r="P206" i="10" s="1"/>
  <c r="M206" i="10"/>
  <c r="N206" i="10" s="1"/>
  <c r="K206" i="10"/>
  <c r="L206" i="10" s="1"/>
  <c r="H206" i="10"/>
  <c r="I206" i="10" s="1"/>
  <c r="E206" i="10"/>
  <c r="F206" i="10" s="1"/>
  <c r="B206" i="10"/>
  <c r="C206" i="10" s="1"/>
  <c r="S205" i="10"/>
  <c r="T205" i="10" s="1"/>
  <c r="Q205" i="10"/>
  <c r="R205" i="10" s="1"/>
  <c r="O205" i="10"/>
  <c r="P205" i="10" s="1"/>
  <c r="M205" i="10"/>
  <c r="N205" i="10" s="1"/>
  <c r="K205" i="10"/>
  <c r="L205" i="10" s="1"/>
  <c r="H205" i="10"/>
  <c r="I205" i="10" s="1"/>
  <c r="E205" i="10"/>
  <c r="F205" i="10" s="1"/>
  <c r="B205" i="10"/>
  <c r="C205" i="10" s="1"/>
  <c r="S204" i="10"/>
  <c r="T204" i="10" s="1"/>
  <c r="Q204" i="10"/>
  <c r="R204" i="10" s="1"/>
  <c r="O204" i="10"/>
  <c r="P204" i="10" s="1"/>
  <c r="M204" i="10"/>
  <c r="N204" i="10" s="1"/>
  <c r="K204" i="10"/>
  <c r="L204" i="10" s="1"/>
  <c r="H204" i="10"/>
  <c r="I204" i="10" s="1"/>
  <c r="E204" i="10"/>
  <c r="F204" i="10" s="1"/>
  <c r="B204" i="10"/>
  <c r="C204" i="10" s="1"/>
  <c r="S203" i="10"/>
  <c r="T203" i="10" s="1"/>
  <c r="Q203" i="10"/>
  <c r="R203" i="10" s="1"/>
  <c r="O203" i="10"/>
  <c r="P203" i="10" s="1"/>
  <c r="M203" i="10"/>
  <c r="N203" i="10" s="1"/>
  <c r="K203" i="10"/>
  <c r="L203" i="10" s="1"/>
  <c r="H203" i="10"/>
  <c r="I203" i="10" s="1"/>
  <c r="E203" i="10"/>
  <c r="F203" i="10" s="1"/>
  <c r="B203" i="10"/>
  <c r="C203" i="10" s="1"/>
  <c r="S202" i="10"/>
  <c r="T202" i="10" s="1"/>
  <c r="Q202" i="10"/>
  <c r="R202" i="10" s="1"/>
  <c r="O202" i="10"/>
  <c r="P202" i="10" s="1"/>
  <c r="M202" i="10"/>
  <c r="N202" i="10" s="1"/>
  <c r="K202" i="10"/>
  <c r="L202" i="10" s="1"/>
  <c r="H202" i="10"/>
  <c r="I202" i="10" s="1"/>
  <c r="E202" i="10"/>
  <c r="F202" i="10" s="1"/>
  <c r="B202" i="10"/>
  <c r="C202" i="10" s="1"/>
  <c r="S201" i="10"/>
  <c r="T201" i="10" s="1"/>
  <c r="Q201" i="10"/>
  <c r="R201" i="10" s="1"/>
  <c r="O201" i="10"/>
  <c r="P201" i="10" s="1"/>
  <c r="M201" i="10"/>
  <c r="N201" i="10" s="1"/>
  <c r="K201" i="10"/>
  <c r="L201" i="10" s="1"/>
  <c r="H201" i="10"/>
  <c r="I201" i="10" s="1"/>
  <c r="E201" i="10"/>
  <c r="F201" i="10" s="1"/>
  <c r="B201" i="10"/>
  <c r="C201" i="10" s="1"/>
  <c r="S200" i="10"/>
  <c r="T200" i="10" s="1"/>
  <c r="Q200" i="10"/>
  <c r="R200" i="10" s="1"/>
  <c r="O200" i="10"/>
  <c r="P200" i="10" s="1"/>
  <c r="M200" i="10"/>
  <c r="N200" i="10" s="1"/>
  <c r="K200" i="10"/>
  <c r="L200" i="10" s="1"/>
  <c r="H200" i="10"/>
  <c r="I200" i="10" s="1"/>
  <c r="E200" i="10"/>
  <c r="F200" i="10" s="1"/>
  <c r="B200" i="10"/>
  <c r="C200" i="10" s="1"/>
  <c r="S199" i="10"/>
  <c r="T199" i="10" s="1"/>
  <c r="Q199" i="10"/>
  <c r="R199" i="10" s="1"/>
  <c r="O199" i="10"/>
  <c r="P199" i="10" s="1"/>
  <c r="M199" i="10"/>
  <c r="N199" i="10" s="1"/>
  <c r="K199" i="10"/>
  <c r="L199" i="10" s="1"/>
  <c r="H199" i="10"/>
  <c r="I199" i="10" s="1"/>
  <c r="E199" i="10"/>
  <c r="F199" i="10" s="1"/>
  <c r="B199" i="10"/>
  <c r="C199" i="10" s="1"/>
  <c r="S198" i="10"/>
  <c r="T198" i="10" s="1"/>
  <c r="Q198" i="10"/>
  <c r="R198" i="10" s="1"/>
  <c r="O198" i="10"/>
  <c r="P198" i="10" s="1"/>
  <c r="M198" i="10"/>
  <c r="N198" i="10" s="1"/>
  <c r="K198" i="10"/>
  <c r="L198" i="10" s="1"/>
  <c r="H198" i="10"/>
  <c r="I198" i="10" s="1"/>
  <c r="E198" i="10"/>
  <c r="F198" i="10" s="1"/>
  <c r="B198" i="10"/>
  <c r="C198" i="10" s="1"/>
  <c r="S197" i="10"/>
  <c r="T197" i="10" s="1"/>
  <c r="Q197" i="10"/>
  <c r="R197" i="10" s="1"/>
  <c r="O197" i="10"/>
  <c r="P197" i="10" s="1"/>
  <c r="M197" i="10"/>
  <c r="N197" i="10" s="1"/>
  <c r="K197" i="10"/>
  <c r="L197" i="10" s="1"/>
  <c r="H197" i="10"/>
  <c r="I197" i="10" s="1"/>
  <c r="E197" i="10"/>
  <c r="F197" i="10" s="1"/>
  <c r="B197" i="10"/>
  <c r="C197" i="10" s="1"/>
  <c r="S196" i="10"/>
  <c r="T196" i="10" s="1"/>
  <c r="Q196" i="10"/>
  <c r="R196" i="10" s="1"/>
  <c r="O196" i="10"/>
  <c r="P196" i="10" s="1"/>
  <c r="M196" i="10"/>
  <c r="N196" i="10" s="1"/>
  <c r="K196" i="10"/>
  <c r="L196" i="10" s="1"/>
  <c r="H196" i="10"/>
  <c r="I196" i="10" s="1"/>
  <c r="E196" i="10"/>
  <c r="F196" i="10" s="1"/>
  <c r="B196" i="10"/>
  <c r="C196" i="10" s="1"/>
  <c r="S195" i="10"/>
  <c r="T195" i="10" s="1"/>
  <c r="Q195" i="10"/>
  <c r="R195" i="10" s="1"/>
  <c r="O195" i="10"/>
  <c r="P195" i="10" s="1"/>
  <c r="M195" i="10"/>
  <c r="N195" i="10" s="1"/>
  <c r="K195" i="10"/>
  <c r="L195" i="10" s="1"/>
  <c r="H195" i="10"/>
  <c r="I195" i="10" s="1"/>
  <c r="E195" i="10"/>
  <c r="F195" i="10" s="1"/>
  <c r="B195" i="10"/>
  <c r="C195" i="10" s="1"/>
  <c r="S194" i="10"/>
  <c r="T194" i="10" s="1"/>
  <c r="Q194" i="10"/>
  <c r="R194" i="10" s="1"/>
  <c r="O194" i="10"/>
  <c r="P194" i="10" s="1"/>
  <c r="M194" i="10"/>
  <c r="N194" i="10" s="1"/>
  <c r="K194" i="10"/>
  <c r="L194" i="10" s="1"/>
  <c r="H194" i="10"/>
  <c r="I194" i="10" s="1"/>
  <c r="E194" i="10"/>
  <c r="F194" i="10" s="1"/>
  <c r="B194" i="10"/>
  <c r="C194" i="10" s="1"/>
  <c r="S193" i="10"/>
  <c r="T193" i="10" s="1"/>
  <c r="Q193" i="10"/>
  <c r="R193" i="10" s="1"/>
  <c r="O193" i="10"/>
  <c r="P193" i="10" s="1"/>
  <c r="M193" i="10"/>
  <c r="N193" i="10" s="1"/>
  <c r="K193" i="10"/>
  <c r="L193" i="10" s="1"/>
  <c r="H193" i="10"/>
  <c r="I193" i="10" s="1"/>
  <c r="E193" i="10"/>
  <c r="F193" i="10" s="1"/>
  <c r="B193" i="10"/>
  <c r="C193" i="10" s="1"/>
  <c r="S192" i="10"/>
  <c r="T192" i="10" s="1"/>
  <c r="Q192" i="10"/>
  <c r="R192" i="10" s="1"/>
  <c r="O192" i="10"/>
  <c r="P192" i="10" s="1"/>
  <c r="M192" i="10"/>
  <c r="N192" i="10" s="1"/>
  <c r="K192" i="10"/>
  <c r="L192" i="10" s="1"/>
  <c r="H192" i="10"/>
  <c r="I192" i="10" s="1"/>
  <c r="E192" i="10"/>
  <c r="F192" i="10" s="1"/>
  <c r="B192" i="10"/>
  <c r="C192" i="10" s="1"/>
  <c r="S191" i="10"/>
  <c r="T191" i="10" s="1"/>
  <c r="Q191" i="10"/>
  <c r="R191" i="10" s="1"/>
  <c r="O191" i="10"/>
  <c r="P191" i="10" s="1"/>
  <c r="M191" i="10"/>
  <c r="N191" i="10" s="1"/>
  <c r="K191" i="10"/>
  <c r="L191" i="10" s="1"/>
  <c r="H191" i="10"/>
  <c r="I191" i="10" s="1"/>
  <c r="E191" i="10"/>
  <c r="F191" i="10" s="1"/>
  <c r="B191" i="10"/>
  <c r="C191" i="10" s="1"/>
  <c r="S190" i="10"/>
  <c r="T190" i="10" s="1"/>
  <c r="Q190" i="10"/>
  <c r="R190" i="10" s="1"/>
  <c r="O190" i="10"/>
  <c r="P190" i="10" s="1"/>
  <c r="M190" i="10"/>
  <c r="N190" i="10" s="1"/>
  <c r="K190" i="10"/>
  <c r="L190" i="10" s="1"/>
  <c r="H190" i="10"/>
  <c r="I190" i="10" s="1"/>
  <c r="E190" i="10"/>
  <c r="F190" i="10" s="1"/>
  <c r="B190" i="10"/>
  <c r="C190" i="10" s="1"/>
  <c r="S189" i="10"/>
  <c r="T189" i="10" s="1"/>
  <c r="Q189" i="10"/>
  <c r="R189" i="10" s="1"/>
  <c r="O189" i="10"/>
  <c r="P189" i="10" s="1"/>
  <c r="M189" i="10"/>
  <c r="N189" i="10" s="1"/>
  <c r="K189" i="10"/>
  <c r="L189" i="10" s="1"/>
  <c r="H189" i="10"/>
  <c r="I189" i="10" s="1"/>
  <c r="E189" i="10"/>
  <c r="F189" i="10" s="1"/>
  <c r="B189" i="10"/>
  <c r="C189" i="10" s="1"/>
  <c r="S188" i="10"/>
  <c r="T188" i="10" s="1"/>
  <c r="Q188" i="10"/>
  <c r="R188" i="10" s="1"/>
  <c r="O188" i="10"/>
  <c r="P188" i="10" s="1"/>
  <c r="M188" i="10"/>
  <c r="N188" i="10" s="1"/>
  <c r="K188" i="10"/>
  <c r="L188" i="10" s="1"/>
  <c r="H188" i="10"/>
  <c r="I188" i="10" s="1"/>
  <c r="E188" i="10"/>
  <c r="F188" i="10" s="1"/>
  <c r="B188" i="10"/>
  <c r="C188" i="10" s="1"/>
  <c r="S187" i="10"/>
  <c r="T187" i="10" s="1"/>
  <c r="Q187" i="10"/>
  <c r="R187" i="10" s="1"/>
  <c r="O187" i="10"/>
  <c r="P187" i="10" s="1"/>
  <c r="M187" i="10"/>
  <c r="N187" i="10" s="1"/>
  <c r="K187" i="10"/>
  <c r="L187" i="10" s="1"/>
  <c r="H187" i="10"/>
  <c r="I187" i="10" s="1"/>
  <c r="E187" i="10"/>
  <c r="F187" i="10" s="1"/>
  <c r="B187" i="10"/>
  <c r="C187" i="10" s="1"/>
  <c r="S186" i="10"/>
  <c r="T186" i="10" s="1"/>
  <c r="Q186" i="10"/>
  <c r="R186" i="10" s="1"/>
  <c r="O186" i="10"/>
  <c r="P186" i="10" s="1"/>
  <c r="M186" i="10"/>
  <c r="N186" i="10" s="1"/>
  <c r="K186" i="10"/>
  <c r="L186" i="10" s="1"/>
  <c r="H186" i="10"/>
  <c r="I186" i="10" s="1"/>
  <c r="E186" i="10"/>
  <c r="F186" i="10" s="1"/>
  <c r="B186" i="10"/>
  <c r="C186" i="10" s="1"/>
  <c r="S185" i="10"/>
  <c r="T185" i="10" s="1"/>
  <c r="Q185" i="10"/>
  <c r="R185" i="10" s="1"/>
  <c r="O185" i="10"/>
  <c r="P185" i="10" s="1"/>
  <c r="M185" i="10"/>
  <c r="N185" i="10" s="1"/>
  <c r="K185" i="10"/>
  <c r="L185" i="10" s="1"/>
  <c r="H185" i="10"/>
  <c r="I185" i="10" s="1"/>
  <c r="E185" i="10"/>
  <c r="F185" i="10" s="1"/>
  <c r="B185" i="10"/>
  <c r="C185" i="10" s="1"/>
  <c r="S184" i="10"/>
  <c r="T184" i="10" s="1"/>
  <c r="Q184" i="10"/>
  <c r="R184" i="10" s="1"/>
  <c r="O184" i="10"/>
  <c r="P184" i="10" s="1"/>
  <c r="M184" i="10"/>
  <c r="N184" i="10" s="1"/>
  <c r="K184" i="10"/>
  <c r="L184" i="10" s="1"/>
  <c r="H184" i="10"/>
  <c r="I184" i="10" s="1"/>
  <c r="E184" i="10"/>
  <c r="F184" i="10" s="1"/>
  <c r="B184" i="10"/>
  <c r="C184" i="10" s="1"/>
  <c r="S183" i="10"/>
  <c r="T183" i="10" s="1"/>
  <c r="Q183" i="10"/>
  <c r="R183" i="10" s="1"/>
  <c r="O183" i="10"/>
  <c r="P183" i="10" s="1"/>
  <c r="M183" i="10"/>
  <c r="N183" i="10" s="1"/>
  <c r="K183" i="10"/>
  <c r="L183" i="10" s="1"/>
  <c r="H183" i="10"/>
  <c r="I183" i="10" s="1"/>
  <c r="E183" i="10"/>
  <c r="F183" i="10" s="1"/>
  <c r="B183" i="10"/>
  <c r="C183" i="10" s="1"/>
  <c r="S182" i="10"/>
  <c r="T182" i="10" s="1"/>
  <c r="Q182" i="10"/>
  <c r="R182" i="10" s="1"/>
  <c r="O182" i="10"/>
  <c r="P182" i="10" s="1"/>
  <c r="M182" i="10"/>
  <c r="N182" i="10" s="1"/>
  <c r="K182" i="10"/>
  <c r="L182" i="10" s="1"/>
  <c r="H182" i="10"/>
  <c r="I182" i="10" s="1"/>
  <c r="E182" i="10"/>
  <c r="F182" i="10" s="1"/>
  <c r="B182" i="10"/>
  <c r="C182" i="10" s="1"/>
  <c r="S181" i="10"/>
  <c r="T181" i="10" s="1"/>
  <c r="Q181" i="10"/>
  <c r="R181" i="10" s="1"/>
  <c r="O181" i="10"/>
  <c r="P181" i="10" s="1"/>
  <c r="M181" i="10"/>
  <c r="N181" i="10" s="1"/>
  <c r="K181" i="10"/>
  <c r="L181" i="10" s="1"/>
  <c r="H181" i="10"/>
  <c r="I181" i="10" s="1"/>
  <c r="E181" i="10"/>
  <c r="F181" i="10" s="1"/>
  <c r="B181" i="10"/>
  <c r="C181" i="10" s="1"/>
  <c r="S180" i="10"/>
  <c r="T180" i="10" s="1"/>
  <c r="Q180" i="10"/>
  <c r="R180" i="10" s="1"/>
  <c r="O180" i="10"/>
  <c r="P180" i="10" s="1"/>
  <c r="M180" i="10"/>
  <c r="N180" i="10" s="1"/>
  <c r="K180" i="10"/>
  <c r="L180" i="10" s="1"/>
  <c r="H180" i="10"/>
  <c r="I180" i="10" s="1"/>
  <c r="E180" i="10"/>
  <c r="F180" i="10" s="1"/>
  <c r="B180" i="10"/>
  <c r="C180" i="10" s="1"/>
  <c r="S179" i="10"/>
  <c r="T179" i="10" s="1"/>
  <c r="Q179" i="10"/>
  <c r="R179" i="10" s="1"/>
  <c r="O179" i="10"/>
  <c r="P179" i="10" s="1"/>
  <c r="M179" i="10"/>
  <c r="N179" i="10" s="1"/>
  <c r="K179" i="10"/>
  <c r="L179" i="10" s="1"/>
  <c r="H179" i="10"/>
  <c r="I179" i="10" s="1"/>
  <c r="E179" i="10"/>
  <c r="F179" i="10" s="1"/>
  <c r="B179" i="10"/>
  <c r="C179" i="10" s="1"/>
  <c r="S178" i="10"/>
  <c r="T178" i="10" s="1"/>
  <c r="Q178" i="10"/>
  <c r="R178" i="10" s="1"/>
  <c r="O178" i="10"/>
  <c r="P178" i="10" s="1"/>
  <c r="M178" i="10"/>
  <c r="N178" i="10" s="1"/>
  <c r="K178" i="10"/>
  <c r="L178" i="10" s="1"/>
  <c r="H178" i="10"/>
  <c r="I178" i="10" s="1"/>
  <c r="E178" i="10"/>
  <c r="F178" i="10" s="1"/>
  <c r="B178" i="10"/>
  <c r="C178" i="10" s="1"/>
  <c r="S177" i="10"/>
  <c r="T177" i="10" s="1"/>
  <c r="Q177" i="10"/>
  <c r="R177" i="10" s="1"/>
  <c r="O177" i="10"/>
  <c r="P177" i="10" s="1"/>
  <c r="M177" i="10"/>
  <c r="N177" i="10" s="1"/>
  <c r="K177" i="10"/>
  <c r="L177" i="10" s="1"/>
  <c r="H177" i="10"/>
  <c r="I177" i="10" s="1"/>
  <c r="E177" i="10"/>
  <c r="F177" i="10" s="1"/>
  <c r="B177" i="10"/>
  <c r="C177" i="10" s="1"/>
  <c r="S176" i="10"/>
  <c r="T176" i="10" s="1"/>
  <c r="Q176" i="10"/>
  <c r="R176" i="10" s="1"/>
  <c r="O176" i="10"/>
  <c r="P176" i="10" s="1"/>
  <c r="M176" i="10"/>
  <c r="N176" i="10" s="1"/>
  <c r="K176" i="10"/>
  <c r="L176" i="10" s="1"/>
  <c r="H176" i="10"/>
  <c r="I176" i="10" s="1"/>
  <c r="E176" i="10"/>
  <c r="F176" i="10" s="1"/>
  <c r="B176" i="10"/>
  <c r="C176" i="10" s="1"/>
  <c r="S175" i="10"/>
  <c r="T175" i="10" s="1"/>
  <c r="Q175" i="10"/>
  <c r="R175" i="10" s="1"/>
  <c r="O175" i="10"/>
  <c r="P175" i="10" s="1"/>
  <c r="M175" i="10"/>
  <c r="N175" i="10" s="1"/>
  <c r="K175" i="10"/>
  <c r="L175" i="10" s="1"/>
  <c r="H175" i="10"/>
  <c r="I175" i="10" s="1"/>
  <c r="E175" i="10"/>
  <c r="F175" i="10" s="1"/>
  <c r="B175" i="10"/>
  <c r="C175" i="10" s="1"/>
  <c r="S174" i="10"/>
  <c r="T174" i="10" s="1"/>
  <c r="Q174" i="10"/>
  <c r="R174" i="10" s="1"/>
  <c r="O174" i="10"/>
  <c r="P174" i="10" s="1"/>
  <c r="M174" i="10"/>
  <c r="N174" i="10" s="1"/>
  <c r="K174" i="10"/>
  <c r="L174" i="10" s="1"/>
  <c r="H174" i="10"/>
  <c r="I174" i="10" s="1"/>
  <c r="E174" i="10"/>
  <c r="F174" i="10" s="1"/>
  <c r="B174" i="10"/>
  <c r="C174" i="10" s="1"/>
  <c r="S173" i="10"/>
  <c r="T173" i="10" s="1"/>
  <c r="Q173" i="10"/>
  <c r="R173" i="10" s="1"/>
  <c r="O173" i="10"/>
  <c r="P173" i="10" s="1"/>
  <c r="M173" i="10"/>
  <c r="N173" i="10" s="1"/>
  <c r="K173" i="10"/>
  <c r="L173" i="10" s="1"/>
  <c r="H173" i="10"/>
  <c r="I173" i="10" s="1"/>
  <c r="E173" i="10"/>
  <c r="F173" i="10" s="1"/>
  <c r="B173" i="10"/>
  <c r="C173" i="10" s="1"/>
  <c r="S172" i="10"/>
  <c r="T172" i="10" s="1"/>
  <c r="Q172" i="10"/>
  <c r="R172" i="10" s="1"/>
  <c r="O172" i="10"/>
  <c r="P172" i="10" s="1"/>
  <c r="M172" i="10"/>
  <c r="N172" i="10" s="1"/>
  <c r="K172" i="10"/>
  <c r="L172" i="10" s="1"/>
  <c r="H172" i="10"/>
  <c r="I172" i="10" s="1"/>
  <c r="E172" i="10"/>
  <c r="F172" i="10" s="1"/>
  <c r="B172" i="10"/>
  <c r="C172" i="10" s="1"/>
  <c r="S171" i="10"/>
  <c r="T171" i="10" s="1"/>
  <c r="Q171" i="10"/>
  <c r="R171" i="10" s="1"/>
  <c r="O171" i="10"/>
  <c r="P171" i="10" s="1"/>
  <c r="M171" i="10"/>
  <c r="N171" i="10" s="1"/>
  <c r="K171" i="10"/>
  <c r="L171" i="10" s="1"/>
  <c r="H171" i="10"/>
  <c r="I171" i="10" s="1"/>
  <c r="E171" i="10"/>
  <c r="F171" i="10" s="1"/>
  <c r="B171" i="10"/>
  <c r="C171" i="10" s="1"/>
  <c r="S170" i="10"/>
  <c r="T170" i="10" s="1"/>
  <c r="Q170" i="10"/>
  <c r="R170" i="10" s="1"/>
  <c r="O170" i="10"/>
  <c r="P170" i="10" s="1"/>
  <c r="M170" i="10"/>
  <c r="N170" i="10" s="1"/>
  <c r="K170" i="10"/>
  <c r="L170" i="10" s="1"/>
  <c r="H170" i="10"/>
  <c r="I170" i="10" s="1"/>
  <c r="E170" i="10"/>
  <c r="F170" i="10" s="1"/>
  <c r="B170" i="10"/>
  <c r="C170" i="10" s="1"/>
  <c r="S169" i="10"/>
  <c r="T169" i="10" s="1"/>
  <c r="Q169" i="10"/>
  <c r="R169" i="10" s="1"/>
  <c r="O169" i="10"/>
  <c r="P169" i="10" s="1"/>
  <c r="M169" i="10"/>
  <c r="N169" i="10" s="1"/>
  <c r="K169" i="10"/>
  <c r="L169" i="10" s="1"/>
  <c r="H169" i="10"/>
  <c r="I169" i="10" s="1"/>
  <c r="E169" i="10"/>
  <c r="F169" i="10" s="1"/>
  <c r="B169" i="10"/>
  <c r="C169" i="10" s="1"/>
  <c r="S168" i="10"/>
  <c r="T168" i="10" s="1"/>
  <c r="Q168" i="10"/>
  <c r="R168" i="10" s="1"/>
  <c r="O168" i="10"/>
  <c r="P168" i="10" s="1"/>
  <c r="M168" i="10"/>
  <c r="N168" i="10" s="1"/>
  <c r="K168" i="10"/>
  <c r="L168" i="10" s="1"/>
  <c r="H168" i="10"/>
  <c r="I168" i="10" s="1"/>
  <c r="E168" i="10"/>
  <c r="F168" i="10" s="1"/>
  <c r="B168" i="10"/>
  <c r="C168" i="10" s="1"/>
  <c r="S167" i="10"/>
  <c r="T167" i="10" s="1"/>
  <c r="Q167" i="10"/>
  <c r="R167" i="10" s="1"/>
  <c r="O167" i="10"/>
  <c r="P167" i="10" s="1"/>
  <c r="M167" i="10"/>
  <c r="N167" i="10" s="1"/>
  <c r="K167" i="10"/>
  <c r="L167" i="10" s="1"/>
  <c r="H167" i="10"/>
  <c r="I167" i="10" s="1"/>
  <c r="E167" i="10"/>
  <c r="F167" i="10" s="1"/>
  <c r="B167" i="10"/>
  <c r="C167" i="10" s="1"/>
  <c r="S166" i="10"/>
  <c r="T166" i="10" s="1"/>
  <c r="Q166" i="10"/>
  <c r="R166" i="10" s="1"/>
  <c r="O166" i="10"/>
  <c r="P166" i="10" s="1"/>
  <c r="M166" i="10"/>
  <c r="N166" i="10" s="1"/>
  <c r="K166" i="10"/>
  <c r="L166" i="10" s="1"/>
  <c r="H166" i="10"/>
  <c r="I166" i="10" s="1"/>
  <c r="E166" i="10"/>
  <c r="F166" i="10" s="1"/>
  <c r="B166" i="10"/>
  <c r="C166" i="10" s="1"/>
  <c r="S165" i="10"/>
  <c r="T165" i="10" s="1"/>
  <c r="Q165" i="10"/>
  <c r="R165" i="10" s="1"/>
  <c r="O165" i="10"/>
  <c r="P165" i="10" s="1"/>
  <c r="M165" i="10"/>
  <c r="N165" i="10" s="1"/>
  <c r="K165" i="10"/>
  <c r="L165" i="10" s="1"/>
  <c r="H165" i="10"/>
  <c r="I165" i="10" s="1"/>
  <c r="E165" i="10"/>
  <c r="F165" i="10" s="1"/>
  <c r="B165" i="10"/>
  <c r="C165" i="10" s="1"/>
  <c r="S164" i="10"/>
  <c r="T164" i="10" s="1"/>
  <c r="Q164" i="10"/>
  <c r="R164" i="10" s="1"/>
  <c r="O164" i="10"/>
  <c r="P164" i="10" s="1"/>
  <c r="M164" i="10"/>
  <c r="N164" i="10" s="1"/>
  <c r="K164" i="10"/>
  <c r="L164" i="10" s="1"/>
  <c r="H164" i="10"/>
  <c r="I164" i="10" s="1"/>
  <c r="E164" i="10"/>
  <c r="F164" i="10" s="1"/>
  <c r="B164" i="10"/>
  <c r="C164" i="10" s="1"/>
  <c r="S163" i="10"/>
  <c r="T163" i="10" s="1"/>
  <c r="Q163" i="10"/>
  <c r="R163" i="10" s="1"/>
  <c r="O163" i="10"/>
  <c r="P163" i="10" s="1"/>
  <c r="M163" i="10"/>
  <c r="N163" i="10" s="1"/>
  <c r="K163" i="10"/>
  <c r="L163" i="10" s="1"/>
  <c r="H163" i="10"/>
  <c r="I163" i="10" s="1"/>
  <c r="E163" i="10"/>
  <c r="F163" i="10" s="1"/>
  <c r="B163" i="10"/>
  <c r="C163" i="10" s="1"/>
  <c r="S162" i="10"/>
  <c r="T162" i="10" s="1"/>
  <c r="Q162" i="10"/>
  <c r="R162" i="10" s="1"/>
  <c r="O162" i="10"/>
  <c r="P162" i="10" s="1"/>
  <c r="M162" i="10"/>
  <c r="N162" i="10" s="1"/>
  <c r="K162" i="10"/>
  <c r="L162" i="10" s="1"/>
  <c r="H162" i="10"/>
  <c r="I162" i="10" s="1"/>
  <c r="E162" i="10"/>
  <c r="F162" i="10" s="1"/>
  <c r="B162" i="10"/>
  <c r="C162" i="10" s="1"/>
  <c r="S161" i="10"/>
  <c r="T161" i="10" s="1"/>
  <c r="Q161" i="10"/>
  <c r="R161" i="10" s="1"/>
  <c r="O161" i="10"/>
  <c r="P161" i="10" s="1"/>
  <c r="M161" i="10"/>
  <c r="N161" i="10" s="1"/>
  <c r="K161" i="10"/>
  <c r="L161" i="10" s="1"/>
  <c r="H161" i="10"/>
  <c r="I161" i="10" s="1"/>
  <c r="E161" i="10"/>
  <c r="F161" i="10" s="1"/>
  <c r="B161" i="10"/>
  <c r="C161" i="10" s="1"/>
  <c r="S160" i="10"/>
  <c r="T160" i="10" s="1"/>
  <c r="Q160" i="10"/>
  <c r="R160" i="10" s="1"/>
  <c r="O160" i="10"/>
  <c r="P160" i="10" s="1"/>
  <c r="M160" i="10"/>
  <c r="N160" i="10" s="1"/>
  <c r="K160" i="10"/>
  <c r="L160" i="10" s="1"/>
  <c r="H160" i="10"/>
  <c r="I160" i="10" s="1"/>
  <c r="E160" i="10"/>
  <c r="F160" i="10" s="1"/>
  <c r="B160" i="10"/>
  <c r="C160" i="10" s="1"/>
  <c r="S159" i="10"/>
  <c r="T159" i="10" s="1"/>
  <c r="Q159" i="10"/>
  <c r="R159" i="10" s="1"/>
  <c r="O159" i="10"/>
  <c r="P159" i="10" s="1"/>
  <c r="M159" i="10"/>
  <c r="N159" i="10" s="1"/>
  <c r="K159" i="10"/>
  <c r="L159" i="10" s="1"/>
  <c r="H159" i="10"/>
  <c r="I159" i="10" s="1"/>
  <c r="E159" i="10"/>
  <c r="F159" i="10" s="1"/>
  <c r="B159" i="10"/>
  <c r="C159" i="10" s="1"/>
  <c r="S158" i="10"/>
  <c r="T158" i="10" s="1"/>
  <c r="Q158" i="10"/>
  <c r="R158" i="10" s="1"/>
  <c r="O158" i="10"/>
  <c r="P158" i="10" s="1"/>
  <c r="M158" i="10"/>
  <c r="N158" i="10" s="1"/>
  <c r="K158" i="10"/>
  <c r="L158" i="10" s="1"/>
  <c r="H158" i="10"/>
  <c r="I158" i="10" s="1"/>
  <c r="E158" i="10"/>
  <c r="F158" i="10" s="1"/>
  <c r="B158" i="10"/>
  <c r="C158" i="10" s="1"/>
  <c r="S157" i="10"/>
  <c r="T157" i="10" s="1"/>
  <c r="Q157" i="10"/>
  <c r="R157" i="10" s="1"/>
  <c r="O157" i="10"/>
  <c r="P157" i="10" s="1"/>
  <c r="M157" i="10"/>
  <c r="N157" i="10" s="1"/>
  <c r="K157" i="10"/>
  <c r="L157" i="10" s="1"/>
  <c r="H157" i="10"/>
  <c r="I157" i="10" s="1"/>
  <c r="E157" i="10"/>
  <c r="F157" i="10" s="1"/>
  <c r="B157" i="10"/>
  <c r="C157" i="10" s="1"/>
  <c r="S156" i="10"/>
  <c r="T156" i="10" s="1"/>
  <c r="Q156" i="10"/>
  <c r="R156" i="10" s="1"/>
  <c r="O156" i="10"/>
  <c r="P156" i="10" s="1"/>
  <c r="M156" i="10"/>
  <c r="N156" i="10" s="1"/>
  <c r="K156" i="10"/>
  <c r="L156" i="10" s="1"/>
  <c r="H156" i="10"/>
  <c r="I156" i="10" s="1"/>
  <c r="E156" i="10"/>
  <c r="F156" i="10" s="1"/>
  <c r="B156" i="10"/>
  <c r="C156" i="10" s="1"/>
  <c r="S155" i="10"/>
  <c r="T155" i="10" s="1"/>
  <c r="Q155" i="10"/>
  <c r="R155" i="10" s="1"/>
  <c r="O155" i="10"/>
  <c r="P155" i="10" s="1"/>
  <c r="M155" i="10"/>
  <c r="N155" i="10" s="1"/>
  <c r="K155" i="10"/>
  <c r="L155" i="10" s="1"/>
  <c r="H155" i="10"/>
  <c r="I155" i="10" s="1"/>
  <c r="E155" i="10"/>
  <c r="F155" i="10" s="1"/>
  <c r="B155" i="10"/>
  <c r="C155" i="10" s="1"/>
  <c r="S154" i="10"/>
  <c r="T154" i="10" s="1"/>
  <c r="Q154" i="10"/>
  <c r="R154" i="10" s="1"/>
  <c r="O154" i="10"/>
  <c r="P154" i="10" s="1"/>
  <c r="M154" i="10"/>
  <c r="N154" i="10" s="1"/>
  <c r="K154" i="10"/>
  <c r="L154" i="10" s="1"/>
  <c r="H154" i="10"/>
  <c r="I154" i="10" s="1"/>
  <c r="E154" i="10"/>
  <c r="F154" i="10" s="1"/>
  <c r="B154" i="10"/>
  <c r="C154" i="10" s="1"/>
  <c r="S153" i="10"/>
  <c r="T153" i="10" s="1"/>
  <c r="Q153" i="10"/>
  <c r="R153" i="10" s="1"/>
  <c r="O153" i="10"/>
  <c r="P153" i="10" s="1"/>
  <c r="M153" i="10"/>
  <c r="N153" i="10" s="1"/>
  <c r="K153" i="10"/>
  <c r="L153" i="10" s="1"/>
  <c r="H153" i="10"/>
  <c r="I153" i="10" s="1"/>
  <c r="E153" i="10"/>
  <c r="F153" i="10" s="1"/>
  <c r="B153" i="10"/>
  <c r="C153" i="10" s="1"/>
  <c r="S152" i="10"/>
  <c r="T152" i="10" s="1"/>
  <c r="Q152" i="10"/>
  <c r="R152" i="10" s="1"/>
  <c r="O152" i="10"/>
  <c r="P152" i="10" s="1"/>
  <c r="M152" i="10"/>
  <c r="N152" i="10" s="1"/>
  <c r="K152" i="10"/>
  <c r="L152" i="10" s="1"/>
  <c r="H152" i="10"/>
  <c r="I152" i="10" s="1"/>
  <c r="E152" i="10"/>
  <c r="F152" i="10" s="1"/>
  <c r="B152" i="10"/>
  <c r="C152" i="10" s="1"/>
  <c r="S151" i="10"/>
  <c r="T151" i="10" s="1"/>
  <c r="Q151" i="10"/>
  <c r="R151" i="10" s="1"/>
  <c r="O151" i="10"/>
  <c r="P151" i="10" s="1"/>
  <c r="M151" i="10"/>
  <c r="N151" i="10" s="1"/>
  <c r="K151" i="10"/>
  <c r="L151" i="10" s="1"/>
  <c r="H151" i="10"/>
  <c r="I151" i="10" s="1"/>
  <c r="E151" i="10"/>
  <c r="F151" i="10" s="1"/>
  <c r="B151" i="10"/>
  <c r="C151" i="10" s="1"/>
  <c r="S150" i="10"/>
  <c r="T150" i="10" s="1"/>
  <c r="Q150" i="10"/>
  <c r="R150" i="10" s="1"/>
  <c r="O150" i="10"/>
  <c r="P150" i="10" s="1"/>
  <c r="M150" i="10"/>
  <c r="N150" i="10" s="1"/>
  <c r="K150" i="10"/>
  <c r="L150" i="10" s="1"/>
  <c r="H150" i="10"/>
  <c r="I150" i="10" s="1"/>
  <c r="E150" i="10"/>
  <c r="F150" i="10" s="1"/>
  <c r="B150" i="10"/>
  <c r="C150" i="10" s="1"/>
  <c r="S149" i="10"/>
  <c r="T149" i="10" s="1"/>
  <c r="Q149" i="10"/>
  <c r="R149" i="10" s="1"/>
  <c r="O149" i="10"/>
  <c r="P149" i="10" s="1"/>
  <c r="M149" i="10"/>
  <c r="N149" i="10" s="1"/>
  <c r="K149" i="10"/>
  <c r="L149" i="10" s="1"/>
  <c r="H149" i="10"/>
  <c r="I149" i="10" s="1"/>
  <c r="E149" i="10"/>
  <c r="F149" i="10" s="1"/>
  <c r="B149" i="10"/>
  <c r="C149" i="10" s="1"/>
  <c r="S148" i="10"/>
  <c r="T148" i="10" s="1"/>
  <c r="Q148" i="10"/>
  <c r="R148" i="10" s="1"/>
  <c r="O148" i="10"/>
  <c r="P148" i="10" s="1"/>
  <c r="M148" i="10"/>
  <c r="N148" i="10" s="1"/>
  <c r="K148" i="10"/>
  <c r="L148" i="10" s="1"/>
  <c r="H148" i="10"/>
  <c r="I148" i="10" s="1"/>
  <c r="E148" i="10"/>
  <c r="F148" i="10" s="1"/>
  <c r="B148" i="10"/>
  <c r="C148" i="10" s="1"/>
  <c r="S147" i="10"/>
  <c r="T147" i="10" s="1"/>
  <c r="Q147" i="10"/>
  <c r="R147" i="10" s="1"/>
  <c r="O147" i="10"/>
  <c r="P147" i="10" s="1"/>
  <c r="M147" i="10"/>
  <c r="N147" i="10" s="1"/>
  <c r="K147" i="10"/>
  <c r="L147" i="10" s="1"/>
  <c r="H147" i="10"/>
  <c r="I147" i="10" s="1"/>
  <c r="E147" i="10"/>
  <c r="F147" i="10" s="1"/>
  <c r="B147" i="10"/>
  <c r="C147" i="10" s="1"/>
  <c r="S146" i="10"/>
  <c r="T146" i="10" s="1"/>
  <c r="Q146" i="10"/>
  <c r="R146" i="10" s="1"/>
  <c r="O146" i="10"/>
  <c r="P146" i="10" s="1"/>
  <c r="M146" i="10"/>
  <c r="N146" i="10" s="1"/>
  <c r="K146" i="10"/>
  <c r="L146" i="10" s="1"/>
  <c r="H146" i="10"/>
  <c r="I146" i="10" s="1"/>
  <c r="E146" i="10"/>
  <c r="F146" i="10" s="1"/>
  <c r="B146" i="10"/>
  <c r="C146" i="10" s="1"/>
  <c r="S145" i="10"/>
  <c r="T145" i="10" s="1"/>
  <c r="Q145" i="10"/>
  <c r="R145" i="10" s="1"/>
  <c r="O145" i="10"/>
  <c r="P145" i="10" s="1"/>
  <c r="M145" i="10"/>
  <c r="N145" i="10" s="1"/>
  <c r="K145" i="10"/>
  <c r="L145" i="10" s="1"/>
  <c r="H145" i="10"/>
  <c r="I145" i="10" s="1"/>
  <c r="E145" i="10"/>
  <c r="F145" i="10" s="1"/>
  <c r="B145" i="10"/>
  <c r="C145" i="10" s="1"/>
  <c r="S144" i="10"/>
  <c r="T144" i="10" s="1"/>
  <c r="Q144" i="10"/>
  <c r="R144" i="10" s="1"/>
  <c r="O144" i="10"/>
  <c r="P144" i="10" s="1"/>
  <c r="M144" i="10"/>
  <c r="N144" i="10" s="1"/>
  <c r="K144" i="10"/>
  <c r="L144" i="10" s="1"/>
  <c r="H144" i="10"/>
  <c r="I144" i="10" s="1"/>
  <c r="E144" i="10"/>
  <c r="F144" i="10" s="1"/>
  <c r="B144" i="10"/>
  <c r="C144" i="10" s="1"/>
  <c r="S143" i="10"/>
  <c r="T143" i="10" s="1"/>
  <c r="Q143" i="10"/>
  <c r="R143" i="10" s="1"/>
  <c r="O143" i="10"/>
  <c r="P143" i="10" s="1"/>
  <c r="M143" i="10"/>
  <c r="N143" i="10" s="1"/>
  <c r="K143" i="10"/>
  <c r="L143" i="10" s="1"/>
  <c r="H143" i="10"/>
  <c r="I143" i="10" s="1"/>
  <c r="E143" i="10"/>
  <c r="F143" i="10" s="1"/>
  <c r="B143" i="10"/>
  <c r="C143" i="10" s="1"/>
  <c r="S142" i="10"/>
  <c r="T142" i="10" s="1"/>
  <c r="Q142" i="10"/>
  <c r="R142" i="10" s="1"/>
  <c r="O142" i="10"/>
  <c r="P142" i="10" s="1"/>
  <c r="M142" i="10"/>
  <c r="N142" i="10" s="1"/>
  <c r="K142" i="10"/>
  <c r="L142" i="10" s="1"/>
  <c r="H142" i="10"/>
  <c r="I142" i="10" s="1"/>
  <c r="E142" i="10"/>
  <c r="F142" i="10" s="1"/>
  <c r="B142" i="10"/>
  <c r="C142" i="10" s="1"/>
  <c r="S141" i="10"/>
  <c r="T141" i="10" s="1"/>
  <c r="Q141" i="10"/>
  <c r="R141" i="10" s="1"/>
  <c r="O141" i="10"/>
  <c r="P141" i="10" s="1"/>
  <c r="M141" i="10"/>
  <c r="N141" i="10" s="1"/>
  <c r="K141" i="10"/>
  <c r="L141" i="10" s="1"/>
  <c r="H141" i="10"/>
  <c r="I141" i="10" s="1"/>
  <c r="E141" i="10"/>
  <c r="F141" i="10" s="1"/>
  <c r="B141" i="10"/>
  <c r="C141" i="10" s="1"/>
  <c r="S140" i="10"/>
  <c r="T140" i="10" s="1"/>
  <c r="Q140" i="10"/>
  <c r="R140" i="10" s="1"/>
  <c r="O140" i="10"/>
  <c r="P140" i="10" s="1"/>
  <c r="M140" i="10"/>
  <c r="N140" i="10" s="1"/>
  <c r="K140" i="10"/>
  <c r="L140" i="10" s="1"/>
  <c r="H140" i="10"/>
  <c r="I140" i="10" s="1"/>
  <c r="E140" i="10"/>
  <c r="F140" i="10" s="1"/>
  <c r="B140" i="10"/>
  <c r="C140" i="10" s="1"/>
  <c r="S139" i="10"/>
  <c r="T139" i="10" s="1"/>
  <c r="Q139" i="10"/>
  <c r="R139" i="10" s="1"/>
  <c r="O139" i="10"/>
  <c r="P139" i="10" s="1"/>
  <c r="M139" i="10"/>
  <c r="N139" i="10" s="1"/>
  <c r="K139" i="10"/>
  <c r="L139" i="10" s="1"/>
  <c r="H139" i="10"/>
  <c r="I139" i="10" s="1"/>
  <c r="E139" i="10"/>
  <c r="F139" i="10" s="1"/>
  <c r="B139" i="10"/>
  <c r="C139" i="10" s="1"/>
  <c r="S138" i="10"/>
  <c r="T138" i="10" s="1"/>
  <c r="Q138" i="10"/>
  <c r="R138" i="10" s="1"/>
  <c r="O138" i="10"/>
  <c r="P138" i="10" s="1"/>
  <c r="M138" i="10"/>
  <c r="N138" i="10" s="1"/>
  <c r="K138" i="10"/>
  <c r="L138" i="10" s="1"/>
  <c r="H138" i="10"/>
  <c r="I138" i="10" s="1"/>
  <c r="E138" i="10"/>
  <c r="F138" i="10" s="1"/>
  <c r="B138" i="10"/>
  <c r="C138" i="10" s="1"/>
  <c r="S137" i="10"/>
  <c r="T137" i="10" s="1"/>
  <c r="Q137" i="10"/>
  <c r="R137" i="10" s="1"/>
  <c r="O137" i="10"/>
  <c r="P137" i="10" s="1"/>
  <c r="M137" i="10"/>
  <c r="N137" i="10" s="1"/>
  <c r="K137" i="10"/>
  <c r="L137" i="10" s="1"/>
  <c r="H137" i="10"/>
  <c r="I137" i="10" s="1"/>
  <c r="E137" i="10"/>
  <c r="F137" i="10" s="1"/>
  <c r="B137" i="10"/>
  <c r="C137" i="10" s="1"/>
  <c r="S136" i="10"/>
  <c r="T136" i="10" s="1"/>
  <c r="Q136" i="10"/>
  <c r="R136" i="10" s="1"/>
  <c r="O136" i="10"/>
  <c r="P136" i="10" s="1"/>
  <c r="M136" i="10"/>
  <c r="N136" i="10" s="1"/>
  <c r="K136" i="10"/>
  <c r="L136" i="10" s="1"/>
  <c r="H136" i="10"/>
  <c r="I136" i="10" s="1"/>
  <c r="E136" i="10"/>
  <c r="F136" i="10" s="1"/>
  <c r="B136" i="10"/>
  <c r="C136" i="10" s="1"/>
  <c r="S135" i="10"/>
  <c r="T135" i="10" s="1"/>
  <c r="Q135" i="10"/>
  <c r="R135" i="10" s="1"/>
  <c r="O135" i="10"/>
  <c r="P135" i="10" s="1"/>
  <c r="M135" i="10"/>
  <c r="N135" i="10" s="1"/>
  <c r="K135" i="10"/>
  <c r="L135" i="10" s="1"/>
  <c r="H135" i="10"/>
  <c r="I135" i="10" s="1"/>
  <c r="E135" i="10"/>
  <c r="F135" i="10" s="1"/>
  <c r="B135" i="10"/>
  <c r="C135" i="10" s="1"/>
  <c r="S134" i="10"/>
  <c r="T134" i="10" s="1"/>
  <c r="Q134" i="10"/>
  <c r="R134" i="10" s="1"/>
  <c r="O134" i="10"/>
  <c r="P134" i="10" s="1"/>
  <c r="M134" i="10"/>
  <c r="N134" i="10" s="1"/>
  <c r="K134" i="10"/>
  <c r="L134" i="10" s="1"/>
  <c r="H134" i="10"/>
  <c r="I134" i="10" s="1"/>
  <c r="E134" i="10"/>
  <c r="F134" i="10" s="1"/>
  <c r="B134" i="10"/>
  <c r="C134" i="10" s="1"/>
  <c r="S133" i="10"/>
  <c r="T133" i="10" s="1"/>
  <c r="Q133" i="10"/>
  <c r="R133" i="10" s="1"/>
  <c r="O133" i="10"/>
  <c r="P133" i="10" s="1"/>
  <c r="M133" i="10"/>
  <c r="N133" i="10" s="1"/>
  <c r="K133" i="10"/>
  <c r="L133" i="10" s="1"/>
  <c r="H133" i="10"/>
  <c r="I133" i="10" s="1"/>
  <c r="E133" i="10"/>
  <c r="F133" i="10" s="1"/>
  <c r="B133" i="10"/>
  <c r="C133" i="10" s="1"/>
  <c r="S132" i="10"/>
  <c r="T132" i="10" s="1"/>
  <c r="Q132" i="10"/>
  <c r="R132" i="10" s="1"/>
  <c r="O132" i="10"/>
  <c r="P132" i="10" s="1"/>
  <c r="M132" i="10"/>
  <c r="N132" i="10" s="1"/>
  <c r="K132" i="10"/>
  <c r="L132" i="10" s="1"/>
  <c r="H132" i="10"/>
  <c r="I132" i="10" s="1"/>
  <c r="E132" i="10"/>
  <c r="F132" i="10" s="1"/>
  <c r="B132" i="10"/>
  <c r="C132" i="10" s="1"/>
  <c r="S131" i="10"/>
  <c r="T131" i="10" s="1"/>
  <c r="Q131" i="10"/>
  <c r="R131" i="10" s="1"/>
  <c r="O131" i="10"/>
  <c r="P131" i="10" s="1"/>
  <c r="M131" i="10"/>
  <c r="N131" i="10" s="1"/>
  <c r="K131" i="10"/>
  <c r="L131" i="10" s="1"/>
  <c r="H131" i="10"/>
  <c r="I131" i="10" s="1"/>
  <c r="E131" i="10"/>
  <c r="F131" i="10" s="1"/>
  <c r="B131" i="10"/>
  <c r="C131" i="10" s="1"/>
  <c r="H130" i="10"/>
  <c r="I130" i="10" s="1"/>
  <c r="E130" i="10"/>
  <c r="F130" i="10" s="1"/>
  <c r="B130" i="10"/>
  <c r="C130" i="10" s="1"/>
  <c r="H129" i="10"/>
  <c r="I129" i="10" s="1"/>
  <c r="E129" i="10"/>
  <c r="F129" i="10" s="1"/>
  <c r="B129" i="10"/>
  <c r="C129" i="10" s="1"/>
  <c r="H128" i="10"/>
  <c r="I128" i="10" s="1"/>
  <c r="E128" i="10"/>
  <c r="F128" i="10" s="1"/>
  <c r="B128" i="10"/>
  <c r="C128" i="10" s="1"/>
  <c r="E127" i="10"/>
  <c r="F127" i="10" s="1"/>
  <c r="B127" i="10"/>
  <c r="C127" i="10" s="1"/>
  <c r="E126" i="10"/>
  <c r="F126" i="10" s="1"/>
  <c r="B126" i="10"/>
  <c r="C126" i="10" s="1"/>
  <c r="B125" i="10"/>
  <c r="C125" i="10" s="1"/>
  <c r="B124" i="10"/>
  <c r="C124" i="10" s="1"/>
  <c r="B123" i="10"/>
  <c r="C123" i="10" s="1"/>
  <c r="B122" i="10"/>
  <c r="C122" i="10" s="1"/>
  <c r="B121" i="10"/>
  <c r="C121" i="10" s="1"/>
  <c r="S251" i="9"/>
  <c r="T251" i="9" s="1"/>
  <c r="Q251" i="9"/>
  <c r="R251" i="9" s="1"/>
  <c r="O251" i="9"/>
  <c r="P251" i="9" s="1"/>
  <c r="M251" i="9"/>
  <c r="N251" i="9" s="1"/>
  <c r="K251" i="9"/>
  <c r="L251" i="9" s="1"/>
  <c r="H251" i="9"/>
  <c r="I251" i="9" s="1"/>
  <c r="E251" i="9"/>
  <c r="F251" i="9" s="1"/>
  <c r="B251" i="9"/>
  <c r="C251" i="9" s="1"/>
  <c r="S250" i="9"/>
  <c r="T250" i="9" s="1"/>
  <c r="Q250" i="9"/>
  <c r="R250" i="9" s="1"/>
  <c r="O250" i="9"/>
  <c r="P250" i="9" s="1"/>
  <c r="M250" i="9"/>
  <c r="N250" i="9" s="1"/>
  <c r="K250" i="9"/>
  <c r="L250" i="9" s="1"/>
  <c r="H250" i="9"/>
  <c r="I250" i="9" s="1"/>
  <c r="E250" i="9"/>
  <c r="F250" i="9" s="1"/>
  <c r="B250" i="9"/>
  <c r="C250" i="9" s="1"/>
  <c r="S249" i="9"/>
  <c r="T249" i="9" s="1"/>
  <c r="Q249" i="9"/>
  <c r="R249" i="9" s="1"/>
  <c r="O249" i="9"/>
  <c r="P249" i="9" s="1"/>
  <c r="M249" i="9"/>
  <c r="N249" i="9" s="1"/>
  <c r="K249" i="9"/>
  <c r="L249" i="9" s="1"/>
  <c r="H249" i="9"/>
  <c r="I249" i="9" s="1"/>
  <c r="E249" i="9"/>
  <c r="F249" i="9" s="1"/>
  <c r="B249" i="9"/>
  <c r="C249" i="9" s="1"/>
  <c r="S248" i="9"/>
  <c r="T248" i="9" s="1"/>
  <c r="Q248" i="9"/>
  <c r="R248" i="9" s="1"/>
  <c r="O248" i="9"/>
  <c r="P248" i="9" s="1"/>
  <c r="M248" i="9"/>
  <c r="N248" i="9" s="1"/>
  <c r="K248" i="9"/>
  <c r="L248" i="9" s="1"/>
  <c r="H248" i="9"/>
  <c r="I248" i="9" s="1"/>
  <c r="E248" i="9"/>
  <c r="F248" i="9" s="1"/>
  <c r="B248" i="9"/>
  <c r="C248" i="9" s="1"/>
  <c r="S247" i="9"/>
  <c r="T247" i="9" s="1"/>
  <c r="Q247" i="9"/>
  <c r="R247" i="9" s="1"/>
  <c r="O247" i="9"/>
  <c r="P247" i="9" s="1"/>
  <c r="M247" i="9"/>
  <c r="N247" i="9" s="1"/>
  <c r="K247" i="9"/>
  <c r="L247" i="9" s="1"/>
  <c r="H247" i="9"/>
  <c r="I247" i="9" s="1"/>
  <c r="E247" i="9"/>
  <c r="F247" i="9" s="1"/>
  <c r="B247" i="9"/>
  <c r="C247" i="9" s="1"/>
  <c r="S246" i="9"/>
  <c r="T246" i="9" s="1"/>
  <c r="Q246" i="9"/>
  <c r="R246" i="9" s="1"/>
  <c r="O246" i="9"/>
  <c r="P246" i="9" s="1"/>
  <c r="M246" i="9"/>
  <c r="N246" i="9" s="1"/>
  <c r="K246" i="9"/>
  <c r="L246" i="9" s="1"/>
  <c r="H246" i="9"/>
  <c r="I246" i="9" s="1"/>
  <c r="E246" i="9"/>
  <c r="F246" i="9" s="1"/>
  <c r="B246" i="9"/>
  <c r="C246" i="9" s="1"/>
  <c r="S245" i="9"/>
  <c r="T245" i="9" s="1"/>
  <c r="Q245" i="9"/>
  <c r="R245" i="9" s="1"/>
  <c r="O245" i="9"/>
  <c r="P245" i="9" s="1"/>
  <c r="M245" i="9"/>
  <c r="N245" i="9" s="1"/>
  <c r="K245" i="9"/>
  <c r="L245" i="9" s="1"/>
  <c r="H245" i="9"/>
  <c r="I245" i="9" s="1"/>
  <c r="E245" i="9"/>
  <c r="F245" i="9" s="1"/>
  <c r="B245" i="9"/>
  <c r="C245" i="9" s="1"/>
  <c r="S244" i="9"/>
  <c r="T244" i="9" s="1"/>
  <c r="Q244" i="9"/>
  <c r="R244" i="9" s="1"/>
  <c r="O244" i="9"/>
  <c r="P244" i="9" s="1"/>
  <c r="M244" i="9"/>
  <c r="N244" i="9" s="1"/>
  <c r="K244" i="9"/>
  <c r="L244" i="9" s="1"/>
  <c r="H244" i="9"/>
  <c r="I244" i="9" s="1"/>
  <c r="E244" i="9"/>
  <c r="F244" i="9" s="1"/>
  <c r="B244" i="9"/>
  <c r="C244" i="9" s="1"/>
  <c r="S243" i="9"/>
  <c r="T243" i="9" s="1"/>
  <c r="Q243" i="9"/>
  <c r="R243" i="9" s="1"/>
  <c r="O243" i="9"/>
  <c r="P243" i="9" s="1"/>
  <c r="M243" i="9"/>
  <c r="N243" i="9" s="1"/>
  <c r="K243" i="9"/>
  <c r="L243" i="9" s="1"/>
  <c r="H243" i="9"/>
  <c r="I243" i="9" s="1"/>
  <c r="E243" i="9"/>
  <c r="F243" i="9" s="1"/>
  <c r="B243" i="9"/>
  <c r="C243" i="9" s="1"/>
  <c r="S242" i="9"/>
  <c r="T242" i="9" s="1"/>
  <c r="Q242" i="9"/>
  <c r="R242" i="9" s="1"/>
  <c r="O242" i="9"/>
  <c r="P242" i="9" s="1"/>
  <c r="M242" i="9"/>
  <c r="N242" i="9" s="1"/>
  <c r="K242" i="9"/>
  <c r="L242" i="9" s="1"/>
  <c r="H242" i="9"/>
  <c r="I242" i="9" s="1"/>
  <c r="E242" i="9"/>
  <c r="F242" i="9" s="1"/>
  <c r="B242" i="9"/>
  <c r="C242" i="9" s="1"/>
  <c r="S241" i="9"/>
  <c r="T241" i="9" s="1"/>
  <c r="Q241" i="9"/>
  <c r="R241" i="9" s="1"/>
  <c r="O241" i="9"/>
  <c r="P241" i="9" s="1"/>
  <c r="M241" i="9"/>
  <c r="N241" i="9" s="1"/>
  <c r="K241" i="9"/>
  <c r="L241" i="9" s="1"/>
  <c r="H241" i="9"/>
  <c r="I241" i="9" s="1"/>
  <c r="E241" i="9"/>
  <c r="F241" i="9" s="1"/>
  <c r="B241" i="9"/>
  <c r="C241" i="9" s="1"/>
  <c r="S240" i="9"/>
  <c r="T240" i="9" s="1"/>
  <c r="Q240" i="9"/>
  <c r="R240" i="9" s="1"/>
  <c r="O240" i="9"/>
  <c r="P240" i="9" s="1"/>
  <c r="M240" i="9"/>
  <c r="N240" i="9" s="1"/>
  <c r="K240" i="9"/>
  <c r="L240" i="9" s="1"/>
  <c r="H240" i="9"/>
  <c r="I240" i="9" s="1"/>
  <c r="E240" i="9"/>
  <c r="F240" i="9" s="1"/>
  <c r="B240" i="9"/>
  <c r="C240" i="9" s="1"/>
  <c r="S239" i="9"/>
  <c r="T239" i="9" s="1"/>
  <c r="Q239" i="9"/>
  <c r="R239" i="9" s="1"/>
  <c r="O239" i="9"/>
  <c r="P239" i="9" s="1"/>
  <c r="M239" i="9"/>
  <c r="N239" i="9" s="1"/>
  <c r="K239" i="9"/>
  <c r="L239" i="9" s="1"/>
  <c r="H239" i="9"/>
  <c r="I239" i="9" s="1"/>
  <c r="E239" i="9"/>
  <c r="F239" i="9" s="1"/>
  <c r="B239" i="9"/>
  <c r="C239" i="9" s="1"/>
  <c r="S238" i="9"/>
  <c r="T238" i="9" s="1"/>
  <c r="Q238" i="9"/>
  <c r="R238" i="9" s="1"/>
  <c r="O238" i="9"/>
  <c r="P238" i="9" s="1"/>
  <c r="M238" i="9"/>
  <c r="N238" i="9" s="1"/>
  <c r="K238" i="9"/>
  <c r="L238" i="9" s="1"/>
  <c r="H238" i="9"/>
  <c r="I238" i="9" s="1"/>
  <c r="E238" i="9"/>
  <c r="F238" i="9" s="1"/>
  <c r="B238" i="9"/>
  <c r="C238" i="9" s="1"/>
  <c r="S237" i="9"/>
  <c r="T237" i="9" s="1"/>
  <c r="Q237" i="9"/>
  <c r="R237" i="9" s="1"/>
  <c r="O237" i="9"/>
  <c r="P237" i="9" s="1"/>
  <c r="M237" i="9"/>
  <c r="N237" i="9" s="1"/>
  <c r="K237" i="9"/>
  <c r="L237" i="9" s="1"/>
  <c r="H237" i="9"/>
  <c r="I237" i="9" s="1"/>
  <c r="E237" i="9"/>
  <c r="F237" i="9" s="1"/>
  <c r="B237" i="9"/>
  <c r="C237" i="9" s="1"/>
  <c r="S236" i="9"/>
  <c r="T236" i="9" s="1"/>
  <c r="Q236" i="9"/>
  <c r="R236" i="9" s="1"/>
  <c r="O236" i="9"/>
  <c r="P236" i="9" s="1"/>
  <c r="M236" i="9"/>
  <c r="N236" i="9" s="1"/>
  <c r="K236" i="9"/>
  <c r="L236" i="9" s="1"/>
  <c r="H236" i="9"/>
  <c r="I236" i="9" s="1"/>
  <c r="E236" i="9"/>
  <c r="F236" i="9" s="1"/>
  <c r="B236" i="9"/>
  <c r="C236" i="9" s="1"/>
  <c r="S235" i="9"/>
  <c r="T235" i="9" s="1"/>
  <c r="Q235" i="9"/>
  <c r="R235" i="9" s="1"/>
  <c r="O235" i="9"/>
  <c r="P235" i="9" s="1"/>
  <c r="M235" i="9"/>
  <c r="N235" i="9" s="1"/>
  <c r="K235" i="9"/>
  <c r="L235" i="9" s="1"/>
  <c r="H235" i="9"/>
  <c r="I235" i="9" s="1"/>
  <c r="E235" i="9"/>
  <c r="F235" i="9" s="1"/>
  <c r="B235" i="9"/>
  <c r="C235" i="9" s="1"/>
  <c r="S234" i="9"/>
  <c r="T234" i="9" s="1"/>
  <c r="Q234" i="9"/>
  <c r="R234" i="9" s="1"/>
  <c r="O234" i="9"/>
  <c r="P234" i="9" s="1"/>
  <c r="M234" i="9"/>
  <c r="N234" i="9" s="1"/>
  <c r="K234" i="9"/>
  <c r="L234" i="9" s="1"/>
  <c r="H234" i="9"/>
  <c r="I234" i="9" s="1"/>
  <c r="E234" i="9"/>
  <c r="F234" i="9" s="1"/>
  <c r="B234" i="9"/>
  <c r="C234" i="9" s="1"/>
  <c r="S233" i="9"/>
  <c r="T233" i="9" s="1"/>
  <c r="Q233" i="9"/>
  <c r="R233" i="9" s="1"/>
  <c r="O233" i="9"/>
  <c r="P233" i="9" s="1"/>
  <c r="M233" i="9"/>
  <c r="N233" i="9" s="1"/>
  <c r="K233" i="9"/>
  <c r="L233" i="9" s="1"/>
  <c r="H233" i="9"/>
  <c r="I233" i="9" s="1"/>
  <c r="E233" i="9"/>
  <c r="F233" i="9" s="1"/>
  <c r="B233" i="9"/>
  <c r="C233" i="9" s="1"/>
  <c r="S232" i="9"/>
  <c r="T232" i="9" s="1"/>
  <c r="Q232" i="9"/>
  <c r="R232" i="9" s="1"/>
  <c r="O232" i="9"/>
  <c r="P232" i="9" s="1"/>
  <c r="M232" i="9"/>
  <c r="N232" i="9" s="1"/>
  <c r="K232" i="9"/>
  <c r="L232" i="9" s="1"/>
  <c r="H232" i="9"/>
  <c r="I232" i="9" s="1"/>
  <c r="E232" i="9"/>
  <c r="F232" i="9" s="1"/>
  <c r="B232" i="9"/>
  <c r="C232" i="9" s="1"/>
  <c r="S231" i="9"/>
  <c r="T231" i="9" s="1"/>
  <c r="Q231" i="9"/>
  <c r="R231" i="9" s="1"/>
  <c r="O231" i="9"/>
  <c r="P231" i="9" s="1"/>
  <c r="M231" i="9"/>
  <c r="N231" i="9" s="1"/>
  <c r="K231" i="9"/>
  <c r="L231" i="9" s="1"/>
  <c r="H231" i="9"/>
  <c r="I231" i="9" s="1"/>
  <c r="E231" i="9"/>
  <c r="F231" i="9" s="1"/>
  <c r="B231" i="9"/>
  <c r="C231" i="9" s="1"/>
  <c r="S230" i="9"/>
  <c r="T230" i="9" s="1"/>
  <c r="Q230" i="9"/>
  <c r="R230" i="9" s="1"/>
  <c r="O230" i="9"/>
  <c r="P230" i="9" s="1"/>
  <c r="M230" i="9"/>
  <c r="N230" i="9" s="1"/>
  <c r="K230" i="9"/>
  <c r="L230" i="9" s="1"/>
  <c r="H230" i="9"/>
  <c r="I230" i="9" s="1"/>
  <c r="E230" i="9"/>
  <c r="F230" i="9" s="1"/>
  <c r="B230" i="9"/>
  <c r="C230" i="9" s="1"/>
  <c r="S229" i="9"/>
  <c r="T229" i="9" s="1"/>
  <c r="Q229" i="9"/>
  <c r="R229" i="9" s="1"/>
  <c r="O229" i="9"/>
  <c r="P229" i="9" s="1"/>
  <c r="M229" i="9"/>
  <c r="N229" i="9" s="1"/>
  <c r="K229" i="9"/>
  <c r="L229" i="9" s="1"/>
  <c r="H229" i="9"/>
  <c r="I229" i="9" s="1"/>
  <c r="E229" i="9"/>
  <c r="F229" i="9" s="1"/>
  <c r="B229" i="9"/>
  <c r="C229" i="9" s="1"/>
  <c r="S228" i="9"/>
  <c r="T228" i="9" s="1"/>
  <c r="Q228" i="9"/>
  <c r="R228" i="9" s="1"/>
  <c r="O228" i="9"/>
  <c r="P228" i="9" s="1"/>
  <c r="M228" i="9"/>
  <c r="N228" i="9" s="1"/>
  <c r="K228" i="9"/>
  <c r="L228" i="9" s="1"/>
  <c r="H228" i="9"/>
  <c r="I228" i="9" s="1"/>
  <c r="E228" i="9"/>
  <c r="F228" i="9" s="1"/>
  <c r="B228" i="9"/>
  <c r="C228" i="9" s="1"/>
  <c r="S227" i="9"/>
  <c r="T227" i="9" s="1"/>
  <c r="Q227" i="9"/>
  <c r="R227" i="9" s="1"/>
  <c r="O227" i="9"/>
  <c r="P227" i="9" s="1"/>
  <c r="M227" i="9"/>
  <c r="N227" i="9" s="1"/>
  <c r="K227" i="9"/>
  <c r="L227" i="9" s="1"/>
  <c r="H227" i="9"/>
  <c r="I227" i="9" s="1"/>
  <c r="E227" i="9"/>
  <c r="F227" i="9" s="1"/>
  <c r="B227" i="9"/>
  <c r="C227" i="9" s="1"/>
  <c r="S226" i="9"/>
  <c r="T226" i="9" s="1"/>
  <c r="Q226" i="9"/>
  <c r="R226" i="9" s="1"/>
  <c r="O226" i="9"/>
  <c r="P226" i="9" s="1"/>
  <c r="M226" i="9"/>
  <c r="N226" i="9" s="1"/>
  <c r="K226" i="9"/>
  <c r="L226" i="9" s="1"/>
  <c r="H226" i="9"/>
  <c r="I226" i="9" s="1"/>
  <c r="E226" i="9"/>
  <c r="F226" i="9" s="1"/>
  <c r="B226" i="9"/>
  <c r="C226" i="9" s="1"/>
  <c r="S225" i="9"/>
  <c r="T225" i="9" s="1"/>
  <c r="Q225" i="9"/>
  <c r="R225" i="9" s="1"/>
  <c r="O225" i="9"/>
  <c r="P225" i="9" s="1"/>
  <c r="M225" i="9"/>
  <c r="N225" i="9" s="1"/>
  <c r="K225" i="9"/>
  <c r="L225" i="9" s="1"/>
  <c r="H225" i="9"/>
  <c r="I225" i="9" s="1"/>
  <c r="E225" i="9"/>
  <c r="F225" i="9" s="1"/>
  <c r="B225" i="9"/>
  <c r="C225" i="9" s="1"/>
  <c r="S224" i="9"/>
  <c r="T224" i="9" s="1"/>
  <c r="Q224" i="9"/>
  <c r="R224" i="9" s="1"/>
  <c r="O224" i="9"/>
  <c r="P224" i="9" s="1"/>
  <c r="M224" i="9"/>
  <c r="N224" i="9" s="1"/>
  <c r="K224" i="9"/>
  <c r="L224" i="9" s="1"/>
  <c r="H224" i="9"/>
  <c r="I224" i="9" s="1"/>
  <c r="E224" i="9"/>
  <c r="F224" i="9" s="1"/>
  <c r="B224" i="9"/>
  <c r="C224" i="9" s="1"/>
  <c r="S223" i="9"/>
  <c r="T223" i="9" s="1"/>
  <c r="Q223" i="9"/>
  <c r="R223" i="9" s="1"/>
  <c r="O223" i="9"/>
  <c r="P223" i="9" s="1"/>
  <c r="M223" i="9"/>
  <c r="N223" i="9" s="1"/>
  <c r="K223" i="9"/>
  <c r="L223" i="9" s="1"/>
  <c r="H223" i="9"/>
  <c r="I223" i="9" s="1"/>
  <c r="E223" i="9"/>
  <c r="F223" i="9" s="1"/>
  <c r="B223" i="9"/>
  <c r="C223" i="9" s="1"/>
  <c r="S222" i="9"/>
  <c r="T222" i="9" s="1"/>
  <c r="Q222" i="9"/>
  <c r="R222" i="9" s="1"/>
  <c r="O222" i="9"/>
  <c r="P222" i="9" s="1"/>
  <c r="M222" i="9"/>
  <c r="N222" i="9" s="1"/>
  <c r="K222" i="9"/>
  <c r="L222" i="9" s="1"/>
  <c r="H222" i="9"/>
  <c r="I222" i="9" s="1"/>
  <c r="E222" i="9"/>
  <c r="F222" i="9" s="1"/>
  <c r="B222" i="9"/>
  <c r="C222" i="9" s="1"/>
  <c r="S221" i="9"/>
  <c r="T221" i="9" s="1"/>
  <c r="Q221" i="9"/>
  <c r="R221" i="9" s="1"/>
  <c r="O221" i="9"/>
  <c r="P221" i="9" s="1"/>
  <c r="M221" i="9"/>
  <c r="N221" i="9" s="1"/>
  <c r="K221" i="9"/>
  <c r="L221" i="9" s="1"/>
  <c r="H221" i="9"/>
  <c r="I221" i="9" s="1"/>
  <c r="E221" i="9"/>
  <c r="F221" i="9" s="1"/>
  <c r="B221" i="9"/>
  <c r="C221" i="9" s="1"/>
  <c r="S220" i="9"/>
  <c r="T220" i="9" s="1"/>
  <c r="Q220" i="9"/>
  <c r="R220" i="9" s="1"/>
  <c r="O220" i="9"/>
  <c r="P220" i="9" s="1"/>
  <c r="M220" i="9"/>
  <c r="N220" i="9" s="1"/>
  <c r="K220" i="9"/>
  <c r="L220" i="9" s="1"/>
  <c r="H220" i="9"/>
  <c r="I220" i="9" s="1"/>
  <c r="E220" i="9"/>
  <c r="F220" i="9" s="1"/>
  <c r="B220" i="9"/>
  <c r="C220" i="9" s="1"/>
  <c r="S219" i="9"/>
  <c r="T219" i="9" s="1"/>
  <c r="Q219" i="9"/>
  <c r="R219" i="9" s="1"/>
  <c r="O219" i="9"/>
  <c r="P219" i="9" s="1"/>
  <c r="M219" i="9"/>
  <c r="N219" i="9" s="1"/>
  <c r="K219" i="9"/>
  <c r="L219" i="9" s="1"/>
  <c r="H219" i="9"/>
  <c r="I219" i="9" s="1"/>
  <c r="E219" i="9"/>
  <c r="F219" i="9" s="1"/>
  <c r="B219" i="9"/>
  <c r="C219" i="9" s="1"/>
  <c r="S218" i="9"/>
  <c r="T218" i="9" s="1"/>
  <c r="Q218" i="9"/>
  <c r="R218" i="9" s="1"/>
  <c r="O218" i="9"/>
  <c r="P218" i="9" s="1"/>
  <c r="M218" i="9"/>
  <c r="N218" i="9" s="1"/>
  <c r="K218" i="9"/>
  <c r="L218" i="9" s="1"/>
  <c r="H218" i="9"/>
  <c r="I218" i="9" s="1"/>
  <c r="E218" i="9"/>
  <c r="F218" i="9" s="1"/>
  <c r="B218" i="9"/>
  <c r="C218" i="9" s="1"/>
  <c r="S217" i="9"/>
  <c r="T217" i="9" s="1"/>
  <c r="Q217" i="9"/>
  <c r="R217" i="9" s="1"/>
  <c r="O217" i="9"/>
  <c r="P217" i="9" s="1"/>
  <c r="M217" i="9"/>
  <c r="N217" i="9" s="1"/>
  <c r="K217" i="9"/>
  <c r="L217" i="9" s="1"/>
  <c r="H217" i="9"/>
  <c r="I217" i="9" s="1"/>
  <c r="E217" i="9"/>
  <c r="F217" i="9" s="1"/>
  <c r="B217" i="9"/>
  <c r="C217" i="9" s="1"/>
  <c r="S216" i="9"/>
  <c r="T216" i="9" s="1"/>
  <c r="Q216" i="9"/>
  <c r="R216" i="9" s="1"/>
  <c r="O216" i="9"/>
  <c r="P216" i="9" s="1"/>
  <c r="M216" i="9"/>
  <c r="N216" i="9" s="1"/>
  <c r="K216" i="9"/>
  <c r="L216" i="9" s="1"/>
  <c r="H216" i="9"/>
  <c r="I216" i="9" s="1"/>
  <c r="E216" i="9"/>
  <c r="F216" i="9" s="1"/>
  <c r="B216" i="9"/>
  <c r="C216" i="9" s="1"/>
  <c r="S215" i="9"/>
  <c r="T215" i="9" s="1"/>
  <c r="Q215" i="9"/>
  <c r="R215" i="9" s="1"/>
  <c r="O215" i="9"/>
  <c r="P215" i="9" s="1"/>
  <c r="M215" i="9"/>
  <c r="N215" i="9" s="1"/>
  <c r="K215" i="9"/>
  <c r="L215" i="9" s="1"/>
  <c r="H215" i="9"/>
  <c r="I215" i="9" s="1"/>
  <c r="E215" i="9"/>
  <c r="F215" i="9" s="1"/>
  <c r="B215" i="9"/>
  <c r="C215" i="9" s="1"/>
  <c r="S214" i="9"/>
  <c r="T214" i="9" s="1"/>
  <c r="Q214" i="9"/>
  <c r="R214" i="9" s="1"/>
  <c r="O214" i="9"/>
  <c r="P214" i="9" s="1"/>
  <c r="M214" i="9"/>
  <c r="N214" i="9" s="1"/>
  <c r="K214" i="9"/>
  <c r="L214" i="9" s="1"/>
  <c r="H214" i="9"/>
  <c r="I214" i="9" s="1"/>
  <c r="E214" i="9"/>
  <c r="F214" i="9" s="1"/>
  <c r="B214" i="9"/>
  <c r="C214" i="9" s="1"/>
  <c r="S213" i="9"/>
  <c r="T213" i="9" s="1"/>
  <c r="Q213" i="9"/>
  <c r="R213" i="9" s="1"/>
  <c r="O213" i="9"/>
  <c r="P213" i="9" s="1"/>
  <c r="M213" i="9"/>
  <c r="N213" i="9" s="1"/>
  <c r="K213" i="9"/>
  <c r="L213" i="9" s="1"/>
  <c r="H213" i="9"/>
  <c r="I213" i="9" s="1"/>
  <c r="E213" i="9"/>
  <c r="F213" i="9" s="1"/>
  <c r="B213" i="9"/>
  <c r="C213" i="9" s="1"/>
  <c r="S212" i="9"/>
  <c r="T212" i="9" s="1"/>
  <c r="Q212" i="9"/>
  <c r="R212" i="9" s="1"/>
  <c r="O212" i="9"/>
  <c r="P212" i="9" s="1"/>
  <c r="M212" i="9"/>
  <c r="N212" i="9" s="1"/>
  <c r="K212" i="9"/>
  <c r="L212" i="9" s="1"/>
  <c r="H212" i="9"/>
  <c r="I212" i="9" s="1"/>
  <c r="E212" i="9"/>
  <c r="F212" i="9" s="1"/>
  <c r="B212" i="9"/>
  <c r="C212" i="9" s="1"/>
  <c r="S211" i="9"/>
  <c r="T211" i="9" s="1"/>
  <c r="Q211" i="9"/>
  <c r="R211" i="9" s="1"/>
  <c r="O211" i="9"/>
  <c r="P211" i="9" s="1"/>
  <c r="M211" i="9"/>
  <c r="N211" i="9" s="1"/>
  <c r="K211" i="9"/>
  <c r="L211" i="9" s="1"/>
  <c r="H211" i="9"/>
  <c r="I211" i="9" s="1"/>
  <c r="E211" i="9"/>
  <c r="F211" i="9" s="1"/>
  <c r="B211" i="9"/>
  <c r="C211" i="9" s="1"/>
  <c r="S210" i="9"/>
  <c r="T210" i="9" s="1"/>
  <c r="Q210" i="9"/>
  <c r="R210" i="9" s="1"/>
  <c r="O210" i="9"/>
  <c r="P210" i="9" s="1"/>
  <c r="M210" i="9"/>
  <c r="N210" i="9" s="1"/>
  <c r="K210" i="9"/>
  <c r="L210" i="9" s="1"/>
  <c r="H210" i="9"/>
  <c r="I210" i="9" s="1"/>
  <c r="E210" i="9"/>
  <c r="F210" i="9" s="1"/>
  <c r="B210" i="9"/>
  <c r="C210" i="9" s="1"/>
  <c r="S209" i="9"/>
  <c r="T209" i="9" s="1"/>
  <c r="Q209" i="9"/>
  <c r="R209" i="9" s="1"/>
  <c r="O209" i="9"/>
  <c r="P209" i="9" s="1"/>
  <c r="M209" i="9"/>
  <c r="N209" i="9" s="1"/>
  <c r="K209" i="9"/>
  <c r="L209" i="9" s="1"/>
  <c r="H209" i="9"/>
  <c r="I209" i="9" s="1"/>
  <c r="E209" i="9"/>
  <c r="F209" i="9" s="1"/>
  <c r="B209" i="9"/>
  <c r="C209" i="9" s="1"/>
  <c r="S208" i="9"/>
  <c r="T208" i="9" s="1"/>
  <c r="Q208" i="9"/>
  <c r="R208" i="9" s="1"/>
  <c r="O208" i="9"/>
  <c r="P208" i="9" s="1"/>
  <c r="M208" i="9"/>
  <c r="N208" i="9" s="1"/>
  <c r="K208" i="9"/>
  <c r="L208" i="9" s="1"/>
  <c r="H208" i="9"/>
  <c r="I208" i="9" s="1"/>
  <c r="E208" i="9"/>
  <c r="F208" i="9" s="1"/>
  <c r="B208" i="9"/>
  <c r="C208" i="9" s="1"/>
  <c r="S207" i="9"/>
  <c r="T207" i="9" s="1"/>
  <c r="Q207" i="9"/>
  <c r="R207" i="9" s="1"/>
  <c r="O207" i="9"/>
  <c r="P207" i="9" s="1"/>
  <c r="M207" i="9"/>
  <c r="N207" i="9" s="1"/>
  <c r="K207" i="9"/>
  <c r="L207" i="9" s="1"/>
  <c r="H207" i="9"/>
  <c r="I207" i="9" s="1"/>
  <c r="E207" i="9"/>
  <c r="F207" i="9" s="1"/>
  <c r="B207" i="9"/>
  <c r="C207" i="9" s="1"/>
  <c r="S206" i="9"/>
  <c r="T206" i="9" s="1"/>
  <c r="Q206" i="9"/>
  <c r="R206" i="9" s="1"/>
  <c r="O206" i="9"/>
  <c r="P206" i="9" s="1"/>
  <c r="M206" i="9"/>
  <c r="N206" i="9" s="1"/>
  <c r="K206" i="9"/>
  <c r="L206" i="9" s="1"/>
  <c r="H206" i="9"/>
  <c r="I206" i="9" s="1"/>
  <c r="E206" i="9"/>
  <c r="F206" i="9" s="1"/>
  <c r="B206" i="9"/>
  <c r="C206" i="9" s="1"/>
  <c r="S205" i="9"/>
  <c r="T205" i="9" s="1"/>
  <c r="Q205" i="9"/>
  <c r="R205" i="9" s="1"/>
  <c r="O205" i="9"/>
  <c r="P205" i="9" s="1"/>
  <c r="M205" i="9"/>
  <c r="N205" i="9" s="1"/>
  <c r="K205" i="9"/>
  <c r="L205" i="9" s="1"/>
  <c r="H205" i="9"/>
  <c r="I205" i="9" s="1"/>
  <c r="E205" i="9"/>
  <c r="F205" i="9" s="1"/>
  <c r="B205" i="9"/>
  <c r="C205" i="9" s="1"/>
  <c r="S204" i="9"/>
  <c r="T204" i="9" s="1"/>
  <c r="Q204" i="9"/>
  <c r="R204" i="9" s="1"/>
  <c r="O204" i="9"/>
  <c r="P204" i="9" s="1"/>
  <c r="M204" i="9"/>
  <c r="N204" i="9" s="1"/>
  <c r="K204" i="9"/>
  <c r="L204" i="9" s="1"/>
  <c r="H204" i="9"/>
  <c r="I204" i="9" s="1"/>
  <c r="E204" i="9"/>
  <c r="F204" i="9" s="1"/>
  <c r="B204" i="9"/>
  <c r="C204" i="9" s="1"/>
  <c r="S203" i="9"/>
  <c r="T203" i="9" s="1"/>
  <c r="Q203" i="9"/>
  <c r="R203" i="9" s="1"/>
  <c r="O203" i="9"/>
  <c r="P203" i="9" s="1"/>
  <c r="M203" i="9"/>
  <c r="N203" i="9" s="1"/>
  <c r="K203" i="9"/>
  <c r="L203" i="9" s="1"/>
  <c r="H203" i="9"/>
  <c r="I203" i="9" s="1"/>
  <c r="E203" i="9"/>
  <c r="F203" i="9" s="1"/>
  <c r="B203" i="9"/>
  <c r="C203" i="9" s="1"/>
  <c r="S202" i="9"/>
  <c r="T202" i="9" s="1"/>
  <c r="Q202" i="9"/>
  <c r="R202" i="9" s="1"/>
  <c r="O202" i="9"/>
  <c r="P202" i="9" s="1"/>
  <c r="M202" i="9"/>
  <c r="N202" i="9" s="1"/>
  <c r="K202" i="9"/>
  <c r="L202" i="9" s="1"/>
  <c r="H202" i="9"/>
  <c r="I202" i="9" s="1"/>
  <c r="E202" i="9"/>
  <c r="F202" i="9" s="1"/>
  <c r="B202" i="9"/>
  <c r="C202" i="9" s="1"/>
  <c r="S201" i="9"/>
  <c r="T201" i="9" s="1"/>
  <c r="Q201" i="9"/>
  <c r="R201" i="9" s="1"/>
  <c r="O201" i="9"/>
  <c r="P201" i="9" s="1"/>
  <c r="M201" i="9"/>
  <c r="N201" i="9" s="1"/>
  <c r="K201" i="9"/>
  <c r="L201" i="9" s="1"/>
  <c r="H201" i="9"/>
  <c r="I201" i="9" s="1"/>
  <c r="E201" i="9"/>
  <c r="F201" i="9" s="1"/>
  <c r="B201" i="9"/>
  <c r="C201" i="9" s="1"/>
  <c r="S200" i="9"/>
  <c r="T200" i="9" s="1"/>
  <c r="Q200" i="9"/>
  <c r="R200" i="9" s="1"/>
  <c r="O200" i="9"/>
  <c r="P200" i="9" s="1"/>
  <c r="M200" i="9"/>
  <c r="N200" i="9" s="1"/>
  <c r="K200" i="9"/>
  <c r="L200" i="9" s="1"/>
  <c r="H200" i="9"/>
  <c r="I200" i="9" s="1"/>
  <c r="E200" i="9"/>
  <c r="F200" i="9" s="1"/>
  <c r="B200" i="9"/>
  <c r="C200" i="9" s="1"/>
  <c r="S199" i="9"/>
  <c r="T199" i="9" s="1"/>
  <c r="Q199" i="9"/>
  <c r="R199" i="9" s="1"/>
  <c r="O199" i="9"/>
  <c r="P199" i="9" s="1"/>
  <c r="M199" i="9"/>
  <c r="N199" i="9" s="1"/>
  <c r="K199" i="9"/>
  <c r="L199" i="9" s="1"/>
  <c r="H199" i="9"/>
  <c r="I199" i="9" s="1"/>
  <c r="E199" i="9"/>
  <c r="F199" i="9" s="1"/>
  <c r="B199" i="9"/>
  <c r="C199" i="9" s="1"/>
  <c r="S198" i="9"/>
  <c r="T198" i="9" s="1"/>
  <c r="Q198" i="9"/>
  <c r="R198" i="9" s="1"/>
  <c r="O198" i="9"/>
  <c r="P198" i="9" s="1"/>
  <c r="M198" i="9"/>
  <c r="N198" i="9" s="1"/>
  <c r="K198" i="9"/>
  <c r="L198" i="9" s="1"/>
  <c r="H198" i="9"/>
  <c r="I198" i="9" s="1"/>
  <c r="E198" i="9"/>
  <c r="F198" i="9" s="1"/>
  <c r="B198" i="9"/>
  <c r="C198" i="9" s="1"/>
  <c r="S197" i="9"/>
  <c r="T197" i="9" s="1"/>
  <c r="Q197" i="9"/>
  <c r="R197" i="9" s="1"/>
  <c r="O197" i="9"/>
  <c r="P197" i="9" s="1"/>
  <c r="M197" i="9"/>
  <c r="N197" i="9" s="1"/>
  <c r="K197" i="9"/>
  <c r="L197" i="9" s="1"/>
  <c r="H197" i="9"/>
  <c r="I197" i="9" s="1"/>
  <c r="E197" i="9"/>
  <c r="F197" i="9" s="1"/>
  <c r="B197" i="9"/>
  <c r="C197" i="9" s="1"/>
  <c r="S196" i="9"/>
  <c r="T196" i="9" s="1"/>
  <c r="Q196" i="9"/>
  <c r="R196" i="9" s="1"/>
  <c r="O196" i="9"/>
  <c r="P196" i="9" s="1"/>
  <c r="M196" i="9"/>
  <c r="N196" i="9" s="1"/>
  <c r="K196" i="9"/>
  <c r="L196" i="9" s="1"/>
  <c r="H196" i="9"/>
  <c r="I196" i="9" s="1"/>
  <c r="E196" i="9"/>
  <c r="F196" i="9" s="1"/>
  <c r="B196" i="9"/>
  <c r="C196" i="9" s="1"/>
  <c r="S195" i="9"/>
  <c r="T195" i="9" s="1"/>
  <c r="Q195" i="9"/>
  <c r="R195" i="9" s="1"/>
  <c r="O195" i="9"/>
  <c r="P195" i="9" s="1"/>
  <c r="M195" i="9"/>
  <c r="N195" i="9" s="1"/>
  <c r="K195" i="9"/>
  <c r="L195" i="9" s="1"/>
  <c r="H195" i="9"/>
  <c r="I195" i="9" s="1"/>
  <c r="E195" i="9"/>
  <c r="F195" i="9" s="1"/>
  <c r="B195" i="9"/>
  <c r="C195" i="9" s="1"/>
  <c r="S194" i="9"/>
  <c r="T194" i="9" s="1"/>
  <c r="Q194" i="9"/>
  <c r="R194" i="9" s="1"/>
  <c r="O194" i="9"/>
  <c r="P194" i="9" s="1"/>
  <c r="M194" i="9"/>
  <c r="N194" i="9" s="1"/>
  <c r="K194" i="9"/>
  <c r="L194" i="9" s="1"/>
  <c r="H194" i="9"/>
  <c r="I194" i="9" s="1"/>
  <c r="E194" i="9"/>
  <c r="F194" i="9" s="1"/>
  <c r="B194" i="9"/>
  <c r="C194" i="9" s="1"/>
  <c r="S193" i="9"/>
  <c r="T193" i="9" s="1"/>
  <c r="Q193" i="9"/>
  <c r="R193" i="9" s="1"/>
  <c r="O193" i="9"/>
  <c r="P193" i="9" s="1"/>
  <c r="M193" i="9"/>
  <c r="N193" i="9" s="1"/>
  <c r="K193" i="9"/>
  <c r="L193" i="9" s="1"/>
  <c r="H193" i="9"/>
  <c r="I193" i="9" s="1"/>
  <c r="E193" i="9"/>
  <c r="F193" i="9" s="1"/>
  <c r="B193" i="9"/>
  <c r="C193" i="9" s="1"/>
  <c r="S192" i="9"/>
  <c r="T192" i="9" s="1"/>
  <c r="Q192" i="9"/>
  <c r="R192" i="9" s="1"/>
  <c r="O192" i="9"/>
  <c r="P192" i="9" s="1"/>
  <c r="M192" i="9"/>
  <c r="N192" i="9" s="1"/>
  <c r="K192" i="9"/>
  <c r="L192" i="9" s="1"/>
  <c r="H192" i="9"/>
  <c r="I192" i="9" s="1"/>
  <c r="E192" i="9"/>
  <c r="F192" i="9" s="1"/>
  <c r="B192" i="9"/>
  <c r="C192" i="9" s="1"/>
  <c r="S191" i="9"/>
  <c r="T191" i="9" s="1"/>
  <c r="Q191" i="9"/>
  <c r="R191" i="9" s="1"/>
  <c r="O191" i="9"/>
  <c r="P191" i="9" s="1"/>
  <c r="M191" i="9"/>
  <c r="N191" i="9" s="1"/>
  <c r="K191" i="9"/>
  <c r="L191" i="9" s="1"/>
  <c r="H191" i="9"/>
  <c r="I191" i="9" s="1"/>
  <c r="E191" i="9"/>
  <c r="F191" i="9" s="1"/>
  <c r="B191" i="9"/>
  <c r="C191" i="9" s="1"/>
  <c r="S190" i="9"/>
  <c r="T190" i="9" s="1"/>
  <c r="Q190" i="9"/>
  <c r="R190" i="9" s="1"/>
  <c r="O190" i="9"/>
  <c r="P190" i="9" s="1"/>
  <c r="M190" i="9"/>
  <c r="N190" i="9" s="1"/>
  <c r="K190" i="9"/>
  <c r="L190" i="9" s="1"/>
  <c r="H190" i="9"/>
  <c r="I190" i="9" s="1"/>
  <c r="E190" i="9"/>
  <c r="F190" i="9" s="1"/>
  <c r="B190" i="9"/>
  <c r="C190" i="9" s="1"/>
  <c r="S189" i="9"/>
  <c r="T189" i="9" s="1"/>
  <c r="Q189" i="9"/>
  <c r="R189" i="9" s="1"/>
  <c r="O189" i="9"/>
  <c r="P189" i="9" s="1"/>
  <c r="M189" i="9"/>
  <c r="N189" i="9" s="1"/>
  <c r="K189" i="9"/>
  <c r="L189" i="9" s="1"/>
  <c r="H189" i="9"/>
  <c r="I189" i="9" s="1"/>
  <c r="E189" i="9"/>
  <c r="F189" i="9" s="1"/>
  <c r="B189" i="9"/>
  <c r="C189" i="9" s="1"/>
  <c r="S188" i="9"/>
  <c r="T188" i="9" s="1"/>
  <c r="Q188" i="9"/>
  <c r="R188" i="9" s="1"/>
  <c r="O188" i="9"/>
  <c r="P188" i="9" s="1"/>
  <c r="M188" i="9"/>
  <c r="N188" i="9" s="1"/>
  <c r="K188" i="9"/>
  <c r="L188" i="9" s="1"/>
  <c r="H188" i="9"/>
  <c r="I188" i="9" s="1"/>
  <c r="E188" i="9"/>
  <c r="F188" i="9" s="1"/>
  <c r="B188" i="9"/>
  <c r="C188" i="9" s="1"/>
  <c r="S187" i="9"/>
  <c r="T187" i="9" s="1"/>
  <c r="Q187" i="9"/>
  <c r="R187" i="9" s="1"/>
  <c r="O187" i="9"/>
  <c r="P187" i="9" s="1"/>
  <c r="M187" i="9"/>
  <c r="N187" i="9" s="1"/>
  <c r="K187" i="9"/>
  <c r="L187" i="9" s="1"/>
  <c r="H187" i="9"/>
  <c r="I187" i="9" s="1"/>
  <c r="E187" i="9"/>
  <c r="F187" i="9" s="1"/>
  <c r="B187" i="9"/>
  <c r="C187" i="9" s="1"/>
  <c r="S186" i="9"/>
  <c r="T186" i="9" s="1"/>
  <c r="Q186" i="9"/>
  <c r="R186" i="9" s="1"/>
  <c r="O186" i="9"/>
  <c r="P186" i="9" s="1"/>
  <c r="M186" i="9"/>
  <c r="N186" i="9" s="1"/>
  <c r="K186" i="9"/>
  <c r="L186" i="9" s="1"/>
  <c r="H186" i="9"/>
  <c r="I186" i="9" s="1"/>
  <c r="E186" i="9"/>
  <c r="F186" i="9" s="1"/>
  <c r="B186" i="9"/>
  <c r="C186" i="9" s="1"/>
  <c r="S185" i="9"/>
  <c r="T185" i="9" s="1"/>
  <c r="Q185" i="9"/>
  <c r="R185" i="9" s="1"/>
  <c r="O185" i="9"/>
  <c r="P185" i="9" s="1"/>
  <c r="M185" i="9"/>
  <c r="N185" i="9" s="1"/>
  <c r="K185" i="9"/>
  <c r="L185" i="9" s="1"/>
  <c r="H185" i="9"/>
  <c r="I185" i="9" s="1"/>
  <c r="E185" i="9"/>
  <c r="F185" i="9" s="1"/>
  <c r="B185" i="9"/>
  <c r="C185" i="9" s="1"/>
  <c r="S184" i="9"/>
  <c r="T184" i="9" s="1"/>
  <c r="Q184" i="9"/>
  <c r="R184" i="9" s="1"/>
  <c r="O184" i="9"/>
  <c r="P184" i="9" s="1"/>
  <c r="M184" i="9"/>
  <c r="N184" i="9" s="1"/>
  <c r="K184" i="9"/>
  <c r="L184" i="9" s="1"/>
  <c r="H184" i="9"/>
  <c r="I184" i="9" s="1"/>
  <c r="E184" i="9"/>
  <c r="F184" i="9" s="1"/>
  <c r="B184" i="9"/>
  <c r="C184" i="9" s="1"/>
  <c r="S183" i="9"/>
  <c r="T183" i="9" s="1"/>
  <c r="Q183" i="9"/>
  <c r="R183" i="9" s="1"/>
  <c r="O183" i="9"/>
  <c r="P183" i="9" s="1"/>
  <c r="M183" i="9"/>
  <c r="N183" i="9" s="1"/>
  <c r="K183" i="9"/>
  <c r="L183" i="9" s="1"/>
  <c r="H183" i="9"/>
  <c r="I183" i="9" s="1"/>
  <c r="E183" i="9"/>
  <c r="F183" i="9" s="1"/>
  <c r="B183" i="9"/>
  <c r="C183" i="9" s="1"/>
  <c r="S182" i="9"/>
  <c r="T182" i="9" s="1"/>
  <c r="Q182" i="9"/>
  <c r="R182" i="9" s="1"/>
  <c r="O182" i="9"/>
  <c r="P182" i="9" s="1"/>
  <c r="M182" i="9"/>
  <c r="N182" i="9" s="1"/>
  <c r="K182" i="9"/>
  <c r="L182" i="9" s="1"/>
  <c r="H182" i="9"/>
  <c r="I182" i="9" s="1"/>
  <c r="E182" i="9"/>
  <c r="F182" i="9" s="1"/>
  <c r="B182" i="9"/>
  <c r="C182" i="9" s="1"/>
  <c r="S181" i="9"/>
  <c r="T181" i="9" s="1"/>
  <c r="Q181" i="9"/>
  <c r="R181" i="9" s="1"/>
  <c r="O181" i="9"/>
  <c r="P181" i="9" s="1"/>
  <c r="M181" i="9"/>
  <c r="N181" i="9" s="1"/>
  <c r="K181" i="9"/>
  <c r="L181" i="9" s="1"/>
  <c r="H181" i="9"/>
  <c r="I181" i="9" s="1"/>
  <c r="E181" i="9"/>
  <c r="F181" i="9" s="1"/>
  <c r="B181" i="9"/>
  <c r="C181" i="9" s="1"/>
  <c r="S180" i="9"/>
  <c r="T180" i="9" s="1"/>
  <c r="Q180" i="9"/>
  <c r="R180" i="9" s="1"/>
  <c r="O180" i="9"/>
  <c r="P180" i="9" s="1"/>
  <c r="M180" i="9"/>
  <c r="N180" i="9" s="1"/>
  <c r="K180" i="9"/>
  <c r="L180" i="9" s="1"/>
  <c r="H180" i="9"/>
  <c r="I180" i="9" s="1"/>
  <c r="E180" i="9"/>
  <c r="F180" i="9" s="1"/>
  <c r="B180" i="9"/>
  <c r="C180" i="9" s="1"/>
  <c r="S179" i="9"/>
  <c r="T179" i="9" s="1"/>
  <c r="Q179" i="9"/>
  <c r="R179" i="9" s="1"/>
  <c r="O179" i="9"/>
  <c r="P179" i="9" s="1"/>
  <c r="M179" i="9"/>
  <c r="N179" i="9" s="1"/>
  <c r="K179" i="9"/>
  <c r="L179" i="9" s="1"/>
  <c r="H179" i="9"/>
  <c r="I179" i="9" s="1"/>
  <c r="E179" i="9"/>
  <c r="F179" i="9" s="1"/>
  <c r="B179" i="9"/>
  <c r="C179" i="9" s="1"/>
  <c r="S178" i="9"/>
  <c r="T178" i="9" s="1"/>
  <c r="Q178" i="9"/>
  <c r="R178" i="9" s="1"/>
  <c r="O178" i="9"/>
  <c r="P178" i="9" s="1"/>
  <c r="M178" i="9"/>
  <c r="N178" i="9" s="1"/>
  <c r="K178" i="9"/>
  <c r="L178" i="9" s="1"/>
  <c r="H178" i="9"/>
  <c r="I178" i="9" s="1"/>
  <c r="E178" i="9"/>
  <c r="F178" i="9" s="1"/>
  <c r="B178" i="9"/>
  <c r="C178" i="9" s="1"/>
  <c r="S177" i="9"/>
  <c r="T177" i="9" s="1"/>
  <c r="Q177" i="9"/>
  <c r="R177" i="9" s="1"/>
  <c r="O177" i="9"/>
  <c r="P177" i="9" s="1"/>
  <c r="M177" i="9"/>
  <c r="N177" i="9" s="1"/>
  <c r="K177" i="9"/>
  <c r="L177" i="9" s="1"/>
  <c r="H177" i="9"/>
  <c r="I177" i="9" s="1"/>
  <c r="E177" i="9"/>
  <c r="F177" i="9" s="1"/>
  <c r="B177" i="9"/>
  <c r="C177" i="9" s="1"/>
  <c r="S176" i="9"/>
  <c r="T176" i="9" s="1"/>
  <c r="Q176" i="9"/>
  <c r="R176" i="9" s="1"/>
  <c r="O176" i="9"/>
  <c r="P176" i="9" s="1"/>
  <c r="M176" i="9"/>
  <c r="N176" i="9" s="1"/>
  <c r="K176" i="9"/>
  <c r="L176" i="9" s="1"/>
  <c r="H176" i="9"/>
  <c r="I176" i="9" s="1"/>
  <c r="E176" i="9"/>
  <c r="F176" i="9" s="1"/>
  <c r="B176" i="9"/>
  <c r="C176" i="9" s="1"/>
  <c r="S175" i="9"/>
  <c r="T175" i="9" s="1"/>
  <c r="Q175" i="9"/>
  <c r="R175" i="9" s="1"/>
  <c r="O175" i="9"/>
  <c r="P175" i="9" s="1"/>
  <c r="M175" i="9"/>
  <c r="N175" i="9" s="1"/>
  <c r="K175" i="9"/>
  <c r="L175" i="9" s="1"/>
  <c r="H175" i="9"/>
  <c r="I175" i="9" s="1"/>
  <c r="E175" i="9"/>
  <c r="F175" i="9" s="1"/>
  <c r="B175" i="9"/>
  <c r="C175" i="9" s="1"/>
  <c r="S174" i="9"/>
  <c r="T174" i="9" s="1"/>
  <c r="Q174" i="9"/>
  <c r="R174" i="9" s="1"/>
  <c r="O174" i="9"/>
  <c r="P174" i="9" s="1"/>
  <c r="M174" i="9"/>
  <c r="N174" i="9" s="1"/>
  <c r="K174" i="9"/>
  <c r="L174" i="9" s="1"/>
  <c r="H174" i="9"/>
  <c r="I174" i="9" s="1"/>
  <c r="E174" i="9"/>
  <c r="F174" i="9" s="1"/>
  <c r="B174" i="9"/>
  <c r="C174" i="9" s="1"/>
  <c r="S173" i="9"/>
  <c r="T173" i="9" s="1"/>
  <c r="Q173" i="9"/>
  <c r="R173" i="9" s="1"/>
  <c r="O173" i="9"/>
  <c r="P173" i="9" s="1"/>
  <c r="M173" i="9"/>
  <c r="N173" i="9" s="1"/>
  <c r="K173" i="9"/>
  <c r="L173" i="9" s="1"/>
  <c r="H173" i="9"/>
  <c r="I173" i="9" s="1"/>
  <c r="E173" i="9"/>
  <c r="F173" i="9" s="1"/>
  <c r="B173" i="9"/>
  <c r="C173" i="9" s="1"/>
  <c r="S172" i="9"/>
  <c r="T172" i="9" s="1"/>
  <c r="Q172" i="9"/>
  <c r="R172" i="9" s="1"/>
  <c r="O172" i="9"/>
  <c r="P172" i="9" s="1"/>
  <c r="M172" i="9"/>
  <c r="N172" i="9" s="1"/>
  <c r="K172" i="9"/>
  <c r="L172" i="9" s="1"/>
  <c r="H172" i="9"/>
  <c r="I172" i="9" s="1"/>
  <c r="E172" i="9"/>
  <c r="F172" i="9" s="1"/>
  <c r="B172" i="9"/>
  <c r="C172" i="9" s="1"/>
  <c r="S171" i="9"/>
  <c r="T171" i="9" s="1"/>
  <c r="Q171" i="9"/>
  <c r="R171" i="9" s="1"/>
  <c r="O171" i="9"/>
  <c r="P171" i="9" s="1"/>
  <c r="M171" i="9"/>
  <c r="N171" i="9" s="1"/>
  <c r="K171" i="9"/>
  <c r="L171" i="9" s="1"/>
  <c r="H171" i="9"/>
  <c r="I171" i="9" s="1"/>
  <c r="E171" i="9"/>
  <c r="F171" i="9" s="1"/>
  <c r="B171" i="9"/>
  <c r="C171" i="9" s="1"/>
  <c r="S170" i="9"/>
  <c r="T170" i="9" s="1"/>
  <c r="Q170" i="9"/>
  <c r="R170" i="9" s="1"/>
  <c r="O170" i="9"/>
  <c r="P170" i="9" s="1"/>
  <c r="M170" i="9"/>
  <c r="N170" i="9" s="1"/>
  <c r="K170" i="9"/>
  <c r="L170" i="9" s="1"/>
  <c r="H170" i="9"/>
  <c r="I170" i="9" s="1"/>
  <c r="E170" i="9"/>
  <c r="F170" i="9" s="1"/>
  <c r="B170" i="9"/>
  <c r="C170" i="9" s="1"/>
  <c r="S169" i="9"/>
  <c r="T169" i="9" s="1"/>
  <c r="Q169" i="9"/>
  <c r="R169" i="9" s="1"/>
  <c r="O169" i="9"/>
  <c r="P169" i="9" s="1"/>
  <c r="M169" i="9"/>
  <c r="N169" i="9" s="1"/>
  <c r="K169" i="9"/>
  <c r="L169" i="9" s="1"/>
  <c r="H169" i="9"/>
  <c r="I169" i="9" s="1"/>
  <c r="E169" i="9"/>
  <c r="F169" i="9" s="1"/>
  <c r="B169" i="9"/>
  <c r="C169" i="9" s="1"/>
  <c r="S168" i="9"/>
  <c r="T168" i="9" s="1"/>
  <c r="Q168" i="9"/>
  <c r="R168" i="9" s="1"/>
  <c r="O168" i="9"/>
  <c r="P168" i="9" s="1"/>
  <c r="M168" i="9"/>
  <c r="N168" i="9" s="1"/>
  <c r="K168" i="9"/>
  <c r="L168" i="9" s="1"/>
  <c r="H168" i="9"/>
  <c r="I168" i="9" s="1"/>
  <c r="E168" i="9"/>
  <c r="F168" i="9" s="1"/>
  <c r="B168" i="9"/>
  <c r="C168" i="9" s="1"/>
  <c r="S167" i="9"/>
  <c r="T167" i="9" s="1"/>
  <c r="Q167" i="9"/>
  <c r="R167" i="9" s="1"/>
  <c r="O167" i="9"/>
  <c r="P167" i="9" s="1"/>
  <c r="M167" i="9"/>
  <c r="N167" i="9" s="1"/>
  <c r="K167" i="9"/>
  <c r="L167" i="9" s="1"/>
  <c r="H167" i="9"/>
  <c r="I167" i="9" s="1"/>
  <c r="E167" i="9"/>
  <c r="F167" i="9" s="1"/>
  <c r="B167" i="9"/>
  <c r="C167" i="9" s="1"/>
  <c r="S166" i="9"/>
  <c r="T166" i="9" s="1"/>
  <c r="Q166" i="9"/>
  <c r="R166" i="9" s="1"/>
  <c r="O166" i="9"/>
  <c r="P166" i="9" s="1"/>
  <c r="M166" i="9"/>
  <c r="N166" i="9" s="1"/>
  <c r="K166" i="9"/>
  <c r="L166" i="9" s="1"/>
  <c r="H166" i="9"/>
  <c r="I166" i="9" s="1"/>
  <c r="E166" i="9"/>
  <c r="F166" i="9" s="1"/>
  <c r="B166" i="9"/>
  <c r="C166" i="9" s="1"/>
  <c r="S165" i="9"/>
  <c r="T165" i="9" s="1"/>
  <c r="Q165" i="9"/>
  <c r="R165" i="9" s="1"/>
  <c r="O165" i="9"/>
  <c r="P165" i="9" s="1"/>
  <c r="M165" i="9"/>
  <c r="N165" i="9" s="1"/>
  <c r="K165" i="9"/>
  <c r="L165" i="9" s="1"/>
  <c r="H165" i="9"/>
  <c r="I165" i="9" s="1"/>
  <c r="E165" i="9"/>
  <c r="F165" i="9" s="1"/>
  <c r="B165" i="9"/>
  <c r="C165" i="9" s="1"/>
  <c r="S164" i="9"/>
  <c r="T164" i="9" s="1"/>
  <c r="Q164" i="9"/>
  <c r="R164" i="9" s="1"/>
  <c r="O164" i="9"/>
  <c r="P164" i="9" s="1"/>
  <c r="M164" i="9"/>
  <c r="N164" i="9" s="1"/>
  <c r="K164" i="9"/>
  <c r="L164" i="9" s="1"/>
  <c r="H164" i="9"/>
  <c r="I164" i="9" s="1"/>
  <c r="E164" i="9"/>
  <c r="F164" i="9" s="1"/>
  <c r="B164" i="9"/>
  <c r="C164" i="9" s="1"/>
  <c r="S163" i="9"/>
  <c r="T163" i="9" s="1"/>
  <c r="Q163" i="9"/>
  <c r="R163" i="9" s="1"/>
  <c r="O163" i="9"/>
  <c r="P163" i="9" s="1"/>
  <c r="M163" i="9"/>
  <c r="N163" i="9" s="1"/>
  <c r="K163" i="9"/>
  <c r="L163" i="9" s="1"/>
  <c r="H163" i="9"/>
  <c r="I163" i="9" s="1"/>
  <c r="E163" i="9"/>
  <c r="F163" i="9" s="1"/>
  <c r="B163" i="9"/>
  <c r="C163" i="9" s="1"/>
  <c r="S162" i="9"/>
  <c r="T162" i="9" s="1"/>
  <c r="Q162" i="9"/>
  <c r="R162" i="9" s="1"/>
  <c r="O162" i="9"/>
  <c r="P162" i="9" s="1"/>
  <c r="M162" i="9"/>
  <c r="N162" i="9" s="1"/>
  <c r="K162" i="9"/>
  <c r="L162" i="9" s="1"/>
  <c r="H162" i="9"/>
  <c r="I162" i="9" s="1"/>
  <c r="E162" i="9"/>
  <c r="F162" i="9" s="1"/>
  <c r="B162" i="9"/>
  <c r="C162" i="9" s="1"/>
  <c r="S161" i="9"/>
  <c r="T161" i="9" s="1"/>
  <c r="Q161" i="9"/>
  <c r="R161" i="9" s="1"/>
  <c r="O161" i="9"/>
  <c r="P161" i="9" s="1"/>
  <c r="M161" i="9"/>
  <c r="N161" i="9" s="1"/>
  <c r="K161" i="9"/>
  <c r="L161" i="9" s="1"/>
  <c r="H161" i="9"/>
  <c r="I161" i="9" s="1"/>
  <c r="E161" i="9"/>
  <c r="F161" i="9" s="1"/>
  <c r="B161" i="9"/>
  <c r="C161" i="9" s="1"/>
  <c r="S160" i="9"/>
  <c r="T160" i="9" s="1"/>
  <c r="Q160" i="9"/>
  <c r="R160" i="9" s="1"/>
  <c r="O160" i="9"/>
  <c r="P160" i="9" s="1"/>
  <c r="M160" i="9"/>
  <c r="N160" i="9" s="1"/>
  <c r="K160" i="9"/>
  <c r="L160" i="9" s="1"/>
  <c r="H160" i="9"/>
  <c r="I160" i="9" s="1"/>
  <c r="E160" i="9"/>
  <c r="F160" i="9" s="1"/>
  <c r="B160" i="9"/>
  <c r="C160" i="9" s="1"/>
  <c r="S159" i="9"/>
  <c r="T159" i="9" s="1"/>
  <c r="Q159" i="9"/>
  <c r="R159" i="9" s="1"/>
  <c r="O159" i="9"/>
  <c r="P159" i="9" s="1"/>
  <c r="M159" i="9"/>
  <c r="N159" i="9" s="1"/>
  <c r="K159" i="9"/>
  <c r="L159" i="9" s="1"/>
  <c r="H159" i="9"/>
  <c r="I159" i="9" s="1"/>
  <c r="E159" i="9"/>
  <c r="F159" i="9" s="1"/>
  <c r="B159" i="9"/>
  <c r="C159" i="9" s="1"/>
  <c r="S158" i="9"/>
  <c r="T158" i="9" s="1"/>
  <c r="Q158" i="9"/>
  <c r="R158" i="9" s="1"/>
  <c r="O158" i="9"/>
  <c r="P158" i="9" s="1"/>
  <c r="M158" i="9"/>
  <c r="N158" i="9" s="1"/>
  <c r="K158" i="9"/>
  <c r="L158" i="9" s="1"/>
  <c r="H158" i="9"/>
  <c r="I158" i="9" s="1"/>
  <c r="E158" i="9"/>
  <c r="F158" i="9" s="1"/>
  <c r="B158" i="9"/>
  <c r="C158" i="9" s="1"/>
  <c r="S157" i="9"/>
  <c r="T157" i="9" s="1"/>
  <c r="Q157" i="9"/>
  <c r="R157" i="9" s="1"/>
  <c r="O157" i="9"/>
  <c r="P157" i="9" s="1"/>
  <c r="M157" i="9"/>
  <c r="N157" i="9" s="1"/>
  <c r="K157" i="9"/>
  <c r="L157" i="9" s="1"/>
  <c r="H157" i="9"/>
  <c r="I157" i="9" s="1"/>
  <c r="E157" i="9"/>
  <c r="F157" i="9" s="1"/>
  <c r="B157" i="9"/>
  <c r="C157" i="9" s="1"/>
  <c r="S156" i="9"/>
  <c r="T156" i="9" s="1"/>
  <c r="Q156" i="9"/>
  <c r="R156" i="9" s="1"/>
  <c r="O156" i="9"/>
  <c r="P156" i="9" s="1"/>
  <c r="M156" i="9"/>
  <c r="N156" i="9" s="1"/>
  <c r="K156" i="9"/>
  <c r="L156" i="9" s="1"/>
  <c r="H156" i="9"/>
  <c r="I156" i="9" s="1"/>
  <c r="E156" i="9"/>
  <c r="F156" i="9" s="1"/>
  <c r="B156" i="9"/>
  <c r="C156" i="9" s="1"/>
  <c r="S155" i="9"/>
  <c r="T155" i="9" s="1"/>
  <c r="Q155" i="9"/>
  <c r="R155" i="9" s="1"/>
  <c r="O155" i="9"/>
  <c r="P155" i="9" s="1"/>
  <c r="M155" i="9"/>
  <c r="N155" i="9" s="1"/>
  <c r="K155" i="9"/>
  <c r="L155" i="9" s="1"/>
  <c r="H155" i="9"/>
  <c r="I155" i="9" s="1"/>
  <c r="E155" i="9"/>
  <c r="F155" i="9" s="1"/>
  <c r="B155" i="9"/>
  <c r="C155" i="9" s="1"/>
  <c r="S154" i="9"/>
  <c r="T154" i="9" s="1"/>
  <c r="Q154" i="9"/>
  <c r="R154" i="9" s="1"/>
  <c r="O154" i="9"/>
  <c r="P154" i="9" s="1"/>
  <c r="M154" i="9"/>
  <c r="N154" i="9" s="1"/>
  <c r="K154" i="9"/>
  <c r="L154" i="9" s="1"/>
  <c r="H154" i="9"/>
  <c r="I154" i="9" s="1"/>
  <c r="E154" i="9"/>
  <c r="F154" i="9" s="1"/>
  <c r="B154" i="9"/>
  <c r="C154" i="9" s="1"/>
  <c r="S153" i="9"/>
  <c r="T153" i="9" s="1"/>
  <c r="Q153" i="9"/>
  <c r="R153" i="9" s="1"/>
  <c r="O153" i="9"/>
  <c r="P153" i="9" s="1"/>
  <c r="M153" i="9"/>
  <c r="N153" i="9" s="1"/>
  <c r="K153" i="9"/>
  <c r="L153" i="9" s="1"/>
  <c r="H153" i="9"/>
  <c r="I153" i="9" s="1"/>
  <c r="E153" i="9"/>
  <c r="F153" i="9" s="1"/>
  <c r="B153" i="9"/>
  <c r="C153" i="9" s="1"/>
  <c r="S152" i="9"/>
  <c r="T152" i="9" s="1"/>
  <c r="Q152" i="9"/>
  <c r="R152" i="9" s="1"/>
  <c r="O152" i="9"/>
  <c r="P152" i="9" s="1"/>
  <c r="M152" i="9"/>
  <c r="N152" i="9" s="1"/>
  <c r="K152" i="9"/>
  <c r="L152" i="9" s="1"/>
  <c r="H152" i="9"/>
  <c r="I152" i="9" s="1"/>
  <c r="E152" i="9"/>
  <c r="F152" i="9" s="1"/>
  <c r="B152" i="9"/>
  <c r="C152" i="9" s="1"/>
  <c r="S151" i="9"/>
  <c r="T151" i="9" s="1"/>
  <c r="Q151" i="9"/>
  <c r="R151" i="9" s="1"/>
  <c r="O151" i="9"/>
  <c r="P151" i="9" s="1"/>
  <c r="M151" i="9"/>
  <c r="N151" i="9" s="1"/>
  <c r="K151" i="9"/>
  <c r="L151" i="9" s="1"/>
  <c r="H151" i="9"/>
  <c r="I151" i="9" s="1"/>
  <c r="E151" i="9"/>
  <c r="F151" i="9" s="1"/>
  <c r="B151" i="9"/>
  <c r="C151" i="9" s="1"/>
  <c r="S150" i="9"/>
  <c r="T150" i="9" s="1"/>
  <c r="Q150" i="9"/>
  <c r="R150" i="9" s="1"/>
  <c r="O150" i="9"/>
  <c r="P150" i="9" s="1"/>
  <c r="M150" i="9"/>
  <c r="N150" i="9" s="1"/>
  <c r="K150" i="9"/>
  <c r="L150" i="9" s="1"/>
  <c r="H150" i="9"/>
  <c r="I150" i="9" s="1"/>
  <c r="E150" i="9"/>
  <c r="F150" i="9" s="1"/>
  <c r="B150" i="9"/>
  <c r="C150" i="9" s="1"/>
  <c r="S149" i="9"/>
  <c r="T149" i="9" s="1"/>
  <c r="Q149" i="9"/>
  <c r="R149" i="9" s="1"/>
  <c r="O149" i="9"/>
  <c r="P149" i="9" s="1"/>
  <c r="M149" i="9"/>
  <c r="N149" i="9" s="1"/>
  <c r="K149" i="9"/>
  <c r="L149" i="9" s="1"/>
  <c r="H149" i="9"/>
  <c r="I149" i="9" s="1"/>
  <c r="E149" i="9"/>
  <c r="F149" i="9" s="1"/>
  <c r="B149" i="9"/>
  <c r="C149" i="9" s="1"/>
  <c r="S148" i="9"/>
  <c r="T148" i="9" s="1"/>
  <c r="Q148" i="9"/>
  <c r="R148" i="9" s="1"/>
  <c r="O148" i="9"/>
  <c r="P148" i="9" s="1"/>
  <c r="M148" i="9"/>
  <c r="N148" i="9" s="1"/>
  <c r="K148" i="9"/>
  <c r="L148" i="9" s="1"/>
  <c r="H148" i="9"/>
  <c r="I148" i="9" s="1"/>
  <c r="E148" i="9"/>
  <c r="F148" i="9" s="1"/>
  <c r="B148" i="9"/>
  <c r="C148" i="9" s="1"/>
  <c r="S147" i="9"/>
  <c r="T147" i="9" s="1"/>
  <c r="Q147" i="9"/>
  <c r="R147" i="9" s="1"/>
  <c r="O147" i="9"/>
  <c r="P147" i="9" s="1"/>
  <c r="M147" i="9"/>
  <c r="N147" i="9" s="1"/>
  <c r="K147" i="9"/>
  <c r="L147" i="9" s="1"/>
  <c r="H147" i="9"/>
  <c r="I147" i="9" s="1"/>
  <c r="E147" i="9"/>
  <c r="F147" i="9" s="1"/>
  <c r="B147" i="9"/>
  <c r="C147" i="9" s="1"/>
  <c r="S146" i="9"/>
  <c r="T146" i="9" s="1"/>
  <c r="Q146" i="9"/>
  <c r="R146" i="9" s="1"/>
  <c r="O146" i="9"/>
  <c r="P146" i="9" s="1"/>
  <c r="M146" i="9"/>
  <c r="N146" i="9" s="1"/>
  <c r="K146" i="9"/>
  <c r="L146" i="9" s="1"/>
  <c r="H146" i="9"/>
  <c r="I146" i="9" s="1"/>
  <c r="E146" i="9"/>
  <c r="F146" i="9" s="1"/>
  <c r="B146" i="9"/>
  <c r="C146" i="9" s="1"/>
  <c r="S145" i="9"/>
  <c r="T145" i="9" s="1"/>
  <c r="Q145" i="9"/>
  <c r="R145" i="9" s="1"/>
  <c r="O145" i="9"/>
  <c r="P145" i="9" s="1"/>
  <c r="M145" i="9"/>
  <c r="N145" i="9" s="1"/>
  <c r="K145" i="9"/>
  <c r="L145" i="9" s="1"/>
  <c r="H145" i="9"/>
  <c r="I145" i="9" s="1"/>
  <c r="E145" i="9"/>
  <c r="F145" i="9" s="1"/>
  <c r="B145" i="9"/>
  <c r="C145" i="9" s="1"/>
  <c r="S144" i="9"/>
  <c r="T144" i="9" s="1"/>
  <c r="Q144" i="9"/>
  <c r="R144" i="9" s="1"/>
  <c r="O144" i="9"/>
  <c r="P144" i="9" s="1"/>
  <c r="M144" i="9"/>
  <c r="N144" i="9" s="1"/>
  <c r="K144" i="9"/>
  <c r="L144" i="9" s="1"/>
  <c r="H144" i="9"/>
  <c r="I144" i="9" s="1"/>
  <c r="E144" i="9"/>
  <c r="F144" i="9" s="1"/>
  <c r="B144" i="9"/>
  <c r="C144" i="9" s="1"/>
  <c r="S143" i="9"/>
  <c r="T143" i="9" s="1"/>
  <c r="Q143" i="9"/>
  <c r="R143" i="9" s="1"/>
  <c r="O143" i="9"/>
  <c r="P143" i="9" s="1"/>
  <c r="M143" i="9"/>
  <c r="N143" i="9" s="1"/>
  <c r="K143" i="9"/>
  <c r="L143" i="9" s="1"/>
  <c r="H143" i="9"/>
  <c r="I143" i="9" s="1"/>
  <c r="E143" i="9"/>
  <c r="F143" i="9" s="1"/>
  <c r="B143" i="9"/>
  <c r="C143" i="9" s="1"/>
  <c r="S142" i="9"/>
  <c r="T142" i="9" s="1"/>
  <c r="Q142" i="9"/>
  <c r="R142" i="9" s="1"/>
  <c r="O142" i="9"/>
  <c r="P142" i="9" s="1"/>
  <c r="M142" i="9"/>
  <c r="N142" i="9" s="1"/>
  <c r="K142" i="9"/>
  <c r="L142" i="9" s="1"/>
  <c r="H142" i="9"/>
  <c r="I142" i="9" s="1"/>
  <c r="E142" i="9"/>
  <c r="F142" i="9" s="1"/>
  <c r="B142" i="9"/>
  <c r="C142" i="9" s="1"/>
  <c r="S141" i="9"/>
  <c r="T141" i="9" s="1"/>
  <c r="Q141" i="9"/>
  <c r="R141" i="9" s="1"/>
  <c r="O141" i="9"/>
  <c r="P141" i="9" s="1"/>
  <c r="M141" i="9"/>
  <c r="N141" i="9" s="1"/>
  <c r="K141" i="9"/>
  <c r="L141" i="9" s="1"/>
  <c r="H141" i="9"/>
  <c r="I141" i="9" s="1"/>
  <c r="E141" i="9"/>
  <c r="F141" i="9" s="1"/>
  <c r="B141" i="9"/>
  <c r="C141" i="9" s="1"/>
  <c r="S140" i="9"/>
  <c r="T140" i="9" s="1"/>
  <c r="Q140" i="9"/>
  <c r="R140" i="9" s="1"/>
  <c r="O140" i="9"/>
  <c r="P140" i="9" s="1"/>
  <c r="M140" i="9"/>
  <c r="N140" i="9" s="1"/>
  <c r="K140" i="9"/>
  <c r="L140" i="9" s="1"/>
  <c r="H140" i="9"/>
  <c r="I140" i="9" s="1"/>
  <c r="E140" i="9"/>
  <c r="F140" i="9" s="1"/>
  <c r="B140" i="9"/>
  <c r="C140" i="9" s="1"/>
  <c r="S139" i="9"/>
  <c r="T139" i="9" s="1"/>
  <c r="Q139" i="9"/>
  <c r="R139" i="9" s="1"/>
  <c r="O139" i="9"/>
  <c r="P139" i="9" s="1"/>
  <c r="M139" i="9"/>
  <c r="N139" i="9" s="1"/>
  <c r="K139" i="9"/>
  <c r="L139" i="9" s="1"/>
  <c r="H139" i="9"/>
  <c r="I139" i="9" s="1"/>
  <c r="E139" i="9"/>
  <c r="F139" i="9" s="1"/>
  <c r="B139" i="9"/>
  <c r="C139" i="9" s="1"/>
  <c r="S138" i="9"/>
  <c r="T138" i="9" s="1"/>
  <c r="Q138" i="9"/>
  <c r="R138" i="9" s="1"/>
  <c r="O138" i="9"/>
  <c r="P138" i="9" s="1"/>
  <c r="M138" i="9"/>
  <c r="N138" i="9" s="1"/>
  <c r="K138" i="9"/>
  <c r="L138" i="9" s="1"/>
  <c r="H138" i="9"/>
  <c r="I138" i="9" s="1"/>
  <c r="E138" i="9"/>
  <c r="F138" i="9" s="1"/>
  <c r="B138" i="9"/>
  <c r="C138" i="9" s="1"/>
  <c r="S137" i="9"/>
  <c r="T137" i="9" s="1"/>
  <c r="Q137" i="9"/>
  <c r="R137" i="9" s="1"/>
  <c r="O137" i="9"/>
  <c r="P137" i="9" s="1"/>
  <c r="M137" i="9"/>
  <c r="N137" i="9" s="1"/>
  <c r="K137" i="9"/>
  <c r="L137" i="9" s="1"/>
  <c r="H137" i="9"/>
  <c r="I137" i="9" s="1"/>
  <c r="E137" i="9"/>
  <c r="F137" i="9" s="1"/>
  <c r="B137" i="9"/>
  <c r="C137" i="9" s="1"/>
  <c r="S136" i="9"/>
  <c r="T136" i="9" s="1"/>
  <c r="Q136" i="9"/>
  <c r="R136" i="9" s="1"/>
  <c r="O136" i="9"/>
  <c r="P136" i="9" s="1"/>
  <c r="M136" i="9"/>
  <c r="N136" i="9" s="1"/>
  <c r="K136" i="9"/>
  <c r="L136" i="9" s="1"/>
  <c r="H136" i="9"/>
  <c r="I136" i="9" s="1"/>
  <c r="E136" i="9"/>
  <c r="F136" i="9" s="1"/>
  <c r="B136" i="9"/>
  <c r="C136" i="9" s="1"/>
  <c r="S135" i="9"/>
  <c r="T135" i="9" s="1"/>
  <c r="Q135" i="9"/>
  <c r="R135" i="9" s="1"/>
  <c r="O135" i="9"/>
  <c r="P135" i="9" s="1"/>
  <c r="M135" i="9"/>
  <c r="N135" i="9" s="1"/>
  <c r="K135" i="9"/>
  <c r="L135" i="9" s="1"/>
  <c r="H135" i="9"/>
  <c r="I135" i="9" s="1"/>
  <c r="E135" i="9"/>
  <c r="F135" i="9" s="1"/>
  <c r="B135" i="9"/>
  <c r="C135" i="9" s="1"/>
  <c r="S134" i="9"/>
  <c r="T134" i="9" s="1"/>
  <c r="Q134" i="9"/>
  <c r="R134" i="9" s="1"/>
  <c r="O134" i="9"/>
  <c r="P134" i="9" s="1"/>
  <c r="M134" i="9"/>
  <c r="N134" i="9" s="1"/>
  <c r="K134" i="9"/>
  <c r="L134" i="9" s="1"/>
  <c r="H134" i="9"/>
  <c r="I134" i="9" s="1"/>
  <c r="E134" i="9"/>
  <c r="F134" i="9" s="1"/>
  <c r="B134" i="9"/>
  <c r="C134" i="9" s="1"/>
  <c r="S133" i="9"/>
  <c r="T133" i="9" s="1"/>
  <c r="Q133" i="9"/>
  <c r="R133" i="9" s="1"/>
  <c r="O133" i="9"/>
  <c r="P133" i="9" s="1"/>
  <c r="M133" i="9"/>
  <c r="N133" i="9" s="1"/>
  <c r="K133" i="9"/>
  <c r="L133" i="9" s="1"/>
  <c r="H133" i="9"/>
  <c r="I133" i="9" s="1"/>
  <c r="E133" i="9"/>
  <c r="F133" i="9" s="1"/>
  <c r="B133" i="9"/>
  <c r="C133" i="9" s="1"/>
  <c r="S132" i="9"/>
  <c r="T132" i="9" s="1"/>
  <c r="Q132" i="9"/>
  <c r="R132" i="9" s="1"/>
  <c r="O132" i="9"/>
  <c r="P132" i="9" s="1"/>
  <c r="M132" i="9"/>
  <c r="N132" i="9" s="1"/>
  <c r="K132" i="9"/>
  <c r="L132" i="9" s="1"/>
  <c r="H132" i="9"/>
  <c r="I132" i="9" s="1"/>
  <c r="E132" i="9"/>
  <c r="F132" i="9" s="1"/>
  <c r="B132" i="9"/>
  <c r="C132" i="9" s="1"/>
  <c r="S131" i="9"/>
  <c r="T131" i="9" s="1"/>
  <c r="Q131" i="9"/>
  <c r="R131" i="9" s="1"/>
  <c r="O131" i="9"/>
  <c r="P131" i="9" s="1"/>
  <c r="M131" i="9"/>
  <c r="N131" i="9" s="1"/>
  <c r="K131" i="9"/>
  <c r="L131" i="9" s="1"/>
  <c r="H131" i="9"/>
  <c r="I131" i="9" s="1"/>
  <c r="E131" i="9"/>
  <c r="F131" i="9" s="1"/>
  <c r="B131" i="9"/>
  <c r="C131" i="9" s="1"/>
  <c r="H130" i="9"/>
  <c r="I130" i="9" s="1"/>
  <c r="E130" i="9"/>
  <c r="F130" i="9" s="1"/>
  <c r="B130" i="9"/>
  <c r="C130" i="9" s="1"/>
  <c r="H129" i="9"/>
  <c r="I129" i="9" s="1"/>
  <c r="E129" i="9"/>
  <c r="F129" i="9" s="1"/>
  <c r="B129" i="9"/>
  <c r="C129" i="9" s="1"/>
  <c r="H128" i="9"/>
  <c r="I128" i="9" s="1"/>
  <c r="E128" i="9"/>
  <c r="F128" i="9" s="1"/>
  <c r="B128" i="9"/>
  <c r="C128" i="9" s="1"/>
  <c r="E127" i="9"/>
  <c r="F127" i="9" s="1"/>
  <c r="B127" i="9"/>
  <c r="C127" i="9" s="1"/>
  <c r="E126" i="9"/>
  <c r="F126" i="9" s="1"/>
  <c r="B126" i="9"/>
  <c r="C126" i="9" s="1"/>
  <c r="B125" i="9"/>
  <c r="C125" i="9" s="1"/>
  <c r="B124" i="9"/>
  <c r="C124" i="9" s="1"/>
  <c r="B123" i="9"/>
  <c r="C123" i="9" s="1"/>
  <c r="B122" i="9"/>
  <c r="C122" i="9" s="1"/>
  <c r="B121" i="9"/>
  <c r="C121" i="9" s="1"/>
  <c r="S251" i="8"/>
  <c r="T251" i="8" s="1"/>
  <c r="Q251" i="8"/>
  <c r="R251" i="8" s="1"/>
  <c r="O251" i="8"/>
  <c r="P251" i="8" s="1"/>
  <c r="M251" i="8"/>
  <c r="N251" i="8" s="1"/>
  <c r="K251" i="8"/>
  <c r="L251" i="8" s="1"/>
  <c r="H251" i="8"/>
  <c r="I251" i="8" s="1"/>
  <c r="E251" i="8"/>
  <c r="F251" i="8" s="1"/>
  <c r="B251" i="8"/>
  <c r="C251" i="8" s="1"/>
  <c r="S250" i="8"/>
  <c r="T250" i="8" s="1"/>
  <c r="Q250" i="8"/>
  <c r="R250" i="8" s="1"/>
  <c r="O250" i="8"/>
  <c r="P250" i="8" s="1"/>
  <c r="M250" i="8"/>
  <c r="N250" i="8" s="1"/>
  <c r="K250" i="8"/>
  <c r="L250" i="8" s="1"/>
  <c r="H250" i="8"/>
  <c r="I250" i="8" s="1"/>
  <c r="E250" i="8"/>
  <c r="F250" i="8" s="1"/>
  <c r="B250" i="8"/>
  <c r="C250" i="8" s="1"/>
  <c r="S249" i="8"/>
  <c r="T249" i="8" s="1"/>
  <c r="Q249" i="8"/>
  <c r="R249" i="8" s="1"/>
  <c r="O249" i="8"/>
  <c r="P249" i="8" s="1"/>
  <c r="M249" i="8"/>
  <c r="N249" i="8" s="1"/>
  <c r="K249" i="8"/>
  <c r="L249" i="8" s="1"/>
  <c r="H249" i="8"/>
  <c r="I249" i="8" s="1"/>
  <c r="E249" i="8"/>
  <c r="F249" i="8" s="1"/>
  <c r="B249" i="8"/>
  <c r="C249" i="8" s="1"/>
  <c r="S248" i="8"/>
  <c r="T248" i="8" s="1"/>
  <c r="Q248" i="8"/>
  <c r="R248" i="8" s="1"/>
  <c r="O248" i="8"/>
  <c r="P248" i="8" s="1"/>
  <c r="M248" i="8"/>
  <c r="N248" i="8" s="1"/>
  <c r="K248" i="8"/>
  <c r="L248" i="8" s="1"/>
  <c r="H248" i="8"/>
  <c r="I248" i="8" s="1"/>
  <c r="E248" i="8"/>
  <c r="F248" i="8" s="1"/>
  <c r="B248" i="8"/>
  <c r="C248" i="8" s="1"/>
  <c r="S247" i="8"/>
  <c r="T247" i="8" s="1"/>
  <c r="Q247" i="8"/>
  <c r="R247" i="8" s="1"/>
  <c r="O247" i="8"/>
  <c r="P247" i="8" s="1"/>
  <c r="M247" i="8"/>
  <c r="N247" i="8" s="1"/>
  <c r="K247" i="8"/>
  <c r="L247" i="8" s="1"/>
  <c r="H247" i="8"/>
  <c r="I247" i="8" s="1"/>
  <c r="E247" i="8"/>
  <c r="F247" i="8" s="1"/>
  <c r="B247" i="8"/>
  <c r="C247" i="8" s="1"/>
  <c r="S246" i="8"/>
  <c r="T246" i="8" s="1"/>
  <c r="Q246" i="8"/>
  <c r="R246" i="8" s="1"/>
  <c r="O246" i="8"/>
  <c r="P246" i="8" s="1"/>
  <c r="M246" i="8"/>
  <c r="N246" i="8" s="1"/>
  <c r="K246" i="8"/>
  <c r="L246" i="8" s="1"/>
  <c r="H246" i="8"/>
  <c r="I246" i="8" s="1"/>
  <c r="E246" i="8"/>
  <c r="F246" i="8" s="1"/>
  <c r="B246" i="8"/>
  <c r="C246" i="8" s="1"/>
  <c r="S245" i="8"/>
  <c r="T245" i="8" s="1"/>
  <c r="Q245" i="8"/>
  <c r="R245" i="8" s="1"/>
  <c r="O245" i="8"/>
  <c r="P245" i="8" s="1"/>
  <c r="M245" i="8"/>
  <c r="N245" i="8" s="1"/>
  <c r="K245" i="8"/>
  <c r="L245" i="8" s="1"/>
  <c r="H245" i="8"/>
  <c r="I245" i="8" s="1"/>
  <c r="E245" i="8"/>
  <c r="F245" i="8" s="1"/>
  <c r="B245" i="8"/>
  <c r="C245" i="8" s="1"/>
  <c r="S244" i="8"/>
  <c r="T244" i="8" s="1"/>
  <c r="Q244" i="8"/>
  <c r="R244" i="8" s="1"/>
  <c r="O244" i="8"/>
  <c r="P244" i="8" s="1"/>
  <c r="M244" i="8"/>
  <c r="N244" i="8" s="1"/>
  <c r="K244" i="8"/>
  <c r="L244" i="8" s="1"/>
  <c r="H244" i="8"/>
  <c r="I244" i="8" s="1"/>
  <c r="E244" i="8"/>
  <c r="F244" i="8" s="1"/>
  <c r="B244" i="8"/>
  <c r="C244" i="8" s="1"/>
  <c r="S243" i="8"/>
  <c r="T243" i="8" s="1"/>
  <c r="Q243" i="8"/>
  <c r="R243" i="8" s="1"/>
  <c r="O243" i="8"/>
  <c r="P243" i="8" s="1"/>
  <c r="M243" i="8"/>
  <c r="N243" i="8" s="1"/>
  <c r="K243" i="8"/>
  <c r="L243" i="8" s="1"/>
  <c r="H243" i="8"/>
  <c r="I243" i="8" s="1"/>
  <c r="E243" i="8"/>
  <c r="F243" i="8" s="1"/>
  <c r="B243" i="8"/>
  <c r="C243" i="8" s="1"/>
  <c r="S242" i="8"/>
  <c r="T242" i="8" s="1"/>
  <c r="Q242" i="8"/>
  <c r="R242" i="8" s="1"/>
  <c r="O242" i="8"/>
  <c r="P242" i="8" s="1"/>
  <c r="M242" i="8"/>
  <c r="N242" i="8" s="1"/>
  <c r="K242" i="8"/>
  <c r="L242" i="8" s="1"/>
  <c r="H242" i="8"/>
  <c r="I242" i="8" s="1"/>
  <c r="E242" i="8"/>
  <c r="F242" i="8" s="1"/>
  <c r="B242" i="8"/>
  <c r="C242" i="8" s="1"/>
  <c r="S241" i="8"/>
  <c r="T241" i="8" s="1"/>
  <c r="Q241" i="8"/>
  <c r="R241" i="8" s="1"/>
  <c r="O241" i="8"/>
  <c r="P241" i="8" s="1"/>
  <c r="M241" i="8"/>
  <c r="N241" i="8" s="1"/>
  <c r="K241" i="8"/>
  <c r="L241" i="8" s="1"/>
  <c r="H241" i="8"/>
  <c r="I241" i="8" s="1"/>
  <c r="E241" i="8"/>
  <c r="F241" i="8" s="1"/>
  <c r="B241" i="8"/>
  <c r="C241" i="8" s="1"/>
  <c r="S240" i="8"/>
  <c r="T240" i="8" s="1"/>
  <c r="Q240" i="8"/>
  <c r="R240" i="8" s="1"/>
  <c r="O240" i="8"/>
  <c r="P240" i="8" s="1"/>
  <c r="M240" i="8"/>
  <c r="N240" i="8" s="1"/>
  <c r="K240" i="8"/>
  <c r="L240" i="8" s="1"/>
  <c r="H240" i="8"/>
  <c r="I240" i="8" s="1"/>
  <c r="E240" i="8"/>
  <c r="F240" i="8" s="1"/>
  <c r="B240" i="8"/>
  <c r="C240" i="8" s="1"/>
  <c r="S239" i="8"/>
  <c r="T239" i="8" s="1"/>
  <c r="Q239" i="8"/>
  <c r="R239" i="8" s="1"/>
  <c r="O239" i="8"/>
  <c r="P239" i="8" s="1"/>
  <c r="M239" i="8"/>
  <c r="N239" i="8" s="1"/>
  <c r="K239" i="8"/>
  <c r="L239" i="8" s="1"/>
  <c r="H239" i="8"/>
  <c r="I239" i="8" s="1"/>
  <c r="E239" i="8"/>
  <c r="F239" i="8" s="1"/>
  <c r="B239" i="8"/>
  <c r="C239" i="8" s="1"/>
  <c r="S238" i="8"/>
  <c r="T238" i="8" s="1"/>
  <c r="Q238" i="8"/>
  <c r="R238" i="8" s="1"/>
  <c r="O238" i="8"/>
  <c r="P238" i="8" s="1"/>
  <c r="M238" i="8"/>
  <c r="N238" i="8" s="1"/>
  <c r="K238" i="8"/>
  <c r="L238" i="8" s="1"/>
  <c r="H238" i="8"/>
  <c r="I238" i="8" s="1"/>
  <c r="E238" i="8"/>
  <c r="F238" i="8" s="1"/>
  <c r="B238" i="8"/>
  <c r="C238" i="8" s="1"/>
  <c r="S237" i="8"/>
  <c r="T237" i="8" s="1"/>
  <c r="Q237" i="8"/>
  <c r="R237" i="8" s="1"/>
  <c r="O237" i="8"/>
  <c r="P237" i="8" s="1"/>
  <c r="M237" i="8"/>
  <c r="N237" i="8" s="1"/>
  <c r="K237" i="8"/>
  <c r="L237" i="8" s="1"/>
  <c r="H237" i="8"/>
  <c r="I237" i="8" s="1"/>
  <c r="E237" i="8"/>
  <c r="F237" i="8" s="1"/>
  <c r="B237" i="8"/>
  <c r="C237" i="8" s="1"/>
  <c r="S236" i="8"/>
  <c r="T236" i="8" s="1"/>
  <c r="Q236" i="8"/>
  <c r="R236" i="8" s="1"/>
  <c r="O236" i="8"/>
  <c r="P236" i="8" s="1"/>
  <c r="M236" i="8"/>
  <c r="N236" i="8" s="1"/>
  <c r="K236" i="8"/>
  <c r="L236" i="8" s="1"/>
  <c r="H236" i="8"/>
  <c r="I236" i="8" s="1"/>
  <c r="E236" i="8"/>
  <c r="F236" i="8" s="1"/>
  <c r="B236" i="8"/>
  <c r="C236" i="8" s="1"/>
  <c r="S235" i="8"/>
  <c r="T235" i="8" s="1"/>
  <c r="Q235" i="8"/>
  <c r="R235" i="8" s="1"/>
  <c r="O235" i="8"/>
  <c r="P235" i="8" s="1"/>
  <c r="M235" i="8"/>
  <c r="N235" i="8" s="1"/>
  <c r="K235" i="8"/>
  <c r="L235" i="8" s="1"/>
  <c r="H235" i="8"/>
  <c r="I235" i="8" s="1"/>
  <c r="E235" i="8"/>
  <c r="F235" i="8" s="1"/>
  <c r="B235" i="8"/>
  <c r="C235" i="8" s="1"/>
  <c r="S234" i="8"/>
  <c r="T234" i="8" s="1"/>
  <c r="Q234" i="8"/>
  <c r="R234" i="8" s="1"/>
  <c r="O234" i="8"/>
  <c r="P234" i="8" s="1"/>
  <c r="M234" i="8"/>
  <c r="N234" i="8" s="1"/>
  <c r="K234" i="8"/>
  <c r="L234" i="8" s="1"/>
  <c r="H234" i="8"/>
  <c r="I234" i="8" s="1"/>
  <c r="E234" i="8"/>
  <c r="F234" i="8" s="1"/>
  <c r="B234" i="8"/>
  <c r="C234" i="8" s="1"/>
  <c r="S233" i="8"/>
  <c r="T233" i="8" s="1"/>
  <c r="Q233" i="8"/>
  <c r="R233" i="8" s="1"/>
  <c r="O233" i="8"/>
  <c r="P233" i="8" s="1"/>
  <c r="M233" i="8"/>
  <c r="N233" i="8" s="1"/>
  <c r="K233" i="8"/>
  <c r="L233" i="8" s="1"/>
  <c r="H233" i="8"/>
  <c r="I233" i="8" s="1"/>
  <c r="E233" i="8"/>
  <c r="F233" i="8" s="1"/>
  <c r="B233" i="8"/>
  <c r="C233" i="8" s="1"/>
  <c r="S232" i="8"/>
  <c r="T232" i="8" s="1"/>
  <c r="Q232" i="8"/>
  <c r="R232" i="8" s="1"/>
  <c r="O232" i="8"/>
  <c r="P232" i="8" s="1"/>
  <c r="M232" i="8"/>
  <c r="N232" i="8" s="1"/>
  <c r="K232" i="8"/>
  <c r="L232" i="8" s="1"/>
  <c r="H232" i="8"/>
  <c r="I232" i="8" s="1"/>
  <c r="E232" i="8"/>
  <c r="F232" i="8" s="1"/>
  <c r="B232" i="8"/>
  <c r="C232" i="8" s="1"/>
  <c r="S231" i="8"/>
  <c r="T231" i="8" s="1"/>
  <c r="Q231" i="8"/>
  <c r="R231" i="8" s="1"/>
  <c r="O231" i="8"/>
  <c r="P231" i="8" s="1"/>
  <c r="M231" i="8"/>
  <c r="N231" i="8" s="1"/>
  <c r="K231" i="8"/>
  <c r="L231" i="8" s="1"/>
  <c r="H231" i="8"/>
  <c r="I231" i="8" s="1"/>
  <c r="E231" i="8"/>
  <c r="F231" i="8" s="1"/>
  <c r="B231" i="8"/>
  <c r="C231" i="8" s="1"/>
  <c r="S230" i="8"/>
  <c r="T230" i="8" s="1"/>
  <c r="Q230" i="8"/>
  <c r="R230" i="8" s="1"/>
  <c r="O230" i="8"/>
  <c r="P230" i="8" s="1"/>
  <c r="M230" i="8"/>
  <c r="N230" i="8" s="1"/>
  <c r="K230" i="8"/>
  <c r="L230" i="8" s="1"/>
  <c r="H230" i="8"/>
  <c r="I230" i="8" s="1"/>
  <c r="E230" i="8"/>
  <c r="F230" i="8" s="1"/>
  <c r="B230" i="8"/>
  <c r="C230" i="8" s="1"/>
  <c r="S229" i="8"/>
  <c r="T229" i="8" s="1"/>
  <c r="Q229" i="8"/>
  <c r="R229" i="8" s="1"/>
  <c r="O229" i="8"/>
  <c r="P229" i="8" s="1"/>
  <c r="M229" i="8"/>
  <c r="N229" i="8" s="1"/>
  <c r="K229" i="8"/>
  <c r="L229" i="8" s="1"/>
  <c r="H229" i="8"/>
  <c r="I229" i="8" s="1"/>
  <c r="E229" i="8"/>
  <c r="F229" i="8" s="1"/>
  <c r="B229" i="8"/>
  <c r="C229" i="8" s="1"/>
  <c r="S228" i="8"/>
  <c r="T228" i="8" s="1"/>
  <c r="Q228" i="8"/>
  <c r="R228" i="8" s="1"/>
  <c r="O228" i="8"/>
  <c r="P228" i="8" s="1"/>
  <c r="M228" i="8"/>
  <c r="N228" i="8" s="1"/>
  <c r="K228" i="8"/>
  <c r="L228" i="8" s="1"/>
  <c r="H228" i="8"/>
  <c r="I228" i="8" s="1"/>
  <c r="E228" i="8"/>
  <c r="F228" i="8" s="1"/>
  <c r="B228" i="8"/>
  <c r="C228" i="8" s="1"/>
  <c r="S227" i="8"/>
  <c r="T227" i="8" s="1"/>
  <c r="Q227" i="8"/>
  <c r="R227" i="8" s="1"/>
  <c r="O227" i="8"/>
  <c r="P227" i="8" s="1"/>
  <c r="M227" i="8"/>
  <c r="N227" i="8" s="1"/>
  <c r="K227" i="8"/>
  <c r="L227" i="8" s="1"/>
  <c r="H227" i="8"/>
  <c r="I227" i="8" s="1"/>
  <c r="E227" i="8"/>
  <c r="F227" i="8" s="1"/>
  <c r="B227" i="8"/>
  <c r="C227" i="8" s="1"/>
  <c r="S226" i="8"/>
  <c r="T226" i="8" s="1"/>
  <c r="Q226" i="8"/>
  <c r="R226" i="8" s="1"/>
  <c r="O226" i="8"/>
  <c r="P226" i="8" s="1"/>
  <c r="M226" i="8"/>
  <c r="N226" i="8" s="1"/>
  <c r="K226" i="8"/>
  <c r="L226" i="8" s="1"/>
  <c r="H226" i="8"/>
  <c r="I226" i="8" s="1"/>
  <c r="E226" i="8"/>
  <c r="F226" i="8" s="1"/>
  <c r="B226" i="8"/>
  <c r="C226" i="8" s="1"/>
  <c r="S225" i="8"/>
  <c r="T225" i="8" s="1"/>
  <c r="Q225" i="8"/>
  <c r="R225" i="8" s="1"/>
  <c r="O225" i="8"/>
  <c r="P225" i="8" s="1"/>
  <c r="M225" i="8"/>
  <c r="N225" i="8" s="1"/>
  <c r="K225" i="8"/>
  <c r="L225" i="8" s="1"/>
  <c r="H225" i="8"/>
  <c r="I225" i="8" s="1"/>
  <c r="E225" i="8"/>
  <c r="F225" i="8" s="1"/>
  <c r="B225" i="8"/>
  <c r="C225" i="8" s="1"/>
  <c r="S224" i="8"/>
  <c r="T224" i="8" s="1"/>
  <c r="Q224" i="8"/>
  <c r="R224" i="8" s="1"/>
  <c r="O224" i="8"/>
  <c r="P224" i="8" s="1"/>
  <c r="M224" i="8"/>
  <c r="N224" i="8" s="1"/>
  <c r="K224" i="8"/>
  <c r="L224" i="8" s="1"/>
  <c r="H224" i="8"/>
  <c r="I224" i="8" s="1"/>
  <c r="E224" i="8"/>
  <c r="F224" i="8" s="1"/>
  <c r="B224" i="8"/>
  <c r="C224" i="8" s="1"/>
  <c r="S223" i="8"/>
  <c r="T223" i="8" s="1"/>
  <c r="Q223" i="8"/>
  <c r="R223" i="8" s="1"/>
  <c r="O223" i="8"/>
  <c r="P223" i="8" s="1"/>
  <c r="M223" i="8"/>
  <c r="N223" i="8" s="1"/>
  <c r="K223" i="8"/>
  <c r="L223" i="8" s="1"/>
  <c r="H223" i="8"/>
  <c r="I223" i="8" s="1"/>
  <c r="E223" i="8"/>
  <c r="F223" i="8" s="1"/>
  <c r="B223" i="8"/>
  <c r="C223" i="8" s="1"/>
  <c r="S222" i="8"/>
  <c r="T222" i="8" s="1"/>
  <c r="Q222" i="8"/>
  <c r="R222" i="8" s="1"/>
  <c r="O222" i="8"/>
  <c r="P222" i="8" s="1"/>
  <c r="M222" i="8"/>
  <c r="N222" i="8" s="1"/>
  <c r="K222" i="8"/>
  <c r="L222" i="8" s="1"/>
  <c r="H222" i="8"/>
  <c r="I222" i="8" s="1"/>
  <c r="E222" i="8"/>
  <c r="F222" i="8" s="1"/>
  <c r="B222" i="8"/>
  <c r="C222" i="8" s="1"/>
  <c r="S221" i="8"/>
  <c r="T221" i="8" s="1"/>
  <c r="Q221" i="8"/>
  <c r="R221" i="8" s="1"/>
  <c r="O221" i="8"/>
  <c r="P221" i="8" s="1"/>
  <c r="M221" i="8"/>
  <c r="N221" i="8" s="1"/>
  <c r="K221" i="8"/>
  <c r="L221" i="8" s="1"/>
  <c r="H221" i="8"/>
  <c r="I221" i="8" s="1"/>
  <c r="E221" i="8"/>
  <c r="F221" i="8" s="1"/>
  <c r="B221" i="8"/>
  <c r="C221" i="8" s="1"/>
  <c r="S220" i="8"/>
  <c r="T220" i="8" s="1"/>
  <c r="Q220" i="8"/>
  <c r="R220" i="8" s="1"/>
  <c r="O220" i="8"/>
  <c r="P220" i="8" s="1"/>
  <c r="M220" i="8"/>
  <c r="N220" i="8" s="1"/>
  <c r="K220" i="8"/>
  <c r="L220" i="8" s="1"/>
  <c r="H220" i="8"/>
  <c r="I220" i="8" s="1"/>
  <c r="E220" i="8"/>
  <c r="F220" i="8" s="1"/>
  <c r="B220" i="8"/>
  <c r="C220" i="8" s="1"/>
  <c r="S219" i="8"/>
  <c r="T219" i="8" s="1"/>
  <c r="Q219" i="8"/>
  <c r="R219" i="8" s="1"/>
  <c r="O219" i="8"/>
  <c r="P219" i="8" s="1"/>
  <c r="M219" i="8"/>
  <c r="N219" i="8" s="1"/>
  <c r="K219" i="8"/>
  <c r="L219" i="8" s="1"/>
  <c r="H219" i="8"/>
  <c r="I219" i="8" s="1"/>
  <c r="E219" i="8"/>
  <c r="F219" i="8" s="1"/>
  <c r="B219" i="8"/>
  <c r="C219" i="8" s="1"/>
  <c r="S218" i="8"/>
  <c r="T218" i="8" s="1"/>
  <c r="Q218" i="8"/>
  <c r="R218" i="8" s="1"/>
  <c r="O218" i="8"/>
  <c r="P218" i="8" s="1"/>
  <c r="M218" i="8"/>
  <c r="N218" i="8" s="1"/>
  <c r="K218" i="8"/>
  <c r="L218" i="8" s="1"/>
  <c r="H218" i="8"/>
  <c r="I218" i="8" s="1"/>
  <c r="E218" i="8"/>
  <c r="F218" i="8" s="1"/>
  <c r="B218" i="8"/>
  <c r="C218" i="8" s="1"/>
  <c r="S217" i="8"/>
  <c r="T217" i="8" s="1"/>
  <c r="Q217" i="8"/>
  <c r="R217" i="8" s="1"/>
  <c r="O217" i="8"/>
  <c r="P217" i="8" s="1"/>
  <c r="M217" i="8"/>
  <c r="N217" i="8" s="1"/>
  <c r="K217" i="8"/>
  <c r="L217" i="8" s="1"/>
  <c r="H217" i="8"/>
  <c r="I217" i="8" s="1"/>
  <c r="E217" i="8"/>
  <c r="F217" i="8" s="1"/>
  <c r="B217" i="8"/>
  <c r="C217" i="8" s="1"/>
  <c r="S216" i="8"/>
  <c r="T216" i="8" s="1"/>
  <c r="Q216" i="8"/>
  <c r="R216" i="8" s="1"/>
  <c r="O216" i="8"/>
  <c r="P216" i="8" s="1"/>
  <c r="M216" i="8"/>
  <c r="N216" i="8" s="1"/>
  <c r="K216" i="8"/>
  <c r="L216" i="8" s="1"/>
  <c r="H216" i="8"/>
  <c r="I216" i="8" s="1"/>
  <c r="E216" i="8"/>
  <c r="F216" i="8" s="1"/>
  <c r="B216" i="8"/>
  <c r="C216" i="8" s="1"/>
  <c r="S215" i="8"/>
  <c r="T215" i="8" s="1"/>
  <c r="Q215" i="8"/>
  <c r="R215" i="8" s="1"/>
  <c r="O215" i="8"/>
  <c r="P215" i="8" s="1"/>
  <c r="M215" i="8"/>
  <c r="N215" i="8" s="1"/>
  <c r="K215" i="8"/>
  <c r="L215" i="8" s="1"/>
  <c r="H215" i="8"/>
  <c r="I215" i="8" s="1"/>
  <c r="E215" i="8"/>
  <c r="F215" i="8" s="1"/>
  <c r="B215" i="8"/>
  <c r="C215" i="8" s="1"/>
  <c r="S214" i="8"/>
  <c r="T214" i="8" s="1"/>
  <c r="Q214" i="8"/>
  <c r="R214" i="8" s="1"/>
  <c r="O214" i="8"/>
  <c r="P214" i="8" s="1"/>
  <c r="M214" i="8"/>
  <c r="N214" i="8" s="1"/>
  <c r="K214" i="8"/>
  <c r="L214" i="8" s="1"/>
  <c r="H214" i="8"/>
  <c r="I214" i="8" s="1"/>
  <c r="E214" i="8"/>
  <c r="F214" i="8" s="1"/>
  <c r="B214" i="8"/>
  <c r="C214" i="8" s="1"/>
  <c r="S213" i="8"/>
  <c r="T213" i="8" s="1"/>
  <c r="Q213" i="8"/>
  <c r="R213" i="8" s="1"/>
  <c r="O213" i="8"/>
  <c r="P213" i="8" s="1"/>
  <c r="M213" i="8"/>
  <c r="N213" i="8" s="1"/>
  <c r="K213" i="8"/>
  <c r="L213" i="8" s="1"/>
  <c r="H213" i="8"/>
  <c r="I213" i="8" s="1"/>
  <c r="E213" i="8"/>
  <c r="F213" i="8" s="1"/>
  <c r="B213" i="8"/>
  <c r="C213" i="8" s="1"/>
  <c r="S212" i="8"/>
  <c r="T212" i="8" s="1"/>
  <c r="Q212" i="8"/>
  <c r="R212" i="8" s="1"/>
  <c r="O212" i="8"/>
  <c r="P212" i="8" s="1"/>
  <c r="M212" i="8"/>
  <c r="N212" i="8" s="1"/>
  <c r="K212" i="8"/>
  <c r="L212" i="8" s="1"/>
  <c r="H212" i="8"/>
  <c r="I212" i="8" s="1"/>
  <c r="E212" i="8"/>
  <c r="F212" i="8" s="1"/>
  <c r="B212" i="8"/>
  <c r="C212" i="8" s="1"/>
  <c r="S211" i="8"/>
  <c r="T211" i="8" s="1"/>
  <c r="Q211" i="8"/>
  <c r="R211" i="8" s="1"/>
  <c r="O211" i="8"/>
  <c r="P211" i="8" s="1"/>
  <c r="M211" i="8"/>
  <c r="N211" i="8" s="1"/>
  <c r="K211" i="8"/>
  <c r="L211" i="8" s="1"/>
  <c r="H211" i="8"/>
  <c r="I211" i="8" s="1"/>
  <c r="E211" i="8"/>
  <c r="F211" i="8" s="1"/>
  <c r="B211" i="8"/>
  <c r="C211" i="8" s="1"/>
  <c r="S210" i="8"/>
  <c r="T210" i="8" s="1"/>
  <c r="Q210" i="8"/>
  <c r="R210" i="8" s="1"/>
  <c r="O210" i="8"/>
  <c r="P210" i="8" s="1"/>
  <c r="M210" i="8"/>
  <c r="N210" i="8" s="1"/>
  <c r="K210" i="8"/>
  <c r="L210" i="8" s="1"/>
  <c r="H210" i="8"/>
  <c r="I210" i="8" s="1"/>
  <c r="E210" i="8"/>
  <c r="F210" i="8" s="1"/>
  <c r="B210" i="8"/>
  <c r="C210" i="8" s="1"/>
  <c r="S209" i="8"/>
  <c r="T209" i="8" s="1"/>
  <c r="Q209" i="8"/>
  <c r="R209" i="8" s="1"/>
  <c r="O209" i="8"/>
  <c r="P209" i="8" s="1"/>
  <c r="M209" i="8"/>
  <c r="N209" i="8" s="1"/>
  <c r="K209" i="8"/>
  <c r="L209" i="8" s="1"/>
  <c r="H209" i="8"/>
  <c r="I209" i="8" s="1"/>
  <c r="E209" i="8"/>
  <c r="F209" i="8" s="1"/>
  <c r="B209" i="8"/>
  <c r="C209" i="8" s="1"/>
  <c r="S208" i="8"/>
  <c r="T208" i="8" s="1"/>
  <c r="Q208" i="8"/>
  <c r="R208" i="8" s="1"/>
  <c r="O208" i="8"/>
  <c r="P208" i="8" s="1"/>
  <c r="M208" i="8"/>
  <c r="N208" i="8" s="1"/>
  <c r="K208" i="8"/>
  <c r="L208" i="8" s="1"/>
  <c r="H208" i="8"/>
  <c r="I208" i="8" s="1"/>
  <c r="E208" i="8"/>
  <c r="F208" i="8" s="1"/>
  <c r="B208" i="8"/>
  <c r="C208" i="8" s="1"/>
  <c r="S207" i="8"/>
  <c r="T207" i="8" s="1"/>
  <c r="Q207" i="8"/>
  <c r="R207" i="8" s="1"/>
  <c r="O207" i="8"/>
  <c r="P207" i="8" s="1"/>
  <c r="M207" i="8"/>
  <c r="N207" i="8" s="1"/>
  <c r="K207" i="8"/>
  <c r="L207" i="8" s="1"/>
  <c r="H207" i="8"/>
  <c r="I207" i="8" s="1"/>
  <c r="E207" i="8"/>
  <c r="F207" i="8" s="1"/>
  <c r="B207" i="8"/>
  <c r="C207" i="8" s="1"/>
  <c r="S206" i="8"/>
  <c r="T206" i="8" s="1"/>
  <c r="Q206" i="8"/>
  <c r="R206" i="8" s="1"/>
  <c r="O206" i="8"/>
  <c r="P206" i="8" s="1"/>
  <c r="M206" i="8"/>
  <c r="N206" i="8" s="1"/>
  <c r="K206" i="8"/>
  <c r="L206" i="8" s="1"/>
  <c r="H206" i="8"/>
  <c r="I206" i="8" s="1"/>
  <c r="E206" i="8"/>
  <c r="F206" i="8" s="1"/>
  <c r="B206" i="8"/>
  <c r="C206" i="8" s="1"/>
  <c r="S205" i="8"/>
  <c r="T205" i="8" s="1"/>
  <c r="Q205" i="8"/>
  <c r="R205" i="8" s="1"/>
  <c r="O205" i="8"/>
  <c r="P205" i="8" s="1"/>
  <c r="M205" i="8"/>
  <c r="N205" i="8" s="1"/>
  <c r="K205" i="8"/>
  <c r="L205" i="8" s="1"/>
  <c r="H205" i="8"/>
  <c r="I205" i="8" s="1"/>
  <c r="E205" i="8"/>
  <c r="F205" i="8" s="1"/>
  <c r="B205" i="8"/>
  <c r="C205" i="8" s="1"/>
  <c r="S204" i="8"/>
  <c r="T204" i="8" s="1"/>
  <c r="Q204" i="8"/>
  <c r="R204" i="8" s="1"/>
  <c r="O204" i="8"/>
  <c r="P204" i="8" s="1"/>
  <c r="M204" i="8"/>
  <c r="N204" i="8" s="1"/>
  <c r="K204" i="8"/>
  <c r="L204" i="8" s="1"/>
  <c r="H204" i="8"/>
  <c r="I204" i="8" s="1"/>
  <c r="E204" i="8"/>
  <c r="F204" i="8" s="1"/>
  <c r="B204" i="8"/>
  <c r="C204" i="8" s="1"/>
  <c r="S203" i="8"/>
  <c r="T203" i="8" s="1"/>
  <c r="Q203" i="8"/>
  <c r="R203" i="8" s="1"/>
  <c r="O203" i="8"/>
  <c r="P203" i="8" s="1"/>
  <c r="M203" i="8"/>
  <c r="N203" i="8" s="1"/>
  <c r="K203" i="8"/>
  <c r="L203" i="8" s="1"/>
  <c r="H203" i="8"/>
  <c r="I203" i="8" s="1"/>
  <c r="E203" i="8"/>
  <c r="F203" i="8" s="1"/>
  <c r="B203" i="8"/>
  <c r="C203" i="8" s="1"/>
  <c r="S202" i="8"/>
  <c r="T202" i="8" s="1"/>
  <c r="Q202" i="8"/>
  <c r="R202" i="8" s="1"/>
  <c r="O202" i="8"/>
  <c r="P202" i="8" s="1"/>
  <c r="M202" i="8"/>
  <c r="N202" i="8" s="1"/>
  <c r="K202" i="8"/>
  <c r="L202" i="8" s="1"/>
  <c r="H202" i="8"/>
  <c r="I202" i="8" s="1"/>
  <c r="E202" i="8"/>
  <c r="F202" i="8" s="1"/>
  <c r="B202" i="8"/>
  <c r="C202" i="8" s="1"/>
  <c r="S201" i="8"/>
  <c r="T201" i="8" s="1"/>
  <c r="Q201" i="8"/>
  <c r="R201" i="8" s="1"/>
  <c r="O201" i="8"/>
  <c r="P201" i="8" s="1"/>
  <c r="M201" i="8"/>
  <c r="N201" i="8" s="1"/>
  <c r="K201" i="8"/>
  <c r="L201" i="8" s="1"/>
  <c r="H201" i="8"/>
  <c r="I201" i="8" s="1"/>
  <c r="E201" i="8"/>
  <c r="F201" i="8" s="1"/>
  <c r="B201" i="8"/>
  <c r="C201" i="8" s="1"/>
  <c r="S200" i="8"/>
  <c r="T200" i="8" s="1"/>
  <c r="Q200" i="8"/>
  <c r="R200" i="8" s="1"/>
  <c r="O200" i="8"/>
  <c r="P200" i="8" s="1"/>
  <c r="M200" i="8"/>
  <c r="N200" i="8" s="1"/>
  <c r="K200" i="8"/>
  <c r="L200" i="8" s="1"/>
  <c r="H200" i="8"/>
  <c r="I200" i="8" s="1"/>
  <c r="E200" i="8"/>
  <c r="F200" i="8" s="1"/>
  <c r="B200" i="8"/>
  <c r="C200" i="8" s="1"/>
  <c r="S199" i="8"/>
  <c r="T199" i="8" s="1"/>
  <c r="Q199" i="8"/>
  <c r="R199" i="8" s="1"/>
  <c r="O199" i="8"/>
  <c r="P199" i="8" s="1"/>
  <c r="M199" i="8"/>
  <c r="N199" i="8" s="1"/>
  <c r="K199" i="8"/>
  <c r="L199" i="8" s="1"/>
  <c r="H199" i="8"/>
  <c r="I199" i="8" s="1"/>
  <c r="E199" i="8"/>
  <c r="F199" i="8" s="1"/>
  <c r="B199" i="8"/>
  <c r="C199" i="8" s="1"/>
  <c r="S198" i="8"/>
  <c r="T198" i="8" s="1"/>
  <c r="Q198" i="8"/>
  <c r="R198" i="8" s="1"/>
  <c r="O198" i="8"/>
  <c r="P198" i="8" s="1"/>
  <c r="M198" i="8"/>
  <c r="N198" i="8" s="1"/>
  <c r="K198" i="8"/>
  <c r="L198" i="8" s="1"/>
  <c r="H198" i="8"/>
  <c r="I198" i="8" s="1"/>
  <c r="E198" i="8"/>
  <c r="F198" i="8" s="1"/>
  <c r="B198" i="8"/>
  <c r="C198" i="8" s="1"/>
  <c r="S197" i="8"/>
  <c r="T197" i="8" s="1"/>
  <c r="Q197" i="8"/>
  <c r="R197" i="8" s="1"/>
  <c r="O197" i="8"/>
  <c r="P197" i="8" s="1"/>
  <c r="M197" i="8"/>
  <c r="N197" i="8" s="1"/>
  <c r="K197" i="8"/>
  <c r="L197" i="8" s="1"/>
  <c r="H197" i="8"/>
  <c r="I197" i="8" s="1"/>
  <c r="E197" i="8"/>
  <c r="F197" i="8" s="1"/>
  <c r="B197" i="8"/>
  <c r="C197" i="8" s="1"/>
  <c r="S196" i="8"/>
  <c r="T196" i="8" s="1"/>
  <c r="Q196" i="8"/>
  <c r="R196" i="8" s="1"/>
  <c r="O196" i="8"/>
  <c r="P196" i="8" s="1"/>
  <c r="M196" i="8"/>
  <c r="N196" i="8" s="1"/>
  <c r="K196" i="8"/>
  <c r="L196" i="8" s="1"/>
  <c r="H196" i="8"/>
  <c r="I196" i="8" s="1"/>
  <c r="E196" i="8"/>
  <c r="F196" i="8" s="1"/>
  <c r="B196" i="8"/>
  <c r="C196" i="8" s="1"/>
  <c r="S195" i="8"/>
  <c r="T195" i="8" s="1"/>
  <c r="Q195" i="8"/>
  <c r="R195" i="8" s="1"/>
  <c r="O195" i="8"/>
  <c r="P195" i="8" s="1"/>
  <c r="M195" i="8"/>
  <c r="N195" i="8" s="1"/>
  <c r="K195" i="8"/>
  <c r="L195" i="8" s="1"/>
  <c r="H195" i="8"/>
  <c r="I195" i="8" s="1"/>
  <c r="E195" i="8"/>
  <c r="F195" i="8" s="1"/>
  <c r="B195" i="8"/>
  <c r="C195" i="8" s="1"/>
  <c r="S194" i="8"/>
  <c r="T194" i="8" s="1"/>
  <c r="Q194" i="8"/>
  <c r="R194" i="8" s="1"/>
  <c r="O194" i="8"/>
  <c r="P194" i="8" s="1"/>
  <c r="M194" i="8"/>
  <c r="N194" i="8" s="1"/>
  <c r="K194" i="8"/>
  <c r="L194" i="8" s="1"/>
  <c r="H194" i="8"/>
  <c r="I194" i="8" s="1"/>
  <c r="E194" i="8"/>
  <c r="F194" i="8" s="1"/>
  <c r="B194" i="8"/>
  <c r="C194" i="8" s="1"/>
  <c r="S193" i="8"/>
  <c r="T193" i="8" s="1"/>
  <c r="Q193" i="8"/>
  <c r="R193" i="8" s="1"/>
  <c r="O193" i="8"/>
  <c r="P193" i="8" s="1"/>
  <c r="M193" i="8"/>
  <c r="N193" i="8" s="1"/>
  <c r="K193" i="8"/>
  <c r="L193" i="8" s="1"/>
  <c r="H193" i="8"/>
  <c r="I193" i="8" s="1"/>
  <c r="E193" i="8"/>
  <c r="F193" i="8" s="1"/>
  <c r="B193" i="8"/>
  <c r="C193" i="8" s="1"/>
  <c r="S192" i="8"/>
  <c r="T192" i="8" s="1"/>
  <c r="Q192" i="8"/>
  <c r="R192" i="8" s="1"/>
  <c r="O192" i="8"/>
  <c r="P192" i="8" s="1"/>
  <c r="M192" i="8"/>
  <c r="N192" i="8" s="1"/>
  <c r="K192" i="8"/>
  <c r="L192" i="8" s="1"/>
  <c r="H192" i="8"/>
  <c r="I192" i="8" s="1"/>
  <c r="E192" i="8"/>
  <c r="F192" i="8" s="1"/>
  <c r="B192" i="8"/>
  <c r="C192" i="8" s="1"/>
  <c r="S191" i="8"/>
  <c r="T191" i="8" s="1"/>
  <c r="Q191" i="8"/>
  <c r="R191" i="8" s="1"/>
  <c r="O191" i="8"/>
  <c r="P191" i="8" s="1"/>
  <c r="M191" i="8"/>
  <c r="N191" i="8" s="1"/>
  <c r="K191" i="8"/>
  <c r="L191" i="8" s="1"/>
  <c r="H191" i="8"/>
  <c r="I191" i="8" s="1"/>
  <c r="E191" i="8"/>
  <c r="F191" i="8" s="1"/>
  <c r="B191" i="8"/>
  <c r="C191" i="8" s="1"/>
  <c r="S190" i="8"/>
  <c r="T190" i="8" s="1"/>
  <c r="Q190" i="8"/>
  <c r="R190" i="8" s="1"/>
  <c r="O190" i="8"/>
  <c r="P190" i="8" s="1"/>
  <c r="M190" i="8"/>
  <c r="N190" i="8" s="1"/>
  <c r="K190" i="8"/>
  <c r="L190" i="8" s="1"/>
  <c r="H190" i="8"/>
  <c r="I190" i="8" s="1"/>
  <c r="E190" i="8"/>
  <c r="F190" i="8" s="1"/>
  <c r="B190" i="8"/>
  <c r="C190" i="8" s="1"/>
  <c r="S189" i="8"/>
  <c r="T189" i="8" s="1"/>
  <c r="Q189" i="8"/>
  <c r="R189" i="8" s="1"/>
  <c r="O189" i="8"/>
  <c r="P189" i="8" s="1"/>
  <c r="M189" i="8"/>
  <c r="N189" i="8" s="1"/>
  <c r="K189" i="8"/>
  <c r="L189" i="8" s="1"/>
  <c r="H189" i="8"/>
  <c r="I189" i="8" s="1"/>
  <c r="E189" i="8"/>
  <c r="F189" i="8" s="1"/>
  <c r="B189" i="8"/>
  <c r="C189" i="8" s="1"/>
  <c r="S188" i="8"/>
  <c r="T188" i="8" s="1"/>
  <c r="Q188" i="8"/>
  <c r="R188" i="8" s="1"/>
  <c r="O188" i="8"/>
  <c r="P188" i="8" s="1"/>
  <c r="M188" i="8"/>
  <c r="N188" i="8" s="1"/>
  <c r="K188" i="8"/>
  <c r="L188" i="8" s="1"/>
  <c r="H188" i="8"/>
  <c r="I188" i="8" s="1"/>
  <c r="E188" i="8"/>
  <c r="F188" i="8" s="1"/>
  <c r="B188" i="8"/>
  <c r="C188" i="8" s="1"/>
  <c r="S187" i="8"/>
  <c r="T187" i="8" s="1"/>
  <c r="Q187" i="8"/>
  <c r="R187" i="8" s="1"/>
  <c r="O187" i="8"/>
  <c r="P187" i="8" s="1"/>
  <c r="M187" i="8"/>
  <c r="N187" i="8" s="1"/>
  <c r="K187" i="8"/>
  <c r="L187" i="8" s="1"/>
  <c r="H187" i="8"/>
  <c r="I187" i="8" s="1"/>
  <c r="E187" i="8"/>
  <c r="F187" i="8" s="1"/>
  <c r="B187" i="8"/>
  <c r="C187" i="8" s="1"/>
  <c r="S186" i="8"/>
  <c r="T186" i="8" s="1"/>
  <c r="Q186" i="8"/>
  <c r="R186" i="8" s="1"/>
  <c r="O186" i="8"/>
  <c r="P186" i="8" s="1"/>
  <c r="M186" i="8"/>
  <c r="N186" i="8" s="1"/>
  <c r="K186" i="8"/>
  <c r="L186" i="8" s="1"/>
  <c r="H186" i="8"/>
  <c r="I186" i="8" s="1"/>
  <c r="E186" i="8"/>
  <c r="F186" i="8" s="1"/>
  <c r="B186" i="8"/>
  <c r="C186" i="8" s="1"/>
  <c r="S185" i="8"/>
  <c r="T185" i="8" s="1"/>
  <c r="Q185" i="8"/>
  <c r="R185" i="8" s="1"/>
  <c r="O185" i="8"/>
  <c r="P185" i="8" s="1"/>
  <c r="M185" i="8"/>
  <c r="N185" i="8" s="1"/>
  <c r="K185" i="8"/>
  <c r="L185" i="8" s="1"/>
  <c r="H185" i="8"/>
  <c r="I185" i="8" s="1"/>
  <c r="E185" i="8"/>
  <c r="F185" i="8" s="1"/>
  <c r="B185" i="8"/>
  <c r="C185" i="8" s="1"/>
  <c r="S184" i="8"/>
  <c r="T184" i="8" s="1"/>
  <c r="Q184" i="8"/>
  <c r="R184" i="8" s="1"/>
  <c r="O184" i="8"/>
  <c r="P184" i="8" s="1"/>
  <c r="M184" i="8"/>
  <c r="N184" i="8" s="1"/>
  <c r="K184" i="8"/>
  <c r="L184" i="8" s="1"/>
  <c r="H184" i="8"/>
  <c r="I184" i="8" s="1"/>
  <c r="E184" i="8"/>
  <c r="F184" i="8" s="1"/>
  <c r="B184" i="8"/>
  <c r="C184" i="8" s="1"/>
  <c r="S183" i="8"/>
  <c r="T183" i="8" s="1"/>
  <c r="Q183" i="8"/>
  <c r="R183" i="8" s="1"/>
  <c r="O183" i="8"/>
  <c r="P183" i="8" s="1"/>
  <c r="M183" i="8"/>
  <c r="N183" i="8" s="1"/>
  <c r="K183" i="8"/>
  <c r="L183" i="8" s="1"/>
  <c r="H183" i="8"/>
  <c r="I183" i="8" s="1"/>
  <c r="E183" i="8"/>
  <c r="F183" i="8" s="1"/>
  <c r="B183" i="8"/>
  <c r="C183" i="8" s="1"/>
  <c r="S182" i="8"/>
  <c r="T182" i="8" s="1"/>
  <c r="Q182" i="8"/>
  <c r="R182" i="8" s="1"/>
  <c r="O182" i="8"/>
  <c r="P182" i="8" s="1"/>
  <c r="M182" i="8"/>
  <c r="N182" i="8" s="1"/>
  <c r="K182" i="8"/>
  <c r="L182" i="8" s="1"/>
  <c r="H182" i="8"/>
  <c r="I182" i="8" s="1"/>
  <c r="E182" i="8"/>
  <c r="F182" i="8" s="1"/>
  <c r="B182" i="8"/>
  <c r="C182" i="8" s="1"/>
  <c r="S181" i="8"/>
  <c r="T181" i="8" s="1"/>
  <c r="Q181" i="8"/>
  <c r="R181" i="8" s="1"/>
  <c r="O181" i="8"/>
  <c r="P181" i="8" s="1"/>
  <c r="M181" i="8"/>
  <c r="N181" i="8" s="1"/>
  <c r="K181" i="8"/>
  <c r="L181" i="8" s="1"/>
  <c r="H181" i="8"/>
  <c r="I181" i="8" s="1"/>
  <c r="E181" i="8"/>
  <c r="F181" i="8" s="1"/>
  <c r="B181" i="8"/>
  <c r="C181" i="8" s="1"/>
  <c r="S180" i="8"/>
  <c r="T180" i="8" s="1"/>
  <c r="Q180" i="8"/>
  <c r="R180" i="8" s="1"/>
  <c r="O180" i="8"/>
  <c r="P180" i="8" s="1"/>
  <c r="M180" i="8"/>
  <c r="N180" i="8" s="1"/>
  <c r="K180" i="8"/>
  <c r="L180" i="8" s="1"/>
  <c r="H180" i="8"/>
  <c r="I180" i="8" s="1"/>
  <c r="E180" i="8"/>
  <c r="F180" i="8" s="1"/>
  <c r="B180" i="8"/>
  <c r="C180" i="8" s="1"/>
  <c r="S179" i="8"/>
  <c r="T179" i="8" s="1"/>
  <c r="Q179" i="8"/>
  <c r="R179" i="8" s="1"/>
  <c r="O179" i="8"/>
  <c r="P179" i="8" s="1"/>
  <c r="M179" i="8"/>
  <c r="N179" i="8" s="1"/>
  <c r="K179" i="8"/>
  <c r="L179" i="8" s="1"/>
  <c r="H179" i="8"/>
  <c r="I179" i="8" s="1"/>
  <c r="E179" i="8"/>
  <c r="F179" i="8" s="1"/>
  <c r="B179" i="8"/>
  <c r="C179" i="8" s="1"/>
  <c r="S178" i="8"/>
  <c r="T178" i="8" s="1"/>
  <c r="Q178" i="8"/>
  <c r="R178" i="8" s="1"/>
  <c r="O178" i="8"/>
  <c r="P178" i="8" s="1"/>
  <c r="M178" i="8"/>
  <c r="N178" i="8" s="1"/>
  <c r="K178" i="8"/>
  <c r="L178" i="8" s="1"/>
  <c r="H178" i="8"/>
  <c r="I178" i="8" s="1"/>
  <c r="E178" i="8"/>
  <c r="F178" i="8" s="1"/>
  <c r="B178" i="8"/>
  <c r="C178" i="8" s="1"/>
  <c r="S177" i="8"/>
  <c r="T177" i="8" s="1"/>
  <c r="Q177" i="8"/>
  <c r="R177" i="8" s="1"/>
  <c r="O177" i="8"/>
  <c r="P177" i="8" s="1"/>
  <c r="M177" i="8"/>
  <c r="N177" i="8" s="1"/>
  <c r="K177" i="8"/>
  <c r="L177" i="8" s="1"/>
  <c r="H177" i="8"/>
  <c r="I177" i="8" s="1"/>
  <c r="E177" i="8"/>
  <c r="F177" i="8" s="1"/>
  <c r="B177" i="8"/>
  <c r="C177" i="8" s="1"/>
  <c r="S176" i="8"/>
  <c r="T176" i="8" s="1"/>
  <c r="Q176" i="8"/>
  <c r="R176" i="8" s="1"/>
  <c r="O176" i="8"/>
  <c r="P176" i="8" s="1"/>
  <c r="M176" i="8"/>
  <c r="N176" i="8" s="1"/>
  <c r="K176" i="8"/>
  <c r="L176" i="8" s="1"/>
  <c r="H176" i="8"/>
  <c r="I176" i="8" s="1"/>
  <c r="E176" i="8"/>
  <c r="F176" i="8" s="1"/>
  <c r="B176" i="8"/>
  <c r="C176" i="8" s="1"/>
  <c r="S175" i="8"/>
  <c r="T175" i="8" s="1"/>
  <c r="Q175" i="8"/>
  <c r="R175" i="8" s="1"/>
  <c r="O175" i="8"/>
  <c r="P175" i="8" s="1"/>
  <c r="M175" i="8"/>
  <c r="N175" i="8" s="1"/>
  <c r="K175" i="8"/>
  <c r="L175" i="8" s="1"/>
  <c r="H175" i="8"/>
  <c r="I175" i="8" s="1"/>
  <c r="E175" i="8"/>
  <c r="F175" i="8" s="1"/>
  <c r="B175" i="8"/>
  <c r="C175" i="8" s="1"/>
  <c r="S174" i="8"/>
  <c r="T174" i="8" s="1"/>
  <c r="Q174" i="8"/>
  <c r="R174" i="8" s="1"/>
  <c r="O174" i="8"/>
  <c r="P174" i="8" s="1"/>
  <c r="M174" i="8"/>
  <c r="N174" i="8" s="1"/>
  <c r="K174" i="8"/>
  <c r="L174" i="8" s="1"/>
  <c r="H174" i="8"/>
  <c r="I174" i="8" s="1"/>
  <c r="E174" i="8"/>
  <c r="F174" i="8" s="1"/>
  <c r="B174" i="8"/>
  <c r="C174" i="8" s="1"/>
  <c r="S173" i="8"/>
  <c r="T173" i="8" s="1"/>
  <c r="Q173" i="8"/>
  <c r="R173" i="8" s="1"/>
  <c r="O173" i="8"/>
  <c r="P173" i="8" s="1"/>
  <c r="M173" i="8"/>
  <c r="N173" i="8" s="1"/>
  <c r="K173" i="8"/>
  <c r="L173" i="8" s="1"/>
  <c r="H173" i="8"/>
  <c r="I173" i="8" s="1"/>
  <c r="E173" i="8"/>
  <c r="F173" i="8" s="1"/>
  <c r="B173" i="8"/>
  <c r="C173" i="8" s="1"/>
  <c r="S172" i="8"/>
  <c r="T172" i="8" s="1"/>
  <c r="Q172" i="8"/>
  <c r="R172" i="8" s="1"/>
  <c r="O172" i="8"/>
  <c r="P172" i="8" s="1"/>
  <c r="M172" i="8"/>
  <c r="N172" i="8" s="1"/>
  <c r="K172" i="8"/>
  <c r="L172" i="8" s="1"/>
  <c r="H172" i="8"/>
  <c r="I172" i="8" s="1"/>
  <c r="E172" i="8"/>
  <c r="F172" i="8" s="1"/>
  <c r="B172" i="8"/>
  <c r="C172" i="8" s="1"/>
  <c r="S171" i="8"/>
  <c r="T171" i="8" s="1"/>
  <c r="Q171" i="8"/>
  <c r="R171" i="8" s="1"/>
  <c r="O171" i="8"/>
  <c r="P171" i="8" s="1"/>
  <c r="M171" i="8"/>
  <c r="N171" i="8" s="1"/>
  <c r="K171" i="8"/>
  <c r="L171" i="8" s="1"/>
  <c r="H171" i="8"/>
  <c r="I171" i="8" s="1"/>
  <c r="E171" i="8"/>
  <c r="F171" i="8" s="1"/>
  <c r="B171" i="8"/>
  <c r="C171" i="8" s="1"/>
  <c r="S170" i="8"/>
  <c r="T170" i="8" s="1"/>
  <c r="Q170" i="8"/>
  <c r="R170" i="8" s="1"/>
  <c r="O170" i="8"/>
  <c r="P170" i="8" s="1"/>
  <c r="M170" i="8"/>
  <c r="N170" i="8" s="1"/>
  <c r="K170" i="8"/>
  <c r="L170" i="8" s="1"/>
  <c r="H170" i="8"/>
  <c r="I170" i="8" s="1"/>
  <c r="E170" i="8"/>
  <c r="F170" i="8" s="1"/>
  <c r="B170" i="8"/>
  <c r="C170" i="8" s="1"/>
  <c r="S169" i="8"/>
  <c r="T169" i="8" s="1"/>
  <c r="Q169" i="8"/>
  <c r="R169" i="8" s="1"/>
  <c r="O169" i="8"/>
  <c r="P169" i="8" s="1"/>
  <c r="M169" i="8"/>
  <c r="N169" i="8" s="1"/>
  <c r="K169" i="8"/>
  <c r="L169" i="8" s="1"/>
  <c r="H169" i="8"/>
  <c r="I169" i="8" s="1"/>
  <c r="E169" i="8"/>
  <c r="F169" i="8" s="1"/>
  <c r="B169" i="8"/>
  <c r="C169" i="8" s="1"/>
  <c r="S168" i="8"/>
  <c r="T168" i="8" s="1"/>
  <c r="Q168" i="8"/>
  <c r="R168" i="8" s="1"/>
  <c r="O168" i="8"/>
  <c r="P168" i="8" s="1"/>
  <c r="M168" i="8"/>
  <c r="N168" i="8" s="1"/>
  <c r="K168" i="8"/>
  <c r="L168" i="8" s="1"/>
  <c r="H168" i="8"/>
  <c r="I168" i="8" s="1"/>
  <c r="E168" i="8"/>
  <c r="F168" i="8" s="1"/>
  <c r="B168" i="8"/>
  <c r="C168" i="8" s="1"/>
  <c r="S167" i="8"/>
  <c r="T167" i="8" s="1"/>
  <c r="Q167" i="8"/>
  <c r="R167" i="8" s="1"/>
  <c r="O167" i="8"/>
  <c r="P167" i="8" s="1"/>
  <c r="M167" i="8"/>
  <c r="N167" i="8" s="1"/>
  <c r="K167" i="8"/>
  <c r="L167" i="8" s="1"/>
  <c r="H167" i="8"/>
  <c r="I167" i="8" s="1"/>
  <c r="E167" i="8"/>
  <c r="F167" i="8" s="1"/>
  <c r="B167" i="8"/>
  <c r="C167" i="8" s="1"/>
  <c r="S166" i="8"/>
  <c r="T166" i="8" s="1"/>
  <c r="Q166" i="8"/>
  <c r="R166" i="8" s="1"/>
  <c r="O166" i="8"/>
  <c r="P166" i="8" s="1"/>
  <c r="M166" i="8"/>
  <c r="N166" i="8" s="1"/>
  <c r="K166" i="8"/>
  <c r="L166" i="8" s="1"/>
  <c r="H166" i="8"/>
  <c r="I166" i="8" s="1"/>
  <c r="E166" i="8"/>
  <c r="F166" i="8" s="1"/>
  <c r="B166" i="8"/>
  <c r="C166" i="8" s="1"/>
  <c r="S165" i="8"/>
  <c r="T165" i="8" s="1"/>
  <c r="Q165" i="8"/>
  <c r="R165" i="8" s="1"/>
  <c r="O165" i="8"/>
  <c r="P165" i="8" s="1"/>
  <c r="M165" i="8"/>
  <c r="N165" i="8" s="1"/>
  <c r="K165" i="8"/>
  <c r="L165" i="8" s="1"/>
  <c r="H165" i="8"/>
  <c r="I165" i="8" s="1"/>
  <c r="E165" i="8"/>
  <c r="F165" i="8" s="1"/>
  <c r="B165" i="8"/>
  <c r="C165" i="8" s="1"/>
  <c r="S164" i="8"/>
  <c r="T164" i="8" s="1"/>
  <c r="Q164" i="8"/>
  <c r="R164" i="8" s="1"/>
  <c r="O164" i="8"/>
  <c r="P164" i="8" s="1"/>
  <c r="M164" i="8"/>
  <c r="N164" i="8" s="1"/>
  <c r="K164" i="8"/>
  <c r="L164" i="8" s="1"/>
  <c r="H164" i="8"/>
  <c r="I164" i="8" s="1"/>
  <c r="E164" i="8"/>
  <c r="F164" i="8" s="1"/>
  <c r="B164" i="8"/>
  <c r="C164" i="8" s="1"/>
  <c r="S163" i="8"/>
  <c r="T163" i="8" s="1"/>
  <c r="Q163" i="8"/>
  <c r="R163" i="8" s="1"/>
  <c r="O163" i="8"/>
  <c r="P163" i="8" s="1"/>
  <c r="M163" i="8"/>
  <c r="N163" i="8" s="1"/>
  <c r="K163" i="8"/>
  <c r="L163" i="8" s="1"/>
  <c r="H163" i="8"/>
  <c r="I163" i="8" s="1"/>
  <c r="E163" i="8"/>
  <c r="F163" i="8" s="1"/>
  <c r="B163" i="8"/>
  <c r="C163" i="8" s="1"/>
  <c r="S162" i="8"/>
  <c r="T162" i="8" s="1"/>
  <c r="Q162" i="8"/>
  <c r="R162" i="8" s="1"/>
  <c r="O162" i="8"/>
  <c r="P162" i="8" s="1"/>
  <c r="M162" i="8"/>
  <c r="N162" i="8" s="1"/>
  <c r="K162" i="8"/>
  <c r="L162" i="8" s="1"/>
  <c r="H162" i="8"/>
  <c r="I162" i="8" s="1"/>
  <c r="E162" i="8"/>
  <c r="F162" i="8" s="1"/>
  <c r="B162" i="8"/>
  <c r="C162" i="8" s="1"/>
  <c r="S161" i="8"/>
  <c r="T161" i="8" s="1"/>
  <c r="Q161" i="8"/>
  <c r="R161" i="8" s="1"/>
  <c r="O161" i="8"/>
  <c r="P161" i="8" s="1"/>
  <c r="M161" i="8"/>
  <c r="N161" i="8" s="1"/>
  <c r="K161" i="8"/>
  <c r="L161" i="8" s="1"/>
  <c r="H161" i="8"/>
  <c r="I161" i="8" s="1"/>
  <c r="E161" i="8"/>
  <c r="F161" i="8" s="1"/>
  <c r="B161" i="8"/>
  <c r="C161" i="8" s="1"/>
  <c r="S160" i="8"/>
  <c r="T160" i="8" s="1"/>
  <c r="Q160" i="8"/>
  <c r="R160" i="8" s="1"/>
  <c r="O160" i="8"/>
  <c r="P160" i="8" s="1"/>
  <c r="M160" i="8"/>
  <c r="N160" i="8" s="1"/>
  <c r="K160" i="8"/>
  <c r="L160" i="8" s="1"/>
  <c r="H160" i="8"/>
  <c r="I160" i="8" s="1"/>
  <c r="E160" i="8"/>
  <c r="F160" i="8" s="1"/>
  <c r="B160" i="8"/>
  <c r="C160" i="8" s="1"/>
  <c r="S159" i="8"/>
  <c r="T159" i="8" s="1"/>
  <c r="Q159" i="8"/>
  <c r="R159" i="8" s="1"/>
  <c r="O159" i="8"/>
  <c r="P159" i="8" s="1"/>
  <c r="M159" i="8"/>
  <c r="N159" i="8" s="1"/>
  <c r="K159" i="8"/>
  <c r="L159" i="8" s="1"/>
  <c r="H159" i="8"/>
  <c r="I159" i="8" s="1"/>
  <c r="E159" i="8"/>
  <c r="F159" i="8" s="1"/>
  <c r="B159" i="8"/>
  <c r="C159" i="8" s="1"/>
  <c r="S158" i="8"/>
  <c r="T158" i="8" s="1"/>
  <c r="Q158" i="8"/>
  <c r="R158" i="8" s="1"/>
  <c r="O158" i="8"/>
  <c r="P158" i="8" s="1"/>
  <c r="M158" i="8"/>
  <c r="N158" i="8" s="1"/>
  <c r="K158" i="8"/>
  <c r="L158" i="8" s="1"/>
  <c r="H158" i="8"/>
  <c r="I158" i="8" s="1"/>
  <c r="E158" i="8"/>
  <c r="F158" i="8" s="1"/>
  <c r="B158" i="8"/>
  <c r="C158" i="8" s="1"/>
  <c r="S157" i="8"/>
  <c r="T157" i="8" s="1"/>
  <c r="Q157" i="8"/>
  <c r="R157" i="8" s="1"/>
  <c r="O157" i="8"/>
  <c r="P157" i="8" s="1"/>
  <c r="M157" i="8"/>
  <c r="N157" i="8" s="1"/>
  <c r="K157" i="8"/>
  <c r="L157" i="8" s="1"/>
  <c r="H157" i="8"/>
  <c r="I157" i="8" s="1"/>
  <c r="E157" i="8"/>
  <c r="F157" i="8" s="1"/>
  <c r="B157" i="8"/>
  <c r="C157" i="8" s="1"/>
  <c r="S156" i="8"/>
  <c r="T156" i="8" s="1"/>
  <c r="Q156" i="8"/>
  <c r="R156" i="8" s="1"/>
  <c r="O156" i="8"/>
  <c r="P156" i="8" s="1"/>
  <c r="M156" i="8"/>
  <c r="N156" i="8" s="1"/>
  <c r="K156" i="8"/>
  <c r="L156" i="8" s="1"/>
  <c r="H156" i="8"/>
  <c r="I156" i="8" s="1"/>
  <c r="E156" i="8"/>
  <c r="F156" i="8" s="1"/>
  <c r="B156" i="8"/>
  <c r="C156" i="8" s="1"/>
  <c r="S155" i="8"/>
  <c r="T155" i="8" s="1"/>
  <c r="Q155" i="8"/>
  <c r="R155" i="8" s="1"/>
  <c r="O155" i="8"/>
  <c r="P155" i="8" s="1"/>
  <c r="M155" i="8"/>
  <c r="N155" i="8" s="1"/>
  <c r="K155" i="8"/>
  <c r="L155" i="8" s="1"/>
  <c r="H155" i="8"/>
  <c r="I155" i="8" s="1"/>
  <c r="E155" i="8"/>
  <c r="F155" i="8" s="1"/>
  <c r="B155" i="8"/>
  <c r="C155" i="8" s="1"/>
  <c r="S154" i="8"/>
  <c r="T154" i="8" s="1"/>
  <c r="Q154" i="8"/>
  <c r="R154" i="8" s="1"/>
  <c r="O154" i="8"/>
  <c r="P154" i="8" s="1"/>
  <c r="M154" i="8"/>
  <c r="N154" i="8" s="1"/>
  <c r="K154" i="8"/>
  <c r="L154" i="8" s="1"/>
  <c r="H154" i="8"/>
  <c r="I154" i="8" s="1"/>
  <c r="E154" i="8"/>
  <c r="F154" i="8" s="1"/>
  <c r="B154" i="8"/>
  <c r="C154" i="8" s="1"/>
  <c r="S153" i="8"/>
  <c r="T153" i="8" s="1"/>
  <c r="Q153" i="8"/>
  <c r="R153" i="8" s="1"/>
  <c r="O153" i="8"/>
  <c r="P153" i="8" s="1"/>
  <c r="M153" i="8"/>
  <c r="N153" i="8" s="1"/>
  <c r="K153" i="8"/>
  <c r="L153" i="8" s="1"/>
  <c r="H153" i="8"/>
  <c r="I153" i="8" s="1"/>
  <c r="E153" i="8"/>
  <c r="F153" i="8" s="1"/>
  <c r="B153" i="8"/>
  <c r="C153" i="8" s="1"/>
  <c r="S152" i="8"/>
  <c r="T152" i="8" s="1"/>
  <c r="Q152" i="8"/>
  <c r="R152" i="8" s="1"/>
  <c r="O152" i="8"/>
  <c r="P152" i="8" s="1"/>
  <c r="M152" i="8"/>
  <c r="N152" i="8" s="1"/>
  <c r="K152" i="8"/>
  <c r="L152" i="8" s="1"/>
  <c r="H152" i="8"/>
  <c r="I152" i="8" s="1"/>
  <c r="E152" i="8"/>
  <c r="F152" i="8" s="1"/>
  <c r="B152" i="8"/>
  <c r="C152" i="8" s="1"/>
  <c r="S151" i="8"/>
  <c r="T151" i="8" s="1"/>
  <c r="Q151" i="8"/>
  <c r="R151" i="8" s="1"/>
  <c r="O151" i="8"/>
  <c r="P151" i="8" s="1"/>
  <c r="M151" i="8"/>
  <c r="N151" i="8" s="1"/>
  <c r="K151" i="8"/>
  <c r="L151" i="8" s="1"/>
  <c r="H151" i="8"/>
  <c r="I151" i="8" s="1"/>
  <c r="E151" i="8"/>
  <c r="F151" i="8" s="1"/>
  <c r="B151" i="8"/>
  <c r="C151" i="8" s="1"/>
  <c r="S150" i="8"/>
  <c r="T150" i="8" s="1"/>
  <c r="Q150" i="8"/>
  <c r="R150" i="8" s="1"/>
  <c r="O150" i="8"/>
  <c r="P150" i="8" s="1"/>
  <c r="M150" i="8"/>
  <c r="N150" i="8" s="1"/>
  <c r="K150" i="8"/>
  <c r="L150" i="8" s="1"/>
  <c r="H150" i="8"/>
  <c r="I150" i="8" s="1"/>
  <c r="E150" i="8"/>
  <c r="F150" i="8" s="1"/>
  <c r="B150" i="8"/>
  <c r="C150" i="8" s="1"/>
  <c r="S149" i="8"/>
  <c r="T149" i="8" s="1"/>
  <c r="Q149" i="8"/>
  <c r="R149" i="8" s="1"/>
  <c r="O149" i="8"/>
  <c r="P149" i="8" s="1"/>
  <c r="M149" i="8"/>
  <c r="N149" i="8" s="1"/>
  <c r="K149" i="8"/>
  <c r="L149" i="8" s="1"/>
  <c r="H149" i="8"/>
  <c r="I149" i="8" s="1"/>
  <c r="E149" i="8"/>
  <c r="F149" i="8" s="1"/>
  <c r="B149" i="8"/>
  <c r="C149" i="8" s="1"/>
  <c r="S148" i="8"/>
  <c r="T148" i="8" s="1"/>
  <c r="Q148" i="8"/>
  <c r="R148" i="8" s="1"/>
  <c r="O148" i="8"/>
  <c r="P148" i="8" s="1"/>
  <c r="M148" i="8"/>
  <c r="N148" i="8" s="1"/>
  <c r="K148" i="8"/>
  <c r="L148" i="8" s="1"/>
  <c r="H148" i="8"/>
  <c r="I148" i="8" s="1"/>
  <c r="E148" i="8"/>
  <c r="F148" i="8" s="1"/>
  <c r="B148" i="8"/>
  <c r="C148" i="8" s="1"/>
  <c r="S147" i="8"/>
  <c r="T147" i="8" s="1"/>
  <c r="Q147" i="8"/>
  <c r="R147" i="8" s="1"/>
  <c r="O147" i="8"/>
  <c r="P147" i="8" s="1"/>
  <c r="M147" i="8"/>
  <c r="N147" i="8" s="1"/>
  <c r="K147" i="8"/>
  <c r="L147" i="8" s="1"/>
  <c r="H147" i="8"/>
  <c r="I147" i="8" s="1"/>
  <c r="E147" i="8"/>
  <c r="F147" i="8" s="1"/>
  <c r="B147" i="8"/>
  <c r="C147" i="8" s="1"/>
  <c r="S146" i="8"/>
  <c r="T146" i="8" s="1"/>
  <c r="Q146" i="8"/>
  <c r="R146" i="8" s="1"/>
  <c r="O146" i="8"/>
  <c r="P146" i="8" s="1"/>
  <c r="M146" i="8"/>
  <c r="N146" i="8" s="1"/>
  <c r="K146" i="8"/>
  <c r="L146" i="8" s="1"/>
  <c r="H146" i="8"/>
  <c r="I146" i="8" s="1"/>
  <c r="E146" i="8"/>
  <c r="F146" i="8" s="1"/>
  <c r="B146" i="8"/>
  <c r="C146" i="8" s="1"/>
  <c r="S145" i="8"/>
  <c r="T145" i="8" s="1"/>
  <c r="Q145" i="8"/>
  <c r="R145" i="8" s="1"/>
  <c r="O145" i="8"/>
  <c r="P145" i="8" s="1"/>
  <c r="M145" i="8"/>
  <c r="N145" i="8" s="1"/>
  <c r="K145" i="8"/>
  <c r="L145" i="8" s="1"/>
  <c r="H145" i="8"/>
  <c r="I145" i="8" s="1"/>
  <c r="E145" i="8"/>
  <c r="F145" i="8" s="1"/>
  <c r="B145" i="8"/>
  <c r="C145" i="8" s="1"/>
  <c r="S144" i="8"/>
  <c r="T144" i="8" s="1"/>
  <c r="Q144" i="8"/>
  <c r="R144" i="8" s="1"/>
  <c r="O144" i="8"/>
  <c r="P144" i="8" s="1"/>
  <c r="M144" i="8"/>
  <c r="N144" i="8" s="1"/>
  <c r="K144" i="8"/>
  <c r="L144" i="8" s="1"/>
  <c r="H144" i="8"/>
  <c r="I144" i="8" s="1"/>
  <c r="E144" i="8"/>
  <c r="F144" i="8" s="1"/>
  <c r="B144" i="8"/>
  <c r="C144" i="8" s="1"/>
  <c r="S143" i="8"/>
  <c r="T143" i="8" s="1"/>
  <c r="Q143" i="8"/>
  <c r="R143" i="8" s="1"/>
  <c r="O143" i="8"/>
  <c r="P143" i="8" s="1"/>
  <c r="M143" i="8"/>
  <c r="N143" i="8" s="1"/>
  <c r="K143" i="8"/>
  <c r="L143" i="8" s="1"/>
  <c r="H143" i="8"/>
  <c r="I143" i="8" s="1"/>
  <c r="E143" i="8"/>
  <c r="F143" i="8" s="1"/>
  <c r="B143" i="8"/>
  <c r="C143" i="8" s="1"/>
  <c r="S142" i="8"/>
  <c r="T142" i="8" s="1"/>
  <c r="Q142" i="8"/>
  <c r="R142" i="8" s="1"/>
  <c r="O142" i="8"/>
  <c r="P142" i="8" s="1"/>
  <c r="M142" i="8"/>
  <c r="N142" i="8" s="1"/>
  <c r="K142" i="8"/>
  <c r="L142" i="8" s="1"/>
  <c r="H142" i="8"/>
  <c r="I142" i="8" s="1"/>
  <c r="E142" i="8"/>
  <c r="F142" i="8" s="1"/>
  <c r="B142" i="8"/>
  <c r="C142" i="8" s="1"/>
  <c r="S141" i="8"/>
  <c r="T141" i="8" s="1"/>
  <c r="Q141" i="8"/>
  <c r="R141" i="8" s="1"/>
  <c r="O141" i="8"/>
  <c r="P141" i="8" s="1"/>
  <c r="M141" i="8"/>
  <c r="N141" i="8" s="1"/>
  <c r="K141" i="8"/>
  <c r="L141" i="8" s="1"/>
  <c r="H141" i="8"/>
  <c r="I141" i="8" s="1"/>
  <c r="E141" i="8"/>
  <c r="F141" i="8" s="1"/>
  <c r="B141" i="8"/>
  <c r="C141" i="8" s="1"/>
  <c r="S140" i="8"/>
  <c r="T140" i="8" s="1"/>
  <c r="Q140" i="8"/>
  <c r="R140" i="8" s="1"/>
  <c r="O140" i="8"/>
  <c r="P140" i="8" s="1"/>
  <c r="M140" i="8"/>
  <c r="N140" i="8" s="1"/>
  <c r="K140" i="8"/>
  <c r="L140" i="8" s="1"/>
  <c r="H140" i="8"/>
  <c r="I140" i="8" s="1"/>
  <c r="E140" i="8"/>
  <c r="F140" i="8" s="1"/>
  <c r="B140" i="8"/>
  <c r="C140" i="8" s="1"/>
  <c r="S139" i="8"/>
  <c r="T139" i="8" s="1"/>
  <c r="Q139" i="8"/>
  <c r="R139" i="8" s="1"/>
  <c r="O139" i="8"/>
  <c r="P139" i="8" s="1"/>
  <c r="M139" i="8"/>
  <c r="N139" i="8" s="1"/>
  <c r="K139" i="8"/>
  <c r="L139" i="8" s="1"/>
  <c r="H139" i="8"/>
  <c r="I139" i="8" s="1"/>
  <c r="E139" i="8"/>
  <c r="F139" i="8" s="1"/>
  <c r="B139" i="8"/>
  <c r="C139" i="8" s="1"/>
  <c r="S138" i="8"/>
  <c r="T138" i="8" s="1"/>
  <c r="Q138" i="8"/>
  <c r="R138" i="8" s="1"/>
  <c r="O138" i="8"/>
  <c r="P138" i="8" s="1"/>
  <c r="M138" i="8"/>
  <c r="N138" i="8" s="1"/>
  <c r="K138" i="8"/>
  <c r="L138" i="8" s="1"/>
  <c r="H138" i="8"/>
  <c r="I138" i="8" s="1"/>
  <c r="E138" i="8"/>
  <c r="F138" i="8" s="1"/>
  <c r="B138" i="8"/>
  <c r="C138" i="8" s="1"/>
  <c r="S137" i="8"/>
  <c r="T137" i="8" s="1"/>
  <c r="Q137" i="8"/>
  <c r="R137" i="8" s="1"/>
  <c r="O137" i="8"/>
  <c r="P137" i="8" s="1"/>
  <c r="M137" i="8"/>
  <c r="N137" i="8" s="1"/>
  <c r="K137" i="8"/>
  <c r="L137" i="8" s="1"/>
  <c r="H137" i="8"/>
  <c r="I137" i="8" s="1"/>
  <c r="E137" i="8"/>
  <c r="F137" i="8" s="1"/>
  <c r="B137" i="8"/>
  <c r="C137" i="8" s="1"/>
  <c r="S136" i="8"/>
  <c r="T136" i="8" s="1"/>
  <c r="Q136" i="8"/>
  <c r="R136" i="8" s="1"/>
  <c r="O136" i="8"/>
  <c r="P136" i="8" s="1"/>
  <c r="M136" i="8"/>
  <c r="N136" i="8" s="1"/>
  <c r="K136" i="8"/>
  <c r="L136" i="8" s="1"/>
  <c r="H136" i="8"/>
  <c r="I136" i="8" s="1"/>
  <c r="E136" i="8"/>
  <c r="F136" i="8" s="1"/>
  <c r="B136" i="8"/>
  <c r="C136" i="8" s="1"/>
  <c r="S135" i="8"/>
  <c r="T135" i="8" s="1"/>
  <c r="Q135" i="8"/>
  <c r="R135" i="8" s="1"/>
  <c r="O135" i="8"/>
  <c r="P135" i="8" s="1"/>
  <c r="M135" i="8"/>
  <c r="N135" i="8" s="1"/>
  <c r="K135" i="8"/>
  <c r="L135" i="8" s="1"/>
  <c r="H135" i="8"/>
  <c r="I135" i="8" s="1"/>
  <c r="E135" i="8"/>
  <c r="F135" i="8" s="1"/>
  <c r="B135" i="8"/>
  <c r="C135" i="8" s="1"/>
  <c r="S134" i="8"/>
  <c r="T134" i="8" s="1"/>
  <c r="Q134" i="8"/>
  <c r="R134" i="8" s="1"/>
  <c r="O134" i="8"/>
  <c r="P134" i="8" s="1"/>
  <c r="M134" i="8"/>
  <c r="N134" i="8" s="1"/>
  <c r="K134" i="8"/>
  <c r="L134" i="8" s="1"/>
  <c r="H134" i="8"/>
  <c r="I134" i="8" s="1"/>
  <c r="E134" i="8"/>
  <c r="F134" i="8" s="1"/>
  <c r="B134" i="8"/>
  <c r="C134" i="8" s="1"/>
  <c r="S133" i="8"/>
  <c r="T133" i="8" s="1"/>
  <c r="Q133" i="8"/>
  <c r="R133" i="8" s="1"/>
  <c r="O133" i="8"/>
  <c r="P133" i="8" s="1"/>
  <c r="M133" i="8"/>
  <c r="N133" i="8" s="1"/>
  <c r="K133" i="8"/>
  <c r="L133" i="8" s="1"/>
  <c r="H133" i="8"/>
  <c r="I133" i="8" s="1"/>
  <c r="E133" i="8"/>
  <c r="F133" i="8" s="1"/>
  <c r="B133" i="8"/>
  <c r="C133" i="8" s="1"/>
  <c r="S132" i="8"/>
  <c r="T132" i="8" s="1"/>
  <c r="Q132" i="8"/>
  <c r="R132" i="8" s="1"/>
  <c r="O132" i="8"/>
  <c r="P132" i="8" s="1"/>
  <c r="M132" i="8"/>
  <c r="N132" i="8" s="1"/>
  <c r="K132" i="8"/>
  <c r="L132" i="8" s="1"/>
  <c r="H132" i="8"/>
  <c r="I132" i="8" s="1"/>
  <c r="E132" i="8"/>
  <c r="F132" i="8" s="1"/>
  <c r="B132" i="8"/>
  <c r="C132" i="8" s="1"/>
  <c r="S131" i="8"/>
  <c r="T131" i="8" s="1"/>
  <c r="Q131" i="8"/>
  <c r="R131" i="8" s="1"/>
  <c r="O131" i="8"/>
  <c r="P131" i="8" s="1"/>
  <c r="M131" i="8"/>
  <c r="N131" i="8" s="1"/>
  <c r="K131" i="8"/>
  <c r="L131" i="8" s="1"/>
  <c r="H131" i="8"/>
  <c r="I131" i="8" s="1"/>
  <c r="E131" i="8"/>
  <c r="F131" i="8" s="1"/>
  <c r="B131" i="8"/>
  <c r="C131" i="8" s="1"/>
  <c r="H130" i="8"/>
  <c r="I130" i="8" s="1"/>
  <c r="E130" i="8"/>
  <c r="F130" i="8" s="1"/>
  <c r="B130" i="8"/>
  <c r="C130" i="8" s="1"/>
  <c r="H129" i="8"/>
  <c r="I129" i="8" s="1"/>
  <c r="E129" i="8"/>
  <c r="F129" i="8" s="1"/>
  <c r="B129" i="8"/>
  <c r="C129" i="8" s="1"/>
  <c r="H128" i="8"/>
  <c r="I128" i="8" s="1"/>
  <c r="E128" i="8"/>
  <c r="F128" i="8" s="1"/>
  <c r="B128" i="8"/>
  <c r="C128" i="8" s="1"/>
  <c r="E127" i="8"/>
  <c r="F127" i="8" s="1"/>
  <c r="B127" i="8"/>
  <c r="C127" i="8" s="1"/>
  <c r="E126" i="8"/>
  <c r="F126" i="8" s="1"/>
  <c r="B126" i="8"/>
  <c r="C126" i="8" s="1"/>
  <c r="B125" i="8"/>
  <c r="C125" i="8" s="1"/>
  <c r="B124" i="8"/>
  <c r="C124" i="8" s="1"/>
  <c r="B123" i="8"/>
  <c r="C123" i="8" s="1"/>
  <c r="B122" i="8"/>
  <c r="C122" i="8" s="1"/>
  <c r="B121" i="8"/>
  <c r="C121" i="8" s="1"/>
  <c r="S251" i="3"/>
  <c r="T251" i="3" s="1"/>
  <c r="Q251" i="3"/>
  <c r="R251" i="3" s="1"/>
  <c r="O251" i="3"/>
  <c r="P251" i="3" s="1"/>
  <c r="M251" i="3"/>
  <c r="N251" i="3" s="1"/>
  <c r="K251" i="3"/>
  <c r="L251" i="3" s="1"/>
  <c r="H251" i="3"/>
  <c r="I251" i="3" s="1"/>
  <c r="E251" i="3"/>
  <c r="F251" i="3" s="1"/>
  <c r="B251" i="3"/>
  <c r="C251" i="3" s="1"/>
  <c r="S250" i="3"/>
  <c r="T250" i="3" s="1"/>
  <c r="Q250" i="3"/>
  <c r="R250" i="3" s="1"/>
  <c r="O250" i="3"/>
  <c r="P250" i="3" s="1"/>
  <c r="M250" i="3"/>
  <c r="N250" i="3" s="1"/>
  <c r="K250" i="3"/>
  <c r="L250" i="3" s="1"/>
  <c r="H250" i="3"/>
  <c r="I250" i="3" s="1"/>
  <c r="E250" i="3"/>
  <c r="F250" i="3" s="1"/>
  <c r="B250" i="3"/>
  <c r="C250" i="3" s="1"/>
  <c r="S249" i="3"/>
  <c r="T249" i="3" s="1"/>
  <c r="Q249" i="3"/>
  <c r="R249" i="3" s="1"/>
  <c r="O249" i="3"/>
  <c r="P249" i="3" s="1"/>
  <c r="M249" i="3"/>
  <c r="N249" i="3" s="1"/>
  <c r="K249" i="3"/>
  <c r="L249" i="3" s="1"/>
  <c r="H249" i="3"/>
  <c r="I249" i="3" s="1"/>
  <c r="E249" i="3"/>
  <c r="F249" i="3" s="1"/>
  <c r="B249" i="3"/>
  <c r="C249" i="3" s="1"/>
  <c r="S248" i="3"/>
  <c r="T248" i="3" s="1"/>
  <c r="Q248" i="3"/>
  <c r="R248" i="3" s="1"/>
  <c r="O248" i="3"/>
  <c r="P248" i="3" s="1"/>
  <c r="M248" i="3"/>
  <c r="N248" i="3" s="1"/>
  <c r="K248" i="3"/>
  <c r="L248" i="3" s="1"/>
  <c r="H248" i="3"/>
  <c r="I248" i="3" s="1"/>
  <c r="E248" i="3"/>
  <c r="F248" i="3" s="1"/>
  <c r="B248" i="3"/>
  <c r="C248" i="3" s="1"/>
  <c r="S247" i="3"/>
  <c r="T247" i="3" s="1"/>
  <c r="Q247" i="3"/>
  <c r="R247" i="3" s="1"/>
  <c r="O247" i="3"/>
  <c r="P247" i="3" s="1"/>
  <c r="M247" i="3"/>
  <c r="N247" i="3" s="1"/>
  <c r="K247" i="3"/>
  <c r="L247" i="3" s="1"/>
  <c r="H247" i="3"/>
  <c r="I247" i="3" s="1"/>
  <c r="E247" i="3"/>
  <c r="F247" i="3" s="1"/>
  <c r="B247" i="3"/>
  <c r="C247" i="3" s="1"/>
  <c r="S246" i="3"/>
  <c r="T246" i="3" s="1"/>
  <c r="Q246" i="3"/>
  <c r="R246" i="3" s="1"/>
  <c r="O246" i="3"/>
  <c r="P246" i="3" s="1"/>
  <c r="M246" i="3"/>
  <c r="N246" i="3" s="1"/>
  <c r="K246" i="3"/>
  <c r="L246" i="3" s="1"/>
  <c r="H246" i="3"/>
  <c r="I246" i="3" s="1"/>
  <c r="E246" i="3"/>
  <c r="F246" i="3" s="1"/>
  <c r="B246" i="3"/>
  <c r="C246" i="3" s="1"/>
  <c r="S245" i="3"/>
  <c r="T245" i="3" s="1"/>
  <c r="Q245" i="3"/>
  <c r="R245" i="3" s="1"/>
  <c r="O245" i="3"/>
  <c r="P245" i="3" s="1"/>
  <c r="M245" i="3"/>
  <c r="N245" i="3" s="1"/>
  <c r="K245" i="3"/>
  <c r="L245" i="3" s="1"/>
  <c r="H245" i="3"/>
  <c r="I245" i="3" s="1"/>
  <c r="E245" i="3"/>
  <c r="F245" i="3" s="1"/>
  <c r="B245" i="3"/>
  <c r="C245" i="3" s="1"/>
  <c r="S244" i="3"/>
  <c r="T244" i="3" s="1"/>
  <c r="Q244" i="3"/>
  <c r="R244" i="3" s="1"/>
  <c r="O244" i="3"/>
  <c r="P244" i="3" s="1"/>
  <c r="M244" i="3"/>
  <c r="N244" i="3" s="1"/>
  <c r="K244" i="3"/>
  <c r="L244" i="3" s="1"/>
  <c r="H244" i="3"/>
  <c r="I244" i="3" s="1"/>
  <c r="E244" i="3"/>
  <c r="F244" i="3" s="1"/>
  <c r="B244" i="3"/>
  <c r="C244" i="3" s="1"/>
  <c r="S243" i="3"/>
  <c r="T243" i="3" s="1"/>
  <c r="Q243" i="3"/>
  <c r="R243" i="3" s="1"/>
  <c r="O243" i="3"/>
  <c r="P243" i="3" s="1"/>
  <c r="M243" i="3"/>
  <c r="N243" i="3" s="1"/>
  <c r="K243" i="3"/>
  <c r="L243" i="3" s="1"/>
  <c r="H243" i="3"/>
  <c r="I243" i="3" s="1"/>
  <c r="E243" i="3"/>
  <c r="F243" i="3" s="1"/>
  <c r="B243" i="3"/>
  <c r="C243" i="3" s="1"/>
  <c r="S242" i="3"/>
  <c r="T242" i="3" s="1"/>
  <c r="Q242" i="3"/>
  <c r="R242" i="3" s="1"/>
  <c r="O242" i="3"/>
  <c r="P242" i="3" s="1"/>
  <c r="M242" i="3"/>
  <c r="N242" i="3" s="1"/>
  <c r="K242" i="3"/>
  <c r="L242" i="3" s="1"/>
  <c r="H242" i="3"/>
  <c r="I242" i="3" s="1"/>
  <c r="E242" i="3"/>
  <c r="F242" i="3" s="1"/>
  <c r="B242" i="3"/>
  <c r="C242" i="3" s="1"/>
  <c r="S241" i="3"/>
  <c r="T241" i="3" s="1"/>
  <c r="Q241" i="3"/>
  <c r="R241" i="3" s="1"/>
  <c r="O241" i="3"/>
  <c r="P241" i="3" s="1"/>
  <c r="M241" i="3"/>
  <c r="N241" i="3" s="1"/>
  <c r="K241" i="3"/>
  <c r="L241" i="3" s="1"/>
  <c r="H241" i="3"/>
  <c r="I241" i="3" s="1"/>
  <c r="E241" i="3"/>
  <c r="F241" i="3" s="1"/>
  <c r="B241" i="3"/>
  <c r="C241" i="3" s="1"/>
  <c r="S240" i="3"/>
  <c r="T240" i="3" s="1"/>
  <c r="Q240" i="3"/>
  <c r="R240" i="3" s="1"/>
  <c r="O240" i="3"/>
  <c r="P240" i="3" s="1"/>
  <c r="M240" i="3"/>
  <c r="N240" i="3" s="1"/>
  <c r="K240" i="3"/>
  <c r="L240" i="3" s="1"/>
  <c r="H240" i="3"/>
  <c r="I240" i="3" s="1"/>
  <c r="E240" i="3"/>
  <c r="F240" i="3" s="1"/>
  <c r="B240" i="3"/>
  <c r="C240" i="3" s="1"/>
  <c r="S239" i="3"/>
  <c r="T239" i="3" s="1"/>
  <c r="Q239" i="3"/>
  <c r="R239" i="3" s="1"/>
  <c r="O239" i="3"/>
  <c r="P239" i="3" s="1"/>
  <c r="M239" i="3"/>
  <c r="N239" i="3" s="1"/>
  <c r="K239" i="3"/>
  <c r="L239" i="3" s="1"/>
  <c r="H239" i="3"/>
  <c r="I239" i="3" s="1"/>
  <c r="E239" i="3"/>
  <c r="F239" i="3" s="1"/>
  <c r="B239" i="3"/>
  <c r="C239" i="3" s="1"/>
  <c r="S238" i="3"/>
  <c r="T238" i="3" s="1"/>
  <c r="Q238" i="3"/>
  <c r="R238" i="3" s="1"/>
  <c r="O238" i="3"/>
  <c r="P238" i="3" s="1"/>
  <c r="M238" i="3"/>
  <c r="N238" i="3" s="1"/>
  <c r="K238" i="3"/>
  <c r="L238" i="3" s="1"/>
  <c r="H238" i="3"/>
  <c r="I238" i="3" s="1"/>
  <c r="E238" i="3"/>
  <c r="F238" i="3" s="1"/>
  <c r="B238" i="3"/>
  <c r="C238" i="3" s="1"/>
  <c r="S237" i="3"/>
  <c r="T237" i="3" s="1"/>
  <c r="Q237" i="3"/>
  <c r="R237" i="3" s="1"/>
  <c r="O237" i="3"/>
  <c r="P237" i="3" s="1"/>
  <c r="M237" i="3"/>
  <c r="N237" i="3" s="1"/>
  <c r="K237" i="3"/>
  <c r="L237" i="3" s="1"/>
  <c r="H237" i="3"/>
  <c r="I237" i="3" s="1"/>
  <c r="E237" i="3"/>
  <c r="F237" i="3" s="1"/>
  <c r="B237" i="3"/>
  <c r="C237" i="3" s="1"/>
  <c r="S236" i="3"/>
  <c r="T236" i="3" s="1"/>
  <c r="Q236" i="3"/>
  <c r="R236" i="3" s="1"/>
  <c r="O236" i="3"/>
  <c r="P236" i="3" s="1"/>
  <c r="M236" i="3"/>
  <c r="N236" i="3" s="1"/>
  <c r="K236" i="3"/>
  <c r="L236" i="3" s="1"/>
  <c r="H236" i="3"/>
  <c r="I236" i="3" s="1"/>
  <c r="E236" i="3"/>
  <c r="F236" i="3" s="1"/>
  <c r="B236" i="3"/>
  <c r="C236" i="3" s="1"/>
  <c r="S235" i="3"/>
  <c r="T235" i="3" s="1"/>
  <c r="Q235" i="3"/>
  <c r="R235" i="3" s="1"/>
  <c r="O235" i="3"/>
  <c r="P235" i="3" s="1"/>
  <c r="M235" i="3"/>
  <c r="N235" i="3" s="1"/>
  <c r="K235" i="3"/>
  <c r="L235" i="3" s="1"/>
  <c r="H235" i="3"/>
  <c r="I235" i="3" s="1"/>
  <c r="E235" i="3"/>
  <c r="F235" i="3" s="1"/>
  <c r="B235" i="3"/>
  <c r="C235" i="3" s="1"/>
  <c r="S234" i="3"/>
  <c r="T234" i="3" s="1"/>
  <c r="Q234" i="3"/>
  <c r="R234" i="3" s="1"/>
  <c r="O234" i="3"/>
  <c r="P234" i="3" s="1"/>
  <c r="M234" i="3"/>
  <c r="N234" i="3" s="1"/>
  <c r="K234" i="3"/>
  <c r="L234" i="3" s="1"/>
  <c r="H234" i="3"/>
  <c r="I234" i="3" s="1"/>
  <c r="E234" i="3"/>
  <c r="F234" i="3" s="1"/>
  <c r="B234" i="3"/>
  <c r="C234" i="3" s="1"/>
  <c r="S233" i="3"/>
  <c r="T233" i="3" s="1"/>
  <c r="Q233" i="3"/>
  <c r="R233" i="3" s="1"/>
  <c r="O233" i="3"/>
  <c r="P233" i="3" s="1"/>
  <c r="M233" i="3"/>
  <c r="N233" i="3" s="1"/>
  <c r="K233" i="3"/>
  <c r="L233" i="3" s="1"/>
  <c r="H233" i="3"/>
  <c r="I233" i="3" s="1"/>
  <c r="E233" i="3"/>
  <c r="F233" i="3" s="1"/>
  <c r="B233" i="3"/>
  <c r="C233" i="3" s="1"/>
  <c r="S232" i="3"/>
  <c r="T232" i="3" s="1"/>
  <c r="Q232" i="3"/>
  <c r="R232" i="3" s="1"/>
  <c r="O232" i="3"/>
  <c r="P232" i="3" s="1"/>
  <c r="M232" i="3"/>
  <c r="N232" i="3" s="1"/>
  <c r="K232" i="3"/>
  <c r="L232" i="3" s="1"/>
  <c r="H232" i="3"/>
  <c r="I232" i="3" s="1"/>
  <c r="E232" i="3"/>
  <c r="F232" i="3" s="1"/>
  <c r="B232" i="3"/>
  <c r="C232" i="3" s="1"/>
  <c r="S231" i="3"/>
  <c r="T231" i="3" s="1"/>
  <c r="Q231" i="3"/>
  <c r="R231" i="3" s="1"/>
  <c r="O231" i="3"/>
  <c r="P231" i="3" s="1"/>
  <c r="M231" i="3"/>
  <c r="N231" i="3" s="1"/>
  <c r="K231" i="3"/>
  <c r="L231" i="3" s="1"/>
  <c r="H231" i="3"/>
  <c r="I231" i="3" s="1"/>
  <c r="E231" i="3"/>
  <c r="F231" i="3" s="1"/>
  <c r="B231" i="3"/>
  <c r="C231" i="3" s="1"/>
  <c r="S230" i="3"/>
  <c r="T230" i="3" s="1"/>
  <c r="Q230" i="3"/>
  <c r="R230" i="3" s="1"/>
  <c r="O230" i="3"/>
  <c r="P230" i="3" s="1"/>
  <c r="M230" i="3"/>
  <c r="N230" i="3" s="1"/>
  <c r="K230" i="3"/>
  <c r="L230" i="3" s="1"/>
  <c r="H230" i="3"/>
  <c r="I230" i="3" s="1"/>
  <c r="E230" i="3"/>
  <c r="F230" i="3" s="1"/>
  <c r="B230" i="3"/>
  <c r="C230" i="3" s="1"/>
  <c r="S229" i="3"/>
  <c r="T229" i="3" s="1"/>
  <c r="Q229" i="3"/>
  <c r="R229" i="3" s="1"/>
  <c r="O229" i="3"/>
  <c r="P229" i="3" s="1"/>
  <c r="M229" i="3"/>
  <c r="N229" i="3" s="1"/>
  <c r="K229" i="3"/>
  <c r="L229" i="3" s="1"/>
  <c r="H229" i="3"/>
  <c r="I229" i="3" s="1"/>
  <c r="E229" i="3"/>
  <c r="F229" i="3" s="1"/>
  <c r="B229" i="3"/>
  <c r="C229" i="3" s="1"/>
  <c r="S228" i="3"/>
  <c r="T228" i="3" s="1"/>
  <c r="Q228" i="3"/>
  <c r="R228" i="3" s="1"/>
  <c r="O228" i="3"/>
  <c r="P228" i="3" s="1"/>
  <c r="M228" i="3"/>
  <c r="N228" i="3" s="1"/>
  <c r="K228" i="3"/>
  <c r="L228" i="3" s="1"/>
  <c r="H228" i="3"/>
  <c r="I228" i="3" s="1"/>
  <c r="E228" i="3"/>
  <c r="F228" i="3" s="1"/>
  <c r="B228" i="3"/>
  <c r="C228" i="3" s="1"/>
  <c r="S227" i="3"/>
  <c r="T227" i="3" s="1"/>
  <c r="Q227" i="3"/>
  <c r="R227" i="3" s="1"/>
  <c r="O227" i="3"/>
  <c r="P227" i="3" s="1"/>
  <c r="M227" i="3"/>
  <c r="N227" i="3" s="1"/>
  <c r="K227" i="3"/>
  <c r="L227" i="3" s="1"/>
  <c r="H227" i="3"/>
  <c r="I227" i="3" s="1"/>
  <c r="E227" i="3"/>
  <c r="F227" i="3" s="1"/>
  <c r="B227" i="3"/>
  <c r="C227" i="3" s="1"/>
  <c r="S226" i="3"/>
  <c r="T226" i="3" s="1"/>
  <c r="Q226" i="3"/>
  <c r="R226" i="3" s="1"/>
  <c r="O226" i="3"/>
  <c r="P226" i="3" s="1"/>
  <c r="M226" i="3"/>
  <c r="N226" i="3" s="1"/>
  <c r="K226" i="3"/>
  <c r="L226" i="3" s="1"/>
  <c r="H226" i="3"/>
  <c r="I226" i="3" s="1"/>
  <c r="E226" i="3"/>
  <c r="F226" i="3" s="1"/>
  <c r="B226" i="3"/>
  <c r="C226" i="3" s="1"/>
  <c r="S225" i="3"/>
  <c r="T225" i="3" s="1"/>
  <c r="Q225" i="3"/>
  <c r="R225" i="3" s="1"/>
  <c r="O225" i="3"/>
  <c r="P225" i="3" s="1"/>
  <c r="M225" i="3"/>
  <c r="N225" i="3" s="1"/>
  <c r="K225" i="3"/>
  <c r="L225" i="3" s="1"/>
  <c r="H225" i="3"/>
  <c r="I225" i="3" s="1"/>
  <c r="E225" i="3"/>
  <c r="F225" i="3" s="1"/>
  <c r="B225" i="3"/>
  <c r="C225" i="3" s="1"/>
  <c r="S224" i="3"/>
  <c r="T224" i="3" s="1"/>
  <c r="Q224" i="3"/>
  <c r="R224" i="3" s="1"/>
  <c r="O224" i="3"/>
  <c r="P224" i="3" s="1"/>
  <c r="M224" i="3"/>
  <c r="N224" i="3" s="1"/>
  <c r="K224" i="3"/>
  <c r="L224" i="3" s="1"/>
  <c r="H224" i="3"/>
  <c r="I224" i="3" s="1"/>
  <c r="E224" i="3"/>
  <c r="F224" i="3" s="1"/>
  <c r="B224" i="3"/>
  <c r="C224" i="3" s="1"/>
  <c r="S223" i="3"/>
  <c r="T223" i="3" s="1"/>
  <c r="Q223" i="3"/>
  <c r="R223" i="3" s="1"/>
  <c r="O223" i="3"/>
  <c r="P223" i="3" s="1"/>
  <c r="M223" i="3"/>
  <c r="N223" i="3" s="1"/>
  <c r="K223" i="3"/>
  <c r="L223" i="3" s="1"/>
  <c r="H223" i="3"/>
  <c r="I223" i="3" s="1"/>
  <c r="E223" i="3"/>
  <c r="F223" i="3" s="1"/>
  <c r="B223" i="3"/>
  <c r="C223" i="3" s="1"/>
  <c r="S222" i="3"/>
  <c r="T222" i="3" s="1"/>
  <c r="Q222" i="3"/>
  <c r="R222" i="3" s="1"/>
  <c r="O222" i="3"/>
  <c r="P222" i="3" s="1"/>
  <c r="M222" i="3"/>
  <c r="N222" i="3" s="1"/>
  <c r="K222" i="3"/>
  <c r="L222" i="3" s="1"/>
  <c r="H222" i="3"/>
  <c r="I222" i="3" s="1"/>
  <c r="E222" i="3"/>
  <c r="F222" i="3" s="1"/>
  <c r="B222" i="3"/>
  <c r="C222" i="3" s="1"/>
  <c r="S221" i="3"/>
  <c r="T221" i="3" s="1"/>
  <c r="Q221" i="3"/>
  <c r="R221" i="3" s="1"/>
  <c r="O221" i="3"/>
  <c r="P221" i="3" s="1"/>
  <c r="M221" i="3"/>
  <c r="N221" i="3" s="1"/>
  <c r="K221" i="3"/>
  <c r="L221" i="3" s="1"/>
  <c r="H221" i="3"/>
  <c r="I221" i="3" s="1"/>
  <c r="E221" i="3"/>
  <c r="F221" i="3" s="1"/>
  <c r="B221" i="3"/>
  <c r="C221" i="3" s="1"/>
  <c r="S220" i="3"/>
  <c r="T220" i="3" s="1"/>
  <c r="Q220" i="3"/>
  <c r="R220" i="3" s="1"/>
  <c r="O220" i="3"/>
  <c r="P220" i="3" s="1"/>
  <c r="M220" i="3"/>
  <c r="N220" i="3" s="1"/>
  <c r="K220" i="3"/>
  <c r="L220" i="3" s="1"/>
  <c r="H220" i="3"/>
  <c r="I220" i="3" s="1"/>
  <c r="E220" i="3"/>
  <c r="F220" i="3" s="1"/>
  <c r="B220" i="3"/>
  <c r="C220" i="3" s="1"/>
  <c r="S219" i="3"/>
  <c r="T219" i="3" s="1"/>
  <c r="Q219" i="3"/>
  <c r="R219" i="3" s="1"/>
  <c r="O219" i="3"/>
  <c r="P219" i="3" s="1"/>
  <c r="M219" i="3"/>
  <c r="N219" i="3" s="1"/>
  <c r="K219" i="3"/>
  <c r="L219" i="3" s="1"/>
  <c r="H219" i="3"/>
  <c r="I219" i="3" s="1"/>
  <c r="E219" i="3"/>
  <c r="F219" i="3" s="1"/>
  <c r="B219" i="3"/>
  <c r="C219" i="3" s="1"/>
  <c r="S218" i="3"/>
  <c r="T218" i="3" s="1"/>
  <c r="Q218" i="3"/>
  <c r="R218" i="3" s="1"/>
  <c r="O218" i="3"/>
  <c r="P218" i="3" s="1"/>
  <c r="M218" i="3"/>
  <c r="N218" i="3" s="1"/>
  <c r="K218" i="3"/>
  <c r="L218" i="3" s="1"/>
  <c r="H218" i="3"/>
  <c r="I218" i="3" s="1"/>
  <c r="E218" i="3"/>
  <c r="F218" i="3" s="1"/>
  <c r="B218" i="3"/>
  <c r="C218" i="3" s="1"/>
  <c r="S217" i="3"/>
  <c r="T217" i="3" s="1"/>
  <c r="Q217" i="3"/>
  <c r="R217" i="3" s="1"/>
  <c r="O217" i="3"/>
  <c r="P217" i="3" s="1"/>
  <c r="M217" i="3"/>
  <c r="N217" i="3" s="1"/>
  <c r="K217" i="3"/>
  <c r="L217" i="3" s="1"/>
  <c r="H217" i="3"/>
  <c r="I217" i="3" s="1"/>
  <c r="E217" i="3"/>
  <c r="F217" i="3" s="1"/>
  <c r="B217" i="3"/>
  <c r="C217" i="3" s="1"/>
  <c r="S216" i="3"/>
  <c r="T216" i="3" s="1"/>
  <c r="Q216" i="3"/>
  <c r="R216" i="3" s="1"/>
  <c r="O216" i="3"/>
  <c r="P216" i="3" s="1"/>
  <c r="M216" i="3"/>
  <c r="N216" i="3" s="1"/>
  <c r="K216" i="3"/>
  <c r="L216" i="3" s="1"/>
  <c r="H216" i="3"/>
  <c r="I216" i="3" s="1"/>
  <c r="E216" i="3"/>
  <c r="F216" i="3" s="1"/>
  <c r="B216" i="3"/>
  <c r="C216" i="3" s="1"/>
  <c r="S215" i="3"/>
  <c r="T215" i="3" s="1"/>
  <c r="Q215" i="3"/>
  <c r="R215" i="3" s="1"/>
  <c r="O215" i="3"/>
  <c r="P215" i="3" s="1"/>
  <c r="M215" i="3"/>
  <c r="N215" i="3" s="1"/>
  <c r="K215" i="3"/>
  <c r="L215" i="3" s="1"/>
  <c r="H215" i="3"/>
  <c r="I215" i="3" s="1"/>
  <c r="E215" i="3"/>
  <c r="F215" i="3" s="1"/>
  <c r="B215" i="3"/>
  <c r="C215" i="3" s="1"/>
  <c r="S214" i="3"/>
  <c r="T214" i="3" s="1"/>
  <c r="Q214" i="3"/>
  <c r="R214" i="3" s="1"/>
  <c r="O214" i="3"/>
  <c r="P214" i="3" s="1"/>
  <c r="M214" i="3"/>
  <c r="N214" i="3" s="1"/>
  <c r="K214" i="3"/>
  <c r="L214" i="3" s="1"/>
  <c r="H214" i="3"/>
  <c r="I214" i="3" s="1"/>
  <c r="E214" i="3"/>
  <c r="F214" i="3" s="1"/>
  <c r="B214" i="3"/>
  <c r="C214" i="3" s="1"/>
  <c r="S213" i="3"/>
  <c r="T213" i="3" s="1"/>
  <c r="Q213" i="3"/>
  <c r="R213" i="3" s="1"/>
  <c r="O213" i="3"/>
  <c r="P213" i="3" s="1"/>
  <c r="M213" i="3"/>
  <c r="N213" i="3" s="1"/>
  <c r="K213" i="3"/>
  <c r="L213" i="3" s="1"/>
  <c r="H213" i="3"/>
  <c r="I213" i="3" s="1"/>
  <c r="E213" i="3"/>
  <c r="F213" i="3" s="1"/>
  <c r="B213" i="3"/>
  <c r="C213" i="3" s="1"/>
  <c r="S212" i="3"/>
  <c r="T212" i="3" s="1"/>
  <c r="Q212" i="3"/>
  <c r="R212" i="3" s="1"/>
  <c r="O212" i="3"/>
  <c r="P212" i="3" s="1"/>
  <c r="M212" i="3"/>
  <c r="N212" i="3" s="1"/>
  <c r="K212" i="3"/>
  <c r="L212" i="3" s="1"/>
  <c r="H212" i="3"/>
  <c r="I212" i="3" s="1"/>
  <c r="E212" i="3"/>
  <c r="F212" i="3" s="1"/>
  <c r="B212" i="3"/>
  <c r="C212" i="3" s="1"/>
  <c r="S211" i="3"/>
  <c r="T211" i="3" s="1"/>
  <c r="Q211" i="3"/>
  <c r="R211" i="3" s="1"/>
  <c r="O211" i="3"/>
  <c r="P211" i="3" s="1"/>
  <c r="M211" i="3"/>
  <c r="N211" i="3" s="1"/>
  <c r="K211" i="3"/>
  <c r="L211" i="3" s="1"/>
  <c r="H211" i="3"/>
  <c r="I211" i="3" s="1"/>
  <c r="E211" i="3"/>
  <c r="F211" i="3" s="1"/>
  <c r="B211" i="3"/>
  <c r="C211" i="3" s="1"/>
  <c r="S210" i="3"/>
  <c r="T210" i="3" s="1"/>
  <c r="Q210" i="3"/>
  <c r="R210" i="3" s="1"/>
  <c r="O210" i="3"/>
  <c r="P210" i="3" s="1"/>
  <c r="M210" i="3"/>
  <c r="N210" i="3" s="1"/>
  <c r="K210" i="3"/>
  <c r="L210" i="3" s="1"/>
  <c r="H210" i="3"/>
  <c r="I210" i="3" s="1"/>
  <c r="E210" i="3"/>
  <c r="F210" i="3" s="1"/>
  <c r="B210" i="3"/>
  <c r="C210" i="3" s="1"/>
  <c r="S209" i="3"/>
  <c r="T209" i="3" s="1"/>
  <c r="Q209" i="3"/>
  <c r="R209" i="3" s="1"/>
  <c r="O209" i="3"/>
  <c r="P209" i="3" s="1"/>
  <c r="M209" i="3"/>
  <c r="N209" i="3" s="1"/>
  <c r="K209" i="3"/>
  <c r="L209" i="3" s="1"/>
  <c r="H209" i="3"/>
  <c r="I209" i="3" s="1"/>
  <c r="E209" i="3"/>
  <c r="F209" i="3" s="1"/>
  <c r="B209" i="3"/>
  <c r="C209" i="3" s="1"/>
  <c r="S208" i="3"/>
  <c r="T208" i="3" s="1"/>
  <c r="Q208" i="3"/>
  <c r="R208" i="3" s="1"/>
  <c r="O208" i="3"/>
  <c r="P208" i="3" s="1"/>
  <c r="M208" i="3"/>
  <c r="N208" i="3" s="1"/>
  <c r="K208" i="3"/>
  <c r="L208" i="3" s="1"/>
  <c r="H208" i="3"/>
  <c r="I208" i="3" s="1"/>
  <c r="E208" i="3"/>
  <c r="F208" i="3" s="1"/>
  <c r="B208" i="3"/>
  <c r="C208" i="3" s="1"/>
  <c r="S207" i="3"/>
  <c r="T207" i="3" s="1"/>
  <c r="Q207" i="3"/>
  <c r="R207" i="3" s="1"/>
  <c r="O207" i="3"/>
  <c r="P207" i="3" s="1"/>
  <c r="M207" i="3"/>
  <c r="N207" i="3" s="1"/>
  <c r="K207" i="3"/>
  <c r="L207" i="3" s="1"/>
  <c r="H207" i="3"/>
  <c r="I207" i="3" s="1"/>
  <c r="E207" i="3"/>
  <c r="F207" i="3" s="1"/>
  <c r="B207" i="3"/>
  <c r="C207" i="3" s="1"/>
  <c r="S206" i="3"/>
  <c r="T206" i="3" s="1"/>
  <c r="Q206" i="3"/>
  <c r="R206" i="3" s="1"/>
  <c r="O206" i="3"/>
  <c r="P206" i="3" s="1"/>
  <c r="M206" i="3"/>
  <c r="N206" i="3" s="1"/>
  <c r="K206" i="3"/>
  <c r="L206" i="3" s="1"/>
  <c r="H206" i="3"/>
  <c r="I206" i="3" s="1"/>
  <c r="E206" i="3"/>
  <c r="F206" i="3" s="1"/>
  <c r="B206" i="3"/>
  <c r="C206" i="3" s="1"/>
  <c r="S205" i="3"/>
  <c r="T205" i="3" s="1"/>
  <c r="Q205" i="3"/>
  <c r="R205" i="3" s="1"/>
  <c r="O205" i="3"/>
  <c r="P205" i="3" s="1"/>
  <c r="M205" i="3"/>
  <c r="N205" i="3" s="1"/>
  <c r="K205" i="3"/>
  <c r="L205" i="3" s="1"/>
  <c r="H205" i="3"/>
  <c r="I205" i="3" s="1"/>
  <c r="E205" i="3"/>
  <c r="F205" i="3" s="1"/>
  <c r="B205" i="3"/>
  <c r="C205" i="3" s="1"/>
  <c r="S204" i="3"/>
  <c r="T204" i="3" s="1"/>
  <c r="Q204" i="3"/>
  <c r="R204" i="3" s="1"/>
  <c r="O204" i="3"/>
  <c r="P204" i="3" s="1"/>
  <c r="M204" i="3"/>
  <c r="N204" i="3" s="1"/>
  <c r="K204" i="3"/>
  <c r="L204" i="3" s="1"/>
  <c r="H204" i="3"/>
  <c r="I204" i="3" s="1"/>
  <c r="E204" i="3"/>
  <c r="F204" i="3" s="1"/>
  <c r="B204" i="3"/>
  <c r="C204" i="3" s="1"/>
  <c r="S203" i="3"/>
  <c r="T203" i="3" s="1"/>
  <c r="Q203" i="3"/>
  <c r="R203" i="3" s="1"/>
  <c r="O203" i="3"/>
  <c r="P203" i="3" s="1"/>
  <c r="M203" i="3"/>
  <c r="N203" i="3" s="1"/>
  <c r="K203" i="3"/>
  <c r="L203" i="3" s="1"/>
  <c r="H203" i="3"/>
  <c r="I203" i="3" s="1"/>
  <c r="E203" i="3"/>
  <c r="F203" i="3" s="1"/>
  <c r="B203" i="3"/>
  <c r="C203" i="3" s="1"/>
  <c r="S202" i="3"/>
  <c r="T202" i="3" s="1"/>
  <c r="Q202" i="3"/>
  <c r="R202" i="3" s="1"/>
  <c r="O202" i="3"/>
  <c r="P202" i="3" s="1"/>
  <c r="M202" i="3"/>
  <c r="N202" i="3" s="1"/>
  <c r="K202" i="3"/>
  <c r="L202" i="3" s="1"/>
  <c r="H202" i="3"/>
  <c r="I202" i="3" s="1"/>
  <c r="E202" i="3"/>
  <c r="F202" i="3" s="1"/>
  <c r="B202" i="3"/>
  <c r="C202" i="3" s="1"/>
  <c r="S201" i="3"/>
  <c r="T201" i="3" s="1"/>
  <c r="Q201" i="3"/>
  <c r="R201" i="3" s="1"/>
  <c r="O201" i="3"/>
  <c r="P201" i="3" s="1"/>
  <c r="M201" i="3"/>
  <c r="N201" i="3" s="1"/>
  <c r="K201" i="3"/>
  <c r="L201" i="3" s="1"/>
  <c r="H201" i="3"/>
  <c r="I201" i="3" s="1"/>
  <c r="E201" i="3"/>
  <c r="F201" i="3" s="1"/>
  <c r="B201" i="3"/>
  <c r="C201" i="3" s="1"/>
  <c r="S200" i="3"/>
  <c r="T200" i="3" s="1"/>
  <c r="Q200" i="3"/>
  <c r="R200" i="3" s="1"/>
  <c r="O200" i="3"/>
  <c r="P200" i="3" s="1"/>
  <c r="M200" i="3"/>
  <c r="N200" i="3" s="1"/>
  <c r="K200" i="3"/>
  <c r="L200" i="3" s="1"/>
  <c r="H200" i="3"/>
  <c r="I200" i="3" s="1"/>
  <c r="E200" i="3"/>
  <c r="F200" i="3" s="1"/>
  <c r="B200" i="3"/>
  <c r="C200" i="3" s="1"/>
  <c r="S199" i="3"/>
  <c r="T199" i="3" s="1"/>
  <c r="Q199" i="3"/>
  <c r="R199" i="3" s="1"/>
  <c r="O199" i="3"/>
  <c r="P199" i="3" s="1"/>
  <c r="M199" i="3"/>
  <c r="N199" i="3" s="1"/>
  <c r="K199" i="3"/>
  <c r="L199" i="3" s="1"/>
  <c r="H199" i="3"/>
  <c r="I199" i="3" s="1"/>
  <c r="E199" i="3"/>
  <c r="F199" i="3" s="1"/>
  <c r="B199" i="3"/>
  <c r="C199" i="3" s="1"/>
  <c r="S198" i="3"/>
  <c r="T198" i="3" s="1"/>
  <c r="Q198" i="3"/>
  <c r="R198" i="3" s="1"/>
  <c r="O198" i="3"/>
  <c r="P198" i="3" s="1"/>
  <c r="M198" i="3"/>
  <c r="N198" i="3" s="1"/>
  <c r="K198" i="3"/>
  <c r="L198" i="3" s="1"/>
  <c r="H198" i="3"/>
  <c r="I198" i="3" s="1"/>
  <c r="E198" i="3"/>
  <c r="F198" i="3" s="1"/>
  <c r="B198" i="3"/>
  <c r="C198" i="3" s="1"/>
  <c r="S197" i="3"/>
  <c r="T197" i="3" s="1"/>
  <c r="Q197" i="3"/>
  <c r="R197" i="3" s="1"/>
  <c r="O197" i="3"/>
  <c r="P197" i="3" s="1"/>
  <c r="M197" i="3"/>
  <c r="N197" i="3" s="1"/>
  <c r="K197" i="3"/>
  <c r="L197" i="3" s="1"/>
  <c r="H197" i="3"/>
  <c r="I197" i="3" s="1"/>
  <c r="E197" i="3"/>
  <c r="F197" i="3" s="1"/>
  <c r="B197" i="3"/>
  <c r="C197" i="3" s="1"/>
  <c r="S196" i="3"/>
  <c r="T196" i="3" s="1"/>
  <c r="Q196" i="3"/>
  <c r="R196" i="3" s="1"/>
  <c r="O196" i="3"/>
  <c r="P196" i="3" s="1"/>
  <c r="M196" i="3"/>
  <c r="N196" i="3" s="1"/>
  <c r="K196" i="3"/>
  <c r="L196" i="3" s="1"/>
  <c r="H196" i="3"/>
  <c r="I196" i="3" s="1"/>
  <c r="E196" i="3"/>
  <c r="F196" i="3" s="1"/>
  <c r="B196" i="3"/>
  <c r="C196" i="3" s="1"/>
  <c r="S195" i="3"/>
  <c r="T195" i="3" s="1"/>
  <c r="Q195" i="3"/>
  <c r="R195" i="3" s="1"/>
  <c r="O195" i="3"/>
  <c r="P195" i="3" s="1"/>
  <c r="M195" i="3"/>
  <c r="N195" i="3" s="1"/>
  <c r="K195" i="3"/>
  <c r="L195" i="3" s="1"/>
  <c r="H195" i="3"/>
  <c r="I195" i="3" s="1"/>
  <c r="E195" i="3"/>
  <c r="F195" i="3" s="1"/>
  <c r="B195" i="3"/>
  <c r="C195" i="3" s="1"/>
  <c r="S194" i="3"/>
  <c r="T194" i="3" s="1"/>
  <c r="Q194" i="3"/>
  <c r="R194" i="3" s="1"/>
  <c r="O194" i="3"/>
  <c r="P194" i="3" s="1"/>
  <c r="M194" i="3"/>
  <c r="N194" i="3" s="1"/>
  <c r="K194" i="3"/>
  <c r="L194" i="3" s="1"/>
  <c r="H194" i="3"/>
  <c r="I194" i="3" s="1"/>
  <c r="E194" i="3"/>
  <c r="F194" i="3" s="1"/>
  <c r="B194" i="3"/>
  <c r="C194" i="3" s="1"/>
  <c r="S193" i="3"/>
  <c r="T193" i="3" s="1"/>
  <c r="Q193" i="3"/>
  <c r="R193" i="3" s="1"/>
  <c r="O193" i="3"/>
  <c r="P193" i="3" s="1"/>
  <c r="M193" i="3"/>
  <c r="N193" i="3" s="1"/>
  <c r="K193" i="3"/>
  <c r="L193" i="3" s="1"/>
  <c r="H193" i="3"/>
  <c r="I193" i="3" s="1"/>
  <c r="E193" i="3"/>
  <c r="F193" i="3" s="1"/>
  <c r="B193" i="3"/>
  <c r="C193" i="3" s="1"/>
  <c r="S192" i="3"/>
  <c r="T192" i="3" s="1"/>
  <c r="Q192" i="3"/>
  <c r="R192" i="3" s="1"/>
  <c r="O192" i="3"/>
  <c r="P192" i="3" s="1"/>
  <c r="M192" i="3"/>
  <c r="N192" i="3" s="1"/>
  <c r="K192" i="3"/>
  <c r="L192" i="3" s="1"/>
  <c r="H192" i="3"/>
  <c r="I192" i="3" s="1"/>
  <c r="E192" i="3"/>
  <c r="F192" i="3" s="1"/>
  <c r="B192" i="3"/>
  <c r="C192" i="3" s="1"/>
  <c r="S191" i="3"/>
  <c r="T191" i="3" s="1"/>
  <c r="Q191" i="3"/>
  <c r="R191" i="3" s="1"/>
  <c r="O191" i="3"/>
  <c r="P191" i="3" s="1"/>
  <c r="M191" i="3"/>
  <c r="N191" i="3" s="1"/>
  <c r="K191" i="3"/>
  <c r="L191" i="3" s="1"/>
  <c r="H191" i="3"/>
  <c r="I191" i="3" s="1"/>
  <c r="E191" i="3"/>
  <c r="F191" i="3" s="1"/>
  <c r="B191" i="3"/>
  <c r="C191" i="3" s="1"/>
  <c r="S190" i="3"/>
  <c r="T190" i="3" s="1"/>
  <c r="Q190" i="3"/>
  <c r="R190" i="3" s="1"/>
  <c r="O190" i="3"/>
  <c r="P190" i="3" s="1"/>
  <c r="M190" i="3"/>
  <c r="N190" i="3" s="1"/>
  <c r="K190" i="3"/>
  <c r="L190" i="3" s="1"/>
  <c r="H190" i="3"/>
  <c r="I190" i="3" s="1"/>
  <c r="E190" i="3"/>
  <c r="F190" i="3" s="1"/>
  <c r="B190" i="3"/>
  <c r="C190" i="3" s="1"/>
  <c r="S189" i="3"/>
  <c r="T189" i="3" s="1"/>
  <c r="Q189" i="3"/>
  <c r="R189" i="3" s="1"/>
  <c r="O189" i="3"/>
  <c r="P189" i="3" s="1"/>
  <c r="M189" i="3"/>
  <c r="N189" i="3" s="1"/>
  <c r="K189" i="3"/>
  <c r="L189" i="3" s="1"/>
  <c r="H189" i="3"/>
  <c r="I189" i="3" s="1"/>
  <c r="E189" i="3"/>
  <c r="F189" i="3" s="1"/>
  <c r="B189" i="3"/>
  <c r="C189" i="3" s="1"/>
  <c r="S188" i="3"/>
  <c r="T188" i="3" s="1"/>
  <c r="Q188" i="3"/>
  <c r="R188" i="3" s="1"/>
  <c r="O188" i="3"/>
  <c r="P188" i="3" s="1"/>
  <c r="M188" i="3"/>
  <c r="N188" i="3" s="1"/>
  <c r="K188" i="3"/>
  <c r="L188" i="3" s="1"/>
  <c r="H188" i="3"/>
  <c r="I188" i="3" s="1"/>
  <c r="E188" i="3"/>
  <c r="F188" i="3" s="1"/>
  <c r="B188" i="3"/>
  <c r="C188" i="3" s="1"/>
  <c r="S187" i="3"/>
  <c r="T187" i="3" s="1"/>
  <c r="Q187" i="3"/>
  <c r="R187" i="3" s="1"/>
  <c r="O187" i="3"/>
  <c r="P187" i="3" s="1"/>
  <c r="M187" i="3"/>
  <c r="N187" i="3" s="1"/>
  <c r="K187" i="3"/>
  <c r="L187" i="3" s="1"/>
  <c r="H187" i="3"/>
  <c r="I187" i="3" s="1"/>
  <c r="E187" i="3"/>
  <c r="F187" i="3" s="1"/>
  <c r="B187" i="3"/>
  <c r="C187" i="3" s="1"/>
  <c r="S186" i="3"/>
  <c r="T186" i="3" s="1"/>
  <c r="Q186" i="3"/>
  <c r="R186" i="3" s="1"/>
  <c r="O186" i="3"/>
  <c r="P186" i="3" s="1"/>
  <c r="M186" i="3"/>
  <c r="N186" i="3" s="1"/>
  <c r="K186" i="3"/>
  <c r="L186" i="3" s="1"/>
  <c r="H186" i="3"/>
  <c r="I186" i="3" s="1"/>
  <c r="E186" i="3"/>
  <c r="F186" i="3" s="1"/>
  <c r="B186" i="3"/>
  <c r="C186" i="3" s="1"/>
  <c r="S185" i="3"/>
  <c r="T185" i="3" s="1"/>
  <c r="Q185" i="3"/>
  <c r="R185" i="3" s="1"/>
  <c r="O185" i="3"/>
  <c r="P185" i="3" s="1"/>
  <c r="M185" i="3"/>
  <c r="N185" i="3" s="1"/>
  <c r="K185" i="3"/>
  <c r="L185" i="3" s="1"/>
  <c r="H185" i="3"/>
  <c r="I185" i="3" s="1"/>
  <c r="E185" i="3"/>
  <c r="F185" i="3" s="1"/>
  <c r="B185" i="3"/>
  <c r="C185" i="3" s="1"/>
  <c r="S184" i="3"/>
  <c r="T184" i="3" s="1"/>
  <c r="Q184" i="3"/>
  <c r="R184" i="3" s="1"/>
  <c r="O184" i="3"/>
  <c r="P184" i="3" s="1"/>
  <c r="M184" i="3"/>
  <c r="N184" i="3" s="1"/>
  <c r="K184" i="3"/>
  <c r="L184" i="3" s="1"/>
  <c r="H184" i="3"/>
  <c r="I184" i="3" s="1"/>
  <c r="E184" i="3"/>
  <c r="F184" i="3" s="1"/>
  <c r="B184" i="3"/>
  <c r="C184" i="3" s="1"/>
  <c r="S183" i="3"/>
  <c r="T183" i="3" s="1"/>
  <c r="Q183" i="3"/>
  <c r="R183" i="3" s="1"/>
  <c r="O183" i="3"/>
  <c r="P183" i="3" s="1"/>
  <c r="M183" i="3"/>
  <c r="N183" i="3" s="1"/>
  <c r="K183" i="3"/>
  <c r="L183" i="3" s="1"/>
  <c r="H183" i="3"/>
  <c r="I183" i="3" s="1"/>
  <c r="E183" i="3"/>
  <c r="F183" i="3" s="1"/>
  <c r="B183" i="3"/>
  <c r="C183" i="3" s="1"/>
  <c r="S182" i="3"/>
  <c r="T182" i="3" s="1"/>
  <c r="Q182" i="3"/>
  <c r="R182" i="3" s="1"/>
  <c r="O182" i="3"/>
  <c r="P182" i="3" s="1"/>
  <c r="M182" i="3"/>
  <c r="N182" i="3" s="1"/>
  <c r="K182" i="3"/>
  <c r="L182" i="3" s="1"/>
  <c r="H182" i="3"/>
  <c r="I182" i="3" s="1"/>
  <c r="E182" i="3"/>
  <c r="F182" i="3" s="1"/>
  <c r="B182" i="3"/>
  <c r="C182" i="3" s="1"/>
  <c r="S181" i="3"/>
  <c r="T181" i="3" s="1"/>
  <c r="Q181" i="3"/>
  <c r="R181" i="3" s="1"/>
  <c r="O181" i="3"/>
  <c r="P181" i="3" s="1"/>
  <c r="M181" i="3"/>
  <c r="N181" i="3" s="1"/>
  <c r="K181" i="3"/>
  <c r="L181" i="3" s="1"/>
  <c r="H181" i="3"/>
  <c r="I181" i="3" s="1"/>
  <c r="E181" i="3"/>
  <c r="F181" i="3" s="1"/>
  <c r="B181" i="3"/>
  <c r="C181" i="3" s="1"/>
  <c r="S180" i="3"/>
  <c r="T180" i="3" s="1"/>
  <c r="Q180" i="3"/>
  <c r="R180" i="3" s="1"/>
  <c r="O180" i="3"/>
  <c r="P180" i="3" s="1"/>
  <c r="M180" i="3"/>
  <c r="N180" i="3" s="1"/>
  <c r="K180" i="3"/>
  <c r="L180" i="3" s="1"/>
  <c r="H180" i="3"/>
  <c r="I180" i="3" s="1"/>
  <c r="E180" i="3"/>
  <c r="F180" i="3" s="1"/>
  <c r="B180" i="3"/>
  <c r="C180" i="3" s="1"/>
  <c r="S179" i="3"/>
  <c r="T179" i="3" s="1"/>
  <c r="Q179" i="3"/>
  <c r="R179" i="3" s="1"/>
  <c r="O179" i="3"/>
  <c r="P179" i="3" s="1"/>
  <c r="M179" i="3"/>
  <c r="N179" i="3" s="1"/>
  <c r="K179" i="3"/>
  <c r="L179" i="3" s="1"/>
  <c r="H179" i="3"/>
  <c r="I179" i="3" s="1"/>
  <c r="E179" i="3"/>
  <c r="F179" i="3" s="1"/>
  <c r="B179" i="3"/>
  <c r="C179" i="3" s="1"/>
  <c r="S178" i="3"/>
  <c r="T178" i="3" s="1"/>
  <c r="Q178" i="3"/>
  <c r="R178" i="3" s="1"/>
  <c r="O178" i="3"/>
  <c r="P178" i="3" s="1"/>
  <c r="M178" i="3"/>
  <c r="N178" i="3" s="1"/>
  <c r="K178" i="3"/>
  <c r="L178" i="3" s="1"/>
  <c r="H178" i="3"/>
  <c r="I178" i="3" s="1"/>
  <c r="E178" i="3"/>
  <c r="F178" i="3" s="1"/>
  <c r="B178" i="3"/>
  <c r="C178" i="3" s="1"/>
  <c r="S177" i="3"/>
  <c r="T177" i="3" s="1"/>
  <c r="Q177" i="3"/>
  <c r="R177" i="3" s="1"/>
  <c r="O177" i="3"/>
  <c r="P177" i="3" s="1"/>
  <c r="M177" i="3"/>
  <c r="N177" i="3" s="1"/>
  <c r="K177" i="3"/>
  <c r="L177" i="3" s="1"/>
  <c r="H177" i="3"/>
  <c r="I177" i="3" s="1"/>
  <c r="E177" i="3"/>
  <c r="F177" i="3" s="1"/>
  <c r="B177" i="3"/>
  <c r="C177" i="3" s="1"/>
  <c r="S176" i="3"/>
  <c r="T176" i="3" s="1"/>
  <c r="Q176" i="3"/>
  <c r="R176" i="3" s="1"/>
  <c r="O176" i="3"/>
  <c r="P176" i="3" s="1"/>
  <c r="M176" i="3"/>
  <c r="N176" i="3" s="1"/>
  <c r="K176" i="3"/>
  <c r="L176" i="3" s="1"/>
  <c r="H176" i="3"/>
  <c r="I176" i="3" s="1"/>
  <c r="E176" i="3"/>
  <c r="F176" i="3" s="1"/>
  <c r="B176" i="3"/>
  <c r="C176" i="3" s="1"/>
  <c r="S175" i="3"/>
  <c r="T175" i="3" s="1"/>
  <c r="Q175" i="3"/>
  <c r="R175" i="3" s="1"/>
  <c r="O175" i="3"/>
  <c r="P175" i="3" s="1"/>
  <c r="M175" i="3"/>
  <c r="N175" i="3" s="1"/>
  <c r="K175" i="3"/>
  <c r="L175" i="3" s="1"/>
  <c r="H175" i="3"/>
  <c r="I175" i="3" s="1"/>
  <c r="E175" i="3"/>
  <c r="F175" i="3" s="1"/>
  <c r="B175" i="3"/>
  <c r="C175" i="3" s="1"/>
  <c r="S174" i="3"/>
  <c r="T174" i="3" s="1"/>
  <c r="Q174" i="3"/>
  <c r="R174" i="3" s="1"/>
  <c r="O174" i="3"/>
  <c r="P174" i="3" s="1"/>
  <c r="M174" i="3"/>
  <c r="N174" i="3" s="1"/>
  <c r="K174" i="3"/>
  <c r="L174" i="3" s="1"/>
  <c r="H174" i="3"/>
  <c r="I174" i="3" s="1"/>
  <c r="E174" i="3"/>
  <c r="F174" i="3" s="1"/>
  <c r="B174" i="3"/>
  <c r="C174" i="3" s="1"/>
  <c r="S173" i="3"/>
  <c r="T173" i="3" s="1"/>
  <c r="Q173" i="3"/>
  <c r="R173" i="3" s="1"/>
  <c r="O173" i="3"/>
  <c r="P173" i="3" s="1"/>
  <c r="M173" i="3"/>
  <c r="N173" i="3" s="1"/>
  <c r="K173" i="3"/>
  <c r="L173" i="3" s="1"/>
  <c r="H173" i="3"/>
  <c r="I173" i="3" s="1"/>
  <c r="E173" i="3"/>
  <c r="F173" i="3" s="1"/>
  <c r="B173" i="3"/>
  <c r="C173" i="3" s="1"/>
  <c r="S172" i="3"/>
  <c r="T172" i="3" s="1"/>
  <c r="Q172" i="3"/>
  <c r="R172" i="3" s="1"/>
  <c r="O172" i="3"/>
  <c r="P172" i="3" s="1"/>
  <c r="M172" i="3"/>
  <c r="N172" i="3" s="1"/>
  <c r="K172" i="3"/>
  <c r="L172" i="3" s="1"/>
  <c r="H172" i="3"/>
  <c r="I172" i="3" s="1"/>
  <c r="E172" i="3"/>
  <c r="F172" i="3" s="1"/>
  <c r="B172" i="3"/>
  <c r="C172" i="3" s="1"/>
  <c r="S171" i="3"/>
  <c r="T171" i="3" s="1"/>
  <c r="Q171" i="3"/>
  <c r="R171" i="3" s="1"/>
  <c r="O171" i="3"/>
  <c r="P171" i="3" s="1"/>
  <c r="M171" i="3"/>
  <c r="N171" i="3" s="1"/>
  <c r="K171" i="3"/>
  <c r="L171" i="3" s="1"/>
  <c r="H171" i="3"/>
  <c r="I171" i="3" s="1"/>
  <c r="E171" i="3"/>
  <c r="F171" i="3" s="1"/>
  <c r="B171" i="3"/>
  <c r="C171" i="3" s="1"/>
  <c r="S170" i="3"/>
  <c r="T170" i="3" s="1"/>
  <c r="Q170" i="3"/>
  <c r="R170" i="3" s="1"/>
  <c r="O170" i="3"/>
  <c r="P170" i="3" s="1"/>
  <c r="M170" i="3"/>
  <c r="N170" i="3" s="1"/>
  <c r="K170" i="3"/>
  <c r="L170" i="3" s="1"/>
  <c r="H170" i="3"/>
  <c r="I170" i="3" s="1"/>
  <c r="E170" i="3"/>
  <c r="F170" i="3" s="1"/>
  <c r="B170" i="3"/>
  <c r="C170" i="3" s="1"/>
  <c r="S169" i="3"/>
  <c r="T169" i="3" s="1"/>
  <c r="Q169" i="3"/>
  <c r="R169" i="3" s="1"/>
  <c r="O169" i="3"/>
  <c r="P169" i="3" s="1"/>
  <c r="M169" i="3"/>
  <c r="N169" i="3" s="1"/>
  <c r="K169" i="3"/>
  <c r="L169" i="3" s="1"/>
  <c r="H169" i="3"/>
  <c r="I169" i="3" s="1"/>
  <c r="E169" i="3"/>
  <c r="F169" i="3" s="1"/>
  <c r="B169" i="3"/>
  <c r="C169" i="3" s="1"/>
  <c r="S168" i="3"/>
  <c r="T168" i="3" s="1"/>
  <c r="Q168" i="3"/>
  <c r="R168" i="3" s="1"/>
  <c r="O168" i="3"/>
  <c r="P168" i="3" s="1"/>
  <c r="M168" i="3"/>
  <c r="N168" i="3" s="1"/>
  <c r="K168" i="3"/>
  <c r="L168" i="3" s="1"/>
  <c r="H168" i="3"/>
  <c r="I168" i="3" s="1"/>
  <c r="E168" i="3"/>
  <c r="F168" i="3" s="1"/>
  <c r="B168" i="3"/>
  <c r="C168" i="3" s="1"/>
  <c r="S167" i="3"/>
  <c r="T167" i="3" s="1"/>
  <c r="Q167" i="3"/>
  <c r="R167" i="3" s="1"/>
  <c r="O167" i="3"/>
  <c r="P167" i="3" s="1"/>
  <c r="M167" i="3"/>
  <c r="N167" i="3" s="1"/>
  <c r="K167" i="3"/>
  <c r="L167" i="3" s="1"/>
  <c r="H167" i="3"/>
  <c r="I167" i="3" s="1"/>
  <c r="E167" i="3"/>
  <c r="F167" i="3" s="1"/>
  <c r="B167" i="3"/>
  <c r="C167" i="3" s="1"/>
  <c r="S166" i="3"/>
  <c r="T166" i="3" s="1"/>
  <c r="Q166" i="3"/>
  <c r="R166" i="3" s="1"/>
  <c r="O166" i="3"/>
  <c r="P166" i="3" s="1"/>
  <c r="M166" i="3"/>
  <c r="N166" i="3" s="1"/>
  <c r="K166" i="3"/>
  <c r="L166" i="3" s="1"/>
  <c r="H166" i="3"/>
  <c r="I166" i="3" s="1"/>
  <c r="E166" i="3"/>
  <c r="F166" i="3" s="1"/>
  <c r="B166" i="3"/>
  <c r="C166" i="3" s="1"/>
  <c r="S165" i="3"/>
  <c r="T165" i="3" s="1"/>
  <c r="Q165" i="3"/>
  <c r="R165" i="3" s="1"/>
  <c r="O165" i="3"/>
  <c r="P165" i="3" s="1"/>
  <c r="M165" i="3"/>
  <c r="N165" i="3" s="1"/>
  <c r="K165" i="3"/>
  <c r="L165" i="3" s="1"/>
  <c r="H165" i="3"/>
  <c r="I165" i="3" s="1"/>
  <c r="E165" i="3"/>
  <c r="F165" i="3" s="1"/>
  <c r="B165" i="3"/>
  <c r="C165" i="3" s="1"/>
  <c r="S164" i="3"/>
  <c r="T164" i="3" s="1"/>
  <c r="Q164" i="3"/>
  <c r="R164" i="3" s="1"/>
  <c r="O164" i="3"/>
  <c r="P164" i="3" s="1"/>
  <c r="M164" i="3"/>
  <c r="N164" i="3" s="1"/>
  <c r="K164" i="3"/>
  <c r="L164" i="3" s="1"/>
  <c r="H164" i="3"/>
  <c r="I164" i="3" s="1"/>
  <c r="E164" i="3"/>
  <c r="F164" i="3" s="1"/>
  <c r="B164" i="3"/>
  <c r="C164" i="3" s="1"/>
  <c r="S163" i="3"/>
  <c r="T163" i="3" s="1"/>
  <c r="Q163" i="3"/>
  <c r="R163" i="3" s="1"/>
  <c r="O163" i="3"/>
  <c r="P163" i="3" s="1"/>
  <c r="M163" i="3"/>
  <c r="N163" i="3" s="1"/>
  <c r="K163" i="3"/>
  <c r="L163" i="3" s="1"/>
  <c r="H163" i="3"/>
  <c r="I163" i="3" s="1"/>
  <c r="E163" i="3"/>
  <c r="F163" i="3" s="1"/>
  <c r="B163" i="3"/>
  <c r="C163" i="3" s="1"/>
  <c r="S162" i="3"/>
  <c r="T162" i="3" s="1"/>
  <c r="Q162" i="3"/>
  <c r="R162" i="3" s="1"/>
  <c r="O162" i="3"/>
  <c r="P162" i="3" s="1"/>
  <c r="M162" i="3"/>
  <c r="N162" i="3" s="1"/>
  <c r="K162" i="3"/>
  <c r="L162" i="3" s="1"/>
  <c r="H162" i="3"/>
  <c r="I162" i="3" s="1"/>
  <c r="E162" i="3"/>
  <c r="F162" i="3" s="1"/>
  <c r="B162" i="3"/>
  <c r="C162" i="3" s="1"/>
  <c r="S161" i="3"/>
  <c r="T161" i="3" s="1"/>
  <c r="Q161" i="3"/>
  <c r="R161" i="3" s="1"/>
  <c r="O161" i="3"/>
  <c r="P161" i="3" s="1"/>
  <c r="M161" i="3"/>
  <c r="N161" i="3" s="1"/>
  <c r="K161" i="3"/>
  <c r="L161" i="3" s="1"/>
  <c r="H161" i="3"/>
  <c r="I161" i="3" s="1"/>
  <c r="E161" i="3"/>
  <c r="F161" i="3" s="1"/>
  <c r="B161" i="3"/>
  <c r="C161" i="3" s="1"/>
  <c r="S160" i="3"/>
  <c r="T160" i="3" s="1"/>
  <c r="Q160" i="3"/>
  <c r="R160" i="3" s="1"/>
  <c r="O160" i="3"/>
  <c r="P160" i="3" s="1"/>
  <c r="M160" i="3"/>
  <c r="N160" i="3" s="1"/>
  <c r="K160" i="3"/>
  <c r="L160" i="3" s="1"/>
  <c r="H160" i="3"/>
  <c r="I160" i="3" s="1"/>
  <c r="E160" i="3"/>
  <c r="F160" i="3" s="1"/>
  <c r="B160" i="3"/>
  <c r="C160" i="3" s="1"/>
  <c r="S159" i="3"/>
  <c r="T159" i="3" s="1"/>
  <c r="Q159" i="3"/>
  <c r="R159" i="3" s="1"/>
  <c r="O159" i="3"/>
  <c r="P159" i="3" s="1"/>
  <c r="M159" i="3"/>
  <c r="N159" i="3" s="1"/>
  <c r="K159" i="3"/>
  <c r="L159" i="3" s="1"/>
  <c r="H159" i="3"/>
  <c r="I159" i="3" s="1"/>
  <c r="E159" i="3"/>
  <c r="F159" i="3" s="1"/>
  <c r="B159" i="3"/>
  <c r="C159" i="3" s="1"/>
  <c r="S158" i="3"/>
  <c r="T158" i="3" s="1"/>
  <c r="Q158" i="3"/>
  <c r="R158" i="3" s="1"/>
  <c r="O158" i="3"/>
  <c r="P158" i="3" s="1"/>
  <c r="M158" i="3"/>
  <c r="N158" i="3" s="1"/>
  <c r="K158" i="3"/>
  <c r="L158" i="3" s="1"/>
  <c r="H158" i="3"/>
  <c r="I158" i="3" s="1"/>
  <c r="E158" i="3"/>
  <c r="F158" i="3" s="1"/>
  <c r="B158" i="3"/>
  <c r="C158" i="3" s="1"/>
  <c r="S157" i="3"/>
  <c r="T157" i="3" s="1"/>
  <c r="Q157" i="3"/>
  <c r="R157" i="3" s="1"/>
  <c r="O157" i="3"/>
  <c r="P157" i="3" s="1"/>
  <c r="M157" i="3"/>
  <c r="N157" i="3" s="1"/>
  <c r="K157" i="3"/>
  <c r="L157" i="3" s="1"/>
  <c r="H157" i="3"/>
  <c r="I157" i="3" s="1"/>
  <c r="E157" i="3"/>
  <c r="F157" i="3" s="1"/>
  <c r="B157" i="3"/>
  <c r="C157" i="3" s="1"/>
  <c r="S156" i="3"/>
  <c r="T156" i="3" s="1"/>
  <c r="Q156" i="3"/>
  <c r="R156" i="3" s="1"/>
  <c r="O156" i="3"/>
  <c r="P156" i="3" s="1"/>
  <c r="M156" i="3"/>
  <c r="N156" i="3" s="1"/>
  <c r="K156" i="3"/>
  <c r="L156" i="3" s="1"/>
  <c r="H156" i="3"/>
  <c r="I156" i="3" s="1"/>
  <c r="E156" i="3"/>
  <c r="F156" i="3" s="1"/>
  <c r="B156" i="3"/>
  <c r="C156" i="3" s="1"/>
  <c r="S155" i="3"/>
  <c r="T155" i="3" s="1"/>
  <c r="Q155" i="3"/>
  <c r="R155" i="3" s="1"/>
  <c r="O155" i="3"/>
  <c r="P155" i="3" s="1"/>
  <c r="M155" i="3"/>
  <c r="N155" i="3" s="1"/>
  <c r="K155" i="3"/>
  <c r="L155" i="3" s="1"/>
  <c r="H155" i="3"/>
  <c r="I155" i="3" s="1"/>
  <c r="E155" i="3"/>
  <c r="F155" i="3" s="1"/>
  <c r="B155" i="3"/>
  <c r="C155" i="3" s="1"/>
  <c r="S154" i="3"/>
  <c r="T154" i="3" s="1"/>
  <c r="Q154" i="3"/>
  <c r="R154" i="3" s="1"/>
  <c r="O154" i="3"/>
  <c r="P154" i="3" s="1"/>
  <c r="M154" i="3"/>
  <c r="N154" i="3" s="1"/>
  <c r="K154" i="3"/>
  <c r="L154" i="3" s="1"/>
  <c r="H154" i="3"/>
  <c r="I154" i="3" s="1"/>
  <c r="E154" i="3"/>
  <c r="F154" i="3" s="1"/>
  <c r="B154" i="3"/>
  <c r="C154" i="3" s="1"/>
  <c r="S153" i="3"/>
  <c r="T153" i="3" s="1"/>
  <c r="Q153" i="3"/>
  <c r="R153" i="3" s="1"/>
  <c r="O153" i="3"/>
  <c r="P153" i="3" s="1"/>
  <c r="M153" i="3"/>
  <c r="N153" i="3" s="1"/>
  <c r="K153" i="3"/>
  <c r="L153" i="3" s="1"/>
  <c r="H153" i="3"/>
  <c r="I153" i="3" s="1"/>
  <c r="E153" i="3"/>
  <c r="F153" i="3" s="1"/>
  <c r="B153" i="3"/>
  <c r="C153" i="3" s="1"/>
  <c r="S152" i="3"/>
  <c r="T152" i="3" s="1"/>
  <c r="Q152" i="3"/>
  <c r="R152" i="3" s="1"/>
  <c r="O152" i="3"/>
  <c r="P152" i="3" s="1"/>
  <c r="M152" i="3"/>
  <c r="N152" i="3" s="1"/>
  <c r="K152" i="3"/>
  <c r="L152" i="3" s="1"/>
  <c r="H152" i="3"/>
  <c r="I152" i="3" s="1"/>
  <c r="E152" i="3"/>
  <c r="F152" i="3" s="1"/>
  <c r="B152" i="3"/>
  <c r="C152" i="3" s="1"/>
  <c r="S151" i="3"/>
  <c r="T151" i="3" s="1"/>
  <c r="Q151" i="3"/>
  <c r="R151" i="3" s="1"/>
  <c r="O151" i="3"/>
  <c r="P151" i="3" s="1"/>
  <c r="M151" i="3"/>
  <c r="N151" i="3" s="1"/>
  <c r="K151" i="3"/>
  <c r="L151" i="3" s="1"/>
  <c r="H151" i="3"/>
  <c r="I151" i="3" s="1"/>
  <c r="E151" i="3"/>
  <c r="F151" i="3" s="1"/>
  <c r="B151" i="3"/>
  <c r="C151" i="3" s="1"/>
  <c r="S150" i="3"/>
  <c r="T150" i="3" s="1"/>
  <c r="Q150" i="3"/>
  <c r="R150" i="3" s="1"/>
  <c r="O150" i="3"/>
  <c r="P150" i="3" s="1"/>
  <c r="M150" i="3"/>
  <c r="N150" i="3" s="1"/>
  <c r="K150" i="3"/>
  <c r="L150" i="3" s="1"/>
  <c r="H150" i="3"/>
  <c r="I150" i="3" s="1"/>
  <c r="E150" i="3"/>
  <c r="F150" i="3" s="1"/>
  <c r="B150" i="3"/>
  <c r="C150" i="3" s="1"/>
  <c r="S149" i="3"/>
  <c r="T149" i="3" s="1"/>
  <c r="Q149" i="3"/>
  <c r="R149" i="3" s="1"/>
  <c r="O149" i="3"/>
  <c r="P149" i="3" s="1"/>
  <c r="M149" i="3"/>
  <c r="N149" i="3" s="1"/>
  <c r="K149" i="3"/>
  <c r="L149" i="3" s="1"/>
  <c r="H149" i="3"/>
  <c r="I149" i="3" s="1"/>
  <c r="E149" i="3"/>
  <c r="F149" i="3" s="1"/>
  <c r="B149" i="3"/>
  <c r="C149" i="3" s="1"/>
  <c r="S148" i="3"/>
  <c r="T148" i="3" s="1"/>
  <c r="Q148" i="3"/>
  <c r="R148" i="3" s="1"/>
  <c r="O148" i="3"/>
  <c r="P148" i="3" s="1"/>
  <c r="M148" i="3"/>
  <c r="N148" i="3" s="1"/>
  <c r="K148" i="3"/>
  <c r="L148" i="3" s="1"/>
  <c r="H148" i="3"/>
  <c r="I148" i="3" s="1"/>
  <c r="E148" i="3"/>
  <c r="F148" i="3" s="1"/>
  <c r="B148" i="3"/>
  <c r="C148" i="3" s="1"/>
  <c r="S147" i="3"/>
  <c r="T147" i="3" s="1"/>
  <c r="Q147" i="3"/>
  <c r="R147" i="3" s="1"/>
  <c r="O147" i="3"/>
  <c r="P147" i="3" s="1"/>
  <c r="M147" i="3"/>
  <c r="N147" i="3" s="1"/>
  <c r="K147" i="3"/>
  <c r="L147" i="3" s="1"/>
  <c r="H147" i="3"/>
  <c r="I147" i="3" s="1"/>
  <c r="E147" i="3"/>
  <c r="F147" i="3" s="1"/>
  <c r="B147" i="3"/>
  <c r="C147" i="3" s="1"/>
  <c r="S146" i="3"/>
  <c r="T146" i="3" s="1"/>
  <c r="Q146" i="3"/>
  <c r="R146" i="3" s="1"/>
  <c r="O146" i="3"/>
  <c r="P146" i="3" s="1"/>
  <c r="M146" i="3"/>
  <c r="N146" i="3" s="1"/>
  <c r="K146" i="3"/>
  <c r="L146" i="3" s="1"/>
  <c r="H146" i="3"/>
  <c r="I146" i="3" s="1"/>
  <c r="E146" i="3"/>
  <c r="F146" i="3" s="1"/>
  <c r="B146" i="3"/>
  <c r="C146" i="3" s="1"/>
  <c r="S145" i="3"/>
  <c r="T145" i="3" s="1"/>
  <c r="Q145" i="3"/>
  <c r="R145" i="3" s="1"/>
  <c r="O145" i="3"/>
  <c r="P145" i="3" s="1"/>
  <c r="M145" i="3"/>
  <c r="N145" i="3" s="1"/>
  <c r="K145" i="3"/>
  <c r="L145" i="3" s="1"/>
  <c r="H145" i="3"/>
  <c r="I145" i="3" s="1"/>
  <c r="E145" i="3"/>
  <c r="F145" i="3" s="1"/>
  <c r="B145" i="3"/>
  <c r="C145" i="3" s="1"/>
  <c r="S144" i="3"/>
  <c r="T144" i="3" s="1"/>
  <c r="Q144" i="3"/>
  <c r="R144" i="3" s="1"/>
  <c r="O144" i="3"/>
  <c r="P144" i="3" s="1"/>
  <c r="M144" i="3"/>
  <c r="N144" i="3" s="1"/>
  <c r="K144" i="3"/>
  <c r="L144" i="3" s="1"/>
  <c r="H144" i="3"/>
  <c r="I144" i="3" s="1"/>
  <c r="E144" i="3"/>
  <c r="F144" i="3" s="1"/>
  <c r="B144" i="3"/>
  <c r="C144" i="3" s="1"/>
  <c r="S143" i="3"/>
  <c r="T143" i="3" s="1"/>
  <c r="Q143" i="3"/>
  <c r="R143" i="3" s="1"/>
  <c r="O143" i="3"/>
  <c r="P143" i="3" s="1"/>
  <c r="M143" i="3"/>
  <c r="N143" i="3" s="1"/>
  <c r="K143" i="3"/>
  <c r="L143" i="3" s="1"/>
  <c r="H143" i="3"/>
  <c r="I143" i="3" s="1"/>
  <c r="E143" i="3"/>
  <c r="F143" i="3" s="1"/>
  <c r="B143" i="3"/>
  <c r="C143" i="3" s="1"/>
  <c r="S142" i="3"/>
  <c r="T142" i="3" s="1"/>
  <c r="Q142" i="3"/>
  <c r="R142" i="3" s="1"/>
  <c r="O142" i="3"/>
  <c r="P142" i="3" s="1"/>
  <c r="M142" i="3"/>
  <c r="N142" i="3" s="1"/>
  <c r="K142" i="3"/>
  <c r="L142" i="3" s="1"/>
  <c r="H142" i="3"/>
  <c r="I142" i="3" s="1"/>
  <c r="E142" i="3"/>
  <c r="F142" i="3" s="1"/>
  <c r="B142" i="3"/>
  <c r="C142" i="3" s="1"/>
  <c r="S141" i="3"/>
  <c r="T141" i="3" s="1"/>
  <c r="Q141" i="3"/>
  <c r="R141" i="3" s="1"/>
  <c r="O141" i="3"/>
  <c r="P141" i="3" s="1"/>
  <c r="M141" i="3"/>
  <c r="N141" i="3" s="1"/>
  <c r="K141" i="3"/>
  <c r="L141" i="3" s="1"/>
  <c r="H141" i="3"/>
  <c r="I141" i="3" s="1"/>
  <c r="E141" i="3"/>
  <c r="F141" i="3" s="1"/>
  <c r="B141" i="3"/>
  <c r="C141" i="3" s="1"/>
  <c r="S140" i="3"/>
  <c r="T140" i="3" s="1"/>
  <c r="Q140" i="3"/>
  <c r="R140" i="3" s="1"/>
  <c r="O140" i="3"/>
  <c r="P140" i="3" s="1"/>
  <c r="M140" i="3"/>
  <c r="N140" i="3" s="1"/>
  <c r="K140" i="3"/>
  <c r="L140" i="3" s="1"/>
  <c r="H140" i="3"/>
  <c r="I140" i="3" s="1"/>
  <c r="E140" i="3"/>
  <c r="F140" i="3" s="1"/>
  <c r="B140" i="3"/>
  <c r="C140" i="3" s="1"/>
  <c r="S139" i="3"/>
  <c r="T139" i="3" s="1"/>
  <c r="Q139" i="3"/>
  <c r="R139" i="3" s="1"/>
  <c r="O139" i="3"/>
  <c r="P139" i="3" s="1"/>
  <c r="M139" i="3"/>
  <c r="N139" i="3" s="1"/>
  <c r="K139" i="3"/>
  <c r="L139" i="3" s="1"/>
  <c r="H139" i="3"/>
  <c r="I139" i="3" s="1"/>
  <c r="E139" i="3"/>
  <c r="F139" i="3" s="1"/>
  <c r="B139" i="3"/>
  <c r="C139" i="3" s="1"/>
  <c r="S138" i="3"/>
  <c r="T138" i="3" s="1"/>
  <c r="Q138" i="3"/>
  <c r="R138" i="3" s="1"/>
  <c r="O138" i="3"/>
  <c r="P138" i="3" s="1"/>
  <c r="M138" i="3"/>
  <c r="N138" i="3" s="1"/>
  <c r="K138" i="3"/>
  <c r="L138" i="3" s="1"/>
  <c r="H138" i="3"/>
  <c r="I138" i="3" s="1"/>
  <c r="E138" i="3"/>
  <c r="F138" i="3" s="1"/>
  <c r="B138" i="3"/>
  <c r="C138" i="3" s="1"/>
  <c r="S137" i="3"/>
  <c r="T137" i="3" s="1"/>
  <c r="Q137" i="3"/>
  <c r="R137" i="3" s="1"/>
  <c r="O137" i="3"/>
  <c r="P137" i="3" s="1"/>
  <c r="M137" i="3"/>
  <c r="N137" i="3" s="1"/>
  <c r="K137" i="3"/>
  <c r="L137" i="3" s="1"/>
  <c r="H137" i="3"/>
  <c r="I137" i="3" s="1"/>
  <c r="E137" i="3"/>
  <c r="F137" i="3" s="1"/>
  <c r="B137" i="3"/>
  <c r="C137" i="3" s="1"/>
  <c r="S136" i="3"/>
  <c r="T136" i="3" s="1"/>
  <c r="Q136" i="3"/>
  <c r="R136" i="3" s="1"/>
  <c r="P136" i="3"/>
  <c r="M136" i="3"/>
  <c r="N136" i="3" s="1"/>
  <c r="K136" i="3"/>
  <c r="L136" i="3" s="1"/>
  <c r="H136" i="3"/>
  <c r="I136" i="3" s="1"/>
  <c r="E136" i="3"/>
  <c r="F136" i="3" s="1"/>
  <c r="B136" i="3"/>
  <c r="C136" i="3" s="1"/>
  <c r="S135" i="3"/>
  <c r="T135" i="3" s="1"/>
  <c r="Q135" i="3"/>
  <c r="R135" i="3" s="1"/>
  <c r="O135" i="3"/>
  <c r="P135" i="3" s="1"/>
  <c r="M135" i="3"/>
  <c r="N135" i="3" s="1"/>
  <c r="K135" i="3"/>
  <c r="L135" i="3" s="1"/>
  <c r="H135" i="3"/>
  <c r="I135" i="3" s="1"/>
  <c r="E135" i="3"/>
  <c r="F135" i="3" s="1"/>
  <c r="B135" i="3"/>
  <c r="C135" i="3" s="1"/>
  <c r="S134" i="3"/>
  <c r="T134" i="3" s="1"/>
  <c r="Q134" i="3"/>
  <c r="R134" i="3" s="1"/>
  <c r="O134" i="3"/>
  <c r="P134" i="3" s="1"/>
  <c r="M134" i="3"/>
  <c r="N134" i="3" s="1"/>
  <c r="K134" i="3"/>
  <c r="L134" i="3" s="1"/>
  <c r="H134" i="3"/>
  <c r="I134" i="3" s="1"/>
  <c r="E134" i="3"/>
  <c r="F134" i="3" s="1"/>
  <c r="B134" i="3"/>
  <c r="C134" i="3" s="1"/>
  <c r="S133" i="3"/>
  <c r="T133" i="3" s="1"/>
  <c r="Q133" i="3"/>
  <c r="R133" i="3" s="1"/>
  <c r="O133" i="3"/>
  <c r="P133" i="3" s="1"/>
  <c r="M133" i="3"/>
  <c r="N133" i="3" s="1"/>
  <c r="K133" i="3"/>
  <c r="L133" i="3" s="1"/>
  <c r="H133" i="3"/>
  <c r="I133" i="3" s="1"/>
  <c r="E133" i="3"/>
  <c r="F133" i="3" s="1"/>
  <c r="B133" i="3"/>
  <c r="C133" i="3" s="1"/>
  <c r="S132" i="3"/>
  <c r="T132" i="3" s="1"/>
  <c r="Q132" i="3"/>
  <c r="R132" i="3" s="1"/>
  <c r="O132" i="3"/>
  <c r="P132" i="3" s="1"/>
  <c r="M132" i="3"/>
  <c r="N132" i="3" s="1"/>
  <c r="K132" i="3"/>
  <c r="L132" i="3" s="1"/>
  <c r="H132" i="3"/>
  <c r="I132" i="3" s="1"/>
  <c r="E132" i="3"/>
  <c r="F132" i="3" s="1"/>
  <c r="B132" i="3"/>
  <c r="C132" i="3" s="1"/>
  <c r="S131" i="3"/>
  <c r="T131" i="3" s="1"/>
  <c r="Q131" i="3"/>
  <c r="R131" i="3" s="1"/>
  <c r="O131" i="3"/>
  <c r="P131" i="3" s="1"/>
  <c r="M131" i="3"/>
  <c r="N131" i="3" s="1"/>
  <c r="K131" i="3"/>
  <c r="L131" i="3" s="1"/>
  <c r="H131" i="3"/>
  <c r="I131" i="3" s="1"/>
  <c r="E131" i="3"/>
  <c r="F131" i="3" s="1"/>
  <c r="B131" i="3"/>
  <c r="C131" i="3" s="1"/>
  <c r="H130" i="3"/>
  <c r="I130" i="3" s="1"/>
  <c r="E130" i="3"/>
  <c r="F130" i="3" s="1"/>
  <c r="B130" i="3"/>
  <c r="C130" i="3" s="1"/>
  <c r="H129" i="3"/>
  <c r="I129" i="3" s="1"/>
  <c r="E129" i="3"/>
  <c r="F129" i="3" s="1"/>
  <c r="B129" i="3"/>
  <c r="C129" i="3" s="1"/>
  <c r="H128" i="3"/>
  <c r="I128" i="3" s="1"/>
  <c r="E128" i="3"/>
  <c r="F128" i="3" s="1"/>
  <c r="B128" i="3"/>
  <c r="C128" i="3" s="1"/>
  <c r="E127" i="3"/>
  <c r="F127" i="3" s="1"/>
  <c r="B127" i="3"/>
  <c r="C127" i="3" s="1"/>
  <c r="E126" i="3"/>
  <c r="F126" i="3" s="1"/>
  <c r="B126" i="3"/>
  <c r="C126" i="3" s="1"/>
  <c r="B125" i="3"/>
  <c r="C125" i="3" s="1"/>
  <c r="B124" i="3"/>
  <c r="C124" i="3" s="1"/>
  <c r="B123" i="3"/>
  <c r="C123" i="3" s="1"/>
  <c r="B122" i="3"/>
  <c r="C122" i="3" s="1"/>
  <c r="B121" i="3"/>
  <c r="C121" i="3" s="1"/>
  <c r="C251" i="7"/>
  <c r="C250" i="7"/>
  <c r="C249" i="7"/>
  <c r="C248" i="7"/>
  <c r="C247" i="7"/>
  <c r="C246" i="7"/>
  <c r="C245" i="7"/>
  <c r="C244" i="7"/>
  <c r="C243" i="7"/>
  <c r="C242" i="7"/>
  <c r="C241" i="7"/>
  <c r="C240" i="7"/>
  <c r="C239" i="7"/>
  <c r="C238" i="7"/>
  <c r="C237" i="7"/>
  <c r="C236" i="7"/>
  <c r="C235" i="7"/>
  <c r="C234" i="7"/>
  <c r="C233" i="7"/>
  <c r="C232" i="7"/>
  <c r="C231" i="7"/>
  <c r="C230" i="7"/>
  <c r="C229" i="7"/>
  <c r="C228" i="7"/>
  <c r="C227" i="7"/>
  <c r="C226" i="7"/>
  <c r="C225" i="7"/>
  <c r="C224" i="7"/>
  <c r="C223" i="7"/>
  <c r="C222" i="7"/>
  <c r="C221" i="7"/>
  <c r="C220" i="7"/>
  <c r="C219" i="7"/>
  <c r="C218" i="7"/>
  <c r="C217" i="7"/>
  <c r="C216" i="7"/>
  <c r="C215" i="7"/>
  <c r="C214" i="7"/>
  <c r="C213" i="7"/>
  <c r="C212" i="7"/>
  <c r="C211" i="7"/>
  <c r="C210" i="7"/>
  <c r="C209" i="7"/>
  <c r="C208" i="7"/>
  <c r="C207" i="7"/>
  <c r="C206" i="7"/>
  <c r="C205" i="7"/>
  <c r="C204" i="7"/>
  <c r="C203" i="7"/>
  <c r="C202" i="7"/>
  <c r="C201" i="7"/>
  <c r="C200" i="7"/>
  <c r="C199" i="7"/>
  <c r="C198" i="7"/>
  <c r="C197" i="7"/>
  <c r="C196" i="7"/>
  <c r="C195" i="7"/>
  <c r="C194" i="7"/>
  <c r="C193" i="7"/>
  <c r="C192" i="7"/>
  <c r="C191" i="7"/>
  <c r="C190" i="7"/>
  <c r="C189" i="7"/>
  <c r="C188" i="7"/>
  <c r="C187" i="7"/>
  <c r="C186" i="7"/>
  <c r="C185" i="7"/>
  <c r="C184" i="7"/>
  <c r="C183" i="7"/>
  <c r="C182" i="7"/>
  <c r="C181" i="7"/>
  <c r="C180" i="7"/>
  <c r="C179" i="7"/>
  <c r="C178" i="7"/>
  <c r="C177" i="7"/>
  <c r="C176" i="7"/>
  <c r="C175" i="7"/>
  <c r="C174" i="7"/>
  <c r="C173" i="7"/>
  <c r="C172" i="7"/>
  <c r="C171" i="7"/>
  <c r="C170" i="7"/>
  <c r="C169" i="7"/>
  <c r="C168" i="7"/>
  <c r="C167" i="7"/>
  <c r="C166" i="7"/>
  <c r="C165" i="7"/>
  <c r="C164" i="7"/>
  <c r="C163" i="7"/>
  <c r="C162" i="7"/>
  <c r="C161" i="7"/>
  <c r="C160" i="7"/>
  <c r="C159" i="7"/>
  <c r="C158" i="7"/>
  <c r="C157" i="7"/>
  <c r="C156" i="7"/>
  <c r="C155" i="7"/>
  <c r="C154" i="7"/>
  <c r="C153" i="7"/>
  <c r="C152" i="7"/>
  <c r="C151" i="7"/>
  <c r="C150" i="7"/>
  <c r="C149" i="7"/>
  <c r="C148" i="7"/>
  <c r="C147" i="7"/>
  <c r="C146" i="7"/>
  <c r="C145" i="7"/>
  <c r="C144" i="7"/>
  <c r="C143" i="7"/>
  <c r="C142" i="7"/>
  <c r="C141" i="7"/>
  <c r="C140" i="7"/>
  <c r="C139" i="7"/>
  <c r="C138" i="7"/>
  <c r="C137" i="7"/>
  <c r="C136" i="7"/>
  <c r="C135" i="7"/>
  <c r="C134" i="7"/>
  <c r="C133" i="7"/>
  <c r="C132" i="7"/>
  <c r="C131" i="7"/>
  <c r="C130" i="7"/>
  <c r="C129" i="7"/>
  <c r="C128" i="7"/>
  <c r="C127" i="7"/>
  <c r="C126" i="7"/>
  <c r="C125" i="7"/>
  <c r="C124" i="7"/>
  <c r="C123" i="7"/>
  <c r="C122" i="7"/>
  <c r="C121" i="7"/>
  <c r="T251" i="5"/>
  <c r="R251" i="5"/>
  <c r="P251" i="5"/>
  <c r="N251" i="5"/>
  <c r="L251" i="5"/>
  <c r="I251" i="5"/>
  <c r="F251" i="5"/>
  <c r="C251" i="5"/>
  <c r="T250" i="5"/>
  <c r="R250" i="5"/>
  <c r="P250" i="5"/>
  <c r="N250" i="5"/>
  <c r="L250" i="5"/>
  <c r="I250" i="5"/>
  <c r="F250" i="5"/>
  <c r="C250" i="5"/>
  <c r="T249" i="5"/>
  <c r="R249" i="5"/>
  <c r="P249" i="5"/>
  <c r="N249" i="5"/>
  <c r="L249" i="5"/>
  <c r="I249" i="5"/>
  <c r="F249" i="5"/>
  <c r="C249" i="5"/>
  <c r="T248" i="5"/>
  <c r="R248" i="5"/>
  <c r="P248" i="5"/>
  <c r="N248" i="5"/>
  <c r="L248" i="5"/>
  <c r="I248" i="5"/>
  <c r="F248" i="5"/>
  <c r="C248" i="5"/>
  <c r="T247" i="5"/>
  <c r="R247" i="5"/>
  <c r="P247" i="5"/>
  <c r="N247" i="5"/>
  <c r="L247" i="5"/>
  <c r="I247" i="5"/>
  <c r="F247" i="5"/>
  <c r="C247" i="5"/>
  <c r="T246" i="5"/>
  <c r="R246" i="5"/>
  <c r="P246" i="5"/>
  <c r="N246" i="5"/>
  <c r="L246" i="5"/>
  <c r="I246" i="5"/>
  <c r="F246" i="5"/>
  <c r="C246" i="5"/>
  <c r="T245" i="5"/>
  <c r="R245" i="5"/>
  <c r="P245" i="5"/>
  <c r="N245" i="5"/>
  <c r="L245" i="5"/>
  <c r="I245" i="5"/>
  <c r="F245" i="5"/>
  <c r="C245" i="5"/>
  <c r="T244" i="5"/>
  <c r="R244" i="5"/>
  <c r="P244" i="5"/>
  <c r="N244" i="5"/>
  <c r="L244" i="5"/>
  <c r="I244" i="5"/>
  <c r="F244" i="5"/>
  <c r="C244" i="5"/>
  <c r="T243" i="5"/>
  <c r="R243" i="5"/>
  <c r="P243" i="5"/>
  <c r="N243" i="5"/>
  <c r="L243" i="5"/>
  <c r="I243" i="5"/>
  <c r="F243" i="5"/>
  <c r="C243" i="5"/>
  <c r="T242" i="5"/>
  <c r="R242" i="5"/>
  <c r="P242" i="5"/>
  <c r="N242" i="5"/>
  <c r="L242" i="5"/>
  <c r="I242" i="5"/>
  <c r="F242" i="5"/>
  <c r="C242" i="5"/>
  <c r="T241" i="5"/>
  <c r="R241" i="5"/>
  <c r="P241" i="5"/>
  <c r="N241" i="5"/>
  <c r="L241" i="5"/>
  <c r="I241" i="5"/>
  <c r="F241" i="5"/>
  <c r="C241" i="5"/>
  <c r="T240" i="5"/>
  <c r="R240" i="5"/>
  <c r="P240" i="5"/>
  <c r="N240" i="5"/>
  <c r="L240" i="5"/>
  <c r="I240" i="5"/>
  <c r="F240" i="5"/>
  <c r="C240" i="5"/>
  <c r="T239" i="5"/>
  <c r="R239" i="5"/>
  <c r="P239" i="5"/>
  <c r="N239" i="5"/>
  <c r="L239" i="5"/>
  <c r="I239" i="5"/>
  <c r="F239" i="5"/>
  <c r="C239" i="5"/>
  <c r="T238" i="5"/>
  <c r="R238" i="5"/>
  <c r="P238" i="5"/>
  <c r="N238" i="5"/>
  <c r="L238" i="5"/>
  <c r="I238" i="5"/>
  <c r="F238" i="5"/>
  <c r="C238" i="5"/>
  <c r="T237" i="5"/>
  <c r="R237" i="5"/>
  <c r="P237" i="5"/>
  <c r="N237" i="5"/>
  <c r="L237" i="5"/>
  <c r="I237" i="5"/>
  <c r="F237" i="5"/>
  <c r="C237" i="5"/>
  <c r="T236" i="5"/>
  <c r="R236" i="5"/>
  <c r="P236" i="5"/>
  <c r="N236" i="5"/>
  <c r="L236" i="5"/>
  <c r="I236" i="5"/>
  <c r="F236" i="5"/>
  <c r="C236" i="5"/>
  <c r="T235" i="5"/>
  <c r="R235" i="5"/>
  <c r="P235" i="5"/>
  <c r="N235" i="5"/>
  <c r="L235" i="5"/>
  <c r="I235" i="5"/>
  <c r="F235" i="5"/>
  <c r="C235" i="5"/>
  <c r="T234" i="5"/>
  <c r="R234" i="5"/>
  <c r="P234" i="5"/>
  <c r="N234" i="5"/>
  <c r="L234" i="5"/>
  <c r="I234" i="5"/>
  <c r="F234" i="5"/>
  <c r="C234" i="5"/>
  <c r="T233" i="5"/>
  <c r="R233" i="5"/>
  <c r="P233" i="5"/>
  <c r="N233" i="5"/>
  <c r="L233" i="5"/>
  <c r="I233" i="5"/>
  <c r="F233" i="5"/>
  <c r="C233" i="5"/>
  <c r="T232" i="5"/>
  <c r="R232" i="5"/>
  <c r="P232" i="5"/>
  <c r="N232" i="5"/>
  <c r="L232" i="5"/>
  <c r="I232" i="5"/>
  <c r="F232" i="5"/>
  <c r="C232" i="5"/>
  <c r="T231" i="5"/>
  <c r="R231" i="5"/>
  <c r="P231" i="5"/>
  <c r="N231" i="5"/>
  <c r="L231" i="5"/>
  <c r="I231" i="5"/>
  <c r="F231" i="5"/>
  <c r="C231" i="5"/>
  <c r="T230" i="5"/>
  <c r="R230" i="5"/>
  <c r="P230" i="5"/>
  <c r="N230" i="5"/>
  <c r="L230" i="5"/>
  <c r="I230" i="5"/>
  <c r="F230" i="5"/>
  <c r="C230" i="5"/>
  <c r="T229" i="5"/>
  <c r="R229" i="5"/>
  <c r="P229" i="5"/>
  <c r="N229" i="5"/>
  <c r="L229" i="5"/>
  <c r="I229" i="5"/>
  <c r="F229" i="5"/>
  <c r="C229" i="5"/>
  <c r="T228" i="5"/>
  <c r="R228" i="5"/>
  <c r="P228" i="5"/>
  <c r="N228" i="5"/>
  <c r="L228" i="5"/>
  <c r="I228" i="5"/>
  <c r="F228" i="5"/>
  <c r="C228" i="5"/>
  <c r="T227" i="5"/>
  <c r="R227" i="5"/>
  <c r="P227" i="5"/>
  <c r="N227" i="5"/>
  <c r="L227" i="5"/>
  <c r="I227" i="5"/>
  <c r="F227" i="5"/>
  <c r="C227" i="5"/>
  <c r="T226" i="5"/>
  <c r="R226" i="5"/>
  <c r="P226" i="5"/>
  <c r="N226" i="5"/>
  <c r="L226" i="5"/>
  <c r="I226" i="5"/>
  <c r="F226" i="5"/>
  <c r="C226" i="5"/>
  <c r="T225" i="5"/>
  <c r="R225" i="5"/>
  <c r="P225" i="5"/>
  <c r="N225" i="5"/>
  <c r="L225" i="5"/>
  <c r="I225" i="5"/>
  <c r="F225" i="5"/>
  <c r="C225" i="5"/>
  <c r="T224" i="5"/>
  <c r="R224" i="5"/>
  <c r="P224" i="5"/>
  <c r="N224" i="5"/>
  <c r="L224" i="5"/>
  <c r="I224" i="5"/>
  <c r="F224" i="5"/>
  <c r="C224" i="5"/>
  <c r="T223" i="5"/>
  <c r="R223" i="5"/>
  <c r="P223" i="5"/>
  <c r="N223" i="5"/>
  <c r="L223" i="5"/>
  <c r="I223" i="5"/>
  <c r="F223" i="5"/>
  <c r="C223" i="5"/>
  <c r="T222" i="5"/>
  <c r="R222" i="5"/>
  <c r="P222" i="5"/>
  <c r="N222" i="5"/>
  <c r="L222" i="5"/>
  <c r="I222" i="5"/>
  <c r="F222" i="5"/>
  <c r="C222" i="5"/>
  <c r="T221" i="5"/>
  <c r="R221" i="5"/>
  <c r="P221" i="5"/>
  <c r="N221" i="5"/>
  <c r="L221" i="5"/>
  <c r="I221" i="5"/>
  <c r="F221" i="5"/>
  <c r="C221" i="5"/>
  <c r="T220" i="5"/>
  <c r="R220" i="5"/>
  <c r="P220" i="5"/>
  <c r="N220" i="5"/>
  <c r="L220" i="5"/>
  <c r="I220" i="5"/>
  <c r="F220" i="5"/>
  <c r="C220" i="5"/>
  <c r="T219" i="5"/>
  <c r="R219" i="5"/>
  <c r="P219" i="5"/>
  <c r="N219" i="5"/>
  <c r="L219" i="5"/>
  <c r="I219" i="5"/>
  <c r="F219" i="5"/>
  <c r="C219" i="5"/>
  <c r="T218" i="5"/>
  <c r="R218" i="5"/>
  <c r="P218" i="5"/>
  <c r="N218" i="5"/>
  <c r="L218" i="5"/>
  <c r="I218" i="5"/>
  <c r="F218" i="5"/>
  <c r="C218" i="5"/>
  <c r="T217" i="5"/>
  <c r="R217" i="5"/>
  <c r="P217" i="5"/>
  <c r="N217" i="5"/>
  <c r="L217" i="5"/>
  <c r="I217" i="5"/>
  <c r="F217" i="5"/>
  <c r="C217" i="5"/>
  <c r="T216" i="5"/>
  <c r="R216" i="5"/>
  <c r="P216" i="5"/>
  <c r="N216" i="5"/>
  <c r="L216" i="5"/>
  <c r="I216" i="5"/>
  <c r="F216" i="5"/>
  <c r="C216" i="5"/>
  <c r="T215" i="5"/>
  <c r="R215" i="5"/>
  <c r="P215" i="5"/>
  <c r="N215" i="5"/>
  <c r="L215" i="5"/>
  <c r="I215" i="5"/>
  <c r="F215" i="5"/>
  <c r="C215" i="5"/>
  <c r="T214" i="5"/>
  <c r="R214" i="5"/>
  <c r="P214" i="5"/>
  <c r="N214" i="5"/>
  <c r="L214" i="5"/>
  <c r="I214" i="5"/>
  <c r="F214" i="5"/>
  <c r="C214" i="5"/>
  <c r="T213" i="5"/>
  <c r="R213" i="5"/>
  <c r="P213" i="5"/>
  <c r="N213" i="5"/>
  <c r="L213" i="5"/>
  <c r="I213" i="5"/>
  <c r="F213" i="5"/>
  <c r="C213" i="5"/>
  <c r="T212" i="5"/>
  <c r="R212" i="5"/>
  <c r="P212" i="5"/>
  <c r="N212" i="5"/>
  <c r="L212" i="5"/>
  <c r="I212" i="5"/>
  <c r="F212" i="5"/>
  <c r="C212" i="5"/>
  <c r="T211" i="5"/>
  <c r="R211" i="5"/>
  <c r="P211" i="5"/>
  <c r="N211" i="5"/>
  <c r="L211" i="5"/>
  <c r="I211" i="5"/>
  <c r="F211" i="5"/>
  <c r="C211" i="5"/>
  <c r="T210" i="5"/>
  <c r="R210" i="5"/>
  <c r="P210" i="5"/>
  <c r="N210" i="5"/>
  <c r="L210" i="5"/>
  <c r="I210" i="5"/>
  <c r="F210" i="5"/>
  <c r="C210" i="5"/>
  <c r="T209" i="5"/>
  <c r="R209" i="5"/>
  <c r="P209" i="5"/>
  <c r="N209" i="5"/>
  <c r="L209" i="5"/>
  <c r="I209" i="5"/>
  <c r="F209" i="5"/>
  <c r="C209" i="5"/>
  <c r="T208" i="5"/>
  <c r="R208" i="5"/>
  <c r="P208" i="5"/>
  <c r="N208" i="5"/>
  <c r="L208" i="5"/>
  <c r="I208" i="5"/>
  <c r="F208" i="5"/>
  <c r="C208" i="5"/>
  <c r="T207" i="5"/>
  <c r="R207" i="5"/>
  <c r="P207" i="5"/>
  <c r="N207" i="5"/>
  <c r="L207" i="5"/>
  <c r="I207" i="5"/>
  <c r="F207" i="5"/>
  <c r="C207" i="5"/>
  <c r="T206" i="5"/>
  <c r="R206" i="5"/>
  <c r="P206" i="5"/>
  <c r="N206" i="5"/>
  <c r="L206" i="5"/>
  <c r="I206" i="5"/>
  <c r="F206" i="5"/>
  <c r="C206" i="5"/>
  <c r="T205" i="5"/>
  <c r="R205" i="5"/>
  <c r="P205" i="5"/>
  <c r="N205" i="5"/>
  <c r="L205" i="5"/>
  <c r="I205" i="5"/>
  <c r="F205" i="5"/>
  <c r="C205" i="5"/>
  <c r="T204" i="5"/>
  <c r="R204" i="5"/>
  <c r="P204" i="5"/>
  <c r="N204" i="5"/>
  <c r="L204" i="5"/>
  <c r="I204" i="5"/>
  <c r="F204" i="5"/>
  <c r="C204" i="5"/>
  <c r="T203" i="5"/>
  <c r="R203" i="5"/>
  <c r="P203" i="5"/>
  <c r="N203" i="5"/>
  <c r="L203" i="5"/>
  <c r="I203" i="5"/>
  <c r="F203" i="5"/>
  <c r="C203" i="5"/>
  <c r="T202" i="5"/>
  <c r="R202" i="5"/>
  <c r="P202" i="5"/>
  <c r="N202" i="5"/>
  <c r="L202" i="5"/>
  <c r="I202" i="5"/>
  <c r="F202" i="5"/>
  <c r="C202" i="5"/>
  <c r="T201" i="5"/>
  <c r="R201" i="5"/>
  <c r="P201" i="5"/>
  <c r="N201" i="5"/>
  <c r="L201" i="5"/>
  <c r="I201" i="5"/>
  <c r="F201" i="5"/>
  <c r="C201" i="5"/>
  <c r="T200" i="5"/>
  <c r="R200" i="5"/>
  <c r="P200" i="5"/>
  <c r="N200" i="5"/>
  <c r="L200" i="5"/>
  <c r="I200" i="5"/>
  <c r="F200" i="5"/>
  <c r="C200" i="5"/>
  <c r="T199" i="5"/>
  <c r="R199" i="5"/>
  <c r="P199" i="5"/>
  <c r="N199" i="5"/>
  <c r="L199" i="5"/>
  <c r="I199" i="5"/>
  <c r="F199" i="5"/>
  <c r="C199" i="5"/>
  <c r="T198" i="5"/>
  <c r="R198" i="5"/>
  <c r="P198" i="5"/>
  <c r="N198" i="5"/>
  <c r="L198" i="5"/>
  <c r="I198" i="5"/>
  <c r="F198" i="5"/>
  <c r="C198" i="5"/>
  <c r="T197" i="5"/>
  <c r="R197" i="5"/>
  <c r="P197" i="5"/>
  <c r="N197" i="5"/>
  <c r="L197" i="5"/>
  <c r="I197" i="5"/>
  <c r="F197" i="5"/>
  <c r="C197" i="5"/>
  <c r="T196" i="5"/>
  <c r="R196" i="5"/>
  <c r="P196" i="5"/>
  <c r="N196" i="5"/>
  <c r="L196" i="5"/>
  <c r="I196" i="5"/>
  <c r="F196" i="5"/>
  <c r="C196" i="5"/>
  <c r="T195" i="5"/>
  <c r="R195" i="5"/>
  <c r="P195" i="5"/>
  <c r="N195" i="5"/>
  <c r="L195" i="5"/>
  <c r="I195" i="5"/>
  <c r="F195" i="5"/>
  <c r="C195" i="5"/>
  <c r="T194" i="5"/>
  <c r="R194" i="5"/>
  <c r="P194" i="5"/>
  <c r="N194" i="5"/>
  <c r="L194" i="5"/>
  <c r="I194" i="5"/>
  <c r="F194" i="5"/>
  <c r="C194" i="5"/>
  <c r="T193" i="5"/>
  <c r="R193" i="5"/>
  <c r="P193" i="5"/>
  <c r="N193" i="5"/>
  <c r="L193" i="5"/>
  <c r="I193" i="5"/>
  <c r="F193" i="5"/>
  <c r="C193" i="5"/>
  <c r="T192" i="5"/>
  <c r="R192" i="5"/>
  <c r="P192" i="5"/>
  <c r="N192" i="5"/>
  <c r="L192" i="5"/>
  <c r="I192" i="5"/>
  <c r="F192" i="5"/>
  <c r="C192" i="5"/>
  <c r="T191" i="5"/>
  <c r="R191" i="5"/>
  <c r="P191" i="5"/>
  <c r="N191" i="5"/>
  <c r="L191" i="5"/>
  <c r="I191" i="5"/>
  <c r="F191" i="5"/>
  <c r="C191" i="5"/>
  <c r="T190" i="5"/>
  <c r="R190" i="5"/>
  <c r="P190" i="5"/>
  <c r="N190" i="5"/>
  <c r="L190" i="5"/>
  <c r="I190" i="5"/>
  <c r="F190" i="5"/>
  <c r="C190" i="5"/>
  <c r="T189" i="5"/>
  <c r="R189" i="5"/>
  <c r="P189" i="5"/>
  <c r="N189" i="5"/>
  <c r="L189" i="5"/>
  <c r="I189" i="5"/>
  <c r="F189" i="5"/>
  <c r="C189" i="5"/>
  <c r="T188" i="5"/>
  <c r="R188" i="5"/>
  <c r="P188" i="5"/>
  <c r="N188" i="5"/>
  <c r="L188" i="5"/>
  <c r="I188" i="5"/>
  <c r="F188" i="5"/>
  <c r="C188" i="5"/>
  <c r="T187" i="5"/>
  <c r="R187" i="5"/>
  <c r="P187" i="5"/>
  <c r="N187" i="5"/>
  <c r="L187" i="5"/>
  <c r="I187" i="5"/>
  <c r="F187" i="5"/>
  <c r="C187" i="5"/>
  <c r="T186" i="5"/>
  <c r="R186" i="5"/>
  <c r="P186" i="5"/>
  <c r="N186" i="5"/>
  <c r="L186" i="5"/>
  <c r="I186" i="5"/>
  <c r="F186" i="5"/>
  <c r="C186" i="5"/>
  <c r="T185" i="5"/>
  <c r="R185" i="5"/>
  <c r="P185" i="5"/>
  <c r="N185" i="5"/>
  <c r="L185" i="5"/>
  <c r="I185" i="5"/>
  <c r="F185" i="5"/>
  <c r="C185" i="5"/>
  <c r="T184" i="5"/>
  <c r="R184" i="5"/>
  <c r="P184" i="5"/>
  <c r="N184" i="5"/>
  <c r="L184" i="5"/>
  <c r="I184" i="5"/>
  <c r="F184" i="5"/>
  <c r="C184" i="5"/>
  <c r="T183" i="5"/>
  <c r="R183" i="5"/>
  <c r="P183" i="5"/>
  <c r="N183" i="5"/>
  <c r="L183" i="5"/>
  <c r="I183" i="5"/>
  <c r="F183" i="5"/>
  <c r="C183" i="5"/>
  <c r="T182" i="5"/>
  <c r="R182" i="5"/>
  <c r="P182" i="5"/>
  <c r="N182" i="5"/>
  <c r="L182" i="5"/>
  <c r="I182" i="5"/>
  <c r="F182" i="5"/>
  <c r="C182" i="5"/>
  <c r="T181" i="5"/>
  <c r="R181" i="5"/>
  <c r="P181" i="5"/>
  <c r="N181" i="5"/>
  <c r="L181" i="5"/>
  <c r="I181" i="5"/>
  <c r="F181" i="5"/>
  <c r="C181" i="5"/>
  <c r="T180" i="5"/>
  <c r="R180" i="5"/>
  <c r="P180" i="5"/>
  <c r="N180" i="5"/>
  <c r="L180" i="5"/>
  <c r="I180" i="5"/>
  <c r="F180" i="5"/>
  <c r="C180" i="5"/>
  <c r="T179" i="5"/>
  <c r="R179" i="5"/>
  <c r="P179" i="5"/>
  <c r="N179" i="5"/>
  <c r="L179" i="5"/>
  <c r="I179" i="5"/>
  <c r="F179" i="5"/>
  <c r="C179" i="5"/>
  <c r="T178" i="5"/>
  <c r="R178" i="5"/>
  <c r="P178" i="5"/>
  <c r="N178" i="5"/>
  <c r="L178" i="5"/>
  <c r="I178" i="5"/>
  <c r="F178" i="5"/>
  <c r="C178" i="5"/>
  <c r="T177" i="5"/>
  <c r="R177" i="5"/>
  <c r="P177" i="5"/>
  <c r="N177" i="5"/>
  <c r="L177" i="5"/>
  <c r="I177" i="5"/>
  <c r="F177" i="5"/>
  <c r="C177" i="5"/>
  <c r="T176" i="5"/>
  <c r="R176" i="5"/>
  <c r="P176" i="5"/>
  <c r="N176" i="5"/>
  <c r="L176" i="5"/>
  <c r="I176" i="5"/>
  <c r="F176" i="5"/>
  <c r="C176" i="5"/>
  <c r="T175" i="5"/>
  <c r="R175" i="5"/>
  <c r="P175" i="5"/>
  <c r="N175" i="5"/>
  <c r="L175" i="5"/>
  <c r="I175" i="5"/>
  <c r="F175" i="5"/>
  <c r="C175" i="5"/>
  <c r="T174" i="5"/>
  <c r="R174" i="5"/>
  <c r="P174" i="5"/>
  <c r="N174" i="5"/>
  <c r="L174" i="5"/>
  <c r="I174" i="5"/>
  <c r="F174" i="5"/>
  <c r="C174" i="5"/>
  <c r="T173" i="5"/>
  <c r="R173" i="5"/>
  <c r="P173" i="5"/>
  <c r="N173" i="5"/>
  <c r="L173" i="5"/>
  <c r="I173" i="5"/>
  <c r="F173" i="5"/>
  <c r="C173" i="5"/>
  <c r="T172" i="5"/>
  <c r="R172" i="5"/>
  <c r="P172" i="5"/>
  <c r="N172" i="5"/>
  <c r="L172" i="5"/>
  <c r="I172" i="5"/>
  <c r="F172" i="5"/>
  <c r="C172" i="5"/>
  <c r="T171" i="5"/>
  <c r="R171" i="5"/>
  <c r="P171" i="5"/>
  <c r="N171" i="5"/>
  <c r="L171" i="5"/>
  <c r="I171" i="5"/>
  <c r="F171" i="5"/>
  <c r="C171" i="5"/>
  <c r="T170" i="5"/>
  <c r="R170" i="5"/>
  <c r="P170" i="5"/>
  <c r="N170" i="5"/>
  <c r="L170" i="5"/>
  <c r="I170" i="5"/>
  <c r="F170" i="5"/>
  <c r="C170" i="5"/>
  <c r="T169" i="5"/>
  <c r="R169" i="5"/>
  <c r="P169" i="5"/>
  <c r="N169" i="5"/>
  <c r="L169" i="5"/>
  <c r="I169" i="5"/>
  <c r="F169" i="5"/>
  <c r="C169" i="5"/>
  <c r="T168" i="5"/>
  <c r="R168" i="5"/>
  <c r="P168" i="5"/>
  <c r="N168" i="5"/>
  <c r="L168" i="5"/>
  <c r="I168" i="5"/>
  <c r="F168" i="5"/>
  <c r="C168" i="5"/>
  <c r="T167" i="5"/>
  <c r="R167" i="5"/>
  <c r="P167" i="5"/>
  <c r="N167" i="5"/>
  <c r="L167" i="5"/>
  <c r="I167" i="5"/>
  <c r="F167" i="5"/>
  <c r="C167" i="5"/>
  <c r="T166" i="5"/>
  <c r="R166" i="5"/>
  <c r="P166" i="5"/>
  <c r="N166" i="5"/>
  <c r="L166" i="5"/>
  <c r="I166" i="5"/>
  <c r="F166" i="5"/>
  <c r="C166" i="5"/>
  <c r="T165" i="5"/>
  <c r="R165" i="5"/>
  <c r="P165" i="5"/>
  <c r="N165" i="5"/>
  <c r="L165" i="5"/>
  <c r="I165" i="5"/>
  <c r="F165" i="5"/>
  <c r="C165" i="5"/>
  <c r="T164" i="5"/>
  <c r="R164" i="5"/>
  <c r="P164" i="5"/>
  <c r="N164" i="5"/>
  <c r="L164" i="5"/>
  <c r="I164" i="5"/>
  <c r="F164" i="5"/>
  <c r="C164" i="5"/>
  <c r="T163" i="5"/>
  <c r="R163" i="5"/>
  <c r="P163" i="5"/>
  <c r="N163" i="5"/>
  <c r="L163" i="5"/>
  <c r="I163" i="5"/>
  <c r="F163" i="5"/>
  <c r="C163" i="5"/>
  <c r="T162" i="5"/>
  <c r="R162" i="5"/>
  <c r="P162" i="5"/>
  <c r="N162" i="5"/>
  <c r="L162" i="5"/>
  <c r="I162" i="5"/>
  <c r="F162" i="5"/>
  <c r="C162" i="5"/>
  <c r="T161" i="5"/>
  <c r="R161" i="5"/>
  <c r="P161" i="5"/>
  <c r="N161" i="5"/>
  <c r="L161" i="5"/>
  <c r="I161" i="5"/>
  <c r="F161" i="5"/>
  <c r="C161" i="5"/>
  <c r="T160" i="5"/>
  <c r="R160" i="5"/>
  <c r="P160" i="5"/>
  <c r="N160" i="5"/>
  <c r="L160" i="5"/>
  <c r="I160" i="5"/>
  <c r="F160" i="5"/>
  <c r="C160" i="5"/>
  <c r="T159" i="5"/>
  <c r="R159" i="5"/>
  <c r="P159" i="5"/>
  <c r="N159" i="5"/>
  <c r="L159" i="5"/>
  <c r="I159" i="5"/>
  <c r="F159" i="5"/>
  <c r="C159" i="5"/>
  <c r="T158" i="5"/>
  <c r="R158" i="5"/>
  <c r="P158" i="5"/>
  <c r="N158" i="5"/>
  <c r="L158" i="5"/>
  <c r="I158" i="5"/>
  <c r="F158" i="5"/>
  <c r="C158" i="5"/>
  <c r="T157" i="5"/>
  <c r="R157" i="5"/>
  <c r="P157" i="5"/>
  <c r="N157" i="5"/>
  <c r="L157" i="5"/>
  <c r="I157" i="5"/>
  <c r="F157" i="5"/>
  <c r="C157" i="5"/>
  <c r="T156" i="5"/>
  <c r="R156" i="5"/>
  <c r="P156" i="5"/>
  <c r="N156" i="5"/>
  <c r="L156" i="5"/>
  <c r="I156" i="5"/>
  <c r="F156" i="5"/>
  <c r="C156" i="5"/>
  <c r="T155" i="5"/>
  <c r="R155" i="5"/>
  <c r="P155" i="5"/>
  <c r="N155" i="5"/>
  <c r="L155" i="5"/>
  <c r="I155" i="5"/>
  <c r="F155" i="5"/>
  <c r="C155" i="5"/>
  <c r="T154" i="5"/>
  <c r="R154" i="5"/>
  <c r="P154" i="5"/>
  <c r="N154" i="5"/>
  <c r="L154" i="5"/>
  <c r="I154" i="5"/>
  <c r="F154" i="5"/>
  <c r="C154" i="5"/>
  <c r="T153" i="5"/>
  <c r="R153" i="5"/>
  <c r="P153" i="5"/>
  <c r="N153" i="5"/>
  <c r="L153" i="5"/>
  <c r="I153" i="5"/>
  <c r="F153" i="5"/>
  <c r="C153" i="5"/>
  <c r="T152" i="5"/>
  <c r="R152" i="5"/>
  <c r="P152" i="5"/>
  <c r="N152" i="5"/>
  <c r="L152" i="5"/>
  <c r="I152" i="5"/>
  <c r="F152" i="5"/>
  <c r="C152" i="5"/>
  <c r="T151" i="5"/>
  <c r="R151" i="5"/>
  <c r="P151" i="5"/>
  <c r="N151" i="5"/>
  <c r="L151" i="5"/>
  <c r="I151" i="5"/>
  <c r="F151" i="5"/>
  <c r="C151" i="5"/>
  <c r="T150" i="5"/>
  <c r="R150" i="5"/>
  <c r="P150" i="5"/>
  <c r="N150" i="5"/>
  <c r="L150" i="5"/>
  <c r="I150" i="5"/>
  <c r="F150" i="5"/>
  <c r="C150" i="5"/>
  <c r="T149" i="5"/>
  <c r="R149" i="5"/>
  <c r="P149" i="5"/>
  <c r="N149" i="5"/>
  <c r="L149" i="5"/>
  <c r="I149" i="5"/>
  <c r="F149" i="5"/>
  <c r="C149" i="5"/>
  <c r="T148" i="5"/>
  <c r="R148" i="5"/>
  <c r="P148" i="5"/>
  <c r="N148" i="5"/>
  <c r="L148" i="5"/>
  <c r="I148" i="5"/>
  <c r="F148" i="5"/>
  <c r="C148" i="5"/>
  <c r="T147" i="5"/>
  <c r="R147" i="5"/>
  <c r="P147" i="5"/>
  <c r="N147" i="5"/>
  <c r="L147" i="5"/>
  <c r="I147" i="5"/>
  <c r="F147" i="5"/>
  <c r="C147" i="5"/>
  <c r="T146" i="5"/>
  <c r="R146" i="5"/>
  <c r="P146" i="5"/>
  <c r="N146" i="5"/>
  <c r="L146" i="5"/>
  <c r="I146" i="5"/>
  <c r="F146" i="5"/>
  <c r="C146" i="5"/>
  <c r="T145" i="5"/>
  <c r="R145" i="5"/>
  <c r="P145" i="5"/>
  <c r="N145" i="5"/>
  <c r="L145" i="5"/>
  <c r="I145" i="5"/>
  <c r="F145" i="5"/>
  <c r="C145" i="5"/>
  <c r="T144" i="5"/>
  <c r="R144" i="5"/>
  <c r="P144" i="5"/>
  <c r="N144" i="5"/>
  <c r="L144" i="5"/>
  <c r="I144" i="5"/>
  <c r="F144" i="5"/>
  <c r="C144" i="5"/>
  <c r="T143" i="5"/>
  <c r="R143" i="5"/>
  <c r="P143" i="5"/>
  <c r="N143" i="5"/>
  <c r="L143" i="5"/>
  <c r="I143" i="5"/>
  <c r="F143" i="5"/>
  <c r="C143" i="5"/>
  <c r="T142" i="5"/>
  <c r="R142" i="5"/>
  <c r="P142" i="5"/>
  <c r="N142" i="5"/>
  <c r="L142" i="5"/>
  <c r="I142" i="5"/>
  <c r="F142" i="5"/>
  <c r="C142" i="5"/>
  <c r="T141" i="5"/>
  <c r="R141" i="5"/>
  <c r="P141" i="5"/>
  <c r="N141" i="5"/>
  <c r="L141" i="5"/>
  <c r="I141" i="5"/>
  <c r="F141" i="5"/>
  <c r="C141" i="5"/>
  <c r="T140" i="5"/>
  <c r="R140" i="5"/>
  <c r="P140" i="5"/>
  <c r="N140" i="5"/>
  <c r="L140" i="5"/>
  <c r="I140" i="5"/>
  <c r="F140" i="5"/>
  <c r="C140" i="5"/>
  <c r="T139" i="5"/>
  <c r="R139" i="5"/>
  <c r="P139" i="5"/>
  <c r="N139" i="5"/>
  <c r="L139" i="5"/>
  <c r="I139" i="5"/>
  <c r="F139" i="5"/>
  <c r="C139" i="5"/>
  <c r="T138" i="5"/>
  <c r="R138" i="5"/>
  <c r="P138" i="5"/>
  <c r="N138" i="5"/>
  <c r="L138" i="5"/>
  <c r="I138" i="5"/>
  <c r="F138" i="5"/>
  <c r="C138" i="5"/>
  <c r="T137" i="5"/>
  <c r="R137" i="5"/>
  <c r="P137" i="5"/>
  <c r="N137" i="5"/>
  <c r="L137" i="5"/>
  <c r="I137" i="5"/>
  <c r="F137" i="5"/>
  <c r="C137" i="5"/>
  <c r="T136" i="5"/>
  <c r="R136" i="5"/>
  <c r="P136" i="5"/>
  <c r="N136" i="5"/>
  <c r="L136" i="5"/>
  <c r="I136" i="5"/>
  <c r="F136" i="5"/>
  <c r="C136" i="5"/>
  <c r="T135" i="5"/>
  <c r="R135" i="5"/>
  <c r="P135" i="5"/>
  <c r="N135" i="5"/>
  <c r="L135" i="5"/>
  <c r="I135" i="5"/>
  <c r="F135" i="5"/>
  <c r="C135" i="5"/>
  <c r="T134" i="5"/>
  <c r="R134" i="5"/>
  <c r="P134" i="5"/>
  <c r="N134" i="5"/>
  <c r="L134" i="5"/>
  <c r="I134" i="5"/>
  <c r="F134" i="5"/>
  <c r="C134" i="5"/>
  <c r="T133" i="5"/>
  <c r="R133" i="5"/>
  <c r="P133" i="5"/>
  <c r="N133" i="5"/>
  <c r="L133" i="5"/>
  <c r="I133" i="5"/>
  <c r="F133" i="5"/>
  <c r="C133" i="5"/>
  <c r="T132" i="5"/>
  <c r="R132" i="5"/>
  <c r="P132" i="5"/>
  <c r="N132" i="5"/>
  <c r="L132" i="5"/>
  <c r="I132" i="5"/>
  <c r="F132" i="5"/>
  <c r="C132" i="5"/>
  <c r="T131" i="5"/>
  <c r="R131" i="5"/>
  <c r="P131" i="5"/>
  <c r="N131" i="5"/>
  <c r="L131" i="5"/>
  <c r="I131" i="5"/>
  <c r="F131" i="5"/>
  <c r="C131" i="5"/>
  <c r="I130" i="5"/>
  <c r="F130" i="5"/>
  <c r="C130" i="5"/>
  <c r="I129" i="5"/>
  <c r="F129" i="5"/>
  <c r="C129" i="5"/>
  <c r="I128" i="5"/>
  <c r="F128" i="5"/>
  <c r="C128" i="5"/>
  <c r="F127" i="5"/>
  <c r="C127" i="5"/>
  <c r="F126" i="5"/>
  <c r="C126" i="5"/>
  <c r="C125" i="5"/>
  <c r="C124" i="5"/>
  <c r="C123" i="5"/>
  <c r="C122" i="5"/>
  <c r="C121" i="5"/>
  <c r="U110" i="12" l="1"/>
  <c r="T110" i="12"/>
  <c r="D110" i="12"/>
  <c r="U109" i="12"/>
  <c r="T109" i="12"/>
  <c r="D109" i="12"/>
  <c r="U108" i="12"/>
  <c r="T108" i="12"/>
  <c r="D108" i="12"/>
  <c r="U107" i="12"/>
  <c r="T107" i="12"/>
  <c r="D107" i="12"/>
  <c r="U106" i="12"/>
  <c r="T106" i="12"/>
  <c r="D106" i="12"/>
  <c r="U105" i="12"/>
  <c r="T105" i="12"/>
  <c r="D105" i="12"/>
  <c r="U104" i="12"/>
  <c r="T104" i="12"/>
  <c r="D104" i="12"/>
  <c r="U103" i="12"/>
  <c r="T103" i="12"/>
  <c r="D103" i="12"/>
  <c r="U102" i="12"/>
  <c r="T102" i="12"/>
  <c r="D102" i="12"/>
  <c r="U101" i="12"/>
  <c r="T101" i="12"/>
  <c r="D101" i="12"/>
  <c r="U100" i="12"/>
  <c r="T100" i="12"/>
  <c r="D100" i="12"/>
  <c r="U99" i="12"/>
  <c r="T99" i="12"/>
  <c r="D99" i="12"/>
  <c r="U98" i="12"/>
  <c r="T98" i="12"/>
  <c r="D98" i="12"/>
  <c r="U97" i="12"/>
  <c r="T97" i="12"/>
  <c r="D97" i="12"/>
  <c r="U96" i="12"/>
  <c r="T96" i="12"/>
  <c r="D96" i="12"/>
  <c r="U95" i="12"/>
  <c r="T95" i="12"/>
  <c r="D95" i="12"/>
  <c r="U94" i="12"/>
  <c r="T94" i="12"/>
  <c r="D94" i="12"/>
  <c r="U93" i="12"/>
  <c r="T93" i="12"/>
  <c r="D93" i="12"/>
  <c r="U92" i="12"/>
  <c r="T92" i="12"/>
  <c r="D92" i="12"/>
  <c r="U91" i="12"/>
  <c r="T91" i="12"/>
  <c r="D91" i="12"/>
  <c r="U90" i="12"/>
  <c r="T90" i="12"/>
  <c r="D90" i="12"/>
  <c r="U89" i="12"/>
  <c r="T89" i="12"/>
  <c r="D89" i="12"/>
  <c r="U88" i="12"/>
  <c r="T88" i="12"/>
  <c r="D88" i="12"/>
  <c r="U87" i="12"/>
  <c r="T87" i="12"/>
  <c r="D87" i="12"/>
  <c r="U86" i="12"/>
  <c r="T86" i="12"/>
  <c r="D86" i="12"/>
  <c r="U85" i="12"/>
  <c r="T85" i="12"/>
  <c r="D85" i="12"/>
  <c r="U84" i="12"/>
  <c r="T84" i="12"/>
  <c r="D84" i="12"/>
  <c r="U83" i="12"/>
  <c r="T83" i="12"/>
  <c r="D83" i="12"/>
  <c r="U82" i="12"/>
  <c r="T82" i="12"/>
  <c r="D82" i="12"/>
  <c r="U81" i="12"/>
  <c r="T81" i="12"/>
  <c r="D81" i="12"/>
  <c r="U80" i="12"/>
  <c r="T80" i="12"/>
  <c r="D80" i="12"/>
  <c r="U79" i="12"/>
  <c r="T79" i="12"/>
  <c r="D79" i="12"/>
  <c r="U78" i="12"/>
  <c r="T78" i="12"/>
  <c r="D78" i="12"/>
  <c r="U77" i="12"/>
  <c r="T77" i="12"/>
  <c r="D77" i="12"/>
  <c r="U76" i="12"/>
  <c r="T76" i="12"/>
  <c r="D76" i="12"/>
  <c r="U75" i="12"/>
  <c r="T75" i="12"/>
  <c r="D75" i="12"/>
  <c r="U74" i="12"/>
  <c r="T74" i="12"/>
  <c r="D74" i="12"/>
  <c r="U73" i="12"/>
  <c r="T73" i="12"/>
  <c r="D73" i="12"/>
  <c r="U72" i="12"/>
  <c r="T72" i="12"/>
  <c r="D72" i="12"/>
  <c r="U71" i="12"/>
  <c r="T71" i="12"/>
  <c r="D71" i="12"/>
  <c r="U70" i="12"/>
  <c r="T70" i="12"/>
  <c r="D70" i="12"/>
  <c r="U69" i="12"/>
  <c r="T69" i="12"/>
  <c r="D69" i="12"/>
  <c r="U68" i="12"/>
  <c r="T68" i="12"/>
  <c r="D68" i="12"/>
  <c r="U67" i="12"/>
  <c r="T67" i="12"/>
  <c r="D67" i="12"/>
  <c r="U66" i="12"/>
  <c r="T66" i="12"/>
  <c r="D66" i="12"/>
  <c r="U65" i="12"/>
  <c r="T65" i="12"/>
  <c r="D65" i="12"/>
  <c r="U64" i="12"/>
  <c r="T64" i="12"/>
  <c r="D64" i="12"/>
  <c r="U63" i="12"/>
  <c r="T63" i="12"/>
  <c r="D63" i="12"/>
  <c r="U62" i="12"/>
  <c r="T62" i="12"/>
  <c r="D62" i="12"/>
  <c r="U61" i="12"/>
  <c r="T61" i="12"/>
  <c r="D61" i="12"/>
  <c r="U60" i="12"/>
  <c r="T60" i="12"/>
  <c r="D60" i="12"/>
  <c r="U59" i="12"/>
  <c r="T59" i="12"/>
  <c r="D59" i="12"/>
  <c r="U58" i="12"/>
  <c r="T58" i="12"/>
  <c r="D58" i="12"/>
  <c r="U57" i="12"/>
  <c r="T57" i="12"/>
  <c r="D57" i="12"/>
  <c r="U56" i="12"/>
  <c r="T56" i="12"/>
  <c r="D56" i="12"/>
  <c r="U55" i="12"/>
  <c r="T55" i="12"/>
  <c r="D55" i="12"/>
  <c r="U54" i="12"/>
  <c r="T54" i="12"/>
  <c r="D54" i="12"/>
  <c r="U53" i="12"/>
  <c r="T53" i="12"/>
  <c r="D53" i="12"/>
  <c r="U52" i="12"/>
  <c r="T52" i="12"/>
  <c r="D52" i="12"/>
  <c r="U51" i="12"/>
  <c r="T51" i="12"/>
  <c r="D51" i="12"/>
  <c r="U50" i="12"/>
  <c r="T50" i="12"/>
  <c r="D50" i="12"/>
  <c r="U49" i="12"/>
  <c r="T49" i="12"/>
  <c r="D49" i="12"/>
  <c r="U48" i="12"/>
  <c r="T48" i="12"/>
  <c r="D48" i="12"/>
  <c r="U47" i="12"/>
  <c r="T47" i="12"/>
  <c r="D47" i="12"/>
  <c r="U46" i="12"/>
  <c r="T46" i="12"/>
  <c r="D46" i="12"/>
  <c r="U45" i="12"/>
  <c r="T45" i="12"/>
  <c r="D45" i="12"/>
  <c r="U44" i="12"/>
  <c r="T44" i="12"/>
  <c r="D44" i="12"/>
  <c r="U43" i="12"/>
  <c r="T43" i="12"/>
  <c r="D43" i="12"/>
  <c r="U42" i="12"/>
  <c r="T42" i="12"/>
  <c r="D42" i="12"/>
  <c r="U41" i="12"/>
  <c r="T41" i="12"/>
  <c r="D41" i="12"/>
  <c r="U40" i="12"/>
  <c r="T40" i="12"/>
  <c r="D40" i="12"/>
  <c r="U39" i="12"/>
  <c r="T39" i="12"/>
  <c r="D39" i="12"/>
  <c r="U38" i="12"/>
  <c r="T38" i="12"/>
  <c r="D38" i="12"/>
  <c r="U37" i="12"/>
  <c r="T37" i="12"/>
  <c r="D37" i="12"/>
  <c r="U36" i="12"/>
  <c r="T36" i="12"/>
  <c r="D36" i="12"/>
  <c r="U35" i="12"/>
  <c r="T35" i="12"/>
  <c r="D35" i="12"/>
  <c r="U34" i="12"/>
  <c r="T34" i="12"/>
  <c r="D34" i="12"/>
  <c r="U33" i="12"/>
  <c r="T33" i="12"/>
  <c r="D33" i="12"/>
  <c r="U32" i="12"/>
  <c r="T32" i="12"/>
  <c r="D32" i="12"/>
  <c r="U31" i="12"/>
  <c r="T31" i="12"/>
  <c r="D31" i="12"/>
  <c r="U30" i="12"/>
  <c r="T30" i="12"/>
  <c r="D30" i="12"/>
  <c r="U29" i="12"/>
  <c r="T29" i="12"/>
  <c r="D29" i="12"/>
  <c r="U28" i="12"/>
  <c r="T28" i="12"/>
  <c r="D28" i="12"/>
  <c r="U27" i="12"/>
  <c r="T27" i="12"/>
  <c r="D27" i="12"/>
  <c r="U26" i="12"/>
  <c r="T26" i="12"/>
  <c r="D26" i="12"/>
  <c r="U25" i="12"/>
  <c r="T25" i="12"/>
  <c r="D25" i="12"/>
  <c r="U24" i="12"/>
  <c r="T24" i="12"/>
  <c r="D24" i="12"/>
  <c r="U23" i="12"/>
  <c r="T23" i="12"/>
  <c r="D23" i="12"/>
  <c r="U22" i="12"/>
  <c r="T22" i="12"/>
  <c r="D22" i="12"/>
  <c r="U21" i="12"/>
  <c r="T21" i="12"/>
  <c r="D21" i="12"/>
  <c r="U20" i="12"/>
  <c r="T20" i="12"/>
  <c r="D20" i="12"/>
  <c r="U19" i="12"/>
  <c r="T19" i="12"/>
  <c r="D19" i="12"/>
  <c r="U18" i="12"/>
  <c r="T18" i="12"/>
  <c r="D18" i="12"/>
  <c r="U17" i="12"/>
  <c r="T17" i="12"/>
  <c r="D17" i="12"/>
  <c r="U16" i="12"/>
  <c r="T16" i="12"/>
  <c r="D16" i="12"/>
  <c r="U15" i="12"/>
  <c r="T15" i="12"/>
  <c r="D15" i="12"/>
  <c r="U14" i="12"/>
  <c r="T14" i="12"/>
  <c r="D14" i="12"/>
  <c r="U13" i="12"/>
  <c r="T13" i="12"/>
  <c r="D13" i="12"/>
  <c r="U12" i="12"/>
  <c r="T12" i="12"/>
  <c r="D12" i="12"/>
  <c r="U11" i="12"/>
  <c r="T11" i="12"/>
  <c r="D11" i="12"/>
  <c r="U10" i="12"/>
  <c r="T10" i="12"/>
  <c r="D10" i="12"/>
  <c r="U9" i="12"/>
  <c r="T9" i="12"/>
  <c r="D9" i="12"/>
  <c r="U8" i="12"/>
  <c r="T8" i="12"/>
  <c r="D8" i="12"/>
  <c r="U7" i="12"/>
  <c r="T7" i="12"/>
  <c r="D7" i="12"/>
  <c r="U6" i="12"/>
  <c r="T6" i="12"/>
  <c r="D6" i="12"/>
  <c r="U5" i="12"/>
  <c r="T5" i="12"/>
  <c r="D5" i="12"/>
  <c r="U4" i="12"/>
  <c r="T4" i="12"/>
  <c r="D4" i="12"/>
  <c r="U3" i="12"/>
  <c r="T3" i="12"/>
  <c r="D3" i="12"/>
  <c r="B2" i="12"/>
  <c r="U110" i="11"/>
  <c r="T110" i="11"/>
  <c r="D110" i="11"/>
  <c r="U109" i="11"/>
  <c r="T109" i="11"/>
  <c r="D109" i="11"/>
  <c r="U108" i="11"/>
  <c r="T108" i="11"/>
  <c r="D108" i="11"/>
  <c r="U107" i="11"/>
  <c r="T107" i="11"/>
  <c r="D107" i="11"/>
  <c r="U106" i="11"/>
  <c r="T106" i="11"/>
  <c r="D106" i="11"/>
  <c r="U105" i="11"/>
  <c r="T105" i="11"/>
  <c r="D105" i="11"/>
  <c r="U104" i="11"/>
  <c r="T104" i="11"/>
  <c r="D104" i="11"/>
  <c r="U103" i="11"/>
  <c r="T103" i="11"/>
  <c r="D103" i="11"/>
  <c r="U102" i="11"/>
  <c r="T102" i="11"/>
  <c r="D102" i="11"/>
  <c r="U101" i="11"/>
  <c r="T101" i="11"/>
  <c r="D101" i="11"/>
  <c r="U100" i="11"/>
  <c r="T100" i="11"/>
  <c r="D100" i="11"/>
  <c r="U99" i="11"/>
  <c r="T99" i="11"/>
  <c r="D99" i="11"/>
  <c r="U98" i="11"/>
  <c r="T98" i="11"/>
  <c r="D98" i="11"/>
  <c r="U97" i="11"/>
  <c r="T97" i="11"/>
  <c r="D97" i="11"/>
  <c r="U96" i="11"/>
  <c r="T96" i="11"/>
  <c r="D96" i="11"/>
  <c r="U95" i="11"/>
  <c r="T95" i="11"/>
  <c r="D95" i="11"/>
  <c r="U94" i="11"/>
  <c r="T94" i="11"/>
  <c r="D94" i="11"/>
  <c r="U93" i="11"/>
  <c r="T93" i="11"/>
  <c r="D93" i="11"/>
  <c r="U92" i="11"/>
  <c r="T92" i="11"/>
  <c r="D92" i="11"/>
  <c r="U91" i="11"/>
  <c r="T91" i="11"/>
  <c r="D91" i="11"/>
  <c r="U90" i="11"/>
  <c r="T90" i="11"/>
  <c r="D90" i="11"/>
  <c r="U89" i="11"/>
  <c r="T89" i="11"/>
  <c r="D89" i="11"/>
  <c r="U88" i="11"/>
  <c r="T88" i="11"/>
  <c r="D88" i="11"/>
  <c r="U87" i="11"/>
  <c r="T87" i="11"/>
  <c r="D87" i="11"/>
  <c r="U86" i="11"/>
  <c r="T86" i="11"/>
  <c r="D86" i="11"/>
  <c r="U85" i="11"/>
  <c r="T85" i="11"/>
  <c r="D85" i="11"/>
  <c r="U84" i="11"/>
  <c r="T84" i="11"/>
  <c r="D84" i="11"/>
  <c r="U83" i="11"/>
  <c r="T83" i="11"/>
  <c r="D83" i="11"/>
  <c r="U82" i="11"/>
  <c r="T82" i="11"/>
  <c r="D82" i="11"/>
  <c r="U81" i="11"/>
  <c r="T81" i="11"/>
  <c r="D81" i="11"/>
  <c r="U80" i="11"/>
  <c r="T80" i="11"/>
  <c r="D80" i="11"/>
  <c r="U79" i="11"/>
  <c r="T79" i="11"/>
  <c r="D79" i="11"/>
  <c r="U78" i="11"/>
  <c r="T78" i="11"/>
  <c r="D78" i="11"/>
  <c r="U77" i="11"/>
  <c r="T77" i="11"/>
  <c r="D77" i="11"/>
  <c r="U76" i="11"/>
  <c r="T76" i="11"/>
  <c r="D76" i="11"/>
  <c r="U75" i="11"/>
  <c r="T75" i="11"/>
  <c r="D75" i="11"/>
  <c r="U74" i="11"/>
  <c r="T74" i="11"/>
  <c r="D74" i="11"/>
  <c r="U73" i="11"/>
  <c r="T73" i="11"/>
  <c r="D73" i="11"/>
  <c r="U72" i="11"/>
  <c r="T72" i="11"/>
  <c r="D72" i="11"/>
  <c r="U71" i="11"/>
  <c r="T71" i="11"/>
  <c r="D71" i="11"/>
  <c r="U70" i="11"/>
  <c r="T70" i="11"/>
  <c r="D70" i="11"/>
  <c r="U69" i="11"/>
  <c r="T69" i="11"/>
  <c r="D69" i="11"/>
  <c r="U68" i="11"/>
  <c r="T68" i="11"/>
  <c r="D68" i="11"/>
  <c r="U67" i="11"/>
  <c r="T67" i="11"/>
  <c r="D67" i="11"/>
  <c r="U66" i="11"/>
  <c r="T66" i="11"/>
  <c r="D66" i="11"/>
  <c r="U65" i="11"/>
  <c r="T65" i="11"/>
  <c r="D65" i="11"/>
  <c r="U64" i="11"/>
  <c r="T64" i="11"/>
  <c r="D64" i="11"/>
  <c r="U63" i="11"/>
  <c r="T63" i="11"/>
  <c r="D63" i="11"/>
  <c r="U62" i="11"/>
  <c r="T62" i="11"/>
  <c r="D62" i="11"/>
  <c r="U61" i="11"/>
  <c r="T61" i="11"/>
  <c r="D61" i="11"/>
  <c r="U60" i="11"/>
  <c r="T60" i="11"/>
  <c r="D60" i="11"/>
  <c r="U59" i="11"/>
  <c r="T59" i="11"/>
  <c r="D59" i="11"/>
  <c r="U58" i="11"/>
  <c r="T58" i="11"/>
  <c r="D58" i="11"/>
  <c r="U57" i="11"/>
  <c r="T57" i="11"/>
  <c r="D57" i="11"/>
  <c r="U56" i="11"/>
  <c r="T56" i="11"/>
  <c r="D56" i="11"/>
  <c r="U55" i="11"/>
  <c r="T55" i="11"/>
  <c r="D55" i="11"/>
  <c r="U54" i="11"/>
  <c r="T54" i="11"/>
  <c r="D54" i="11"/>
  <c r="U53" i="11"/>
  <c r="T53" i="11"/>
  <c r="D53" i="11"/>
  <c r="U52" i="11"/>
  <c r="T52" i="11"/>
  <c r="D52" i="11"/>
  <c r="U51" i="11"/>
  <c r="T51" i="11"/>
  <c r="D51" i="11"/>
  <c r="U50" i="11"/>
  <c r="T50" i="11"/>
  <c r="D50" i="11"/>
  <c r="U49" i="11"/>
  <c r="T49" i="11"/>
  <c r="D49" i="11"/>
  <c r="U48" i="11"/>
  <c r="T48" i="11"/>
  <c r="D48" i="11"/>
  <c r="U47" i="11"/>
  <c r="T47" i="11"/>
  <c r="D47" i="11"/>
  <c r="U46" i="11"/>
  <c r="T46" i="11"/>
  <c r="D46" i="11"/>
  <c r="U45" i="11"/>
  <c r="T45" i="11"/>
  <c r="D45" i="11"/>
  <c r="U44" i="11"/>
  <c r="T44" i="11"/>
  <c r="D44" i="11"/>
  <c r="U43" i="11"/>
  <c r="T43" i="11"/>
  <c r="D43" i="11"/>
  <c r="U42" i="11"/>
  <c r="T42" i="11"/>
  <c r="D42" i="11"/>
  <c r="U41" i="11"/>
  <c r="T41" i="11"/>
  <c r="D41" i="11"/>
  <c r="U40" i="11"/>
  <c r="T40" i="11"/>
  <c r="D40" i="11"/>
  <c r="U39" i="11"/>
  <c r="T39" i="11"/>
  <c r="D39" i="11"/>
  <c r="U38" i="11"/>
  <c r="T38" i="11"/>
  <c r="D38" i="11"/>
  <c r="U37" i="11"/>
  <c r="T37" i="11"/>
  <c r="D37" i="11"/>
  <c r="U36" i="11"/>
  <c r="T36" i="11"/>
  <c r="D36" i="11"/>
  <c r="U35" i="11"/>
  <c r="T35" i="11"/>
  <c r="D35" i="11"/>
  <c r="U34" i="11"/>
  <c r="T34" i="11"/>
  <c r="D34" i="11"/>
  <c r="U33" i="11"/>
  <c r="T33" i="11"/>
  <c r="D33" i="11"/>
  <c r="U32" i="11"/>
  <c r="T32" i="11"/>
  <c r="D32" i="11"/>
  <c r="U31" i="11"/>
  <c r="T31" i="11"/>
  <c r="D31" i="11"/>
  <c r="U30" i="11"/>
  <c r="T30" i="11"/>
  <c r="D30" i="11"/>
  <c r="U29" i="11"/>
  <c r="T29" i="11"/>
  <c r="D29" i="11"/>
  <c r="U28" i="11"/>
  <c r="T28" i="11"/>
  <c r="D28" i="11"/>
  <c r="U27" i="11"/>
  <c r="T27" i="11"/>
  <c r="D27" i="11"/>
  <c r="U26" i="11"/>
  <c r="T26" i="11"/>
  <c r="D26" i="11"/>
  <c r="U25" i="11"/>
  <c r="T25" i="11"/>
  <c r="D25" i="11"/>
  <c r="U24" i="11"/>
  <c r="T24" i="11"/>
  <c r="D24" i="11"/>
  <c r="U23" i="11"/>
  <c r="T23" i="11"/>
  <c r="D23" i="11"/>
  <c r="U22" i="11"/>
  <c r="T22" i="11"/>
  <c r="D22" i="11"/>
  <c r="U21" i="11"/>
  <c r="T21" i="11"/>
  <c r="D21" i="11"/>
  <c r="U20" i="11"/>
  <c r="T20" i="11"/>
  <c r="D20" i="11"/>
  <c r="U19" i="11"/>
  <c r="T19" i="11"/>
  <c r="D19" i="11"/>
  <c r="U18" i="11"/>
  <c r="T18" i="11"/>
  <c r="D18" i="11"/>
  <c r="U17" i="11"/>
  <c r="T17" i="11"/>
  <c r="D17" i="11"/>
  <c r="U16" i="11"/>
  <c r="T16" i="11"/>
  <c r="D16" i="11"/>
  <c r="U15" i="11"/>
  <c r="T15" i="11"/>
  <c r="D15" i="11"/>
  <c r="U14" i="11"/>
  <c r="T14" i="11"/>
  <c r="U13" i="11"/>
  <c r="T13" i="11"/>
  <c r="U12" i="11"/>
  <c r="T12" i="11"/>
  <c r="U11" i="11"/>
  <c r="T11" i="11"/>
  <c r="U10" i="11"/>
  <c r="T10" i="11"/>
  <c r="U9" i="11"/>
  <c r="T9" i="11"/>
  <c r="U8" i="11"/>
  <c r="T8" i="11"/>
  <c r="U7" i="11"/>
  <c r="T7" i="11"/>
  <c r="U6" i="11"/>
  <c r="T6" i="11"/>
  <c r="U5" i="11"/>
  <c r="T5" i="11"/>
  <c r="U4" i="11"/>
  <c r="T4" i="11"/>
  <c r="U3" i="11"/>
  <c r="T3" i="11"/>
  <c r="B2" i="11"/>
  <c r="H13" i="4"/>
  <c r="H15" i="4" s="1"/>
  <c r="U110" i="10"/>
  <c r="T110" i="10"/>
  <c r="D110" i="10"/>
  <c r="U109" i="10"/>
  <c r="T109" i="10"/>
  <c r="D109" i="10"/>
  <c r="U108" i="10"/>
  <c r="T108" i="10"/>
  <c r="D108" i="10"/>
  <c r="U107" i="10"/>
  <c r="T107" i="10"/>
  <c r="D107" i="10"/>
  <c r="U106" i="10"/>
  <c r="T106" i="10"/>
  <c r="D106" i="10"/>
  <c r="U105" i="10"/>
  <c r="T105" i="10"/>
  <c r="D105" i="10"/>
  <c r="U104" i="10"/>
  <c r="T104" i="10"/>
  <c r="D104" i="10"/>
  <c r="U103" i="10"/>
  <c r="T103" i="10"/>
  <c r="D103" i="10"/>
  <c r="U102" i="10"/>
  <c r="T102" i="10"/>
  <c r="D102" i="10"/>
  <c r="U101" i="10"/>
  <c r="T101" i="10"/>
  <c r="D101" i="10"/>
  <c r="U100" i="10"/>
  <c r="T100" i="10"/>
  <c r="D100" i="10"/>
  <c r="U99" i="10"/>
  <c r="T99" i="10"/>
  <c r="D99" i="10"/>
  <c r="U98" i="10"/>
  <c r="T98" i="10"/>
  <c r="D98" i="10"/>
  <c r="U97" i="10"/>
  <c r="T97" i="10"/>
  <c r="D97" i="10"/>
  <c r="U96" i="10"/>
  <c r="T96" i="10"/>
  <c r="D96" i="10"/>
  <c r="U95" i="10"/>
  <c r="T95" i="10"/>
  <c r="D95" i="10"/>
  <c r="U94" i="10"/>
  <c r="T94" i="10"/>
  <c r="D94" i="10"/>
  <c r="U93" i="10"/>
  <c r="T93" i="10"/>
  <c r="D93" i="10"/>
  <c r="U92" i="10"/>
  <c r="T92" i="10"/>
  <c r="D92" i="10"/>
  <c r="U91" i="10"/>
  <c r="T91" i="10"/>
  <c r="D91" i="10"/>
  <c r="U90" i="10"/>
  <c r="T90" i="10"/>
  <c r="D90" i="10"/>
  <c r="U89" i="10"/>
  <c r="T89" i="10"/>
  <c r="D89" i="10"/>
  <c r="U88" i="10"/>
  <c r="T88" i="10"/>
  <c r="D88" i="10"/>
  <c r="U87" i="10"/>
  <c r="T87" i="10"/>
  <c r="D87" i="10"/>
  <c r="U86" i="10"/>
  <c r="T86" i="10"/>
  <c r="D86" i="10"/>
  <c r="U85" i="10"/>
  <c r="T85" i="10"/>
  <c r="D85" i="10"/>
  <c r="U84" i="10"/>
  <c r="T84" i="10"/>
  <c r="D84" i="10"/>
  <c r="U83" i="10"/>
  <c r="T83" i="10"/>
  <c r="D83" i="10"/>
  <c r="U82" i="10"/>
  <c r="T82" i="10"/>
  <c r="D82" i="10"/>
  <c r="U81" i="10"/>
  <c r="T81" i="10"/>
  <c r="D81" i="10"/>
  <c r="U80" i="10"/>
  <c r="T80" i="10"/>
  <c r="D80" i="10"/>
  <c r="U79" i="10"/>
  <c r="T79" i="10"/>
  <c r="D79" i="10"/>
  <c r="U78" i="10"/>
  <c r="T78" i="10"/>
  <c r="D78" i="10"/>
  <c r="U77" i="10"/>
  <c r="T77" i="10"/>
  <c r="D77" i="10"/>
  <c r="U76" i="10"/>
  <c r="T76" i="10"/>
  <c r="D76" i="10"/>
  <c r="U75" i="10"/>
  <c r="T75" i="10"/>
  <c r="D75" i="10"/>
  <c r="U74" i="10"/>
  <c r="T74" i="10"/>
  <c r="D74" i="10"/>
  <c r="U73" i="10"/>
  <c r="T73" i="10"/>
  <c r="D73" i="10"/>
  <c r="U72" i="10"/>
  <c r="T72" i="10"/>
  <c r="D72" i="10"/>
  <c r="U71" i="10"/>
  <c r="T71" i="10"/>
  <c r="D71" i="10"/>
  <c r="U70" i="10"/>
  <c r="T70" i="10"/>
  <c r="D70" i="10"/>
  <c r="U69" i="10"/>
  <c r="T69" i="10"/>
  <c r="D69" i="10"/>
  <c r="U68" i="10"/>
  <c r="T68" i="10"/>
  <c r="D68" i="10"/>
  <c r="U67" i="10"/>
  <c r="T67" i="10"/>
  <c r="D67" i="10"/>
  <c r="U66" i="10"/>
  <c r="T66" i="10"/>
  <c r="D66" i="10"/>
  <c r="U65" i="10"/>
  <c r="T65" i="10"/>
  <c r="D65" i="10"/>
  <c r="U64" i="10"/>
  <c r="T64" i="10"/>
  <c r="D64" i="10"/>
  <c r="U63" i="10"/>
  <c r="T63" i="10"/>
  <c r="D63" i="10"/>
  <c r="U62" i="10"/>
  <c r="T62" i="10"/>
  <c r="D62" i="10"/>
  <c r="U61" i="10"/>
  <c r="T61" i="10"/>
  <c r="D61" i="10"/>
  <c r="U60" i="10"/>
  <c r="T60" i="10"/>
  <c r="D60" i="10"/>
  <c r="U59" i="10"/>
  <c r="T59" i="10"/>
  <c r="D59" i="10"/>
  <c r="U58" i="10"/>
  <c r="T58" i="10"/>
  <c r="D58" i="10"/>
  <c r="U57" i="10"/>
  <c r="T57" i="10"/>
  <c r="D57" i="10"/>
  <c r="U56" i="10"/>
  <c r="T56" i="10"/>
  <c r="D56" i="10"/>
  <c r="U55" i="10"/>
  <c r="T55" i="10"/>
  <c r="D55" i="10"/>
  <c r="U54" i="10"/>
  <c r="T54" i="10"/>
  <c r="D54" i="10"/>
  <c r="U53" i="10"/>
  <c r="T53" i="10"/>
  <c r="D53" i="10"/>
  <c r="U52" i="10"/>
  <c r="T52" i="10"/>
  <c r="D52" i="10"/>
  <c r="U51" i="10"/>
  <c r="T51" i="10"/>
  <c r="D51" i="10"/>
  <c r="U50" i="10"/>
  <c r="T50" i="10"/>
  <c r="D50" i="10"/>
  <c r="U49" i="10"/>
  <c r="T49" i="10"/>
  <c r="D49" i="10"/>
  <c r="U48" i="10"/>
  <c r="T48" i="10"/>
  <c r="D48" i="10"/>
  <c r="U47" i="10"/>
  <c r="T47" i="10"/>
  <c r="D47" i="10"/>
  <c r="U46" i="10"/>
  <c r="T46" i="10"/>
  <c r="D46" i="10"/>
  <c r="U45" i="10"/>
  <c r="T45" i="10"/>
  <c r="D45" i="10"/>
  <c r="U44" i="10"/>
  <c r="T44" i="10"/>
  <c r="D44" i="10"/>
  <c r="U43" i="10"/>
  <c r="T43" i="10"/>
  <c r="D43" i="10"/>
  <c r="U42" i="10"/>
  <c r="T42" i="10"/>
  <c r="D42" i="10"/>
  <c r="U41" i="10"/>
  <c r="T41" i="10"/>
  <c r="D41" i="10"/>
  <c r="U40" i="10"/>
  <c r="T40" i="10"/>
  <c r="D40" i="10"/>
  <c r="U39" i="10"/>
  <c r="T39" i="10"/>
  <c r="D39" i="10"/>
  <c r="U38" i="10"/>
  <c r="T38" i="10"/>
  <c r="D38" i="10"/>
  <c r="U37" i="10"/>
  <c r="T37" i="10"/>
  <c r="D37" i="10"/>
  <c r="U36" i="10"/>
  <c r="T36" i="10"/>
  <c r="D36" i="10"/>
  <c r="U35" i="10"/>
  <c r="T35" i="10"/>
  <c r="D35" i="10"/>
  <c r="U34" i="10"/>
  <c r="T34" i="10"/>
  <c r="D34" i="10"/>
  <c r="U33" i="10"/>
  <c r="T33" i="10"/>
  <c r="D33" i="10"/>
  <c r="U32" i="10"/>
  <c r="T32" i="10"/>
  <c r="D32" i="10"/>
  <c r="U31" i="10"/>
  <c r="T31" i="10"/>
  <c r="D31" i="10"/>
  <c r="U30" i="10"/>
  <c r="T30" i="10"/>
  <c r="D30" i="10"/>
  <c r="U29" i="10"/>
  <c r="T29" i="10"/>
  <c r="D29" i="10"/>
  <c r="U28" i="10"/>
  <c r="T28" i="10"/>
  <c r="D28" i="10"/>
  <c r="U27" i="10"/>
  <c r="T27" i="10"/>
  <c r="D27" i="10"/>
  <c r="U26" i="10"/>
  <c r="T26" i="10"/>
  <c r="D26" i="10"/>
  <c r="U25" i="10"/>
  <c r="T25" i="10"/>
  <c r="D25" i="10"/>
  <c r="U24" i="10"/>
  <c r="T24" i="10"/>
  <c r="D24" i="10"/>
  <c r="U23" i="10"/>
  <c r="T23" i="10"/>
  <c r="D23" i="10"/>
  <c r="U22" i="10"/>
  <c r="T22" i="10"/>
  <c r="D22" i="10"/>
  <c r="U21" i="10"/>
  <c r="T21" i="10"/>
  <c r="D21" i="10"/>
  <c r="U20" i="10"/>
  <c r="T20" i="10"/>
  <c r="D20" i="10"/>
  <c r="U19" i="10"/>
  <c r="T19" i="10"/>
  <c r="D19" i="10"/>
  <c r="U18" i="10"/>
  <c r="T18" i="10"/>
  <c r="D18" i="10"/>
  <c r="U17" i="10"/>
  <c r="T17" i="10"/>
  <c r="D17" i="10"/>
  <c r="U16" i="10"/>
  <c r="T16" i="10"/>
  <c r="D16" i="10"/>
  <c r="U15" i="10"/>
  <c r="T15" i="10"/>
  <c r="D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U6" i="10"/>
  <c r="T6" i="10"/>
  <c r="U5" i="10"/>
  <c r="T5" i="10"/>
  <c r="U4" i="10"/>
  <c r="T4" i="10"/>
  <c r="U3" i="10"/>
  <c r="T3" i="10"/>
  <c r="B2" i="10"/>
  <c r="U110" i="9"/>
  <c r="T110" i="9"/>
  <c r="S110" i="9"/>
  <c r="B110" i="9" s="1"/>
  <c r="R110" i="9"/>
  <c r="Q110" i="9"/>
  <c r="N110" i="9"/>
  <c r="D110" i="9"/>
  <c r="U109" i="9"/>
  <c r="T109" i="9"/>
  <c r="S109" i="9"/>
  <c r="B109" i="9" s="1"/>
  <c r="R109" i="9"/>
  <c r="Q109" i="9"/>
  <c r="N109" i="9"/>
  <c r="D109" i="9"/>
  <c r="U108" i="9"/>
  <c r="T108" i="9"/>
  <c r="S108" i="9"/>
  <c r="B108" i="9" s="1"/>
  <c r="R108" i="9"/>
  <c r="Q108" i="9"/>
  <c r="N108" i="9"/>
  <c r="D108" i="9"/>
  <c r="U107" i="9"/>
  <c r="T107" i="9"/>
  <c r="S107" i="9"/>
  <c r="B107" i="9" s="1"/>
  <c r="R107" i="9"/>
  <c r="Q107" i="9"/>
  <c r="N107" i="9"/>
  <c r="D107" i="9"/>
  <c r="U106" i="9"/>
  <c r="T106" i="9"/>
  <c r="S106" i="9"/>
  <c r="B106" i="9" s="1"/>
  <c r="R106" i="9"/>
  <c r="Q106" i="9"/>
  <c r="N106" i="9"/>
  <c r="D106" i="9"/>
  <c r="U105" i="9"/>
  <c r="T105" i="9"/>
  <c r="S105" i="9"/>
  <c r="B105" i="9" s="1"/>
  <c r="R105" i="9"/>
  <c r="Q105" i="9"/>
  <c r="N105" i="9"/>
  <c r="D105" i="9"/>
  <c r="U104" i="9"/>
  <c r="T104" i="9"/>
  <c r="S104" i="9"/>
  <c r="B104" i="9" s="1"/>
  <c r="R104" i="9"/>
  <c r="Q104" i="9"/>
  <c r="N104" i="9"/>
  <c r="D104" i="9"/>
  <c r="U103" i="9"/>
  <c r="T103" i="9"/>
  <c r="S103" i="9"/>
  <c r="B103" i="9" s="1"/>
  <c r="R103" i="9"/>
  <c r="Q103" i="9"/>
  <c r="N103" i="9"/>
  <c r="D103" i="9"/>
  <c r="U102" i="9"/>
  <c r="T102" i="9"/>
  <c r="S102" i="9"/>
  <c r="B102" i="9" s="1"/>
  <c r="R102" i="9"/>
  <c r="Q102" i="9"/>
  <c r="N102" i="9"/>
  <c r="D102" i="9"/>
  <c r="U101" i="9"/>
  <c r="T101" i="9"/>
  <c r="S101" i="9"/>
  <c r="B101" i="9" s="1"/>
  <c r="R101" i="9"/>
  <c r="Q101" i="9"/>
  <c r="N101" i="9"/>
  <c r="D101" i="9"/>
  <c r="U100" i="9"/>
  <c r="T100" i="9"/>
  <c r="S100" i="9"/>
  <c r="B100" i="9" s="1"/>
  <c r="R100" i="9"/>
  <c r="Q100" i="9"/>
  <c r="N100" i="9"/>
  <c r="D100" i="9"/>
  <c r="U99" i="9"/>
  <c r="T99" i="9"/>
  <c r="S99" i="9"/>
  <c r="B99" i="9" s="1"/>
  <c r="R99" i="9"/>
  <c r="Q99" i="9"/>
  <c r="N99" i="9"/>
  <c r="D99" i="9"/>
  <c r="U98" i="9"/>
  <c r="T98" i="9"/>
  <c r="S98" i="9"/>
  <c r="B98" i="9" s="1"/>
  <c r="R98" i="9"/>
  <c r="Q98" i="9"/>
  <c r="N98" i="9"/>
  <c r="D98" i="9"/>
  <c r="U97" i="9"/>
  <c r="T97" i="9"/>
  <c r="S97" i="9"/>
  <c r="B97" i="9" s="1"/>
  <c r="R97" i="9"/>
  <c r="Q97" i="9"/>
  <c r="N97" i="9"/>
  <c r="D97" i="9"/>
  <c r="U96" i="9"/>
  <c r="T96" i="9"/>
  <c r="S96" i="9"/>
  <c r="B96" i="9" s="1"/>
  <c r="R96" i="9"/>
  <c r="Q96" i="9"/>
  <c r="N96" i="9"/>
  <c r="D96" i="9"/>
  <c r="U95" i="9"/>
  <c r="T95" i="9"/>
  <c r="S95" i="9"/>
  <c r="B95" i="9" s="1"/>
  <c r="R95" i="9"/>
  <c r="Q95" i="9"/>
  <c r="N95" i="9"/>
  <c r="D95" i="9"/>
  <c r="U94" i="9"/>
  <c r="T94" i="9"/>
  <c r="S94" i="9"/>
  <c r="B94" i="9" s="1"/>
  <c r="R94" i="9"/>
  <c r="Q94" i="9"/>
  <c r="N94" i="9"/>
  <c r="D94" i="9"/>
  <c r="U93" i="9"/>
  <c r="T93" i="9"/>
  <c r="S93" i="9"/>
  <c r="B93" i="9" s="1"/>
  <c r="R93" i="9"/>
  <c r="Q93" i="9"/>
  <c r="N93" i="9"/>
  <c r="D93" i="9"/>
  <c r="U92" i="9"/>
  <c r="T92" i="9"/>
  <c r="S92" i="9"/>
  <c r="B92" i="9" s="1"/>
  <c r="R92" i="9"/>
  <c r="Q92" i="9"/>
  <c r="N92" i="9"/>
  <c r="D92" i="9"/>
  <c r="U91" i="9"/>
  <c r="T91" i="9"/>
  <c r="S91" i="9"/>
  <c r="B91" i="9" s="1"/>
  <c r="R91" i="9"/>
  <c r="Q91" i="9"/>
  <c r="N91" i="9"/>
  <c r="D91" i="9"/>
  <c r="U90" i="9"/>
  <c r="T90" i="9"/>
  <c r="S90" i="9"/>
  <c r="B90" i="9" s="1"/>
  <c r="R90" i="9"/>
  <c r="Q90" i="9"/>
  <c r="N90" i="9"/>
  <c r="D90" i="9"/>
  <c r="U89" i="9"/>
  <c r="T89" i="9"/>
  <c r="S89" i="9"/>
  <c r="B89" i="9" s="1"/>
  <c r="R89" i="9"/>
  <c r="Q89" i="9"/>
  <c r="N89" i="9"/>
  <c r="D89" i="9"/>
  <c r="U88" i="9"/>
  <c r="T88" i="9"/>
  <c r="S88" i="9"/>
  <c r="B88" i="9" s="1"/>
  <c r="R88" i="9"/>
  <c r="Q88" i="9"/>
  <c r="N88" i="9"/>
  <c r="D88" i="9"/>
  <c r="U87" i="9"/>
  <c r="T87" i="9"/>
  <c r="S87" i="9"/>
  <c r="B87" i="9" s="1"/>
  <c r="R87" i="9"/>
  <c r="Q87" i="9"/>
  <c r="N87" i="9"/>
  <c r="D87" i="9"/>
  <c r="U86" i="9"/>
  <c r="T86" i="9"/>
  <c r="S86" i="9"/>
  <c r="B86" i="9" s="1"/>
  <c r="R86" i="9"/>
  <c r="Q86" i="9"/>
  <c r="N86" i="9"/>
  <c r="D86" i="9"/>
  <c r="U85" i="9"/>
  <c r="T85" i="9"/>
  <c r="S85" i="9"/>
  <c r="B85" i="9" s="1"/>
  <c r="R85" i="9"/>
  <c r="Q85" i="9"/>
  <c r="N85" i="9"/>
  <c r="D85" i="9"/>
  <c r="U84" i="9"/>
  <c r="T84" i="9"/>
  <c r="S84" i="9"/>
  <c r="B84" i="9" s="1"/>
  <c r="R84" i="9"/>
  <c r="Q84" i="9"/>
  <c r="N84" i="9"/>
  <c r="D84" i="9"/>
  <c r="U83" i="9"/>
  <c r="T83" i="9"/>
  <c r="S83" i="9"/>
  <c r="B83" i="9" s="1"/>
  <c r="R83" i="9"/>
  <c r="Q83" i="9"/>
  <c r="N83" i="9"/>
  <c r="D83" i="9"/>
  <c r="U82" i="9"/>
  <c r="T82" i="9"/>
  <c r="S82" i="9"/>
  <c r="B82" i="9" s="1"/>
  <c r="R82" i="9"/>
  <c r="Q82" i="9"/>
  <c r="N82" i="9"/>
  <c r="D82" i="9"/>
  <c r="U81" i="9"/>
  <c r="T81" i="9"/>
  <c r="S81" i="9"/>
  <c r="B81" i="9" s="1"/>
  <c r="R81" i="9"/>
  <c r="Q81" i="9"/>
  <c r="N81" i="9"/>
  <c r="D81" i="9"/>
  <c r="U80" i="9"/>
  <c r="T80" i="9"/>
  <c r="S80" i="9"/>
  <c r="B80" i="9" s="1"/>
  <c r="R80" i="9"/>
  <c r="Q80" i="9"/>
  <c r="N80" i="9"/>
  <c r="D80" i="9"/>
  <c r="U79" i="9"/>
  <c r="T79" i="9"/>
  <c r="S79" i="9"/>
  <c r="B79" i="9" s="1"/>
  <c r="R79" i="9"/>
  <c r="Q79" i="9"/>
  <c r="N79" i="9"/>
  <c r="D79" i="9"/>
  <c r="U78" i="9"/>
  <c r="T78" i="9"/>
  <c r="S78" i="9"/>
  <c r="B78" i="9" s="1"/>
  <c r="R78" i="9"/>
  <c r="Q78" i="9"/>
  <c r="N78" i="9"/>
  <c r="D78" i="9"/>
  <c r="U77" i="9"/>
  <c r="T77" i="9"/>
  <c r="S77" i="9"/>
  <c r="B77" i="9" s="1"/>
  <c r="R77" i="9"/>
  <c r="Q77" i="9"/>
  <c r="N77" i="9"/>
  <c r="D77" i="9"/>
  <c r="U76" i="9"/>
  <c r="T76" i="9"/>
  <c r="S76" i="9"/>
  <c r="B76" i="9" s="1"/>
  <c r="R76" i="9"/>
  <c r="Q76" i="9"/>
  <c r="N76" i="9"/>
  <c r="D76" i="9"/>
  <c r="U75" i="9"/>
  <c r="T75" i="9"/>
  <c r="S75" i="9"/>
  <c r="B75" i="9" s="1"/>
  <c r="R75" i="9"/>
  <c r="Q75" i="9"/>
  <c r="N75" i="9"/>
  <c r="D75" i="9"/>
  <c r="U74" i="9"/>
  <c r="T74" i="9"/>
  <c r="S74" i="9"/>
  <c r="B74" i="9" s="1"/>
  <c r="R74" i="9"/>
  <c r="Q74" i="9"/>
  <c r="N74" i="9"/>
  <c r="D74" i="9"/>
  <c r="U73" i="9"/>
  <c r="T73" i="9"/>
  <c r="S73" i="9"/>
  <c r="B73" i="9" s="1"/>
  <c r="R73" i="9"/>
  <c r="Q73" i="9"/>
  <c r="N73" i="9"/>
  <c r="D73" i="9"/>
  <c r="U72" i="9"/>
  <c r="T72" i="9"/>
  <c r="S72" i="9"/>
  <c r="B72" i="9" s="1"/>
  <c r="R72" i="9"/>
  <c r="Q72" i="9"/>
  <c r="N72" i="9"/>
  <c r="D72" i="9"/>
  <c r="U71" i="9"/>
  <c r="T71" i="9"/>
  <c r="S71" i="9"/>
  <c r="B71" i="9" s="1"/>
  <c r="R71" i="9"/>
  <c r="Q71" i="9"/>
  <c r="N71" i="9"/>
  <c r="D71" i="9"/>
  <c r="U70" i="9"/>
  <c r="T70" i="9"/>
  <c r="S70" i="9"/>
  <c r="B70" i="9" s="1"/>
  <c r="R70" i="9"/>
  <c r="Q70" i="9"/>
  <c r="N70" i="9"/>
  <c r="D70" i="9"/>
  <c r="U69" i="9"/>
  <c r="T69" i="9"/>
  <c r="S69" i="9"/>
  <c r="B69" i="9" s="1"/>
  <c r="R69" i="9"/>
  <c r="Q69" i="9"/>
  <c r="N69" i="9"/>
  <c r="D69" i="9"/>
  <c r="U68" i="9"/>
  <c r="T68" i="9"/>
  <c r="S68" i="9"/>
  <c r="B68" i="9" s="1"/>
  <c r="R68" i="9"/>
  <c r="Q68" i="9"/>
  <c r="N68" i="9"/>
  <c r="D68" i="9"/>
  <c r="U67" i="9"/>
  <c r="T67" i="9"/>
  <c r="S67" i="9"/>
  <c r="B67" i="9" s="1"/>
  <c r="R67" i="9"/>
  <c r="Q67" i="9"/>
  <c r="N67" i="9"/>
  <c r="D67" i="9"/>
  <c r="U66" i="9"/>
  <c r="T66" i="9"/>
  <c r="S66" i="9"/>
  <c r="B66" i="9" s="1"/>
  <c r="R66" i="9"/>
  <c r="Q66" i="9"/>
  <c r="N66" i="9"/>
  <c r="D66" i="9"/>
  <c r="U65" i="9"/>
  <c r="T65" i="9"/>
  <c r="S65" i="9"/>
  <c r="B65" i="9" s="1"/>
  <c r="R65" i="9"/>
  <c r="Q65" i="9"/>
  <c r="N65" i="9"/>
  <c r="D65" i="9"/>
  <c r="U64" i="9"/>
  <c r="T64" i="9"/>
  <c r="S64" i="9"/>
  <c r="B64" i="9" s="1"/>
  <c r="R64" i="9"/>
  <c r="Q64" i="9"/>
  <c r="N64" i="9"/>
  <c r="D64" i="9"/>
  <c r="U63" i="9"/>
  <c r="T63" i="9"/>
  <c r="S63" i="9"/>
  <c r="B63" i="9" s="1"/>
  <c r="R63" i="9"/>
  <c r="Q63" i="9"/>
  <c r="N63" i="9"/>
  <c r="D63" i="9"/>
  <c r="U62" i="9"/>
  <c r="T62" i="9"/>
  <c r="S62" i="9"/>
  <c r="B62" i="9" s="1"/>
  <c r="R62" i="9"/>
  <c r="Q62" i="9"/>
  <c r="N62" i="9"/>
  <c r="D62" i="9"/>
  <c r="U61" i="9"/>
  <c r="T61" i="9"/>
  <c r="S61" i="9"/>
  <c r="B61" i="9" s="1"/>
  <c r="R61" i="9"/>
  <c r="Q61" i="9"/>
  <c r="N61" i="9"/>
  <c r="D61" i="9"/>
  <c r="U60" i="9"/>
  <c r="T60" i="9"/>
  <c r="S60" i="9"/>
  <c r="B60" i="9" s="1"/>
  <c r="R60" i="9"/>
  <c r="Q60" i="9"/>
  <c r="N60" i="9"/>
  <c r="D60" i="9"/>
  <c r="U59" i="9"/>
  <c r="T59" i="9"/>
  <c r="S59" i="9"/>
  <c r="B59" i="9" s="1"/>
  <c r="R59" i="9"/>
  <c r="Q59" i="9"/>
  <c r="N59" i="9"/>
  <c r="D59" i="9"/>
  <c r="U58" i="9"/>
  <c r="T58" i="9"/>
  <c r="S58" i="9"/>
  <c r="B58" i="9" s="1"/>
  <c r="R58" i="9"/>
  <c r="Q58" i="9"/>
  <c r="N58" i="9"/>
  <c r="D58" i="9"/>
  <c r="U57" i="9"/>
  <c r="T57" i="9"/>
  <c r="S57" i="9"/>
  <c r="B57" i="9" s="1"/>
  <c r="R57" i="9"/>
  <c r="Q57" i="9"/>
  <c r="N57" i="9"/>
  <c r="D57" i="9"/>
  <c r="U56" i="9"/>
  <c r="T56" i="9"/>
  <c r="S56" i="9"/>
  <c r="B56" i="9" s="1"/>
  <c r="R56" i="9"/>
  <c r="Q56" i="9"/>
  <c r="N56" i="9"/>
  <c r="D56" i="9"/>
  <c r="U55" i="9"/>
  <c r="T55" i="9"/>
  <c r="S55" i="9"/>
  <c r="B55" i="9" s="1"/>
  <c r="R55" i="9"/>
  <c r="Q55" i="9"/>
  <c r="N55" i="9"/>
  <c r="D55" i="9"/>
  <c r="U54" i="9"/>
  <c r="T54" i="9"/>
  <c r="S54" i="9"/>
  <c r="B54" i="9" s="1"/>
  <c r="R54" i="9"/>
  <c r="Q54" i="9"/>
  <c r="N54" i="9"/>
  <c r="D54" i="9"/>
  <c r="U53" i="9"/>
  <c r="T53" i="9"/>
  <c r="S53" i="9"/>
  <c r="B53" i="9" s="1"/>
  <c r="R53" i="9"/>
  <c r="Q53" i="9"/>
  <c r="N53" i="9"/>
  <c r="D53" i="9"/>
  <c r="U52" i="9"/>
  <c r="T52" i="9"/>
  <c r="S52" i="9"/>
  <c r="B52" i="9" s="1"/>
  <c r="R52" i="9"/>
  <c r="Q52" i="9"/>
  <c r="N52" i="9"/>
  <c r="D52" i="9"/>
  <c r="U51" i="9"/>
  <c r="T51" i="9"/>
  <c r="S51" i="9"/>
  <c r="B51" i="9" s="1"/>
  <c r="R51" i="9"/>
  <c r="Q51" i="9"/>
  <c r="N51" i="9"/>
  <c r="D51" i="9"/>
  <c r="U50" i="9"/>
  <c r="T50" i="9"/>
  <c r="S50" i="9"/>
  <c r="B50" i="9" s="1"/>
  <c r="R50" i="9"/>
  <c r="Q50" i="9"/>
  <c r="N50" i="9"/>
  <c r="D50" i="9"/>
  <c r="U49" i="9"/>
  <c r="T49" i="9"/>
  <c r="S49" i="9"/>
  <c r="B49" i="9" s="1"/>
  <c r="R49" i="9"/>
  <c r="Q49" i="9"/>
  <c r="N49" i="9"/>
  <c r="D49" i="9"/>
  <c r="U48" i="9"/>
  <c r="T48" i="9"/>
  <c r="S48" i="9"/>
  <c r="B48" i="9" s="1"/>
  <c r="R48" i="9"/>
  <c r="Q48" i="9"/>
  <c r="N48" i="9"/>
  <c r="D48" i="9"/>
  <c r="U47" i="9"/>
  <c r="T47" i="9"/>
  <c r="S47" i="9"/>
  <c r="B47" i="9" s="1"/>
  <c r="R47" i="9"/>
  <c r="Q47" i="9"/>
  <c r="N47" i="9"/>
  <c r="D47" i="9"/>
  <c r="U46" i="9"/>
  <c r="T46" i="9"/>
  <c r="S46" i="9"/>
  <c r="B46" i="9" s="1"/>
  <c r="R46" i="9"/>
  <c r="Q46" i="9"/>
  <c r="N46" i="9"/>
  <c r="D46" i="9"/>
  <c r="U45" i="9"/>
  <c r="T45" i="9"/>
  <c r="S45" i="9"/>
  <c r="B45" i="9" s="1"/>
  <c r="R45" i="9"/>
  <c r="Q45" i="9"/>
  <c r="N45" i="9"/>
  <c r="D45" i="9"/>
  <c r="U44" i="9"/>
  <c r="T44" i="9"/>
  <c r="S44" i="9"/>
  <c r="B44" i="9" s="1"/>
  <c r="R44" i="9"/>
  <c r="Q44" i="9"/>
  <c r="N44" i="9"/>
  <c r="D44" i="9"/>
  <c r="U43" i="9"/>
  <c r="T43" i="9"/>
  <c r="S43" i="9"/>
  <c r="B43" i="9" s="1"/>
  <c r="R43" i="9"/>
  <c r="Q43" i="9"/>
  <c r="N43" i="9"/>
  <c r="D43" i="9"/>
  <c r="U42" i="9"/>
  <c r="T42" i="9"/>
  <c r="S42" i="9"/>
  <c r="B42" i="9" s="1"/>
  <c r="R42" i="9"/>
  <c r="Q42" i="9"/>
  <c r="N42" i="9"/>
  <c r="D42" i="9"/>
  <c r="U41" i="9"/>
  <c r="T41" i="9"/>
  <c r="S41" i="9"/>
  <c r="B41" i="9" s="1"/>
  <c r="R41" i="9"/>
  <c r="Q41" i="9"/>
  <c r="N41" i="9"/>
  <c r="D41" i="9"/>
  <c r="U40" i="9"/>
  <c r="T40" i="9"/>
  <c r="S40" i="9"/>
  <c r="B40" i="9" s="1"/>
  <c r="R40" i="9"/>
  <c r="Q40" i="9"/>
  <c r="N40" i="9"/>
  <c r="D40" i="9"/>
  <c r="U39" i="9"/>
  <c r="T39" i="9"/>
  <c r="S39" i="9"/>
  <c r="B39" i="9" s="1"/>
  <c r="R39" i="9"/>
  <c r="Q39" i="9"/>
  <c r="N39" i="9"/>
  <c r="D39" i="9"/>
  <c r="U38" i="9"/>
  <c r="T38" i="9"/>
  <c r="S38" i="9"/>
  <c r="B38" i="9" s="1"/>
  <c r="R38" i="9"/>
  <c r="Q38" i="9"/>
  <c r="N38" i="9"/>
  <c r="D38" i="9"/>
  <c r="U37" i="9"/>
  <c r="T37" i="9"/>
  <c r="S37" i="9"/>
  <c r="B37" i="9" s="1"/>
  <c r="R37" i="9"/>
  <c r="Q37" i="9"/>
  <c r="N37" i="9"/>
  <c r="D37" i="9"/>
  <c r="U36" i="9"/>
  <c r="T36" i="9"/>
  <c r="S36" i="9"/>
  <c r="B36" i="9" s="1"/>
  <c r="R36" i="9"/>
  <c r="Q36" i="9"/>
  <c r="N36" i="9"/>
  <c r="D36" i="9"/>
  <c r="U35" i="9"/>
  <c r="T35" i="9"/>
  <c r="S35" i="9"/>
  <c r="B35" i="9" s="1"/>
  <c r="R35" i="9"/>
  <c r="Q35" i="9"/>
  <c r="N35" i="9"/>
  <c r="D35" i="9"/>
  <c r="U34" i="9"/>
  <c r="T34" i="9"/>
  <c r="S34" i="9"/>
  <c r="B34" i="9" s="1"/>
  <c r="R34" i="9"/>
  <c r="Q34" i="9"/>
  <c r="N34" i="9"/>
  <c r="D34" i="9"/>
  <c r="U33" i="9"/>
  <c r="T33" i="9"/>
  <c r="S33" i="9"/>
  <c r="B33" i="9" s="1"/>
  <c r="R33" i="9"/>
  <c r="Q33" i="9"/>
  <c r="N33" i="9"/>
  <c r="D33" i="9"/>
  <c r="U32" i="9"/>
  <c r="T32" i="9"/>
  <c r="S32" i="9"/>
  <c r="B32" i="9" s="1"/>
  <c r="R32" i="9"/>
  <c r="Q32" i="9"/>
  <c r="N32" i="9"/>
  <c r="D32" i="9"/>
  <c r="U31" i="9"/>
  <c r="T31" i="9"/>
  <c r="S31" i="9"/>
  <c r="B31" i="9" s="1"/>
  <c r="R31" i="9"/>
  <c r="Q31" i="9"/>
  <c r="N31" i="9"/>
  <c r="D31" i="9"/>
  <c r="U30" i="9"/>
  <c r="T30" i="9"/>
  <c r="S30" i="9"/>
  <c r="B30" i="9" s="1"/>
  <c r="R30" i="9"/>
  <c r="Q30" i="9"/>
  <c r="N30" i="9"/>
  <c r="D30" i="9"/>
  <c r="U29" i="9"/>
  <c r="T29" i="9"/>
  <c r="S29" i="9"/>
  <c r="B29" i="9" s="1"/>
  <c r="R29" i="9"/>
  <c r="Q29" i="9"/>
  <c r="N29" i="9"/>
  <c r="D29" i="9"/>
  <c r="U28" i="9"/>
  <c r="T28" i="9"/>
  <c r="S28" i="9"/>
  <c r="B28" i="9" s="1"/>
  <c r="R28" i="9"/>
  <c r="Q28" i="9"/>
  <c r="N28" i="9"/>
  <c r="D28" i="9"/>
  <c r="U27" i="9"/>
  <c r="T27" i="9"/>
  <c r="S27" i="9"/>
  <c r="B27" i="9" s="1"/>
  <c r="R27" i="9"/>
  <c r="Q27" i="9"/>
  <c r="N27" i="9"/>
  <c r="D27" i="9"/>
  <c r="U26" i="9"/>
  <c r="T26" i="9"/>
  <c r="S26" i="9"/>
  <c r="B26" i="9" s="1"/>
  <c r="R26" i="9"/>
  <c r="Q26" i="9"/>
  <c r="N26" i="9"/>
  <c r="D26" i="9"/>
  <c r="F26" i="9" s="1"/>
  <c r="U25" i="9"/>
  <c r="T25" i="9"/>
  <c r="S25" i="9"/>
  <c r="B25" i="9" s="1"/>
  <c r="R25" i="9"/>
  <c r="Q25" i="9"/>
  <c r="N25" i="9"/>
  <c r="D25" i="9"/>
  <c r="U24" i="9"/>
  <c r="T24" i="9"/>
  <c r="S24" i="9"/>
  <c r="B24" i="9" s="1"/>
  <c r="R24" i="9"/>
  <c r="Q24" i="9"/>
  <c r="N24" i="9"/>
  <c r="D24" i="9"/>
  <c r="U23" i="9"/>
  <c r="T23" i="9"/>
  <c r="S23" i="9"/>
  <c r="B23" i="9" s="1"/>
  <c r="R23" i="9"/>
  <c r="Q23" i="9"/>
  <c r="N23" i="9"/>
  <c r="D23" i="9"/>
  <c r="U22" i="9"/>
  <c r="T22" i="9"/>
  <c r="S22" i="9"/>
  <c r="B22" i="9" s="1"/>
  <c r="R22" i="9"/>
  <c r="Q22" i="9"/>
  <c r="N22" i="9"/>
  <c r="D22" i="9"/>
  <c r="U21" i="9"/>
  <c r="T21" i="9"/>
  <c r="S21" i="9"/>
  <c r="B21" i="9" s="1"/>
  <c r="R21" i="9"/>
  <c r="Q21" i="9"/>
  <c r="N21" i="9"/>
  <c r="D21" i="9"/>
  <c r="U20" i="9"/>
  <c r="T20" i="9"/>
  <c r="S20" i="9"/>
  <c r="B20" i="9" s="1"/>
  <c r="R20" i="9"/>
  <c r="Q20" i="9"/>
  <c r="N20" i="9"/>
  <c r="D20" i="9"/>
  <c r="U19" i="9"/>
  <c r="T19" i="9"/>
  <c r="S19" i="9"/>
  <c r="B19" i="9" s="1"/>
  <c r="R19" i="9"/>
  <c r="Q19" i="9"/>
  <c r="N19" i="9"/>
  <c r="D19" i="9"/>
  <c r="U18" i="9"/>
  <c r="T18" i="9"/>
  <c r="S18" i="9"/>
  <c r="B18" i="9" s="1"/>
  <c r="R18" i="9"/>
  <c r="Q18" i="9"/>
  <c r="N18" i="9"/>
  <c r="D18" i="9"/>
  <c r="U17" i="9"/>
  <c r="T17" i="9"/>
  <c r="S17" i="9"/>
  <c r="B17" i="9" s="1"/>
  <c r="R17" i="9"/>
  <c r="Q17" i="9"/>
  <c r="N17" i="9"/>
  <c r="D17" i="9"/>
  <c r="U16" i="9"/>
  <c r="T16" i="9"/>
  <c r="S16" i="9"/>
  <c r="B16" i="9" s="1"/>
  <c r="R16" i="9"/>
  <c r="Q16" i="9"/>
  <c r="N16" i="9"/>
  <c r="D16" i="9"/>
  <c r="U15" i="9"/>
  <c r="T15" i="9"/>
  <c r="S15" i="9"/>
  <c r="B15" i="9" s="1"/>
  <c r="R15" i="9"/>
  <c r="Q15" i="9"/>
  <c r="N15" i="9"/>
  <c r="D15" i="9"/>
  <c r="U14" i="9"/>
  <c r="T14" i="9"/>
  <c r="S14" i="9"/>
  <c r="B14" i="9" s="1"/>
  <c r="R14" i="9"/>
  <c r="Q14" i="9"/>
  <c r="N14" i="9"/>
  <c r="D14" i="9"/>
  <c r="U13" i="9"/>
  <c r="T13" i="9"/>
  <c r="S13" i="9"/>
  <c r="B13" i="9" s="1"/>
  <c r="R13" i="9"/>
  <c r="Q13" i="9"/>
  <c r="N13" i="9"/>
  <c r="D13" i="9"/>
  <c r="U12" i="9"/>
  <c r="T12" i="9"/>
  <c r="S12" i="9"/>
  <c r="B12" i="9" s="1"/>
  <c r="R12" i="9"/>
  <c r="M12" i="9" s="1"/>
  <c r="Q12" i="9"/>
  <c r="N12" i="9"/>
  <c r="D12" i="9"/>
  <c r="U11" i="9"/>
  <c r="T11" i="9"/>
  <c r="S11" i="9"/>
  <c r="B11" i="9" s="1"/>
  <c r="R11" i="9"/>
  <c r="Q11" i="9"/>
  <c r="N11" i="9"/>
  <c r="D11" i="9"/>
  <c r="U10" i="9"/>
  <c r="T10" i="9"/>
  <c r="S10" i="9"/>
  <c r="B10" i="9" s="1"/>
  <c r="R10" i="9"/>
  <c r="Q10" i="9"/>
  <c r="N10" i="9"/>
  <c r="D10" i="9"/>
  <c r="U9" i="9"/>
  <c r="T9" i="9"/>
  <c r="S9" i="9"/>
  <c r="B9" i="9" s="1"/>
  <c r="R9" i="9"/>
  <c r="Q9" i="9"/>
  <c r="N9" i="9"/>
  <c r="D9" i="9"/>
  <c r="U8" i="9"/>
  <c r="T8" i="9"/>
  <c r="S8" i="9"/>
  <c r="B8" i="9" s="1"/>
  <c r="R8" i="9"/>
  <c r="Q8" i="9"/>
  <c r="N8" i="9"/>
  <c r="D8" i="9"/>
  <c r="U7" i="9"/>
  <c r="T7" i="9"/>
  <c r="S7" i="9"/>
  <c r="B7" i="9" s="1"/>
  <c r="R7" i="9"/>
  <c r="Q7" i="9"/>
  <c r="N7" i="9"/>
  <c r="D7" i="9"/>
  <c r="U6" i="9"/>
  <c r="T6" i="9"/>
  <c r="S6" i="9"/>
  <c r="B6" i="9" s="1"/>
  <c r="R6" i="9"/>
  <c r="Q6" i="9"/>
  <c r="N6" i="9"/>
  <c r="D6" i="9"/>
  <c r="U5" i="9"/>
  <c r="T5" i="9"/>
  <c r="S5" i="9"/>
  <c r="B5" i="9" s="1"/>
  <c r="R5" i="9"/>
  <c r="Q5" i="9"/>
  <c r="N5" i="9"/>
  <c r="D5" i="9"/>
  <c r="U4" i="9"/>
  <c r="T4" i="9"/>
  <c r="S4" i="9"/>
  <c r="B4" i="9" s="1"/>
  <c r="R4" i="9"/>
  <c r="Q4" i="9"/>
  <c r="N4" i="9"/>
  <c r="D4" i="9"/>
  <c r="U3" i="9"/>
  <c r="T3" i="9"/>
  <c r="S3" i="9"/>
  <c r="B3" i="9" s="1"/>
  <c r="R3" i="9"/>
  <c r="Q3" i="9"/>
  <c r="N3" i="9"/>
  <c r="D3" i="9"/>
  <c r="B2" i="9"/>
  <c r="U110" i="8"/>
  <c r="T110" i="8"/>
  <c r="S110" i="8"/>
  <c r="B110" i="8" s="1"/>
  <c r="R110" i="8"/>
  <c r="Q110" i="8"/>
  <c r="N110" i="8"/>
  <c r="D110" i="8"/>
  <c r="U109" i="8"/>
  <c r="T109" i="8"/>
  <c r="S109" i="8"/>
  <c r="B109" i="8" s="1"/>
  <c r="R109" i="8"/>
  <c r="Q109" i="8"/>
  <c r="N109" i="8"/>
  <c r="D109" i="8"/>
  <c r="U108" i="8"/>
  <c r="T108" i="8"/>
  <c r="S108" i="8"/>
  <c r="B108" i="8" s="1"/>
  <c r="R108" i="8"/>
  <c r="Q108" i="8"/>
  <c r="N108" i="8"/>
  <c r="D108" i="8"/>
  <c r="U107" i="8"/>
  <c r="T107" i="8"/>
  <c r="S107" i="8"/>
  <c r="B107" i="8" s="1"/>
  <c r="R107" i="8"/>
  <c r="Q107" i="8"/>
  <c r="N107" i="8"/>
  <c r="D107" i="8"/>
  <c r="U106" i="8"/>
  <c r="T106" i="8"/>
  <c r="S106" i="8"/>
  <c r="B106" i="8" s="1"/>
  <c r="R106" i="8"/>
  <c r="Q106" i="8"/>
  <c r="N106" i="8"/>
  <c r="D106" i="8"/>
  <c r="U105" i="8"/>
  <c r="T105" i="8"/>
  <c r="S105" i="8"/>
  <c r="B105" i="8" s="1"/>
  <c r="R105" i="8"/>
  <c r="Q105" i="8"/>
  <c r="N105" i="8"/>
  <c r="D105" i="8"/>
  <c r="U104" i="8"/>
  <c r="T104" i="8"/>
  <c r="S104" i="8"/>
  <c r="B104" i="8" s="1"/>
  <c r="R104" i="8"/>
  <c r="Q104" i="8"/>
  <c r="N104" i="8"/>
  <c r="D104" i="8"/>
  <c r="U103" i="8"/>
  <c r="T103" i="8"/>
  <c r="S103" i="8"/>
  <c r="B103" i="8" s="1"/>
  <c r="R103" i="8"/>
  <c r="Q103" i="8"/>
  <c r="N103" i="8"/>
  <c r="D103" i="8"/>
  <c r="U102" i="8"/>
  <c r="T102" i="8"/>
  <c r="S102" i="8"/>
  <c r="B102" i="8" s="1"/>
  <c r="R102" i="8"/>
  <c r="Q102" i="8"/>
  <c r="N102" i="8"/>
  <c r="D102" i="8"/>
  <c r="U101" i="8"/>
  <c r="T101" i="8"/>
  <c r="S101" i="8"/>
  <c r="B101" i="8" s="1"/>
  <c r="R101" i="8"/>
  <c r="Q101" i="8"/>
  <c r="N101" i="8"/>
  <c r="D101" i="8"/>
  <c r="U100" i="8"/>
  <c r="T100" i="8"/>
  <c r="S100" i="8"/>
  <c r="B100" i="8" s="1"/>
  <c r="R100" i="8"/>
  <c r="Q100" i="8"/>
  <c r="N100" i="8"/>
  <c r="D100" i="8"/>
  <c r="U99" i="8"/>
  <c r="T99" i="8"/>
  <c r="S99" i="8"/>
  <c r="B99" i="8" s="1"/>
  <c r="R99" i="8"/>
  <c r="Q99" i="8"/>
  <c r="N99" i="8"/>
  <c r="D99" i="8"/>
  <c r="U98" i="8"/>
  <c r="T98" i="8"/>
  <c r="S98" i="8"/>
  <c r="B98" i="8" s="1"/>
  <c r="R98" i="8"/>
  <c r="Q98" i="8"/>
  <c r="N98" i="8"/>
  <c r="D98" i="8"/>
  <c r="U97" i="8"/>
  <c r="T97" i="8"/>
  <c r="S97" i="8"/>
  <c r="B97" i="8" s="1"/>
  <c r="R97" i="8"/>
  <c r="Q97" i="8"/>
  <c r="N97" i="8"/>
  <c r="D97" i="8"/>
  <c r="U96" i="8"/>
  <c r="T96" i="8"/>
  <c r="S96" i="8"/>
  <c r="B96" i="8" s="1"/>
  <c r="R96" i="8"/>
  <c r="Q96" i="8"/>
  <c r="N96" i="8"/>
  <c r="D96" i="8"/>
  <c r="U95" i="8"/>
  <c r="T95" i="8"/>
  <c r="S95" i="8"/>
  <c r="B95" i="8" s="1"/>
  <c r="R95" i="8"/>
  <c r="Q95" i="8"/>
  <c r="N95" i="8"/>
  <c r="D95" i="8"/>
  <c r="U94" i="8"/>
  <c r="T94" i="8"/>
  <c r="S94" i="8"/>
  <c r="B94" i="8" s="1"/>
  <c r="R94" i="8"/>
  <c r="Q94" i="8"/>
  <c r="N94" i="8"/>
  <c r="D94" i="8"/>
  <c r="U93" i="8"/>
  <c r="T93" i="8"/>
  <c r="S93" i="8"/>
  <c r="B93" i="8" s="1"/>
  <c r="R93" i="8"/>
  <c r="Q93" i="8"/>
  <c r="N93" i="8"/>
  <c r="D93" i="8"/>
  <c r="U92" i="8"/>
  <c r="T92" i="8"/>
  <c r="S92" i="8"/>
  <c r="B92" i="8" s="1"/>
  <c r="R92" i="8"/>
  <c r="Q92" i="8"/>
  <c r="N92" i="8"/>
  <c r="D92" i="8"/>
  <c r="U91" i="8"/>
  <c r="T91" i="8"/>
  <c r="S91" i="8"/>
  <c r="B91" i="8" s="1"/>
  <c r="R91" i="8"/>
  <c r="Q91" i="8"/>
  <c r="N91" i="8"/>
  <c r="D91" i="8"/>
  <c r="U90" i="8"/>
  <c r="T90" i="8"/>
  <c r="S90" i="8"/>
  <c r="B90" i="8" s="1"/>
  <c r="R90" i="8"/>
  <c r="Q90" i="8"/>
  <c r="N90" i="8"/>
  <c r="D90" i="8"/>
  <c r="U89" i="8"/>
  <c r="T89" i="8"/>
  <c r="S89" i="8"/>
  <c r="B89" i="8" s="1"/>
  <c r="R89" i="8"/>
  <c r="Q89" i="8"/>
  <c r="N89" i="8"/>
  <c r="D89" i="8"/>
  <c r="U88" i="8"/>
  <c r="T88" i="8"/>
  <c r="S88" i="8"/>
  <c r="B88" i="8" s="1"/>
  <c r="R88" i="8"/>
  <c r="Q88" i="8"/>
  <c r="N88" i="8"/>
  <c r="D88" i="8"/>
  <c r="U87" i="8"/>
  <c r="T87" i="8"/>
  <c r="S87" i="8"/>
  <c r="B87" i="8" s="1"/>
  <c r="R87" i="8"/>
  <c r="Q87" i="8"/>
  <c r="N87" i="8"/>
  <c r="D87" i="8"/>
  <c r="U86" i="8"/>
  <c r="T86" i="8"/>
  <c r="S86" i="8"/>
  <c r="B86" i="8" s="1"/>
  <c r="R86" i="8"/>
  <c r="Q86" i="8"/>
  <c r="N86" i="8"/>
  <c r="D86" i="8"/>
  <c r="U85" i="8"/>
  <c r="T85" i="8"/>
  <c r="S85" i="8"/>
  <c r="B85" i="8" s="1"/>
  <c r="R85" i="8"/>
  <c r="Q85" i="8"/>
  <c r="N85" i="8"/>
  <c r="D85" i="8"/>
  <c r="U84" i="8"/>
  <c r="T84" i="8"/>
  <c r="S84" i="8"/>
  <c r="B84" i="8" s="1"/>
  <c r="R84" i="8"/>
  <c r="Q84" i="8"/>
  <c r="N84" i="8"/>
  <c r="D84" i="8"/>
  <c r="U83" i="8"/>
  <c r="T83" i="8"/>
  <c r="S83" i="8"/>
  <c r="B83" i="8" s="1"/>
  <c r="R83" i="8"/>
  <c r="Q83" i="8"/>
  <c r="N83" i="8"/>
  <c r="D83" i="8"/>
  <c r="U82" i="8"/>
  <c r="T82" i="8"/>
  <c r="S82" i="8"/>
  <c r="B82" i="8" s="1"/>
  <c r="R82" i="8"/>
  <c r="Q82" i="8"/>
  <c r="N82" i="8"/>
  <c r="D82" i="8"/>
  <c r="U81" i="8"/>
  <c r="T81" i="8"/>
  <c r="S81" i="8"/>
  <c r="B81" i="8" s="1"/>
  <c r="R81" i="8"/>
  <c r="Q81" i="8"/>
  <c r="N81" i="8"/>
  <c r="D81" i="8"/>
  <c r="U80" i="8"/>
  <c r="T80" i="8"/>
  <c r="S80" i="8"/>
  <c r="B80" i="8" s="1"/>
  <c r="R80" i="8"/>
  <c r="Q80" i="8"/>
  <c r="N80" i="8"/>
  <c r="D80" i="8"/>
  <c r="U79" i="8"/>
  <c r="T79" i="8"/>
  <c r="S79" i="8"/>
  <c r="B79" i="8" s="1"/>
  <c r="R79" i="8"/>
  <c r="Q79" i="8"/>
  <c r="N79" i="8"/>
  <c r="D79" i="8"/>
  <c r="U78" i="8"/>
  <c r="T78" i="8"/>
  <c r="S78" i="8"/>
  <c r="B78" i="8" s="1"/>
  <c r="R78" i="8"/>
  <c r="Q78" i="8"/>
  <c r="N78" i="8"/>
  <c r="D78" i="8"/>
  <c r="U77" i="8"/>
  <c r="T77" i="8"/>
  <c r="S77" i="8"/>
  <c r="B77" i="8" s="1"/>
  <c r="R77" i="8"/>
  <c r="Q77" i="8"/>
  <c r="N77" i="8"/>
  <c r="D77" i="8"/>
  <c r="U76" i="8"/>
  <c r="T76" i="8"/>
  <c r="S76" i="8"/>
  <c r="B76" i="8" s="1"/>
  <c r="R76" i="8"/>
  <c r="Q76" i="8"/>
  <c r="N76" i="8"/>
  <c r="D76" i="8"/>
  <c r="U75" i="8"/>
  <c r="T75" i="8"/>
  <c r="S75" i="8"/>
  <c r="B75" i="8" s="1"/>
  <c r="R75" i="8"/>
  <c r="Q75" i="8"/>
  <c r="N75" i="8"/>
  <c r="D75" i="8"/>
  <c r="U74" i="8"/>
  <c r="T74" i="8"/>
  <c r="S74" i="8"/>
  <c r="B74" i="8" s="1"/>
  <c r="R74" i="8"/>
  <c r="Q74" i="8"/>
  <c r="N74" i="8"/>
  <c r="D74" i="8"/>
  <c r="U73" i="8"/>
  <c r="T73" i="8"/>
  <c r="S73" i="8"/>
  <c r="B73" i="8" s="1"/>
  <c r="R73" i="8"/>
  <c r="Q73" i="8"/>
  <c r="N73" i="8"/>
  <c r="D73" i="8"/>
  <c r="U72" i="8"/>
  <c r="T72" i="8"/>
  <c r="S72" i="8"/>
  <c r="B72" i="8" s="1"/>
  <c r="R72" i="8"/>
  <c r="Q72" i="8"/>
  <c r="N72" i="8"/>
  <c r="D72" i="8"/>
  <c r="U71" i="8"/>
  <c r="T71" i="8"/>
  <c r="S71" i="8"/>
  <c r="B71" i="8" s="1"/>
  <c r="R71" i="8"/>
  <c r="Q71" i="8"/>
  <c r="N71" i="8"/>
  <c r="D71" i="8"/>
  <c r="U70" i="8"/>
  <c r="T70" i="8"/>
  <c r="S70" i="8"/>
  <c r="B70" i="8" s="1"/>
  <c r="R70" i="8"/>
  <c r="Q70" i="8"/>
  <c r="N70" i="8"/>
  <c r="D70" i="8"/>
  <c r="U69" i="8"/>
  <c r="T69" i="8"/>
  <c r="S69" i="8"/>
  <c r="B69" i="8" s="1"/>
  <c r="R69" i="8"/>
  <c r="Q69" i="8"/>
  <c r="N69" i="8"/>
  <c r="D69" i="8"/>
  <c r="U68" i="8"/>
  <c r="T68" i="8"/>
  <c r="S68" i="8"/>
  <c r="B68" i="8" s="1"/>
  <c r="R68" i="8"/>
  <c r="Q68" i="8"/>
  <c r="N68" i="8"/>
  <c r="D68" i="8"/>
  <c r="U67" i="8"/>
  <c r="T67" i="8"/>
  <c r="S67" i="8"/>
  <c r="B67" i="8" s="1"/>
  <c r="R67" i="8"/>
  <c r="Q67" i="8"/>
  <c r="N67" i="8"/>
  <c r="D67" i="8"/>
  <c r="U66" i="8"/>
  <c r="T66" i="8"/>
  <c r="S66" i="8"/>
  <c r="B66" i="8" s="1"/>
  <c r="R66" i="8"/>
  <c r="Q66" i="8"/>
  <c r="N66" i="8"/>
  <c r="D66" i="8"/>
  <c r="U65" i="8"/>
  <c r="T65" i="8"/>
  <c r="S65" i="8"/>
  <c r="B65" i="8" s="1"/>
  <c r="R65" i="8"/>
  <c r="Q65" i="8"/>
  <c r="N65" i="8"/>
  <c r="D65" i="8"/>
  <c r="U64" i="8"/>
  <c r="T64" i="8"/>
  <c r="S64" i="8"/>
  <c r="B64" i="8" s="1"/>
  <c r="R64" i="8"/>
  <c r="Q64" i="8"/>
  <c r="N64" i="8"/>
  <c r="D64" i="8"/>
  <c r="U63" i="8"/>
  <c r="T63" i="8"/>
  <c r="S63" i="8"/>
  <c r="B63" i="8" s="1"/>
  <c r="R63" i="8"/>
  <c r="Q63" i="8"/>
  <c r="N63" i="8"/>
  <c r="D63" i="8"/>
  <c r="U62" i="8"/>
  <c r="T62" i="8"/>
  <c r="S62" i="8"/>
  <c r="B62" i="8" s="1"/>
  <c r="R62" i="8"/>
  <c r="Q62" i="8"/>
  <c r="N62" i="8"/>
  <c r="D62" i="8"/>
  <c r="U61" i="8"/>
  <c r="T61" i="8"/>
  <c r="S61" i="8"/>
  <c r="B61" i="8" s="1"/>
  <c r="R61" i="8"/>
  <c r="Q61" i="8"/>
  <c r="N61" i="8"/>
  <c r="D61" i="8"/>
  <c r="U60" i="8"/>
  <c r="T60" i="8"/>
  <c r="S60" i="8"/>
  <c r="B60" i="8" s="1"/>
  <c r="R60" i="8"/>
  <c r="Q60" i="8"/>
  <c r="N60" i="8"/>
  <c r="D60" i="8"/>
  <c r="U59" i="8"/>
  <c r="T59" i="8"/>
  <c r="S59" i="8"/>
  <c r="B59" i="8" s="1"/>
  <c r="R59" i="8"/>
  <c r="Q59" i="8"/>
  <c r="N59" i="8"/>
  <c r="D59" i="8"/>
  <c r="U58" i="8"/>
  <c r="T58" i="8"/>
  <c r="S58" i="8"/>
  <c r="B58" i="8" s="1"/>
  <c r="R58" i="8"/>
  <c r="Q58" i="8"/>
  <c r="N58" i="8"/>
  <c r="D58" i="8"/>
  <c r="U57" i="8"/>
  <c r="T57" i="8"/>
  <c r="S57" i="8"/>
  <c r="B57" i="8" s="1"/>
  <c r="R57" i="8"/>
  <c r="Q57" i="8"/>
  <c r="N57" i="8"/>
  <c r="D57" i="8"/>
  <c r="U56" i="8"/>
  <c r="T56" i="8"/>
  <c r="S56" i="8"/>
  <c r="B56" i="8" s="1"/>
  <c r="R56" i="8"/>
  <c r="Q56" i="8"/>
  <c r="N56" i="8"/>
  <c r="D56" i="8"/>
  <c r="U55" i="8"/>
  <c r="T55" i="8"/>
  <c r="S55" i="8"/>
  <c r="B55" i="8" s="1"/>
  <c r="R55" i="8"/>
  <c r="Q55" i="8"/>
  <c r="N55" i="8"/>
  <c r="D55" i="8"/>
  <c r="U54" i="8"/>
  <c r="T54" i="8"/>
  <c r="S54" i="8"/>
  <c r="B54" i="8" s="1"/>
  <c r="R54" i="8"/>
  <c r="Q54" i="8"/>
  <c r="N54" i="8"/>
  <c r="D54" i="8"/>
  <c r="U53" i="8"/>
  <c r="T53" i="8"/>
  <c r="S53" i="8"/>
  <c r="B53" i="8" s="1"/>
  <c r="R53" i="8"/>
  <c r="Q53" i="8"/>
  <c r="N53" i="8"/>
  <c r="D53" i="8"/>
  <c r="U52" i="8"/>
  <c r="T52" i="8"/>
  <c r="S52" i="8"/>
  <c r="B52" i="8" s="1"/>
  <c r="R52" i="8"/>
  <c r="Q52" i="8"/>
  <c r="N52" i="8"/>
  <c r="D52" i="8"/>
  <c r="U51" i="8"/>
  <c r="T51" i="8"/>
  <c r="S51" i="8"/>
  <c r="B51" i="8" s="1"/>
  <c r="R51" i="8"/>
  <c r="Q51" i="8"/>
  <c r="N51" i="8"/>
  <c r="D51" i="8"/>
  <c r="U50" i="8"/>
  <c r="T50" i="8"/>
  <c r="S50" i="8"/>
  <c r="B50" i="8" s="1"/>
  <c r="R50" i="8"/>
  <c r="Q50" i="8"/>
  <c r="N50" i="8"/>
  <c r="D50" i="8"/>
  <c r="U49" i="8"/>
  <c r="T49" i="8"/>
  <c r="S49" i="8"/>
  <c r="B49" i="8" s="1"/>
  <c r="R49" i="8"/>
  <c r="Q49" i="8"/>
  <c r="N49" i="8"/>
  <c r="D49" i="8"/>
  <c r="U48" i="8"/>
  <c r="T48" i="8"/>
  <c r="S48" i="8"/>
  <c r="B48" i="8" s="1"/>
  <c r="R48" i="8"/>
  <c r="Q48" i="8"/>
  <c r="N48" i="8"/>
  <c r="D48" i="8"/>
  <c r="U47" i="8"/>
  <c r="T47" i="8"/>
  <c r="S47" i="8"/>
  <c r="B47" i="8" s="1"/>
  <c r="R47" i="8"/>
  <c r="Q47" i="8"/>
  <c r="N47" i="8"/>
  <c r="D47" i="8"/>
  <c r="U46" i="8"/>
  <c r="T46" i="8"/>
  <c r="S46" i="8"/>
  <c r="B46" i="8" s="1"/>
  <c r="R46" i="8"/>
  <c r="Q46" i="8"/>
  <c r="N46" i="8"/>
  <c r="D46" i="8"/>
  <c r="U45" i="8"/>
  <c r="T45" i="8"/>
  <c r="S45" i="8"/>
  <c r="B45" i="8" s="1"/>
  <c r="R45" i="8"/>
  <c r="Q45" i="8"/>
  <c r="N45" i="8"/>
  <c r="D45" i="8"/>
  <c r="U44" i="8"/>
  <c r="T44" i="8"/>
  <c r="S44" i="8"/>
  <c r="B44" i="8" s="1"/>
  <c r="R44" i="8"/>
  <c r="Q44" i="8"/>
  <c r="N44" i="8"/>
  <c r="D44" i="8"/>
  <c r="U43" i="8"/>
  <c r="T43" i="8"/>
  <c r="S43" i="8"/>
  <c r="B43" i="8" s="1"/>
  <c r="R43" i="8"/>
  <c r="Q43" i="8"/>
  <c r="N43" i="8"/>
  <c r="D43" i="8"/>
  <c r="U42" i="8"/>
  <c r="T42" i="8"/>
  <c r="S42" i="8"/>
  <c r="B42" i="8" s="1"/>
  <c r="R42" i="8"/>
  <c r="Q42" i="8"/>
  <c r="N42" i="8"/>
  <c r="D42" i="8"/>
  <c r="U41" i="8"/>
  <c r="T41" i="8"/>
  <c r="S41" i="8"/>
  <c r="B41" i="8" s="1"/>
  <c r="R41" i="8"/>
  <c r="Q41" i="8"/>
  <c r="N41" i="8"/>
  <c r="D41" i="8"/>
  <c r="U40" i="8"/>
  <c r="T40" i="8"/>
  <c r="S40" i="8"/>
  <c r="B40" i="8" s="1"/>
  <c r="R40" i="8"/>
  <c r="Q40" i="8"/>
  <c r="N40" i="8"/>
  <c r="D40" i="8"/>
  <c r="U39" i="8"/>
  <c r="T39" i="8"/>
  <c r="S39" i="8"/>
  <c r="B39" i="8" s="1"/>
  <c r="R39" i="8"/>
  <c r="Q39" i="8"/>
  <c r="N39" i="8"/>
  <c r="D39" i="8"/>
  <c r="U38" i="8"/>
  <c r="T38" i="8"/>
  <c r="S38" i="8"/>
  <c r="B38" i="8" s="1"/>
  <c r="R38" i="8"/>
  <c r="Q38" i="8"/>
  <c r="N38" i="8"/>
  <c r="D38" i="8"/>
  <c r="U37" i="8"/>
  <c r="T37" i="8"/>
  <c r="S37" i="8"/>
  <c r="B37" i="8" s="1"/>
  <c r="R37" i="8"/>
  <c r="Q37" i="8"/>
  <c r="N37" i="8"/>
  <c r="D37" i="8"/>
  <c r="U36" i="8"/>
  <c r="T36" i="8"/>
  <c r="S36" i="8"/>
  <c r="B36" i="8" s="1"/>
  <c r="R36" i="8"/>
  <c r="Q36" i="8"/>
  <c r="N36" i="8"/>
  <c r="D36" i="8"/>
  <c r="U35" i="8"/>
  <c r="T35" i="8"/>
  <c r="S35" i="8"/>
  <c r="B35" i="8" s="1"/>
  <c r="R35" i="8"/>
  <c r="Q35" i="8"/>
  <c r="N35" i="8"/>
  <c r="D35" i="8"/>
  <c r="U34" i="8"/>
  <c r="T34" i="8"/>
  <c r="S34" i="8"/>
  <c r="B34" i="8" s="1"/>
  <c r="R34" i="8"/>
  <c r="Q34" i="8"/>
  <c r="N34" i="8"/>
  <c r="D34" i="8"/>
  <c r="U33" i="8"/>
  <c r="T33" i="8"/>
  <c r="S33" i="8"/>
  <c r="B33" i="8" s="1"/>
  <c r="R33" i="8"/>
  <c r="Q33" i="8"/>
  <c r="N33" i="8"/>
  <c r="D33" i="8"/>
  <c r="U32" i="8"/>
  <c r="T32" i="8"/>
  <c r="S32" i="8"/>
  <c r="B32" i="8" s="1"/>
  <c r="R32" i="8"/>
  <c r="Q32" i="8"/>
  <c r="N32" i="8"/>
  <c r="D32" i="8"/>
  <c r="U31" i="8"/>
  <c r="T31" i="8"/>
  <c r="S31" i="8"/>
  <c r="B31" i="8" s="1"/>
  <c r="R31" i="8"/>
  <c r="Q31" i="8"/>
  <c r="N31" i="8"/>
  <c r="D31" i="8"/>
  <c r="U30" i="8"/>
  <c r="T30" i="8"/>
  <c r="S30" i="8"/>
  <c r="B30" i="8" s="1"/>
  <c r="R30" i="8"/>
  <c r="Q30" i="8"/>
  <c r="N30" i="8"/>
  <c r="D30" i="8"/>
  <c r="U29" i="8"/>
  <c r="T29" i="8"/>
  <c r="S29" i="8"/>
  <c r="B29" i="8" s="1"/>
  <c r="R29" i="8"/>
  <c r="Q29" i="8"/>
  <c r="N29" i="8"/>
  <c r="D29" i="8"/>
  <c r="U28" i="8"/>
  <c r="T28" i="8"/>
  <c r="S28" i="8"/>
  <c r="B28" i="8" s="1"/>
  <c r="R28" i="8"/>
  <c r="Q28" i="8"/>
  <c r="N28" i="8"/>
  <c r="D28" i="8"/>
  <c r="U27" i="8"/>
  <c r="T27" i="8"/>
  <c r="S27" i="8"/>
  <c r="B27" i="8" s="1"/>
  <c r="R27" i="8"/>
  <c r="Q27" i="8"/>
  <c r="N27" i="8"/>
  <c r="D27" i="8"/>
  <c r="U26" i="8"/>
  <c r="T26" i="8"/>
  <c r="S26" i="8"/>
  <c r="B26" i="8" s="1"/>
  <c r="R26" i="8"/>
  <c r="Q26" i="8"/>
  <c r="N26" i="8"/>
  <c r="D26" i="8"/>
  <c r="U25" i="8"/>
  <c r="T25" i="8"/>
  <c r="S25" i="8"/>
  <c r="B25" i="8" s="1"/>
  <c r="R25" i="8"/>
  <c r="Q25" i="8"/>
  <c r="N25" i="8"/>
  <c r="D25" i="8"/>
  <c r="U24" i="8"/>
  <c r="T24" i="8"/>
  <c r="S24" i="8"/>
  <c r="B24" i="8" s="1"/>
  <c r="R24" i="8"/>
  <c r="Q24" i="8"/>
  <c r="N24" i="8"/>
  <c r="D24" i="8"/>
  <c r="U23" i="8"/>
  <c r="T23" i="8"/>
  <c r="S23" i="8"/>
  <c r="B23" i="8" s="1"/>
  <c r="R23" i="8"/>
  <c r="Q23" i="8"/>
  <c r="N23" i="8"/>
  <c r="D23" i="8"/>
  <c r="U22" i="8"/>
  <c r="T22" i="8"/>
  <c r="S22" i="8"/>
  <c r="B22" i="8" s="1"/>
  <c r="R22" i="8"/>
  <c r="Q22" i="8"/>
  <c r="N22" i="8"/>
  <c r="D22" i="8"/>
  <c r="U21" i="8"/>
  <c r="T21" i="8"/>
  <c r="S21" i="8"/>
  <c r="B21" i="8" s="1"/>
  <c r="R21" i="8"/>
  <c r="Q21" i="8"/>
  <c r="N21" i="8"/>
  <c r="D21" i="8"/>
  <c r="U20" i="8"/>
  <c r="T20" i="8"/>
  <c r="S20" i="8"/>
  <c r="B20" i="8" s="1"/>
  <c r="R20" i="8"/>
  <c r="Q20" i="8"/>
  <c r="N20" i="8"/>
  <c r="D20" i="8"/>
  <c r="U19" i="8"/>
  <c r="T19" i="8"/>
  <c r="S19" i="8"/>
  <c r="B19" i="8" s="1"/>
  <c r="R19" i="8"/>
  <c r="Q19" i="8"/>
  <c r="N19" i="8"/>
  <c r="D19" i="8"/>
  <c r="U18" i="8"/>
  <c r="T18" i="8"/>
  <c r="S18" i="8"/>
  <c r="B18" i="8" s="1"/>
  <c r="R18" i="8"/>
  <c r="Q18" i="8"/>
  <c r="N18" i="8"/>
  <c r="D18" i="8"/>
  <c r="U17" i="8"/>
  <c r="T17" i="8"/>
  <c r="S17" i="8"/>
  <c r="B17" i="8" s="1"/>
  <c r="R17" i="8"/>
  <c r="Q17" i="8"/>
  <c r="N17" i="8"/>
  <c r="D17" i="8"/>
  <c r="U16" i="8"/>
  <c r="T16" i="8"/>
  <c r="S16" i="8"/>
  <c r="B16" i="8" s="1"/>
  <c r="R16" i="8"/>
  <c r="Q16" i="8"/>
  <c r="N16" i="8"/>
  <c r="D16" i="8"/>
  <c r="U15" i="8"/>
  <c r="T15" i="8"/>
  <c r="S15" i="8"/>
  <c r="B15" i="8" s="1"/>
  <c r="R15" i="8"/>
  <c r="Q15" i="8"/>
  <c r="N15" i="8"/>
  <c r="D15" i="8"/>
  <c r="U14" i="8"/>
  <c r="T14" i="8"/>
  <c r="S14" i="8"/>
  <c r="B14" i="8" s="1"/>
  <c r="R14" i="8"/>
  <c r="Q14" i="8"/>
  <c r="N14" i="8"/>
  <c r="U13" i="8"/>
  <c r="T13" i="8"/>
  <c r="S13" i="8"/>
  <c r="B13" i="8" s="1"/>
  <c r="R13" i="8"/>
  <c r="Q13" i="8"/>
  <c r="N13" i="8"/>
  <c r="U12" i="8"/>
  <c r="T12" i="8"/>
  <c r="S12" i="8"/>
  <c r="B12" i="8" s="1"/>
  <c r="R12" i="8"/>
  <c r="Q12" i="8"/>
  <c r="N12" i="8"/>
  <c r="U11" i="8"/>
  <c r="T11" i="8"/>
  <c r="S11" i="8"/>
  <c r="B11" i="8" s="1"/>
  <c r="R11" i="8"/>
  <c r="Q11" i="8"/>
  <c r="N11" i="8"/>
  <c r="U10" i="8"/>
  <c r="T10" i="8"/>
  <c r="S10" i="8"/>
  <c r="B10" i="8" s="1"/>
  <c r="R10" i="8"/>
  <c r="Q10" i="8"/>
  <c r="N10" i="8"/>
  <c r="U9" i="8"/>
  <c r="T9" i="8"/>
  <c r="S9" i="8"/>
  <c r="B9" i="8" s="1"/>
  <c r="R9" i="8"/>
  <c r="Q9" i="8"/>
  <c r="N9" i="8"/>
  <c r="U8" i="8"/>
  <c r="T8" i="8"/>
  <c r="S8" i="8"/>
  <c r="B8" i="8" s="1"/>
  <c r="R8" i="8"/>
  <c r="Q8" i="8"/>
  <c r="N8" i="8"/>
  <c r="U7" i="8"/>
  <c r="T7" i="8"/>
  <c r="S7" i="8"/>
  <c r="B7" i="8" s="1"/>
  <c r="R7" i="8"/>
  <c r="Q7" i="8"/>
  <c r="N7" i="8"/>
  <c r="U6" i="8"/>
  <c r="T6" i="8"/>
  <c r="S6" i="8"/>
  <c r="B6" i="8" s="1"/>
  <c r="R6" i="8"/>
  <c r="M6" i="8" s="1"/>
  <c r="Q6" i="8"/>
  <c r="N6" i="8"/>
  <c r="U5" i="8"/>
  <c r="T5" i="8"/>
  <c r="S5" i="8"/>
  <c r="B5" i="8" s="1"/>
  <c r="R5" i="8"/>
  <c r="M5" i="8" s="1"/>
  <c r="Q5" i="8"/>
  <c r="N5" i="8"/>
  <c r="U4" i="8"/>
  <c r="T4" i="8"/>
  <c r="S4" i="8"/>
  <c r="B4" i="8" s="1"/>
  <c r="R4" i="8"/>
  <c r="Q4" i="8"/>
  <c r="N4" i="8"/>
  <c r="U3" i="8"/>
  <c r="T3" i="8"/>
  <c r="S3" i="8"/>
  <c r="B3" i="8" s="1"/>
  <c r="R3" i="8"/>
  <c r="Q3" i="8"/>
  <c r="N3" i="8"/>
  <c r="B2" i="8"/>
  <c r="F13" i="4"/>
  <c r="F15" i="4" s="1"/>
  <c r="M7" i="9" l="1"/>
  <c r="M3" i="9"/>
  <c r="M11" i="9"/>
  <c r="M14" i="9"/>
  <c r="M8" i="9"/>
  <c r="M6" i="9"/>
  <c r="M10" i="9"/>
  <c r="M9" i="9"/>
  <c r="M14" i="8"/>
  <c r="M12" i="8"/>
  <c r="M4" i="8"/>
  <c r="M3" i="8"/>
  <c r="M11" i="8"/>
  <c r="M10" i="8"/>
  <c r="M9" i="8"/>
  <c r="M7" i="8"/>
  <c r="M5" i="9"/>
  <c r="M8" i="8"/>
  <c r="M4" i="9"/>
  <c r="M13" i="9"/>
  <c r="M13" i="8"/>
  <c r="Q51" i="7" l="1"/>
  <c r="P51" i="7" s="1"/>
  <c r="R51" i="7"/>
  <c r="S51" i="7"/>
  <c r="T51" i="7"/>
  <c r="U51" i="7"/>
  <c r="U110" i="7" l="1"/>
  <c r="T110" i="7"/>
  <c r="S110" i="7"/>
  <c r="R110" i="7"/>
  <c r="Q110" i="7"/>
  <c r="P110" i="7" s="1"/>
  <c r="N110" i="7"/>
  <c r="D110" i="7"/>
  <c r="B110" i="7"/>
  <c r="U109" i="7"/>
  <c r="T109" i="7"/>
  <c r="S109" i="7"/>
  <c r="B109" i="7" s="1"/>
  <c r="R109" i="7"/>
  <c r="Q109" i="7"/>
  <c r="P109" i="7" s="1"/>
  <c r="N109" i="7"/>
  <c r="D109" i="7"/>
  <c r="U108" i="7"/>
  <c r="T108" i="7"/>
  <c r="S108" i="7"/>
  <c r="B108" i="7" s="1"/>
  <c r="R108" i="7"/>
  <c r="Q108" i="7"/>
  <c r="P108" i="7" s="1"/>
  <c r="N108" i="7"/>
  <c r="D108" i="7"/>
  <c r="U107" i="7"/>
  <c r="T107" i="7"/>
  <c r="S107" i="7"/>
  <c r="B107" i="7" s="1"/>
  <c r="R107" i="7"/>
  <c r="Q107" i="7"/>
  <c r="P107" i="7" s="1"/>
  <c r="N107" i="7"/>
  <c r="D107" i="7"/>
  <c r="U106" i="7"/>
  <c r="T106" i="7"/>
  <c r="S106" i="7"/>
  <c r="B106" i="7" s="1"/>
  <c r="R106" i="7"/>
  <c r="Q106" i="7"/>
  <c r="P106" i="7" s="1"/>
  <c r="N106" i="7"/>
  <c r="D106" i="7"/>
  <c r="U105" i="7"/>
  <c r="T105" i="7"/>
  <c r="S105" i="7"/>
  <c r="B105" i="7" s="1"/>
  <c r="R105" i="7"/>
  <c r="Q105" i="7"/>
  <c r="P105" i="7" s="1"/>
  <c r="N105" i="7"/>
  <c r="D105" i="7"/>
  <c r="U104" i="7"/>
  <c r="T104" i="7"/>
  <c r="S104" i="7"/>
  <c r="B104" i="7" s="1"/>
  <c r="R104" i="7"/>
  <c r="Q104" i="7"/>
  <c r="P104" i="7" s="1"/>
  <c r="N104" i="7"/>
  <c r="D104" i="7"/>
  <c r="U103" i="7"/>
  <c r="T103" i="7"/>
  <c r="S103" i="7"/>
  <c r="B103" i="7" s="1"/>
  <c r="R103" i="7"/>
  <c r="Q103" i="7"/>
  <c r="P103" i="7" s="1"/>
  <c r="N103" i="7"/>
  <c r="D103" i="7"/>
  <c r="U102" i="7"/>
  <c r="T102" i="7"/>
  <c r="S102" i="7"/>
  <c r="B102" i="7" s="1"/>
  <c r="R102" i="7"/>
  <c r="Q102" i="7"/>
  <c r="P102" i="7" s="1"/>
  <c r="N102" i="7"/>
  <c r="D102" i="7"/>
  <c r="U101" i="7"/>
  <c r="T101" i="7"/>
  <c r="S101" i="7"/>
  <c r="B101" i="7" s="1"/>
  <c r="R101" i="7"/>
  <c r="Q101" i="7"/>
  <c r="P101" i="7" s="1"/>
  <c r="N101" i="7"/>
  <c r="D101" i="7"/>
  <c r="U100" i="7"/>
  <c r="T100" i="7"/>
  <c r="S100" i="7"/>
  <c r="B100" i="7" s="1"/>
  <c r="R100" i="7"/>
  <c r="Q100" i="7"/>
  <c r="P100" i="7" s="1"/>
  <c r="N100" i="7"/>
  <c r="D100" i="7"/>
  <c r="U99" i="7"/>
  <c r="T99" i="7"/>
  <c r="S99" i="7"/>
  <c r="B99" i="7" s="1"/>
  <c r="R99" i="7"/>
  <c r="Q99" i="7"/>
  <c r="P99" i="7" s="1"/>
  <c r="N99" i="7"/>
  <c r="D99" i="7"/>
  <c r="U98" i="7"/>
  <c r="T98" i="7"/>
  <c r="S98" i="7"/>
  <c r="B98" i="7" s="1"/>
  <c r="R98" i="7"/>
  <c r="Q98" i="7"/>
  <c r="P98" i="7" s="1"/>
  <c r="N98" i="7"/>
  <c r="D98" i="7"/>
  <c r="U97" i="7"/>
  <c r="T97" i="7"/>
  <c r="S97" i="7"/>
  <c r="B97" i="7" s="1"/>
  <c r="R97" i="7"/>
  <c r="Q97" i="7"/>
  <c r="P97" i="7" s="1"/>
  <c r="N97" i="7"/>
  <c r="D97" i="7"/>
  <c r="U96" i="7"/>
  <c r="T96" i="7"/>
  <c r="S96" i="7"/>
  <c r="B96" i="7" s="1"/>
  <c r="R96" i="7"/>
  <c r="Q96" i="7"/>
  <c r="P96" i="7" s="1"/>
  <c r="N96" i="7"/>
  <c r="D96" i="7"/>
  <c r="U95" i="7"/>
  <c r="T95" i="7"/>
  <c r="S95" i="7"/>
  <c r="B95" i="7" s="1"/>
  <c r="R95" i="7"/>
  <c r="Q95" i="7"/>
  <c r="P95" i="7" s="1"/>
  <c r="N95" i="7"/>
  <c r="D95" i="7"/>
  <c r="U94" i="7"/>
  <c r="T94" i="7"/>
  <c r="S94" i="7"/>
  <c r="B94" i="7" s="1"/>
  <c r="R94" i="7"/>
  <c r="Q94" i="7"/>
  <c r="P94" i="7" s="1"/>
  <c r="N94" i="7"/>
  <c r="D94" i="7"/>
  <c r="U93" i="7"/>
  <c r="T93" i="7"/>
  <c r="S93" i="7"/>
  <c r="B93" i="7" s="1"/>
  <c r="R93" i="7"/>
  <c r="Q93" i="7"/>
  <c r="P93" i="7" s="1"/>
  <c r="N93" i="7"/>
  <c r="D93" i="7"/>
  <c r="U92" i="7"/>
  <c r="T92" i="7"/>
  <c r="S92" i="7"/>
  <c r="B92" i="7" s="1"/>
  <c r="R92" i="7"/>
  <c r="Q92" i="7"/>
  <c r="P92" i="7" s="1"/>
  <c r="N92" i="7"/>
  <c r="D92" i="7"/>
  <c r="U91" i="7"/>
  <c r="T91" i="7"/>
  <c r="S91" i="7"/>
  <c r="B91" i="7" s="1"/>
  <c r="R91" i="7"/>
  <c r="Q91" i="7"/>
  <c r="P91" i="7" s="1"/>
  <c r="N91" i="7"/>
  <c r="D91" i="7"/>
  <c r="U90" i="7"/>
  <c r="T90" i="7"/>
  <c r="S90" i="7"/>
  <c r="B90" i="7" s="1"/>
  <c r="R90" i="7"/>
  <c r="Q90" i="7"/>
  <c r="P90" i="7" s="1"/>
  <c r="N90" i="7"/>
  <c r="D90" i="7"/>
  <c r="U89" i="7"/>
  <c r="T89" i="7"/>
  <c r="S89" i="7"/>
  <c r="B89" i="7" s="1"/>
  <c r="R89" i="7"/>
  <c r="Q89" i="7"/>
  <c r="P89" i="7" s="1"/>
  <c r="N89" i="7"/>
  <c r="D89" i="7"/>
  <c r="U88" i="7"/>
  <c r="T88" i="7"/>
  <c r="S88" i="7"/>
  <c r="B88" i="7" s="1"/>
  <c r="R88" i="7"/>
  <c r="Q88" i="7"/>
  <c r="P88" i="7" s="1"/>
  <c r="N88" i="7"/>
  <c r="D88" i="7"/>
  <c r="U87" i="7"/>
  <c r="T87" i="7"/>
  <c r="S87" i="7"/>
  <c r="B87" i="7" s="1"/>
  <c r="R87" i="7"/>
  <c r="Q87" i="7"/>
  <c r="P87" i="7" s="1"/>
  <c r="N87" i="7"/>
  <c r="D87" i="7"/>
  <c r="U86" i="7"/>
  <c r="T86" i="7"/>
  <c r="S86" i="7"/>
  <c r="B86" i="7" s="1"/>
  <c r="R86" i="7"/>
  <c r="Q86" i="7"/>
  <c r="P86" i="7" s="1"/>
  <c r="N86" i="7"/>
  <c r="D86" i="7"/>
  <c r="U85" i="7"/>
  <c r="T85" i="7"/>
  <c r="S85" i="7"/>
  <c r="B85" i="7" s="1"/>
  <c r="R85" i="7"/>
  <c r="Q85" i="7"/>
  <c r="P85" i="7" s="1"/>
  <c r="N85" i="7"/>
  <c r="D85" i="7"/>
  <c r="U84" i="7"/>
  <c r="T84" i="7"/>
  <c r="S84" i="7"/>
  <c r="B84" i="7" s="1"/>
  <c r="R84" i="7"/>
  <c r="Q84" i="7"/>
  <c r="P84" i="7" s="1"/>
  <c r="N84" i="7"/>
  <c r="D84" i="7"/>
  <c r="U83" i="7"/>
  <c r="T83" i="7"/>
  <c r="S83" i="7"/>
  <c r="B83" i="7" s="1"/>
  <c r="R83" i="7"/>
  <c r="Q83" i="7"/>
  <c r="P83" i="7" s="1"/>
  <c r="N83" i="7"/>
  <c r="D83" i="7"/>
  <c r="U82" i="7"/>
  <c r="T82" i="7"/>
  <c r="S82" i="7"/>
  <c r="B82" i="7" s="1"/>
  <c r="R82" i="7"/>
  <c r="Q82" i="7"/>
  <c r="P82" i="7" s="1"/>
  <c r="N82" i="7"/>
  <c r="D82" i="7"/>
  <c r="U81" i="7"/>
  <c r="T81" i="7"/>
  <c r="S81" i="7"/>
  <c r="B81" i="7" s="1"/>
  <c r="R81" i="7"/>
  <c r="Q81" i="7"/>
  <c r="P81" i="7" s="1"/>
  <c r="N81" i="7"/>
  <c r="D81" i="7"/>
  <c r="U80" i="7"/>
  <c r="T80" i="7"/>
  <c r="S80" i="7"/>
  <c r="B80" i="7" s="1"/>
  <c r="R80" i="7"/>
  <c r="Q80" i="7"/>
  <c r="P80" i="7" s="1"/>
  <c r="N80" i="7"/>
  <c r="D80" i="7"/>
  <c r="U79" i="7"/>
  <c r="T79" i="7"/>
  <c r="S79" i="7"/>
  <c r="B79" i="7" s="1"/>
  <c r="R79" i="7"/>
  <c r="Q79" i="7"/>
  <c r="P79" i="7" s="1"/>
  <c r="N79" i="7"/>
  <c r="D79" i="7"/>
  <c r="U78" i="7"/>
  <c r="T78" i="7"/>
  <c r="S78" i="7"/>
  <c r="B78" i="7" s="1"/>
  <c r="R78" i="7"/>
  <c r="Q78" i="7"/>
  <c r="P78" i="7" s="1"/>
  <c r="N78" i="7"/>
  <c r="D78" i="7"/>
  <c r="U77" i="7"/>
  <c r="T77" i="7"/>
  <c r="S77" i="7"/>
  <c r="B77" i="7" s="1"/>
  <c r="R77" i="7"/>
  <c r="Q77" i="7"/>
  <c r="P77" i="7" s="1"/>
  <c r="N77" i="7"/>
  <c r="D77" i="7"/>
  <c r="U76" i="7"/>
  <c r="T76" i="7"/>
  <c r="S76" i="7"/>
  <c r="B76" i="7" s="1"/>
  <c r="R76" i="7"/>
  <c r="Q76" i="7"/>
  <c r="P76" i="7" s="1"/>
  <c r="N76" i="7"/>
  <c r="D76" i="7"/>
  <c r="U75" i="7"/>
  <c r="T75" i="7"/>
  <c r="S75" i="7"/>
  <c r="B75" i="7" s="1"/>
  <c r="R75" i="7"/>
  <c r="Q75" i="7"/>
  <c r="P75" i="7" s="1"/>
  <c r="N75" i="7"/>
  <c r="D75" i="7"/>
  <c r="U74" i="7"/>
  <c r="T74" i="7"/>
  <c r="S74" i="7"/>
  <c r="B74" i="7" s="1"/>
  <c r="R74" i="7"/>
  <c r="Q74" i="7"/>
  <c r="P74" i="7" s="1"/>
  <c r="N74" i="7"/>
  <c r="D74" i="7"/>
  <c r="U73" i="7"/>
  <c r="T73" i="7"/>
  <c r="S73" i="7"/>
  <c r="B73" i="7" s="1"/>
  <c r="R73" i="7"/>
  <c r="Q73" i="7"/>
  <c r="P73" i="7" s="1"/>
  <c r="N73" i="7"/>
  <c r="D73" i="7"/>
  <c r="U72" i="7"/>
  <c r="T72" i="7"/>
  <c r="S72" i="7"/>
  <c r="B72" i="7" s="1"/>
  <c r="R72" i="7"/>
  <c r="Q72" i="7"/>
  <c r="P72" i="7" s="1"/>
  <c r="N72" i="7"/>
  <c r="D72" i="7"/>
  <c r="U71" i="7"/>
  <c r="T71" i="7"/>
  <c r="S71" i="7"/>
  <c r="B71" i="7" s="1"/>
  <c r="R71" i="7"/>
  <c r="Q71" i="7"/>
  <c r="P71" i="7" s="1"/>
  <c r="N71" i="7"/>
  <c r="D71" i="7"/>
  <c r="U70" i="7"/>
  <c r="T70" i="7"/>
  <c r="S70" i="7"/>
  <c r="B70" i="7" s="1"/>
  <c r="R70" i="7"/>
  <c r="Q70" i="7"/>
  <c r="P70" i="7" s="1"/>
  <c r="N70" i="7"/>
  <c r="D70" i="7"/>
  <c r="U69" i="7"/>
  <c r="T69" i="7"/>
  <c r="S69" i="7"/>
  <c r="B69" i="7" s="1"/>
  <c r="R69" i="7"/>
  <c r="Q69" i="7"/>
  <c r="P69" i="7" s="1"/>
  <c r="N69" i="7"/>
  <c r="D69" i="7"/>
  <c r="U68" i="7"/>
  <c r="T68" i="7"/>
  <c r="S68" i="7"/>
  <c r="B68" i="7" s="1"/>
  <c r="R68" i="7"/>
  <c r="Q68" i="7"/>
  <c r="P68" i="7" s="1"/>
  <c r="N68" i="7"/>
  <c r="D68" i="7"/>
  <c r="U67" i="7"/>
  <c r="T67" i="7"/>
  <c r="S67" i="7"/>
  <c r="B67" i="7" s="1"/>
  <c r="R67" i="7"/>
  <c r="Q67" i="7"/>
  <c r="P67" i="7" s="1"/>
  <c r="N67" i="7"/>
  <c r="D67" i="7"/>
  <c r="U66" i="7"/>
  <c r="T66" i="7"/>
  <c r="S66" i="7"/>
  <c r="B66" i="7" s="1"/>
  <c r="R66" i="7"/>
  <c r="Q66" i="7"/>
  <c r="P66" i="7" s="1"/>
  <c r="N66" i="7"/>
  <c r="D66" i="7"/>
  <c r="U65" i="7"/>
  <c r="T65" i="7"/>
  <c r="S65" i="7"/>
  <c r="B65" i="7" s="1"/>
  <c r="R65" i="7"/>
  <c r="Q65" i="7"/>
  <c r="P65" i="7" s="1"/>
  <c r="N65" i="7"/>
  <c r="D65" i="7"/>
  <c r="U64" i="7"/>
  <c r="T64" i="7"/>
  <c r="S64" i="7"/>
  <c r="B64" i="7" s="1"/>
  <c r="R64" i="7"/>
  <c r="Q64" i="7"/>
  <c r="P64" i="7" s="1"/>
  <c r="N64" i="7"/>
  <c r="D64" i="7"/>
  <c r="U63" i="7"/>
  <c r="T63" i="7"/>
  <c r="S63" i="7"/>
  <c r="B63" i="7" s="1"/>
  <c r="R63" i="7"/>
  <c r="Q63" i="7"/>
  <c r="P63" i="7" s="1"/>
  <c r="N63" i="7"/>
  <c r="D63" i="7"/>
  <c r="U62" i="7"/>
  <c r="T62" i="7"/>
  <c r="S62" i="7"/>
  <c r="B62" i="7" s="1"/>
  <c r="R62" i="7"/>
  <c r="Q62" i="7"/>
  <c r="P62" i="7" s="1"/>
  <c r="N62" i="7"/>
  <c r="D62" i="7"/>
  <c r="U61" i="7"/>
  <c r="T61" i="7"/>
  <c r="S61" i="7"/>
  <c r="B61" i="7" s="1"/>
  <c r="R61" i="7"/>
  <c r="Q61" i="7"/>
  <c r="P61" i="7" s="1"/>
  <c r="N61" i="7"/>
  <c r="D61" i="7"/>
  <c r="U60" i="7"/>
  <c r="T60" i="7"/>
  <c r="S60" i="7"/>
  <c r="B60" i="7" s="1"/>
  <c r="R60" i="7"/>
  <c r="Q60" i="7"/>
  <c r="P60" i="7" s="1"/>
  <c r="N60" i="7"/>
  <c r="D60" i="7"/>
  <c r="U59" i="7"/>
  <c r="T59" i="7"/>
  <c r="S59" i="7"/>
  <c r="B59" i="7" s="1"/>
  <c r="R59" i="7"/>
  <c r="Q59" i="7"/>
  <c r="P59" i="7" s="1"/>
  <c r="N59" i="7"/>
  <c r="D59" i="7"/>
  <c r="U58" i="7"/>
  <c r="T58" i="7"/>
  <c r="S58" i="7"/>
  <c r="B58" i="7" s="1"/>
  <c r="R58" i="7"/>
  <c r="Q58" i="7"/>
  <c r="P58" i="7" s="1"/>
  <c r="N58" i="7"/>
  <c r="D58" i="7"/>
  <c r="U57" i="7"/>
  <c r="T57" i="7"/>
  <c r="S57" i="7"/>
  <c r="B57" i="7" s="1"/>
  <c r="R57" i="7"/>
  <c r="Q57" i="7"/>
  <c r="P57" i="7" s="1"/>
  <c r="N57" i="7"/>
  <c r="D57" i="7"/>
  <c r="U56" i="7"/>
  <c r="T56" i="7"/>
  <c r="S56" i="7"/>
  <c r="B56" i="7" s="1"/>
  <c r="R56" i="7"/>
  <c r="Q56" i="7"/>
  <c r="P56" i="7" s="1"/>
  <c r="N56" i="7"/>
  <c r="D56" i="7"/>
  <c r="U55" i="7"/>
  <c r="T55" i="7"/>
  <c r="S55" i="7"/>
  <c r="B55" i="7" s="1"/>
  <c r="R55" i="7"/>
  <c r="Q55" i="7"/>
  <c r="P55" i="7" s="1"/>
  <c r="N55" i="7"/>
  <c r="D55" i="7"/>
  <c r="U54" i="7"/>
  <c r="T54" i="7"/>
  <c r="S54" i="7"/>
  <c r="B54" i="7" s="1"/>
  <c r="R54" i="7"/>
  <c r="Q54" i="7"/>
  <c r="P54" i="7" s="1"/>
  <c r="N54" i="7"/>
  <c r="D54" i="7"/>
  <c r="U53" i="7"/>
  <c r="T53" i="7"/>
  <c r="S53" i="7"/>
  <c r="B53" i="7" s="1"/>
  <c r="R53" i="7"/>
  <c r="Q53" i="7"/>
  <c r="P53" i="7" s="1"/>
  <c r="N53" i="7"/>
  <c r="D53" i="7"/>
  <c r="U52" i="7"/>
  <c r="T52" i="7"/>
  <c r="S52" i="7"/>
  <c r="B52" i="7" s="1"/>
  <c r="R52" i="7"/>
  <c r="Q52" i="7"/>
  <c r="P52" i="7" s="1"/>
  <c r="N52" i="7"/>
  <c r="D52" i="7"/>
  <c r="B51" i="7"/>
  <c r="N51" i="7"/>
  <c r="D51" i="7"/>
  <c r="U50" i="7"/>
  <c r="T50" i="7"/>
  <c r="S50" i="7"/>
  <c r="B50" i="7" s="1"/>
  <c r="R50" i="7"/>
  <c r="Q50" i="7"/>
  <c r="P50" i="7" s="1"/>
  <c r="N50" i="7"/>
  <c r="D50" i="7"/>
  <c r="U49" i="7"/>
  <c r="T49" i="7"/>
  <c r="S49" i="7"/>
  <c r="B49" i="7" s="1"/>
  <c r="R49" i="7"/>
  <c r="Q49" i="7"/>
  <c r="P49" i="7" s="1"/>
  <c r="N49" i="7"/>
  <c r="D49" i="7"/>
  <c r="U48" i="7"/>
  <c r="T48" i="7"/>
  <c r="S48" i="7"/>
  <c r="B48" i="7" s="1"/>
  <c r="R48" i="7"/>
  <c r="Q48" i="7"/>
  <c r="P48" i="7" s="1"/>
  <c r="N48" i="7"/>
  <c r="D48" i="7"/>
  <c r="U47" i="7"/>
  <c r="T47" i="7"/>
  <c r="S47" i="7"/>
  <c r="B47" i="7" s="1"/>
  <c r="R47" i="7"/>
  <c r="Q47" i="7"/>
  <c r="P47" i="7" s="1"/>
  <c r="N47" i="7"/>
  <c r="D47" i="7"/>
  <c r="U46" i="7"/>
  <c r="T46" i="7"/>
  <c r="S46" i="7"/>
  <c r="B46" i="7" s="1"/>
  <c r="R46" i="7"/>
  <c r="Q46" i="7"/>
  <c r="P46" i="7" s="1"/>
  <c r="N46" i="7"/>
  <c r="D46" i="7"/>
  <c r="U45" i="7"/>
  <c r="T45" i="7"/>
  <c r="S45" i="7"/>
  <c r="B45" i="7" s="1"/>
  <c r="R45" i="7"/>
  <c r="Q45" i="7"/>
  <c r="P45" i="7" s="1"/>
  <c r="N45" i="7"/>
  <c r="D45" i="7"/>
  <c r="U44" i="7"/>
  <c r="T44" i="7"/>
  <c r="S44" i="7"/>
  <c r="B44" i="7" s="1"/>
  <c r="R44" i="7"/>
  <c r="Q44" i="7"/>
  <c r="P44" i="7" s="1"/>
  <c r="N44" i="7"/>
  <c r="D44" i="7"/>
  <c r="U43" i="7"/>
  <c r="T43" i="7"/>
  <c r="S43" i="7"/>
  <c r="B43" i="7" s="1"/>
  <c r="R43" i="7"/>
  <c r="Q43" i="7"/>
  <c r="P43" i="7" s="1"/>
  <c r="N43" i="7"/>
  <c r="D43" i="7"/>
  <c r="U42" i="7"/>
  <c r="T42" i="7"/>
  <c r="S42" i="7"/>
  <c r="B42" i="7" s="1"/>
  <c r="R42" i="7"/>
  <c r="Q42" i="7"/>
  <c r="P42" i="7" s="1"/>
  <c r="N42" i="7"/>
  <c r="D42" i="7"/>
  <c r="U41" i="7"/>
  <c r="T41" i="7"/>
  <c r="S41" i="7"/>
  <c r="B41" i="7" s="1"/>
  <c r="R41" i="7"/>
  <c r="Q41" i="7"/>
  <c r="P41" i="7" s="1"/>
  <c r="N41" i="7"/>
  <c r="D41" i="7"/>
  <c r="U40" i="7"/>
  <c r="T40" i="7"/>
  <c r="S40" i="7"/>
  <c r="B40" i="7" s="1"/>
  <c r="R40" i="7"/>
  <c r="Q40" i="7"/>
  <c r="P40" i="7" s="1"/>
  <c r="N40" i="7"/>
  <c r="D40" i="7"/>
  <c r="U39" i="7"/>
  <c r="T39" i="7"/>
  <c r="S39" i="7"/>
  <c r="B39" i="7" s="1"/>
  <c r="R39" i="7"/>
  <c r="Q39" i="7"/>
  <c r="P39" i="7" s="1"/>
  <c r="N39" i="7"/>
  <c r="D39" i="7"/>
  <c r="U38" i="7"/>
  <c r="T38" i="7"/>
  <c r="S38" i="7"/>
  <c r="B38" i="7" s="1"/>
  <c r="R38" i="7"/>
  <c r="Q38" i="7"/>
  <c r="P38" i="7" s="1"/>
  <c r="N38" i="7"/>
  <c r="D38" i="7"/>
  <c r="U37" i="7"/>
  <c r="T37" i="7"/>
  <c r="S37" i="7"/>
  <c r="B37" i="7" s="1"/>
  <c r="R37" i="7"/>
  <c r="Q37" i="7"/>
  <c r="P37" i="7" s="1"/>
  <c r="N37" i="7"/>
  <c r="D37" i="7"/>
  <c r="U36" i="7"/>
  <c r="T36" i="7"/>
  <c r="S36" i="7"/>
  <c r="B36" i="7" s="1"/>
  <c r="R36" i="7"/>
  <c r="Q36" i="7"/>
  <c r="P36" i="7" s="1"/>
  <c r="N36" i="7"/>
  <c r="D36" i="7"/>
  <c r="U35" i="7"/>
  <c r="T35" i="7"/>
  <c r="S35" i="7"/>
  <c r="B35" i="7" s="1"/>
  <c r="R35" i="7"/>
  <c r="Q35" i="7"/>
  <c r="P35" i="7" s="1"/>
  <c r="N35" i="7"/>
  <c r="D35" i="7"/>
  <c r="U34" i="7"/>
  <c r="T34" i="7"/>
  <c r="S34" i="7"/>
  <c r="B34" i="7" s="1"/>
  <c r="R34" i="7"/>
  <c r="Q34" i="7"/>
  <c r="P34" i="7" s="1"/>
  <c r="N34" i="7"/>
  <c r="D34" i="7"/>
  <c r="U33" i="7"/>
  <c r="T33" i="7"/>
  <c r="S33" i="7"/>
  <c r="B33" i="7" s="1"/>
  <c r="R33" i="7"/>
  <c r="Q33" i="7"/>
  <c r="P33" i="7" s="1"/>
  <c r="N33" i="7"/>
  <c r="D33" i="7"/>
  <c r="U32" i="7"/>
  <c r="T32" i="7"/>
  <c r="S32" i="7"/>
  <c r="B32" i="7" s="1"/>
  <c r="R32" i="7"/>
  <c r="Q32" i="7"/>
  <c r="P32" i="7" s="1"/>
  <c r="N32" i="7"/>
  <c r="D32" i="7"/>
  <c r="U31" i="7"/>
  <c r="T31" i="7"/>
  <c r="S31" i="7"/>
  <c r="B31" i="7" s="1"/>
  <c r="R31" i="7"/>
  <c r="Q31" i="7"/>
  <c r="P31" i="7" s="1"/>
  <c r="N31" i="7"/>
  <c r="D31" i="7"/>
  <c r="U30" i="7"/>
  <c r="T30" i="7"/>
  <c r="S30" i="7"/>
  <c r="B30" i="7" s="1"/>
  <c r="R30" i="7"/>
  <c r="Q30" i="7"/>
  <c r="P30" i="7" s="1"/>
  <c r="N30" i="7"/>
  <c r="D30" i="7"/>
  <c r="U29" i="7"/>
  <c r="T29" i="7"/>
  <c r="S29" i="7"/>
  <c r="B29" i="7" s="1"/>
  <c r="R29" i="7"/>
  <c r="Q29" i="7"/>
  <c r="P29" i="7" s="1"/>
  <c r="N29" i="7"/>
  <c r="D29" i="7"/>
  <c r="U28" i="7"/>
  <c r="T28" i="7"/>
  <c r="S28" i="7"/>
  <c r="B28" i="7" s="1"/>
  <c r="R28" i="7"/>
  <c r="Q28" i="7"/>
  <c r="P28" i="7" s="1"/>
  <c r="N28" i="7"/>
  <c r="D28" i="7"/>
  <c r="U27" i="7"/>
  <c r="T27" i="7"/>
  <c r="S27" i="7"/>
  <c r="B27" i="7" s="1"/>
  <c r="R27" i="7"/>
  <c r="Q27" i="7"/>
  <c r="P27" i="7" s="1"/>
  <c r="N27" i="7"/>
  <c r="D27" i="7"/>
  <c r="U26" i="7"/>
  <c r="T26" i="7"/>
  <c r="S26" i="7"/>
  <c r="B26" i="7" s="1"/>
  <c r="R26" i="7"/>
  <c r="Q26" i="7"/>
  <c r="P26" i="7" s="1"/>
  <c r="N26" i="7"/>
  <c r="D26" i="7"/>
  <c r="U25" i="7"/>
  <c r="T25" i="7"/>
  <c r="S25" i="7"/>
  <c r="B25" i="7" s="1"/>
  <c r="R25" i="7"/>
  <c r="Q25" i="7"/>
  <c r="P25" i="7" s="1"/>
  <c r="N25" i="7"/>
  <c r="D25" i="7"/>
  <c r="U24" i="7"/>
  <c r="T24" i="7"/>
  <c r="S24" i="7"/>
  <c r="B24" i="7" s="1"/>
  <c r="R24" i="7"/>
  <c r="Q24" i="7"/>
  <c r="P24" i="7" s="1"/>
  <c r="N24" i="7"/>
  <c r="D24" i="7"/>
  <c r="U23" i="7"/>
  <c r="T23" i="7"/>
  <c r="S23" i="7"/>
  <c r="B23" i="7" s="1"/>
  <c r="R23" i="7"/>
  <c r="Q23" i="7"/>
  <c r="P23" i="7" s="1"/>
  <c r="N23" i="7"/>
  <c r="D23" i="7"/>
  <c r="U22" i="7"/>
  <c r="T22" i="7"/>
  <c r="S22" i="7"/>
  <c r="B22" i="7" s="1"/>
  <c r="R22" i="7"/>
  <c r="Q22" i="7"/>
  <c r="P22" i="7" s="1"/>
  <c r="N22" i="7"/>
  <c r="D22" i="7"/>
  <c r="U21" i="7"/>
  <c r="T21" i="7"/>
  <c r="S21" i="7"/>
  <c r="B21" i="7" s="1"/>
  <c r="R21" i="7"/>
  <c r="Q21" i="7"/>
  <c r="P21" i="7" s="1"/>
  <c r="N21" i="7"/>
  <c r="D21" i="7"/>
  <c r="U20" i="7"/>
  <c r="T20" i="7"/>
  <c r="S20" i="7"/>
  <c r="B20" i="7" s="1"/>
  <c r="R20" i="7"/>
  <c r="Q20" i="7"/>
  <c r="P20" i="7" s="1"/>
  <c r="N20" i="7"/>
  <c r="D20" i="7"/>
  <c r="U19" i="7"/>
  <c r="T19" i="7"/>
  <c r="S19" i="7"/>
  <c r="B19" i="7" s="1"/>
  <c r="R19" i="7"/>
  <c r="Q19" i="7"/>
  <c r="P19" i="7" s="1"/>
  <c r="N19" i="7"/>
  <c r="D19" i="7"/>
  <c r="U18" i="7"/>
  <c r="T18" i="7"/>
  <c r="S18" i="7"/>
  <c r="B18" i="7" s="1"/>
  <c r="R18" i="7"/>
  <c r="Q18" i="7"/>
  <c r="P18" i="7" s="1"/>
  <c r="N18" i="7"/>
  <c r="D18" i="7"/>
  <c r="U17" i="7"/>
  <c r="T17" i="7"/>
  <c r="S17" i="7"/>
  <c r="B17" i="7" s="1"/>
  <c r="R17" i="7"/>
  <c r="Q17" i="7"/>
  <c r="P17" i="7" s="1"/>
  <c r="N17" i="7"/>
  <c r="D17" i="7"/>
  <c r="U16" i="7"/>
  <c r="T16" i="7"/>
  <c r="S16" i="7"/>
  <c r="B16" i="7" s="1"/>
  <c r="R16" i="7"/>
  <c r="Q16" i="7"/>
  <c r="P16" i="7" s="1"/>
  <c r="N16" i="7"/>
  <c r="D16" i="7"/>
  <c r="U15" i="7"/>
  <c r="T15" i="7"/>
  <c r="S15" i="7"/>
  <c r="B15" i="7" s="1"/>
  <c r="R15" i="7"/>
  <c r="Q15" i="7"/>
  <c r="P15" i="7" s="1"/>
  <c r="N15" i="7"/>
  <c r="D15" i="7"/>
  <c r="U14" i="7"/>
  <c r="T14" i="7"/>
  <c r="S14" i="7"/>
  <c r="B14" i="7" s="1"/>
  <c r="R14" i="7"/>
  <c r="Q14" i="7"/>
  <c r="P14" i="7" s="1"/>
  <c r="N14" i="7"/>
  <c r="U13" i="7"/>
  <c r="T13" i="7"/>
  <c r="S13" i="7"/>
  <c r="B13" i="7" s="1"/>
  <c r="R13" i="7"/>
  <c r="Q13" i="7"/>
  <c r="P13" i="7" s="1"/>
  <c r="N13" i="7"/>
  <c r="U12" i="7"/>
  <c r="T12" i="7"/>
  <c r="S12" i="7"/>
  <c r="B12" i="7" s="1"/>
  <c r="R12" i="7"/>
  <c r="Q12" i="7"/>
  <c r="P12" i="7" s="1"/>
  <c r="N12" i="7"/>
  <c r="U11" i="7"/>
  <c r="T11" i="7"/>
  <c r="S11" i="7"/>
  <c r="B11" i="7" s="1"/>
  <c r="R11" i="7"/>
  <c r="Q11" i="7"/>
  <c r="P11" i="7" s="1"/>
  <c r="N11" i="7"/>
  <c r="U10" i="7"/>
  <c r="T10" i="7"/>
  <c r="S10" i="7"/>
  <c r="B10" i="7" s="1"/>
  <c r="R10" i="7"/>
  <c r="Q10" i="7"/>
  <c r="P10" i="7" s="1"/>
  <c r="N10" i="7"/>
  <c r="U9" i="7"/>
  <c r="T9" i="7"/>
  <c r="S9" i="7"/>
  <c r="B9" i="7" s="1"/>
  <c r="R9" i="7"/>
  <c r="Q9" i="7"/>
  <c r="P9" i="7" s="1"/>
  <c r="N9" i="7"/>
  <c r="U8" i="7"/>
  <c r="T8" i="7"/>
  <c r="S8" i="7"/>
  <c r="B8" i="7" s="1"/>
  <c r="R8" i="7"/>
  <c r="Q8" i="7"/>
  <c r="P8" i="7" s="1"/>
  <c r="N8" i="7"/>
  <c r="U7" i="7"/>
  <c r="T7" i="7"/>
  <c r="S7" i="7"/>
  <c r="B7" i="7" s="1"/>
  <c r="R7" i="7"/>
  <c r="Q7" i="7"/>
  <c r="P7" i="7" s="1"/>
  <c r="N7" i="7"/>
  <c r="U6" i="7"/>
  <c r="T6" i="7"/>
  <c r="S6" i="7"/>
  <c r="B6" i="7" s="1"/>
  <c r="R6" i="7"/>
  <c r="P6" i="7"/>
  <c r="N6" i="7"/>
  <c r="U5" i="7"/>
  <c r="T5" i="7"/>
  <c r="S5" i="7"/>
  <c r="B5" i="7" s="1"/>
  <c r="R5" i="7"/>
  <c r="Q5" i="7"/>
  <c r="P5" i="7" s="1"/>
  <c r="N5" i="7"/>
  <c r="U4" i="7"/>
  <c r="T4" i="7"/>
  <c r="S4" i="7"/>
  <c r="B4" i="7" s="1"/>
  <c r="R4" i="7"/>
  <c r="Q4" i="7"/>
  <c r="P4" i="7" s="1"/>
  <c r="N4" i="7"/>
  <c r="U3" i="7"/>
  <c r="T3" i="7"/>
  <c r="S3" i="7"/>
  <c r="B3" i="7" s="1"/>
  <c r="R3" i="7"/>
  <c r="Q3" i="7"/>
  <c r="P3" i="7" s="1"/>
  <c r="N3" i="7"/>
  <c r="B2" i="7"/>
  <c r="Q99" i="6"/>
  <c r="R99" i="6"/>
  <c r="S99" i="6"/>
  <c r="B99" i="6" s="1"/>
  <c r="T99" i="6"/>
  <c r="U99" i="6"/>
  <c r="Q51" i="6"/>
  <c r="R51" i="6"/>
  <c r="S51" i="6"/>
  <c r="B51" i="6" s="1"/>
  <c r="T51" i="6"/>
  <c r="U51" i="6"/>
  <c r="Q27" i="6"/>
  <c r="R27" i="6"/>
  <c r="S27" i="6"/>
  <c r="B27" i="6" s="1"/>
  <c r="T27" i="6"/>
  <c r="U27" i="6"/>
  <c r="Q15" i="6"/>
  <c r="R15" i="6"/>
  <c r="S15" i="6"/>
  <c r="T15" i="6"/>
  <c r="U15" i="6"/>
  <c r="U110" i="6"/>
  <c r="T110" i="6"/>
  <c r="S110" i="6"/>
  <c r="B110" i="6" s="1"/>
  <c r="R110" i="6"/>
  <c r="Q110" i="6"/>
  <c r="N110" i="6"/>
  <c r="D110" i="6"/>
  <c r="U109" i="6"/>
  <c r="T109" i="6"/>
  <c r="S109" i="6"/>
  <c r="B109" i="6" s="1"/>
  <c r="R109" i="6"/>
  <c r="Q109" i="6"/>
  <c r="N109" i="6"/>
  <c r="D109" i="6"/>
  <c r="U108" i="6"/>
  <c r="T108" i="6"/>
  <c r="S108" i="6"/>
  <c r="B108" i="6" s="1"/>
  <c r="R108" i="6"/>
  <c r="Q108" i="6"/>
  <c r="N108" i="6"/>
  <c r="D108" i="6"/>
  <c r="U107" i="6"/>
  <c r="T107" i="6"/>
  <c r="S107" i="6"/>
  <c r="B107" i="6" s="1"/>
  <c r="R107" i="6"/>
  <c r="Q107" i="6"/>
  <c r="N107" i="6"/>
  <c r="D107" i="6"/>
  <c r="U106" i="6"/>
  <c r="T106" i="6"/>
  <c r="S106" i="6"/>
  <c r="B106" i="6" s="1"/>
  <c r="R106" i="6"/>
  <c r="Q106" i="6"/>
  <c r="N106" i="6"/>
  <c r="D106" i="6"/>
  <c r="U105" i="6"/>
  <c r="T105" i="6"/>
  <c r="S105" i="6"/>
  <c r="B105" i="6" s="1"/>
  <c r="R105" i="6"/>
  <c r="Q105" i="6"/>
  <c r="N105" i="6"/>
  <c r="D105" i="6"/>
  <c r="U104" i="6"/>
  <c r="T104" i="6"/>
  <c r="S104" i="6"/>
  <c r="B104" i="6" s="1"/>
  <c r="R104" i="6"/>
  <c r="Q104" i="6"/>
  <c r="N104" i="6"/>
  <c r="D104" i="6"/>
  <c r="U103" i="6"/>
  <c r="T103" i="6"/>
  <c r="S103" i="6"/>
  <c r="B103" i="6" s="1"/>
  <c r="R103" i="6"/>
  <c r="Q103" i="6"/>
  <c r="N103" i="6"/>
  <c r="D103" i="6"/>
  <c r="U102" i="6"/>
  <c r="T102" i="6"/>
  <c r="S102" i="6"/>
  <c r="B102" i="6" s="1"/>
  <c r="R102" i="6"/>
  <c r="Q102" i="6"/>
  <c r="N102" i="6"/>
  <c r="D102" i="6"/>
  <c r="U101" i="6"/>
  <c r="T101" i="6"/>
  <c r="S101" i="6"/>
  <c r="B101" i="6" s="1"/>
  <c r="R101" i="6"/>
  <c r="Q101" i="6"/>
  <c r="N101" i="6"/>
  <c r="D101" i="6"/>
  <c r="U100" i="6"/>
  <c r="T100" i="6"/>
  <c r="S100" i="6"/>
  <c r="B100" i="6" s="1"/>
  <c r="R100" i="6"/>
  <c r="Q100" i="6"/>
  <c r="N100" i="6"/>
  <c r="D100" i="6"/>
  <c r="N99" i="6"/>
  <c r="D99" i="6"/>
  <c r="U98" i="6"/>
  <c r="T98" i="6"/>
  <c r="S98" i="6"/>
  <c r="B98" i="6" s="1"/>
  <c r="R98" i="6"/>
  <c r="Q98" i="6"/>
  <c r="N98" i="6"/>
  <c r="D98" i="6"/>
  <c r="U97" i="6"/>
  <c r="T97" i="6"/>
  <c r="S97" i="6"/>
  <c r="B97" i="6" s="1"/>
  <c r="R97" i="6"/>
  <c r="Q97" i="6"/>
  <c r="N97" i="6"/>
  <c r="D97" i="6"/>
  <c r="U96" i="6"/>
  <c r="T96" i="6"/>
  <c r="S96" i="6"/>
  <c r="B96" i="6" s="1"/>
  <c r="R96" i="6"/>
  <c r="Q96" i="6"/>
  <c r="N96" i="6"/>
  <c r="D96" i="6"/>
  <c r="U95" i="6"/>
  <c r="T95" i="6"/>
  <c r="S95" i="6"/>
  <c r="B95" i="6" s="1"/>
  <c r="R95" i="6"/>
  <c r="Q95" i="6"/>
  <c r="N95" i="6"/>
  <c r="D95" i="6"/>
  <c r="U94" i="6"/>
  <c r="T94" i="6"/>
  <c r="S94" i="6"/>
  <c r="B94" i="6" s="1"/>
  <c r="R94" i="6"/>
  <c r="Q94" i="6"/>
  <c r="N94" i="6"/>
  <c r="D94" i="6"/>
  <c r="U93" i="6"/>
  <c r="T93" i="6"/>
  <c r="S93" i="6"/>
  <c r="B93" i="6" s="1"/>
  <c r="R93" i="6"/>
  <c r="Q93" i="6"/>
  <c r="N93" i="6"/>
  <c r="D93" i="6"/>
  <c r="U92" i="6"/>
  <c r="T92" i="6"/>
  <c r="S92" i="6"/>
  <c r="B92" i="6" s="1"/>
  <c r="R92" i="6"/>
  <c r="Q92" i="6"/>
  <c r="N92" i="6"/>
  <c r="D92" i="6"/>
  <c r="U91" i="6"/>
  <c r="T91" i="6"/>
  <c r="S91" i="6"/>
  <c r="B91" i="6" s="1"/>
  <c r="R91" i="6"/>
  <c r="Q91" i="6"/>
  <c r="N91" i="6"/>
  <c r="D91" i="6"/>
  <c r="U90" i="6"/>
  <c r="T90" i="6"/>
  <c r="S90" i="6"/>
  <c r="B90" i="6" s="1"/>
  <c r="R90" i="6"/>
  <c r="Q90" i="6"/>
  <c r="N90" i="6"/>
  <c r="D90" i="6"/>
  <c r="U89" i="6"/>
  <c r="T89" i="6"/>
  <c r="S89" i="6"/>
  <c r="B89" i="6" s="1"/>
  <c r="R89" i="6"/>
  <c r="Q89" i="6"/>
  <c r="N89" i="6"/>
  <c r="D89" i="6"/>
  <c r="U88" i="6"/>
  <c r="T88" i="6"/>
  <c r="S88" i="6"/>
  <c r="B88" i="6" s="1"/>
  <c r="R88" i="6"/>
  <c r="Q88" i="6"/>
  <c r="N88" i="6"/>
  <c r="D88" i="6"/>
  <c r="U87" i="6"/>
  <c r="T87" i="6"/>
  <c r="S87" i="6"/>
  <c r="B87" i="6" s="1"/>
  <c r="R87" i="6"/>
  <c r="Q87" i="6"/>
  <c r="N87" i="6"/>
  <c r="D87" i="6"/>
  <c r="U86" i="6"/>
  <c r="T86" i="6"/>
  <c r="S86" i="6"/>
  <c r="B86" i="6" s="1"/>
  <c r="R86" i="6"/>
  <c r="Q86" i="6"/>
  <c r="N86" i="6"/>
  <c r="D86" i="6"/>
  <c r="U85" i="6"/>
  <c r="T85" i="6"/>
  <c r="S85" i="6"/>
  <c r="B85" i="6" s="1"/>
  <c r="R85" i="6"/>
  <c r="Q85" i="6"/>
  <c r="N85" i="6"/>
  <c r="D85" i="6"/>
  <c r="U84" i="6"/>
  <c r="T84" i="6"/>
  <c r="S84" i="6"/>
  <c r="B84" i="6" s="1"/>
  <c r="R84" i="6"/>
  <c r="Q84" i="6"/>
  <c r="N84" i="6"/>
  <c r="D84" i="6"/>
  <c r="U83" i="6"/>
  <c r="T83" i="6"/>
  <c r="S83" i="6"/>
  <c r="B83" i="6" s="1"/>
  <c r="R83" i="6"/>
  <c r="Q83" i="6"/>
  <c r="N83" i="6"/>
  <c r="D83" i="6"/>
  <c r="U82" i="6"/>
  <c r="T82" i="6"/>
  <c r="S82" i="6"/>
  <c r="B82" i="6" s="1"/>
  <c r="R82" i="6"/>
  <c r="Q82" i="6"/>
  <c r="N82" i="6"/>
  <c r="D82" i="6"/>
  <c r="U81" i="6"/>
  <c r="T81" i="6"/>
  <c r="S81" i="6"/>
  <c r="B81" i="6" s="1"/>
  <c r="R81" i="6"/>
  <c r="Q81" i="6"/>
  <c r="N81" i="6"/>
  <c r="D81" i="6"/>
  <c r="U80" i="6"/>
  <c r="T80" i="6"/>
  <c r="S80" i="6"/>
  <c r="B80" i="6" s="1"/>
  <c r="R80" i="6"/>
  <c r="Q80" i="6"/>
  <c r="N80" i="6"/>
  <c r="D80" i="6"/>
  <c r="U79" i="6"/>
  <c r="T79" i="6"/>
  <c r="S79" i="6"/>
  <c r="B79" i="6" s="1"/>
  <c r="R79" i="6"/>
  <c r="Q79" i="6"/>
  <c r="N79" i="6"/>
  <c r="D79" i="6"/>
  <c r="U78" i="6"/>
  <c r="T78" i="6"/>
  <c r="S78" i="6"/>
  <c r="B78" i="6" s="1"/>
  <c r="R78" i="6"/>
  <c r="Q78" i="6"/>
  <c r="N78" i="6"/>
  <c r="D78" i="6"/>
  <c r="U77" i="6"/>
  <c r="T77" i="6"/>
  <c r="S77" i="6"/>
  <c r="B77" i="6" s="1"/>
  <c r="R77" i="6"/>
  <c r="Q77" i="6"/>
  <c r="N77" i="6"/>
  <c r="D77" i="6"/>
  <c r="U76" i="6"/>
  <c r="T76" i="6"/>
  <c r="S76" i="6"/>
  <c r="B76" i="6" s="1"/>
  <c r="R76" i="6"/>
  <c r="Q76" i="6"/>
  <c r="N76" i="6"/>
  <c r="D76" i="6"/>
  <c r="U75" i="6"/>
  <c r="T75" i="6"/>
  <c r="S75" i="6"/>
  <c r="B75" i="6" s="1"/>
  <c r="R75" i="6"/>
  <c r="Q75" i="6"/>
  <c r="N75" i="6"/>
  <c r="D75" i="6"/>
  <c r="U74" i="6"/>
  <c r="T74" i="6"/>
  <c r="S74" i="6"/>
  <c r="B74" i="6" s="1"/>
  <c r="R74" i="6"/>
  <c r="Q74" i="6"/>
  <c r="N74" i="6"/>
  <c r="D74" i="6"/>
  <c r="U73" i="6"/>
  <c r="T73" i="6"/>
  <c r="S73" i="6"/>
  <c r="B73" i="6" s="1"/>
  <c r="R73" i="6"/>
  <c r="Q73" i="6"/>
  <c r="N73" i="6"/>
  <c r="D73" i="6"/>
  <c r="U72" i="6"/>
  <c r="T72" i="6"/>
  <c r="S72" i="6"/>
  <c r="B72" i="6" s="1"/>
  <c r="R72" i="6"/>
  <c r="Q72" i="6"/>
  <c r="N72" i="6"/>
  <c r="D72" i="6"/>
  <c r="U71" i="6"/>
  <c r="T71" i="6"/>
  <c r="S71" i="6"/>
  <c r="B71" i="6" s="1"/>
  <c r="R71" i="6"/>
  <c r="Q71" i="6"/>
  <c r="N71" i="6"/>
  <c r="D71" i="6"/>
  <c r="U70" i="6"/>
  <c r="T70" i="6"/>
  <c r="S70" i="6"/>
  <c r="B70" i="6" s="1"/>
  <c r="R70" i="6"/>
  <c r="Q70" i="6"/>
  <c r="N70" i="6"/>
  <c r="D70" i="6"/>
  <c r="U69" i="6"/>
  <c r="T69" i="6"/>
  <c r="S69" i="6"/>
  <c r="B69" i="6" s="1"/>
  <c r="R69" i="6"/>
  <c r="Q69" i="6"/>
  <c r="N69" i="6"/>
  <c r="D69" i="6"/>
  <c r="U68" i="6"/>
  <c r="T68" i="6"/>
  <c r="S68" i="6"/>
  <c r="B68" i="6" s="1"/>
  <c r="R68" i="6"/>
  <c r="Q68" i="6"/>
  <c r="N68" i="6"/>
  <c r="D68" i="6"/>
  <c r="U67" i="6"/>
  <c r="T67" i="6"/>
  <c r="S67" i="6"/>
  <c r="B67" i="6" s="1"/>
  <c r="R67" i="6"/>
  <c r="Q67" i="6"/>
  <c r="N67" i="6"/>
  <c r="D67" i="6"/>
  <c r="U66" i="6"/>
  <c r="T66" i="6"/>
  <c r="S66" i="6"/>
  <c r="B66" i="6" s="1"/>
  <c r="R66" i="6"/>
  <c r="Q66" i="6"/>
  <c r="N66" i="6"/>
  <c r="D66" i="6"/>
  <c r="U65" i="6"/>
  <c r="T65" i="6"/>
  <c r="S65" i="6"/>
  <c r="B65" i="6" s="1"/>
  <c r="R65" i="6"/>
  <c r="Q65" i="6"/>
  <c r="N65" i="6"/>
  <c r="D65" i="6"/>
  <c r="U64" i="6"/>
  <c r="T64" i="6"/>
  <c r="S64" i="6"/>
  <c r="B64" i="6" s="1"/>
  <c r="R64" i="6"/>
  <c r="Q64" i="6"/>
  <c r="N64" i="6"/>
  <c r="D64" i="6"/>
  <c r="U63" i="6"/>
  <c r="T63" i="6"/>
  <c r="S63" i="6"/>
  <c r="B63" i="6" s="1"/>
  <c r="R63" i="6"/>
  <c r="Q63" i="6"/>
  <c r="N63" i="6"/>
  <c r="D63" i="6"/>
  <c r="U62" i="6"/>
  <c r="T62" i="6"/>
  <c r="S62" i="6"/>
  <c r="B62" i="6" s="1"/>
  <c r="R62" i="6"/>
  <c r="Q62" i="6"/>
  <c r="N62" i="6"/>
  <c r="D62" i="6"/>
  <c r="U61" i="6"/>
  <c r="T61" i="6"/>
  <c r="S61" i="6"/>
  <c r="B61" i="6" s="1"/>
  <c r="R61" i="6"/>
  <c r="Q61" i="6"/>
  <c r="N61" i="6"/>
  <c r="D61" i="6"/>
  <c r="U60" i="6"/>
  <c r="T60" i="6"/>
  <c r="S60" i="6"/>
  <c r="B60" i="6" s="1"/>
  <c r="R60" i="6"/>
  <c r="Q60" i="6"/>
  <c r="N60" i="6"/>
  <c r="D60" i="6"/>
  <c r="U59" i="6"/>
  <c r="T59" i="6"/>
  <c r="S59" i="6"/>
  <c r="B59" i="6" s="1"/>
  <c r="R59" i="6"/>
  <c r="Q59" i="6"/>
  <c r="N59" i="6"/>
  <c r="D59" i="6"/>
  <c r="U58" i="6"/>
  <c r="T58" i="6"/>
  <c r="S58" i="6"/>
  <c r="B58" i="6" s="1"/>
  <c r="R58" i="6"/>
  <c r="Q58" i="6"/>
  <c r="N58" i="6"/>
  <c r="D58" i="6"/>
  <c r="U57" i="6"/>
  <c r="T57" i="6"/>
  <c r="S57" i="6"/>
  <c r="B57" i="6" s="1"/>
  <c r="R57" i="6"/>
  <c r="Q57" i="6"/>
  <c r="N57" i="6"/>
  <c r="D57" i="6"/>
  <c r="U56" i="6"/>
  <c r="T56" i="6"/>
  <c r="S56" i="6"/>
  <c r="B56" i="6" s="1"/>
  <c r="R56" i="6"/>
  <c r="Q56" i="6"/>
  <c r="N56" i="6"/>
  <c r="D56" i="6"/>
  <c r="U55" i="6"/>
  <c r="T55" i="6"/>
  <c r="S55" i="6"/>
  <c r="B55" i="6" s="1"/>
  <c r="R55" i="6"/>
  <c r="Q55" i="6"/>
  <c r="N55" i="6"/>
  <c r="D55" i="6"/>
  <c r="U54" i="6"/>
  <c r="T54" i="6"/>
  <c r="S54" i="6"/>
  <c r="B54" i="6" s="1"/>
  <c r="R54" i="6"/>
  <c r="Q54" i="6"/>
  <c r="N54" i="6"/>
  <c r="D54" i="6"/>
  <c r="U53" i="6"/>
  <c r="T53" i="6"/>
  <c r="S53" i="6"/>
  <c r="B53" i="6" s="1"/>
  <c r="R53" i="6"/>
  <c r="Q53" i="6"/>
  <c r="N53" i="6"/>
  <c r="D53" i="6"/>
  <c r="U52" i="6"/>
  <c r="T52" i="6"/>
  <c r="S52" i="6"/>
  <c r="B52" i="6" s="1"/>
  <c r="R52" i="6"/>
  <c r="Q52" i="6"/>
  <c r="N52" i="6"/>
  <c r="D52" i="6"/>
  <c r="N51" i="6"/>
  <c r="D51" i="6"/>
  <c r="U50" i="6"/>
  <c r="T50" i="6"/>
  <c r="S50" i="6"/>
  <c r="B50" i="6" s="1"/>
  <c r="R50" i="6"/>
  <c r="Q50" i="6"/>
  <c r="N50" i="6"/>
  <c r="D50" i="6"/>
  <c r="U49" i="6"/>
  <c r="T49" i="6"/>
  <c r="S49" i="6"/>
  <c r="B49" i="6" s="1"/>
  <c r="R49" i="6"/>
  <c r="Q49" i="6"/>
  <c r="N49" i="6"/>
  <c r="D49" i="6"/>
  <c r="U48" i="6"/>
  <c r="T48" i="6"/>
  <c r="S48" i="6"/>
  <c r="B48" i="6" s="1"/>
  <c r="R48" i="6"/>
  <c r="Q48" i="6"/>
  <c r="N48" i="6"/>
  <c r="D48" i="6"/>
  <c r="U47" i="6"/>
  <c r="T47" i="6"/>
  <c r="S47" i="6"/>
  <c r="B47" i="6" s="1"/>
  <c r="R47" i="6"/>
  <c r="Q47" i="6"/>
  <c r="N47" i="6"/>
  <c r="D47" i="6"/>
  <c r="U46" i="6"/>
  <c r="T46" i="6"/>
  <c r="S46" i="6"/>
  <c r="B46" i="6" s="1"/>
  <c r="R46" i="6"/>
  <c r="Q46" i="6"/>
  <c r="N46" i="6"/>
  <c r="D46" i="6"/>
  <c r="U45" i="6"/>
  <c r="T45" i="6"/>
  <c r="S45" i="6"/>
  <c r="B45" i="6" s="1"/>
  <c r="R45" i="6"/>
  <c r="Q45" i="6"/>
  <c r="N45" i="6"/>
  <c r="D45" i="6"/>
  <c r="U44" i="6"/>
  <c r="T44" i="6"/>
  <c r="S44" i="6"/>
  <c r="B44" i="6" s="1"/>
  <c r="R44" i="6"/>
  <c r="Q44" i="6"/>
  <c r="N44" i="6"/>
  <c r="D44" i="6"/>
  <c r="U43" i="6"/>
  <c r="T43" i="6"/>
  <c r="S43" i="6"/>
  <c r="B43" i="6" s="1"/>
  <c r="R43" i="6"/>
  <c r="Q43" i="6"/>
  <c r="N43" i="6"/>
  <c r="D43" i="6"/>
  <c r="U42" i="6"/>
  <c r="T42" i="6"/>
  <c r="S42" i="6"/>
  <c r="B42" i="6" s="1"/>
  <c r="R42" i="6"/>
  <c r="Q42" i="6"/>
  <c r="N42" i="6"/>
  <c r="D42" i="6"/>
  <c r="U41" i="6"/>
  <c r="T41" i="6"/>
  <c r="S41" i="6"/>
  <c r="B41" i="6" s="1"/>
  <c r="R41" i="6"/>
  <c r="Q41" i="6"/>
  <c r="N41" i="6"/>
  <c r="D41" i="6"/>
  <c r="U40" i="6"/>
  <c r="T40" i="6"/>
  <c r="S40" i="6"/>
  <c r="B40" i="6" s="1"/>
  <c r="R40" i="6"/>
  <c r="Q40" i="6"/>
  <c r="N40" i="6"/>
  <c r="D40" i="6"/>
  <c r="U39" i="6"/>
  <c r="T39" i="6"/>
  <c r="S39" i="6"/>
  <c r="B39" i="6" s="1"/>
  <c r="R39" i="6"/>
  <c r="Q39" i="6"/>
  <c r="N39" i="6"/>
  <c r="D39" i="6"/>
  <c r="U38" i="6"/>
  <c r="T38" i="6"/>
  <c r="S38" i="6"/>
  <c r="B38" i="6" s="1"/>
  <c r="R38" i="6"/>
  <c r="Q38" i="6"/>
  <c r="N38" i="6"/>
  <c r="D38" i="6"/>
  <c r="U37" i="6"/>
  <c r="T37" i="6"/>
  <c r="S37" i="6"/>
  <c r="B37" i="6" s="1"/>
  <c r="R37" i="6"/>
  <c r="Q37" i="6"/>
  <c r="N37" i="6"/>
  <c r="D37" i="6"/>
  <c r="U36" i="6"/>
  <c r="T36" i="6"/>
  <c r="S36" i="6"/>
  <c r="B36" i="6" s="1"/>
  <c r="R36" i="6"/>
  <c r="Q36" i="6"/>
  <c r="N36" i="6"/>
  <c r="D36" i="6"/>
  <c r="U35" i="6"/>
  <c r="T35" i="6"/>
  <c r="S35" i="6"/>
  <c r="B35" i="6" s="1"/>
  <c r="R35" i="6"/>
  <c r="Q35" i="6"/>
  <c r="N35" i="6"/>
  <c r="D35" i="6"/>
  <c r="U34" i="6"/>
  <c r="T34" i="6"/>
  <c r="S34" i="6"/>
  <c r="B34" i="6" s="1"/>
  <c r="R34" i="6"/>
  <c r="Q34" i="6"/>
  <c r="N34" i="6"/>
  <c r="D34" i="6"/>
  <c r="U33" i="6"/>
  <c r="T33" i="6"/>
  <c r="S33" i="6"/>
  <c r="B33" i="6" s="1"/>
  <c r="R33" i="6"/>
  <c r="Q33" i="6"/>
  <c r="N33" i="6"/>
  <c r="D33" i="6"/>
  <c r="U32" i="6"/>
  <c r="T32" i="6"/>
  <c r="S32" i="6"/>
  <c r="B32" i="6" s="1"/>
  <c r="R32" i="6"/>
  <c r="Q32" i="6"/>
  <c r="N32" i="6"/>
  <c r="D32" i="6"/>
  <c r="U31" i="6"/>
  <c r="T31" i="6"/>
  <c r="S31" i="6"/>
  <c r="B31" i="6" s="1"/>
  <c r="R31" i="6"/>
  <c r="Q31" i="6"/>
  <c r="N31" i="6"/>
  <c r="D31" i="6"/>
  <c r="U30" i="6"/>
  <c r="T30" i="6"/>
  <c r="S30" i="6"/>
  <c r="B30" i="6" s="1"/>
  <c r="R30" i="6"/>
  <c r="Q30" i="6"/>
  <c r="N30" i="6"/>
  <c r="D30" i="6"/>
  <c r="U29" i="6"/>
  <c r="T29" i="6"/>
  <c r="S29" i="6"/>
  <c r="B29" i="6" s="1"/>
  <c r="R29" i="6"/>
  <c r="Q29" i="6"/>
  <c r="N29" i="6"/>
  <c r="D29" i="6"/>
  <c r="U28" i="6"/>
  <c r="T28" i="6"/>
  <c r="S28" i="6"/>
  <c r="B28" i="6" s="1"/>
  <c r="R28" i="6"/>
  <c r="Q28" i="6"/>
  <c r="N28" i="6"/>
  <c r="D28" i="6"/>
  <c r="N27" i="6"/>
  <c r="D27" i="6"/>
  <c r="U26" i="6"/>
  <c r="T26" i="6"/>
  <c r="S26" i="6"/>
  <c r="B26" i="6" s="1"/>
  <c r="R26" i="6"/>
  <c r="Q26" i="6"/>
  <c r="N26" i="6"/>
  <c r="D26" i="6"/>
  <c r="U25" i="6"/>
  <c r="T25" i="6"/>
  <c r="S25" i="6"/>
  <c r="B25" i="6" s="1"/>
  <c r="R25" i="6"/>
  <c r="Q25" i="6"/>
  <c r="N25" i="6"/>
  <c r="D25" i="6"/>
  <c r="U24" i="6"/>
  <c r="T24" i="6"/>
  <c r="S24" i="6"/>
  <c r="B24" i="6" s="1"/>
  <c r="R24" i="6"/>
  <c r="Q24" i="6"/>
  <c r="N24" i="6"/>
  <c r="D24" i="6"/>
  <c r="U23" i="6"/>
  <c r="T23" i="6"/>
  <c r="S23" i="6"/>
  <c r="B23" i="6" s="1"/>
  <c r="R23" i="6"/>
  <c r="Q23" i="6"/>
  <c r="N23" i="6"/>
  <c r="D23" i="6"/>
  <c r="U22" i="6"/>
  <c r="T22" i="6"/>
  <c r="S22" i="6"/>
  <c r="B22" i="6" s="1"/>
  <c r="R22" i="6"/>
  <c r="Q22" i="6"/>
  <c r="N22" i="6"/>
  <c r="D22" i="6"/>
  <c r="U21" i="6"/>
  <c r="T21" i="6"/>
  <c r="S21" i="6"/>
  <c r="B21" i="6" s="1"/>
  <c r="R21" i="6"/>
  <c r="Q21" i="6"/>
  <c r="N21" i="6"/>
  <c r="D21" i="6"/>
  <c r="U20" i="6"/>
  <c r="T20" i="6"/>
  <c r="S20" i="6"/>
  <c r="B20" i="6" s="1"/>
  <c r="R20" i="6"/>
  <c r="Q20" i="6"/>
  <c r="N20" i="6"/>
  <c r="D20" i="6"/>
  <c r="U19" i="6"/>
  <c r="T19" i="6"/>
  <c r="S19" i="6"/>
  <c r="B19" i="6" s="1"/>
  <c r="R19" i="6"/>
  <c r="Q19" i="6"/>
  <c r="N19" i="6"/>
  <c r="D19" i="6"/>
  <c r="U18" i="6"/>
  <c r="T18" i="6"/>
  <c r="S18" i="6"/>
  <c r="B18" i="6" s="1"/>
  <c r="R18" i="6"/>
  <c r="Q18" i="6"/>
  <c r="N18" i="6"/>
  <c r="D18" i="6"/>
  <c r="U17" i="6"/>
  <c r="T17" i="6"/>
  <c r="S17" i="6"/>
  <c r="B17" i="6" s="1"/>
  <c r="R17" i="6"/>
  <c r="Q17" i="6"/>
  <c r="N17" i="6"/>
  <c r="D17" i="6"/>
  <c r="U16" i="6"/>
  <c r="T16" i="6"/>
  <c r="S16" i="6"/>
  <c r="B16" i="6" s="1"/>
  <c r="R16" i="6"/>
  <c r="Q16" i="6"/>
  <c r="N16" i="6"/>
  <c r="D16" i="6"/>
  <c r="B15" i="6"/>
  <c r="N15" i="6"/>
  <c r="D15" i="6"/>
  <c r="U14" i="6"/>
  <c r="T14" i="6"/>
  <c r="S14" i="6"/>
  <c r="B14" i="6" s="1"/>
  <c r="R14" i="6"/>
  <c r="Q14" i="6"/>
  <c r="P14" i="6" s="1"/>
  <c r="N14" i="6"/>
  <c r="U13" i="6"/>
  <c r="T13" i="6"/>
  <c r="S13" i="6"/>
  <c r="B13" i="6" s="1"/>
  <c r="R13" i="6"/>
  <c r="Q13" i="6"/>
  <c r="P13" i="6" s="1"/>
  <c r="N13" i="6"/>
  <c r="U12" i="6"/>
  <c r="T12" i="6"/>
  <c r="S12" i="6"/>
  <c r="B12" i="6" s="1"/>
  <c r="R12" i="6"/>
  <c r="Q12" i="6"/>
  <c r="P12" i="6" s="1"/>
  <c r="N12" i="6"/>
  <c r="U11" i="6"/>
  <c r="T11" i="6"/>
  <c r="S11" i="6"/>
  <c r="B11" i="6" s="1"/>
  <c r="R11" i="6"/>
  <c r="Q11" i="6"/>
  <c r="P11" i="6" s="1"/>
  <c r="N11" i="6"/>
  <c r="U10" i="6"/>
  <c r="T10" i="6"/>
  <c r="S10" i="6"/>
  <c r="B10" i="6" s="1"/>
  <c r="R10" i="6"/>
  <c r="Q10" i="6"/>
  <c r="P10" i="6" s="1"/>
  <c r="N10" i="6"/>
  <c r="U9" i="6"/>
  <c r="T9" i="6"/>
  <c r="S9" i="6"/>
  <c r="B9" i="6" s="1"/>
  <c r="R9" i="6"/>
  <c r="Q9" i="6"/>
  <c r="P9" i="6" s="1"/>
  <c r="N9" i="6"/>
  <c r="U8" i="6"/>
  <c r="T8" i="6"/>
  <c r="S8" i="6"/>
  <c r="B8" i="6" s="1"/>
  <c r="R8" i="6"/>
  <c r="Q8" i="6"/>
  <c r="P8" i="6" s="1"/>
  <c r="N8" i="6"/>
  <c r="U7" i="6"/>
  <c r="T7" i="6"/>
  <c r="S7" i="6"/>
  <c r="B7" i="6" s="1"/>
  <c r="R7" i="6"/>
  <c r="Q7" i="6"/>
  <c r="P7" i="6" s="1"/>
  <c r="N7" i="6"/>
  <c r="U6" i="6"/>
  <c r="T6" i="6"/>
  <c r="S6" i="6"/>
  <c r="B6" i="6" s="1"/>
  <c r="R6" i="6"/>
  <c r="Q6" i="6"/>
  <c r="P6" i="6" s="1"/>
  <c r="N6" i="6"/>
  <c r="U5" i="6"/>
  <c r="T5" i="6"/>
  <c r="S5" i="6"/>
  <c r="B5" i="6" s="1"/>
  <c r="R5" i="6"/>
  <c r="Q5" i="6"/>
  <c r="P5" i="6" s="1"/>
  <c r="N5" i="6"/>
  <c r="U4" i="6"/>
  <c r="T4" i="6"/>
  <c r="S4" i="6"/>
  <c r="B4" i="6" s="1"/>
  <c r="R4" i="6"/>
  <c r="Q4" i="6"/>
  <c r="P4" i="6" s="1"/>
  <c r="N4" i="6"/>
  <c r="U3" i="6"/>
  <c r="T3" i="6"/>
  <c r="S3" i="6"/>
  <c r="B3" i="6" s="1"/>
  <c r="R3" i="6"/>
  <c r="Q3" i="6"/>
  <c r="P3" i="6" s="1"/>
  <c r="N3" i="6"/>
  <c r="B2" i="6"/>
  <c r="O3" i="5"/>
  <c r="R3" i="5"/>
  <c r="Q3" i="5" s="1"/>
  <c r="S3" i="5"/>
  <c r="T3" i="5"/>
  <c r="U3" i="5"/>
  <c r="V3" i="5"/>
  <c r="O4" i="5"/>
  <c r="R4" i="5"/>
  <c r="Q4" i="5" s="1"/>
  <c r="S4" i="5"/>
  <c r="T4" i="5"/>
  <c r="U4" i="5"/>
  <c r="V4" i="5"/>
  <c r="O5" i="5"/>
  <c r="R5" i="5"/>
  <c r="Q5" i="5" s="1"/>
  <c r="S5" i="5"/>
  <c r="T5" i="5"/>
  <c r="U5" i="5"/>
  <c r="V5" i="5"/>
  <c r="O6" i="5"/>
  <c r="R6" i="5"/>
  <c r="Q6" i="5" s="1"/>
  <c r="S6" i="5"/>
  <c r="T6" i="5"/>
  <c r="U6" i="5"/>
  <c r="V6" i="5"/>
  <c r="O7" i="5"/>
  <c r="R7" i="5"/>
  <c r="Q7" i="5" s="1"/>
  <c r="S7" i="5"/>
  <c r="T7" i="5"/>
  <c r="U7" i="5"/>
  <c r="V7" i="5"/>
  <c r="O8" i="5"/>
  <c r="R8" i="5"/>
  <c r="Q8" i="5" s="1"/>
  <c r="S8" i="5"/>
  <c r="T8" i="5"/>
  <c r="U8" i="5"/>
  <c r="V8" i="5"/>
  <c r="O9" i="5"/>
  <c r="R9" i="5"/>
  <c r="Q9" i="5" s="1"/>
  <c r="S9" i="5"/>
  <c r="T9" i="5"/>
  <c r="U9" i="5"/>
  <c r="V9" i="5"/>
  <c r="O10" i="5"/>
  <c r="R10" i="5"/>
  <c r="Q10" i="5" s="1"/>
  <c r="S10" i="5"/>
  <c r="T10" i="5"/>
  <c r="U10" i="5"/>
  <c r="V10" i="5"/>
  <c r="O11" i="5"/>
  <c r="R11" i="5"/>
  <c r="Q11" i="5" s="1"/>
  <c r="S11" i="5"/>
  <c r="T11" i="5"/>
  <c r="U11" i="5"/>
  <c r="V11" i="5"/>
  <c r="O12" i="5"/>
  <c r="R12" i="5"/>
  <c r="Q12" i="5" s="1"/>
  <c r="S12" i="5"/>
  <c r="T12" i="5"/>
  <c r="U12" i="5"/>
  <c r="V12" i="5"/>
  <c r="O13" i="5"/>
  <c r="R13" i="5"/>
  <c r="Q13" i="5" s="1"/>
  <c r="S13" i="5"/>
  <c r="T13" i="5"/>
  <c r="U13" i="5"/>
  <c r="V13" i="5"/>
  <c r="O14" i="5"/>
  <c r="R14" i="5"/>
  <c r="Q14" i="5" s="1"/>
  <c r="S14" i="5"/>
  <c r="T14" i="5"/>
  <c r="U14" i="5"/>
  <c r="V14" i="5"/>
  <c r="O15" i="5"/>
  <c r="R15" i="5"/>
  <c r="S15" i="5"/>
  <c r="T15" i="5"/>
  <c r="U15" i="5"/>
  <c r="V15" i="5"/>
  <c r="O16" i="5"/>
  <c r="R16" i="5"/>
  <c r="S16" i="5"/>
  <c r="T16" i="5"/>
  <c r="U16" i="5"/>
  <c r="V16" i="5"/>
  <c r="O17" i="5"/>
  <c r="R17" i="5"/>
  <c r="S17" i="5"/>
  <c r="T17" i="5"/>
  <c r="U17" i="5"/>
  <c r="V17" i="5"/>
  <c r="O18" i="5"/>
  <c r="R18" i="5"/>
  <c r="S18" i="5"/>
  <c r="T18" i="5"/>
  <c r="U18" i="5"/>
  <c r="V18" i="5"/>
  <c r="O19" i="5"/>
  <c r="R19" i="5"/>
  <c r="S19" i="5"/>
  <c r="T19" i="5"/>
  <c r="U19" i="5"/>
  <c r="V19" i="5"/>
  <c r="O20" i="5"/>
  <c r="R20" i="5"/>
  <c r="S20" i="5"/>
  <c r="T20" i="5"/>
  <c r="U20" i="5"/>
  <c r="V20" i="5"/>
  <c r="O21" i="5"/>
  <c r="R21" i="5"/>
  <c r="S21" i="5"/>
  <c r="T21" i="5"/>
  <c r="U21" i="5"/>
  <c r="V21" i="5"/>
  <c r="O22" i="5"/>
  <c r="R22" i="5"/>
  <c r="S22" i="5"/>
  <c r="T22" i="5"/>
  <c r="U22" i="5"/>
  <c r="V22" i="5"/>
  <c r="O23" i="5"/>
  <c r="R23" i="5"/>
  <c r="S23" i="5"/>
  <c r="T23" i="5"/>
  <c r="U23" i="5"/>
  <c r="V23" i="5"/>
  <c r="O24" i="5"/>
  <c r="R24" i="5"/>
  <c r="S24" i="5"/>
  <c r="T24" i="5"/>
  <c r="U24" i="5"/>
  <c r="V24" i="5"/>
  <c r="O25" i="5"/>
  <c r="R25" i="5"/>
  <c r="S25" i="5"/>
  <c r="T25" i="5"/>
  <c r="U25" i="5"/>
  <c r="V25" i="5"/>
  <c r="O26" i="5"/>
  <c r="R26" i="5"/>
  <c r="S26" i="5"/>
  <c r="T26" i="5"/>
  <c r="U26" i="5"/>
  <c r="V26" i="5"/>
  <c r="O27" i="5"/>
  <c r="R27" i="5"/>
  <c r="S27" i="5"/>
  <c r="T27" i="5"/>
  <c r="U27" i="5"/>
  <c r="V27" i="5"/>
  <c r="O28" i="5"/>
  <c r="R28" i="5"/>
  <c r="S28" i="5"/>
  <c r="T28" i="5"/>
  <c r="U28" i="5"/>
  <c r="V28" i="5"/>
  <c r="O29" i="5"/>
  <c r="R29" i="5"/>
  <c r="S29" i="5"/>
  <c r="T29" i="5"/>
  <c r="U29" i="5"/>
  <c r="V29" i="5"/>
  <c r="O30" i="5"/>
  <c r="R30" i="5"/>
  <c r="S30" i="5"/>
  <c r="T30" i="5"/>
  <c r="U30" i="5"/>
  <c r="V30" i="5"/>
  <c r="O31" i="5"/>
  <c r="R31" i="5"/>
  <c r="S31" i="5"/>
  <c r="T31" i="5"/>
  <c r="U31" i="5"/>
  <c r="V31" i="5"/>
  <c r="O32" i="5"/>
  <c r="R32" i="5"/>
  <c r="S32" i="5"/>
  <c r="T32" i="5"/>
  <c r="U32" i="5"/>
  <c r="V32" i="5"/>
  <c r="O33" i="5"/>
  <c r="R33" i="5"/>
  <c r="S33" i="5"/>
  <c r="T33" i="5"/>
  <c r="U33" i="5"/>
  <c r="V33" i="5"/>
  <c r="O34" i="5"/>
  <c r="R34" i="5"/>
  <c r="S34" i="5"/>
  <c r="T34" i="5"/>
  <c r="U34" i="5"/>
  <c r="V34" i="5"/>
  <c r="O35" i="5"/>
  <c r="R35" i="5"/>
  <c r="S35" i="5"/>
  <c r="T35" i="5"/>
  <c r="U35" i="5"/>
  <c r="V35" i="5"/>
  <c r="O36" i="5"/>
  <c r="R36" i="5"/>
  <c r="S36" i="5"/>
  <c r="T36" i="5"/>
  <c r="U36" i="5"/>
  <c r="V36" i="5"/>
  <c r="O37" i="5"/>
  <c r="R37" i="5"/>
  <c r="S37" i="5"/>
  <c r="T37" i="5"/>
  <c r="U37" i="5"/>
  <c r="V37" i="5"/>
  <c r="O38" i="5"/>
  <c r="R38" i="5"/>
  <c r="S38" i="5"/>
  <c r="T38" i="5"/>
  <c r="U38" i="5"/>
  <c r="V38" i="5"/>
  <c r="O39" i="5"/>
  <c r="R39" i="5"/>
  <c r="S39" i="5"/>
  <c r="T39" i="5"/>
  <c r="U39" i="5"/>
  <c r="V39" i="5"/>
  <c r="O40" i="5"/>
  <c r="R40" i="5"/>
  <c r="S40" i="5"/>
  <c r="T40" i="5"/>
  <c r="U40" i="5"/>
  <c r="V40" i="5"/>
  <c r="O41" i="5"/>
  <c r="R41" i="5"/>
  <c r="S41" i="5"/>
  <c r="T41" i="5"/>
  <c r="U41" i="5"/>
  <c r="V41" i="5"/>
  <c r="O42" i="5"/>
  <c r="R42" i="5"/>
  <c r="S42" i="5"/>
  <c r="T42" i="5"/>
  <c r="U42" i="5"/>
  <c r="V42" i="5"/>
  <c r="O43" i="5"/>
  <c r="R43" i="5"/>
  <c r="S43" i="5"/>
  <c r="T43" i="5"/>
  <c r="U43" i="5"/>
  <c r="V43" i="5"/>
  <c r="O44" i="5"/>
  <c r="R44" i="5"/>
  <c r="S44" i="5"/>
  <c r="T44" i="5"/>
  <c r="U44" i="5"/>
  <c r="V44" i="5"/>
  <c r="O45" i="5"/>
  <c r="R45" i="5"/>
  <c r="S45" i="5"/>
  <c r="T45" i="5"/>
  <c r="U45" i="5"/>
  <c r="V45" i="5"/>
  <c r="O46" i="5"/>
  <c r="R46" i="5"/>
  <c r="S46" i="5"/>
  <c r="T46" i="5"/>
  <c r="U46" i="5"/>
  <c r="V46" i="5"/>
  <c r="O47" i="5"/>
  <c r="R47" i="5"/>
  <c r="S47" i="5"/>
  <c r="T47" i="5"/>
  <c r="U47" i="5"/>
  <c r="V47" i="5"/>
  <c r="O48" i="5"/>
  <c r="R48" i="5"/>
  <c r="S48" i="5"/>
  <c r="T48" i="5"/>
  <c r="U48" i="5"/>
  <c r="V48" i="5"/>
  <c r="O49" i="5"/>
  <c r="R49" i="5"/>
  <c r="S49" i="5"/>
  <c r="T49" i="5"/>
  <c r="U49" i="5"/>
  <c r="V49" i="5"/>
  <c r="O50" i="5"/>
  <c r="R50" i="5"/>
  <c r="S50" i="5"/>
  <c r="T50" i="5"/>
  <c r="U50" i="5"/>
  <c r="V50" i="5"/>
  <c r="O51" i="5"/>
  <c r="R51" i="5"/>
  <c r="S51" i="5"/>
  <c r="T51" i="5"/>
  <c r="U51" i="5"/>
  <c r="V51" i="5"/>
  <c r="O52" i="5"/>
  <c r="R52" i="5"/>
  <c r="S52" i="5"/>
  <c r="T52" i="5"/>
  <c r="U52" i="5"/>
  <c r="V52" i="5"/>
  <c r="O53" i="5"/>
  <c r="R53" i="5"/>
  <c r="S53" i="5"/>
  <c r="T53" i="5"/>
  <c r="U53" i="5"/>
  <c r="V53" i="5"/>
  <c r="O54" i="5"/>
  <c r="R54" i="5"/>
  <c r="S54" i="5"/>
  <c r="T54" i="5"/>
  <c r="U54" i="5"/>
  <c r="V54" i="5"/>
  <c r="O55" i="5"/>
  <c r="R55" i="5"/>
  <c r="S55" i="5"/>
  <c r="T55" i="5"/>
  <c r="U55" i="5"/>
  <c r="V55" i="5"/>
  <c r="O56" i="5"/>
  <c r="R56" i="5"/>
  <c r="S56" i="5"/>
  <c r="T56" i="5"/>
  <c r="U56" i="5"/>
  <c r="V56" i="5"/>
  <c r="O57" i="5"/>
  <c r="R57" i="5"/>
  <c r="S57" i="5"/>
  <c r="T57" i="5"/>
  <c r="U57" i="5"/>
  <c r="V57" i="5"/>
  <c r="O58" i="5"/>
  <c r="R58" i="5"/>
  <c r="S58" i="5"/>
  <c r="T58" i="5"/>
  <c r="U58" i="5"/>
  <c r="V58" i="5"/>
  <c r="O59" i="5"/>
  <c r="R59" i="5"/>
  <c r="S59" i="5"/>
  <c r="T59" i="5"/>
  <c r="U59" i="5"/>
  <c r="V59" i="5"/>
  <c r="O60" i="5"/>
  <c r="R60" i="5"/>
  <c r="S60" i="5"/>
  <c r="T60" i="5"/>
  <c r="U60" i="5"/>
  <c r="V60" i="5"/>
  <c r="O61" i="5"/>
  <c r="R61" i="5"/>
  <c r="S61" i="5"/>
  <c r="T61" i="5"/>
  <c r="U61" i="5"/>
  <c r="V61" i="5"/>
  <c r="O62" i="5"/>
  <c r="R62" i="5"/>
  <c r="S62" i="5"/>
  <c r="T62" i="5"/>
  <c r="U62" i="5"/>
  <c r="V62" i="5"/>
  <c r="O63" i="5"/>
  <c r="R63" i="5"/>
  <c r="S63" i="5"/>
  <c r="T63" i="5"/>
  <c r="U63" i="5"/>
  <c r="V63" i="5"/>
  <c r="O64" i="5"/>
  <c r="R64" i="5"/>
  <c r="S64" i="5"/>
  <c r="T64" i="5"/>
  <c r="U64" i="5"/>
  <c r="V64" i="5"/>
  <c r="O65" i="5"/>
  <c r="R65" i="5"/>
  <c r="S65" i="5"/>
  <c r="T65" i="5"/>
  <c r="U65" i="5"/>
  <c r="V65" i="5"/>
  <c r="O66" i="5"/>
  <c r="R66" i="5"/>
  <c r="S66" i="5"/>
  <c r="T66" i="5"/>
  <c r="U66" i="5"/>
  <c r="V66" i="5"/>
  <c r="O67" i="5"/>
  <c r="R67" i="5"/>
  <c r="S67" i="5"/>
  <c r="T67" i="5"/>
  <c r="U67" i="5"/>
  <c r="V67" i="5"/>
  <c r="O68" i="5"/>
  <c r="R68" i="5"/>
  <c r="S68" i="5"/>
  <c r="T68" i="5"/>
  <c r="U68" i="5"/>
  <c r="V68" i="5"/>
  <c r="O69" i="5"/>
  <c r="R69" i="5"/>
  <c r="S69" i="5"/>
  <c r="T69" i="5"/>
  <c r="U69" i="5"/>
  <c r="V69" i="5"/>
  <c r="O70" i="5"/>
  <c r="R70" i="5"/>
  <c r="S70" i="5"/>
  <c r="T70" i="5"/>
  <c r="U70" i="5"/>
  <c r="V70" i="5"/>
  <c r="O71" i="5"/>
  <c r="R71" i="5"/>
  <c r="S71" i="5"/>
  <c r="T71" i="5"/>
  <c r="U71" i="5"/>
  <c r="V71" i="5"/>
  <c r="O72" i="5"/>
  <c r="R72" i="5"/>
  <c r="S72" i="5"/>
  <c r="T72" i="5"/>
  <c r="U72" i="5"/>
  <c r="V72" i="5"/>
  <c r="O73" i="5"/>
  <c r="R73" i="5"/>
  <c r="S73" i="5"/>
  <c r="T73" i="5"/>
  <c r="U73" i="5"/>
  <c r="V73" i="5"/>
  <c r="O74" i="5"/>
  <c r="R74" i="5"/>
  <c r="S74" i="5"/>
  <c r="T74" i="5"/>
  <c r="U74" i="5"/>
  <c r="V74" i="5"/>
  <c r="O75" i="5"/>
  <c r="R75" i="5"/>
  <c r="Q75" i="5" s="1"/>
  <c r="S75" i="5"/>
  <c r="T75" i="5"/>
  <c r="U75" i="5"/>
  <c r="V75" i="5"/>
  <c r="O76" i="5"/>
  <c r="R76" i="5"/>
  <c r="S76" i="5"/>
  <c r="T76" i="5"/>
  <c r="U76" i="5"/>
  <c r="V76" i="5"/>
  <c r="O77" i="5"/>
  <c r="R77" i="5"/>
  <c r="S77" i="5"/>
  <c r="T77" i="5"/>
  <c r="U77" i="5"/>
  <c r="V77" i="5"/>
  <c r="O78" i="5"/>
  <c r="R78" i="5"/>
  <c r="S78" i="5"/>
  <c r="T78" i="5"/>
  <c r="U78" i="5"/>
  <c r="V78" i="5"/>
  <c r="O79" i="5"/>
  <c r="R79" i="5"/>
  <c r="S79" i="5"/>
  <c r="T79" i="5"/>
  <c r="U79" i="5"/>
  <c r="V79" i="5"/>
  <c r="O80" i="5"/>
  <c r="R80" i="5"/>
  <c r="S80" i="5"/>
  <c r="T80" i="5"/>
  <c r="U80" i="5"/>
  <c r="V80" i="5"/>
  <c r="O81" i="5"/>
  <c r="R81" i="5"/>
  <c r="S81" i="5"/>
  <c r="T81" i="5"/>
  <c r="U81" i="5"/>
  <c r="V81" i="5"/>
  <c r="O82" i="5"/>
  <c r="R82" i="5"/>
  <c r="S82" i="5"/>
  <c r="T82" i="5"/>
  <c r="U82" i="5"/>
  <c r="V82" i="5"/>
  <c r="O83" i="5"/>
  <c r="R83" i="5"/>
  <c r="S83" i="5"/>
  <c r="T83" i="5"/>
  <c r="U83" i="5"/>
  <c r="V83" i="5"/>
  <c r="O84" i="5"/>
  <c r="R84" i="5"/>
  <c r="S84" i="5"/>
  <c r="T84" i="5"/>
  <c r="U84" i="5"/>
  <c r="V84" i="5"/>
  <c r="O85" i="5"/>
  <c r="R85" i="5"/>
  <c r="S85" i="5"/>
  <c r="T85" i="5"/>
  <c r="U85" i="5"/>
  <c r="V85" i="5"/>
  <c r="O86" i="5"/>
  <c r="R86" i="5"/>
  <c r="S86" i="5"/>
  <c r="T86" i="5"/>
  <c r="U86" i="5"/>
  <c r="V86" i="5"/>
  <c r="O87" i="5"/>
  <c r="R87" i="5"/>
  <c r="Q87" i="5" s="1"/>
  <c r="S87" i="5"/>
  <c r="T87" i="5"/>
  <c r="U87" i="5"/>
  <c r="V87" i="5"/>
  <c r="O88" i="5"/>
  <c r="R88" i="5"/>
  <c r="S88" i="5"/>
  <c r="T88" i="5"/>
  <c r="U88" i="5"/>
  <c r="V88" i="5"/>
  <c r="O89" i="5"/>
  <c r="R89" i="5"/>
  <c r="S89" i="5"/>
  <c r="T89" i="5"/>
  <c r="U89" i="5"/>
  <c r="V89" i="5"/>
  <c r="O90" i="5"/>
  <c r="R90" i="5"/>
  <c r="S90" i="5"/>
  <c r="T90" i="5"/>
  <c r="U90" i="5"/>
  <c r="V90" i="5"/>
  <c r="O91" i="5"/>
  <c r="R91" i="5"/>
  <c r="S91" i="5"/>
  <c r="T91" i="5"/>
  <c r="U91" i="5"/>
  <c r="V91" i="5"/>
  <c r="O92" i="5"/>
  <c r="R92" i="5"/>
  <c r="S92" i="5"/>
  <c r="T92" i="5"/>
  <c r="U92" i="5"/>
  <c r="V92" i="5"/>
  <c r="O93" i="5"/>
  <c r="R93" i="5"/>
  <c r="S93" i="5"/>
  <c r="T93" i="5"/>
  <c r="U93" i="5"/>
  <c r="V93" i="5"/>
  <c r="O94" i="5"/>
  <c r="R94" i="5"/>
  <c r="S94" i="5"/>
  <c r="T94" i="5"/>
  <c r="U94" i="5"/>
  <c r="V94" i="5"/>
  <c r="O95" i="5"/>
  <c r="R95" i="5"/>
  <c r="S95" i="5"/>
  <c r="T95" i="5"/>
  <c r="U95" i="5"/>
  <c r="V95" i="5"/>
  <c r="O96" i="5"/>
  <c r="R96" i="5"/>
  <c r="S96" i="5"/>
  <c r="T96" i="5"/>
  <c r="U96" i="5"/>
  <c r="V96" i="5"/>
  <c r="O97" i="5"/>
  <c r="R97" i="5"/>
  <c r="S97" i="5"/>
  <c r="T97" i="5"/>
  <c r="U97" i="5"/>
  <c r="V97" i="5"/>
  <c r="O98" i="5"/>
  <c r="R98" i="5"/>
  <c r="S98" i="5"/>
  <c r="T98" i="5"/>
  <c r="U98" i="5"/>
  <c r="V98" i="5"/>
  <c r="O99" i="5"/>
  <c r="R99" i="5"/>
  <c r="Q99" i="5" s="1"/>
  <c r="S99" i="5"/>
  <c r="T99" i="5"/>
  <c r="U99" i="5"/>
  <c r="V99" i="5"/>
  <c r="O100" i="5"/>
  <c r="R100" i="5"/>
  <c r="Q100" i="5" s="1"/>
  <c r="S100" i="5"/>
  <c r="T100" i="5"/>
  <c r="U100" i="5"/>
  <c r="V100" i="5"/>
  <c r="O101" i="5"/>
  <c r="R101" i="5"/>
  <c r="Q101" i="5" s="1"/>
  <c r="S101" i="5"/>
  <c r="T101" i="5"/>
  <c r="U101" i="5"/>
  <c r="V101" i="5"/>
  <c r="O102" i="5"/>
  <c r="R102" i="5"/>
  <c r="S102" i="5"/>
  <c r="T102" i="5"/>
  <c r="U102" i="5"/>
  <c r="V102" i="5"/>
  <c r="O103" i="5"/>
  <c r="R103" i="5"/>
  <c r="S103" i="5"/>
  <c r="T103" i="5"/>
  <c r="U103" i="5"/>
  <c r="V103" i="5"/>
  <c r="O104" i="5"/>
  <c r="R104" i="5"/>
  <c r="S104" i="5"/>
  <c r="T104" i="5"/>
  <c r="U104" i="5"/>
  <c r="V104" i="5"/>
  <c r="O105" i="5"/>
  <c r="R105" i="5"/>
  <c r="S105" i="5"/>
  <c r="T105" i="5"/>
  <c r="U105" i="5"/>
  <c r="V105" i="5"/>
  <c r="O106" i="5"/>
  <c r="R106" i="5"/>
  <c r="S106" i="5"/>
  <c r="T106" i="5"/>
  <c r="U106" i="5"/>
  <c r="V106" i="5"/>
  <c r="O107" i="5"/>
  <c r="R107" i="5"/>
  <c r="S107" i="5"/>
  <c r="T107" i="5"/>
  <c r="U107" i="5"/>
  <c r="V107" i="5"/>
  <c r="O108" i="5"/>
  <c r="R108" i="5"/>
  <c r="S108" i="5"/>
  <c r="T108" i="5"/>
  <c r="U108" i="5"/>
  <c r="V108" i="5"/>
  <c r="O109" i="5"/>
  <c r="R109" i="5"/>
  <c r="S109" i="5"/>
  <c r="T109" i="5"/>
  <c r="U109" i="5"/>
  <c r="V109" i="5"/>
  <c r="O110" i="5"/>
  <c r="R110" i="5"/>
  <c r="S110" i="5"/>
  <c r="T110" i="5"/>
  <c r="U110" i="5"/>
  <c r="V110" i="5"/>
  <c r="D15" i="4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B2" i="5"/>
  <c r="T3" i="2"/>
  <c r="U3" i="2"/>
  <c r="T4" i="2"/>
  <c r="U4" i="2"/>
  <c r="T5" i="2"/>
  <c r="U5" i="2"/>
  <c r="T6" i="2"/>
  <c r="U6" i="2"/>
  <c r="T7" i="2"/>
  <c r="U7" i="2"/>
  <c r="T8" i="2"/>
  <c r="U8" i="2"/>
  <c r="T9" i="2"/>
  <c r="U9" i="2"/>
  <c r="T10" i="2"/>
  <c r="U10" i="2"/>
  <c r="T11" i="2"/>
  <c r="U11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1" i="2"/>
  <c r="U21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0" i="2"/>
  <c r="U30" i="2"/>
  <c r="T31" i="2"/>
  <c r="U31" i="2"/>
  <c r="T32" i="2"/>
  <c r="U32" i="2"/>
  <c r="T33" i="2"/>
  <c r="U33" i="2"/>
  <c r="T34" i="2"/>
  <c r="U34" i="2"/>
  <c r="T35" i="2"/>
  <c r="U35" i="2"/>
  <c r="T36" i="2"/>
  <c r="U36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8" i="2"/>
  <c r="U48" i="2"/>
  <c r="T49" i="2"/>
  <c r="U49" i="2"/>
  <c r="T50" i="2"/>
  <c r="U50" i="2"/>
  <c r="T51" i="2"/>
  <c r="U51" i="2"/>
  <c r="T52" i="2"/>
  <c r="U52" i="2"/>
  <c r="T53" i="2"/>
  <c r="U53" i="2"/>
  <c r="T54" i="2"/>
  <c r="U54" i="2"/>
  <c r="T55" i="2"/>
  <c r="U55" i="2"/>
  <c r="T56" i="2"/>
  <c r="U56" i="2"/>
  <c r="T57" i="2"/>
  <c r="U57" i="2"/>
  <c r="T58" i="2"/>
  <c r="U58" i="2"/>
  <c r="T59" i="2"/>
  <c r="U59" i="2"/>
  <c r="T60" i="2"/>
  <c r="U60" i="2"/>
  <c r="T61" i="2"/>
  <c r="U61" i="2"/>
  <c r="T62" i="2"/>
  <c r="U62" i="2"/>
  <c r="T63" i="2"/>
  <c r="U63" i="2"/>
  <c r="T64" i="2"/>
  <c r="U64" i="2"/>
  <c r="T65" i="2"/>
  <c r="U65" i="2"/>
  <c r="T66" i="2"/>
  <c r="U66" i="2"/>
  <c r="T67" i="2"/>
  <c r="U67" i="2"/>
  <c r="T68" i="2"/>
  <c r="U68" i="2"/>
  <c r="T69" i="2"/>
  <c r="U69" i="2"/>
  <c r="T70" i="2"/>
  <c r="U70" i="2"/>
  <c r="T71" i="2"/>
  <c r="U71" i="2"/>
  <c r="T72" i="2"/>
  <c r="U72" i="2"/>
  <c r="T73" i="2"/>
  <c r="U73" i="2"/>
  <c r="T74" i="2"/>
  <c r="U74" i="2"/>
  <c r="T75" i="2"/>
  <c r="U75" i="2"/>
  <c r="T76" i="2"/>
  <c r="U76" i="2"/>
  <c r="T77" i="2"/>
  <c r="U77" i="2"/>
  <c r="T78" i="2"/>
  <c r="U78" i="2"/>
  <c r="T79" i="2"/>
  <c r="U79" i="2"/>
  <c r="T80" i="2"/>
  <c r="U80" i="2"/>
  <c r="T81" i="2"/>
  <c r="U81" i="2"/>
  <c r="T82" i="2"/>
  <c r="U82" i="2"/>
  <c r="T83" i="2"/>
  <c r="U83" i="2"/>
  <c r="T84" i="2"/>
  <c r="U84" i="2"/>
  <c r="T85" i="2"/>
  <c r="U85" i="2"/>
  <c r="T86" i="2"/>
  <c r="U86" i="2"/>
  <c r="T87" i="2"/>
  <c r="U87" i="2"/>
  <c r="T88" i="2"/>
  <c r="U88" i="2"/>
  <c r="T89" i="2"/>
  <c r="U89" i="2"/>
  <c r="T90" i="2"/>
  <c r="U90" i="2"/>
  <c r="T91" i="2"/>
  <c r="U91" i="2"/>
  <c r="T92" i="2"/>
  <c r="U92" i="2"/>
  <c r="T93" i="2"/>
  <c r="U93" i="2"/>
  <c r="T94" i="2"/>
  <c r="U94" i="2"/>
  <c r="T95" i="2"/>
  <c r="U95" i="2"/>
  <c r="T96" i="2"/>
  <c r="U96" i="2"/>
  <c r="T97" i="2"/>
  <c r="U97" i="2"/>
  <c r="T98" i="2"/>
  <c r="U98" i="2"/>
  <c r="T99" i="2"/>
  <c r="U99" i="2"/>
  <c r="T100" i="2"/>
  <c r="U100" i="2"/>
  <c r="T101" i="2"/>
  <c r="U101" i="2"/>
  <c r="T102" i="2"/>
  <c r="U102" i="2"/>
  <c r="T103" i="2"/>
  <c r="U103" i="2"/>
  <c r="T104" i="2"/>
  <c r="U104" i="2"/>
  <c r="T105" i="2"/>
  <c r="U105" i="2"/>
  <c r="T106" i="2"/>
  <c r="U106" i="2"/>
  <c r="T107" i="2"/>
  <c r="U107" i="2"/>
  <c r="T108" i="2"/>
  <c r="U108" i="2"/>
  <c r="T109" i="2"/>
  <c r="U109" i="2"/>
  <c r="T110" i="2"/>
  <c r="U110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8" i="2"/>
  <c r="D7" i="2"/>
  <c r="B2" i="2"/>
  <c r="Q62" i="5" l="1"/>
  <c r="Q97" i="5"/>
  <c r="P96" i="6"/>
  <c r="I107" i="10"/>
  <c r="K107" i="10" s="1"/>
  <c r="Q83" i="5"/>
  <c r="P83" i="6"/>
  <c r="I71" i="7"/>
  <c r="K71" i="7" s="1"/>
  <c r="M59" i="7"/>
  <c r="M47" i="7"/>
  <c r="N35" i="5"/>
  <c r="M35" i="7"/>
  <c r="Q37" i="5"/>
  <c r="I37" i="7"/>
  <c r="K37" i="7" s="1"/>
  <c r="M36" i="7"/>
  <c r="I70" i="7"/>
  <c r="K70" i="7" s="1"/>
  <c r="M58" i="7"/>
  <c r="I34" i="7"/>
  <c r="K34" i="7" s="1"/>
  <c r="I57" i="7"/>
  <c r="K57" i="7" s="1"/>
  <c r="I45" i="7"/>
  <c r="K45" i="7" s="1"/>
  <c r="I33" i="7"/>
  <c r="K33" i="7" s="1"/>
  <c r="I68" i="7"/>
  <c r="K68" i="7" s="1"/>
  <c r="M56" i="7"/>
  <c r="M44" i="7"/>
  <c r="P91" i="6"/>
  <c r="M79" i="7"/>
  <c r="M67" i="7"/>
  <c r="M55" i="7"/>
  <c r="M43" i="7"/>
  <c r="I49" i="7"/>
  <c r="K49" i="7" s="1"/>
  <c r="I72" i="7"/>
  <c r="K72" i="7" s="1"/>
  <c r="I23" i="7"/>
  <c r="K23" i="7" s="1"/>
  <c r="I78" i="7"/>
  <c r="K78" i="7" s="1"/>
  <c r="I22" i="7"/>
  <c r="K22" i="7" s="1"/>
  <c r="M65" i="7"/>
  <c r="M41" i="7"/>
  <c r="N101" i="5"/>
  <c r="N97" i="5"/>
  <c r="N83" i="5"/>
  <c r="N37" i="5"/>
  <c r="N100" i="5"/>
  <c r="I100" i="7"/>
  <c r="K100" i="7" s="1"/>
  <c r="M88" i="7"/>
  <c r="M64" i="7"/>
  <c r="I20" i="7"/>
  <c r="K20" i="7" s="1"/>
  <c r="N99" i="5"/>
  <c r="N87" i="5"/>
  <c r="I87" i="10"/>
  <c r="K87" i="10" s="1"/>
  <c r="N75" i="5"/>
  <c r="M51" i="7"/>
  <c r="I39" i="7"/>
  <c r="K39" i="7" s="1"/>
  <c r="M48" i="7"/>
  <c r="N62" i="5"/>
  <c r="N13" i="5"/>
  <c r="M14" i="7"/>
  <c r="F85" i="2"/>
  <c r="F108" i="2"/>
  <c r="F96" i="2"/>
  <c r="F84" i="2"/>
  <c r="I71" i="10"/>
  <c r="K71" i="10" s="1"/>
  <c r="I82" i="10"/>
  <c r="K82" i="10" s="1"/>
  <c r="F107" i="2"/>
  <c r="F95" i="2"/>
  <c r="F83" i="2"/>
  <c r="I83" i="12"/>
  <c r="K83" i="12" s="1"/>
  <c r="M10" i="7"/>
  <c r="F106" i="2"/>
  <c r="F97" i="2"/>
  <c r="F94" i="2"/>
  <c r="F82" i="2"/>
  <c r="F105" i="2"/>
  <c r="F93" i="2"/>
  <c r="F81" i="2"/>
  <c r="F109" i="2"/>
  <c r="I97" i="10"/>
  <c r="K97" i="10" s="1"/>
  <c r="F104" i="2"/>
  <c r="F80" i="2"/>
  <c r="F103" i="2"/>
  <c r="I103" i="10"/>
  <c r="K103" i="10" s="1"/>
  <c r="F92" i="2"/>
  <c r="F91" i="2"/>
  <c r="F79" i="2"/>
  <c r="F102" i="2"/>
  <c r="F90" i="2"/>
  <c r="F78" i="2"/>
  <c r="F101" i="2"/>
  <c r="F89" i="2"/>
  <c r="F77" i="2"/>
  <c r="I83" i="10"/>
  <c r="K83" i="10" s="1"/>
  <c r="F88" i="2"/>
  <c r="F100" i="2"/>
  <c r="F99" i="2"/>
  <c r="F87" i="2"/>
  <c r="I85" i="10"/>
  <c r="K85" i="10" s="1"/>
  <c r="I96" i="10"/>
  <c r="K96" i="10" s="1"/>
  <c r="F110" i="2"/>
  <c r="F98" i="2"/>
  <c r="F86" i="2"/>
  <c r="M9" i="7"/>
  <c r="M8" i="7"/>
  <c r="M4" i="7"/>
  <c r="M8" i="6"/>
  <c r="M5" i="7"/>
  <c r="M11" i="7"/>
  <c r="M71" i="7"/>
  <c r="M7" i="7"/>
  <c r="M13" i="7"/>
  <c r="I80" i="7"/>
  <c r="K80" i="7" s="1"/>
  <c r="M3" i="7"/>
  <c r="M6" i="7"/>
  <c r="M12" i="7"/>
  <c r="M13" i="6"/>
  <c r="M7" i="6"/>
  <c r="M6" i="6"/>
  <c r="N6" i="5"/>
  <c r="I96" i="6"/>
  <c r="K96" i="6" s="1"/>
  <c r="M11" i="6"/>
  <c r="M83" i="6"/>
  <c r="I83" i="6"/>
  <c r="K83" i="6" s="1"/>
  <c r="M5" i="6"/>
  <c r="M9" i="6"/>
  <c r="M12" i="6"/>
  <c r="M4" i="6"/>
  <c r="N11" i="5"/>
  <c r="M10" i="6"/>
  <c r="N14" i="5"/>
  <c r="M14" i="6"/>
  <c r="M3" i="6"/>
  <c r="N9" i="5"/>
  <c r="N3" i="5"/>
  <c r="N7" i="5"/>
  <c r="N10" i="5"/>
  <c r="N5" i="5"/>
  <c r="N12" i="5"/>
  <c r="N8" i="5"/>
  <c r="N4" i="5"/>
  <c r="J57" i="5"/>
  <c r="L57" i="5" s="1"/>
  <c r="J97" i="5"/>
  <c r="L97" i="5" s="1"/>
  <c r="J46" i="5"/>
  <c r="L46" i="5" s="1"/>
  <c r="J94" i="5"/>
  <c r="L94" i="5" s="1"/>
  <c r="J75" i="5"/>
  <c r="L75" i="5" s="1"/>
  <c r="J87" i="5"/>
  <c r="L87" i="5" s="1"/>
  <c r="J83" i="5"/>
  <c r="L83" i="5" s="1"/>
  <c r="J37" i="5"/>
  <c r="L37" i="5" s="1"/>
  <c r="J93" i="5"/>
  <c r="L93" i="5" s="1"/>
  <c r="J80" i="5"/>
  <c r="L80" i="5" s="1"/>
  <c r="I96" i="2"/>
  <c r="K96" i="2" s="1"/>
  <c r="I83" i="2"/>
  <c r="K83" i="2" s="1"/>
  <c r="I93" i="2"/>
  <c r="K93" i="2" s="1"/>
  <c r="F11" i="4"/>
  <c r="F12" i="4" s="1"/>
  <c r="F14" i="4" s="1"/>
  <c r="F17" i="4" s="1"/>
  <c r="M93" i="6" l="1"/>
  <c r="P93" i="6"/>
  <c r="I109" i="6"/>
  <c r="K109" i="6" s="1"/>
  <c r="P109" i="6"/>
  <c r="I104" i="6"/>
  <c r="K104" i="6" s="1"/>
  <c r="P104" i="6"/>
  <c r="M106" i="6"/>
  <c r="P106" i="6"/>
  <c r="I95" i="6"/>
  <c r="K95" i="6" s="1"/>
  <c r="P95" i="6"/>
  <c r="M101" i="6"/>
  <c r="P101" i="6"/>
  <c r="M84" i="6"/>
  <c r="P84" i="6"/>
  <c r="M105" i="6"/>
  <c r="P105" i="6"/>
  <c r="I85" i="6"/>
  <c r="K85" i="6" s="1"/>
  <c r="P85" i="6"/>
  <c r="I108" i="6"/>
  <c r="K108" i="6" s="1"/>
  <c r="P108" i="6"/>
  <c r="I107" i="6"/>
  <c r="K107" i="6" s="1"/>
  <c r="P107" i="6"/>
  <c r="I88" i="6"/>
  <c r="K88" i="6" s="1"/>
  <c r="P88" i="6"/>
  <c r="I86" i="6"/>
  <c r="K86" i="6" s="1"/>
  <c r="P86" i="6"/>
  <c r="M78" i="6"/>
  <c r="P78" i="6"/>
  <c r="M87" i="6"/>
  <c r="P87" i="6"/>
  <c r="M100" i="6"/>
  <c r="P100" i="6"/>
  <c r="M92" i="6"/>
  <c r="P92" i="6"/>
  <c r="M98" i="6"/>
  <c r="P98" i="6"/>
  <c r="M77" i="6"/>
  <c r="P77" i="6"/>
  <c r="M90" i="6"/>
  <c r="P90" i="6"/>
  <c r="I79" i="6"/>
  <c r="K79" i="6" s="1"/>
  <c r="P79" i="6"/>
  <c r="I97" i="6"/>
  <c r="K97" i="6" s="1"/>
  <c r="P97" i="6"/>
  <c r="M110" i="6"/>
  <c r="P110" i="6"/>
  <c r="M99" i="6"/>
  <c r="P99" i="6"/>
  <c r="I89" i="6"/>
  <c r="K89" i="6" s="1"/>
  <c r="P89" i="6"/>
  <c r="I102" i="6"/>
  <c r="K102" i="6" s="1"/>
  <c r="P102" i="6"/>
  <c r="M80" i="6"/>
  <c r="P80" i="6"/>
  <c r="M82" i="6"/>
  <c r="P82" i="6"/>
  <c r="M103" i="6"/>
  <c r="P103" i="6"/>
  <c r="M81" i="6"/>
  <c r="P81" i="6"/>
  <c r="I94" i="6"/>
  <c r="K94" i="6" s="1"/>
  <c r="P94" i="6"/>
  <c r="N82" i="5"/>
  <c r="Q82" i="5"/>
  <c r="N64" i="5"/>
  <c r="Q64" i="5"/>
  <c r="N60" i="5"/>
  <c r="Q60" i="5"/>
  <c r="J43" i="5"/>
  <c r="L43" i="5" s="1"/>
  <c r="Q43" i="5"/>
  <c r="N104" i="5"/>
  <c r="Q104" i="5"/>
  <c r="N105" i="5"/>
  <c r="Q105" i="5"/>
  <c r="N21" i="5"/>
  <c r="Q21" i="5"/>
  <c r="N91" i="5"/>
  <c r="Q91" i="5"/>
  <c r="N53" i="5"/>
  <c r="Q53" i="5"/>
  <c r="N48" i="5"/>
  <c r="Q48" i="5"/>
  <c r="N65" i="5"/>
  <c r="Q65" i="5"/>
  <c r="N42" i="5"/>
  <c r="Q42" i="5"/>
  <c r="N103" i="5"/>
  <c r="Q103" i="5"/>
  <c r="N56" i="5"/>
  <c r="Q56" i="5"/>
  <c r="N57" i="5"/>
  <c r="Q57" i="5"/>
  <c r="N47" i="5"/>
  <c r="Q47" i="5"/>
  <c r="N90" i="5"/>
  <c r="Q90" i="5"/>
  <c r="N74" i="5"/>
  <c r="Q74" i="5"/>
  <c r="N76" i="5"/>
  <c r="Q76" i="5"/>
  <c r="N61" i="5"/>
  <c r="Q61" i="5"/>
  <c r="N102" i="5"/>
  <c r="Q102" i="5"/>
  <c r="N55" i="5"/>
  <c r="Q55" i="5"/>
  <c r="N25" i="5"/>
  <c r="Q25" i="5"/>
  <c r="N34" i="5"/>
  <c r="Q34" i="5"/>
  <c r="N94" i="5"/>
  <c r="Q94" i="5"/>
  <c r="N107" i="5"/>
  <c r="Q107" i="5"/>
  <c r="N63" i="5"/>
  <c r="Q63" i="5"/>
  <c r="N49" i="5"/>
  <c r="Q49" i="5"/>
  <c r="N45" i="5"/>
  <c r="Q45" i="5"/>
  <c r="N54" i="5"/>
  <c r="Q54" i="5"/>
  <c r="N24" i="5"/>
  <c r="Q24" i="5"/>
  <c r="N68" i="5"/>
  <c r="Q68" i="5"/>
  <c r="J69" i="5"/>
  <c r="L69" i="5" s="1"/>
  <c r="Q69" i="5"/>
  <c r="N59" i="5"/>
  <c r="Q59" i="5"/>
  <c r="N109" i="5"/>
  <c r="Q109" i="5"/>
  <c r="N77" i="5"/>
  <c r="Q77" i="5"/>
  <c r="N23" i="5"/>
  <c r="Q23" i="5"/>
  <c r="J67" i="5"/>
  <c r="L67" i="5" s="1"/>
  <c r="Q67" i="5"/>
  <c r="N46" i="5"/>
  <c r="Q46" i="5"/>
  <c r="N52" i="5"/>
  <c r="Q52" i="5"/>
  <c r="N86" i="5"/>
  <c r="Q86" i="5"/>
  <c r="J88" i="5"/>
  <c r="L88" i="5" s="1"/>
  <c r="Q88" i="5"/>
  <c r="J66" i="5"/>
  <c r="L66" i="5" s="1"/>
  <c r="Q66" i="5"/>
  <c r="N108" i="5"/>
  <c r="Q108" i="5"/>
  <c r="N106" i="5"/>
  <c r="Q106" i="5"/>
  <c r="J71" i="5"/>
  <c r="L71" i="5" s="1"/>
  <c r="Q71" i="5"/>
  <c r="J96" i="5"/>
  <c r="L96" i="5" s="1"/>
  <c r="Q96" i="5"/>
  <c r="J39" i="5"/>
  <c r="L39" i="5" s="1"/>
  <c r="Q39" i="5"/>
  <c r="N20" i="5"/>
  <c r="Q20" i="5"/>
  <c r="N26" i="5"/>
  <c r="Q26" i="5"/>
  <c r="N84" i="5"/>
  <c r="Q84" i="5"/>
  <c r="N80" i="5"/>
  <c r="Q80" i="5"/>
  <c r="J81" i="5"/>
  <c r="L81" i="5" s="1"/>
  <c r="Q81" i="5"/>
  <c r="N58" i="5"/>
  <c r="Q58" i="5"/>
  <c r="N50" i="5"/>
  <c r="Q50" i="5"/>
  <c r="J35" i="5"/>
  <c r="L35" i="5" s="1"/>
  <c r="Q35" i="5"/>
  <c r="J53" i="5"/>
  <c r="L53" i="5" s="1"/>
  <c r="N89" i="5"/>
  <c r="Q89" i="5"/>
  <c r="N79" i="5"/>
  <c r="Q79" i="5"/>
  <c r="J73" i="5"/>
  <c r="L73" i="5" s="1"/>
  <c r="Q73" i="5"/>
  <c r="N36" i="5"/>
  <c r="Q36" i="5"/>
  <c r="N95" i="5"/>
  <c r="Q95" i="5"/>
  <c r="N38" i="5"/>
  <c r="Q38" i="5"/>
  <c r="N98" i="5"/>
  <c r="Q98" i="5"/>
  <c r="N51" i="5"/>
  <c r="Q51" i="5"/>
  <c r="J40" i="5"/>
  <c r="L40" i="5" s="1"/>
  <c r="Q40" i="5"/>
  <c r="N78" i="5"/>
  <c r="Q78" i="5"/>
  <c r="N72" i="5"/>
  <c r="Q72" i="5"/>
  <c r="N70" i="5"/>
  <c r="Q70" i="5"/>
  <c r="N110" i="5"/>
  <c r="Q110" i="5"/>
  <c r="N22" i="5"/>
  <c r="Q22" i="5"/>
  <c r="J44" i="5"/>
  <c r="L44" i="5" s="1"/>
  <c r="Q44" i="5"/>
  <c r="N41" i="5"/>
  <c r="Q41" i="5"/>
  <c r="N85" i="5"/>
  <c r="Q85" i="5"/>
  <c r="J92" i="5"/>
  <c r="L92" i="5" s="1"/>
  <c r="Q92" i="5"/>
  <c r="J33" i="5"/>
  <c r="L33" i="5" s="1"/>
  <c r="Q33" i="5"/>
  <c r="N93" i="5"/>
  <c r="Q93" i="5"/>
  <c r="I105" i="6"/>
  <c r="K105" i="6" s="1"/>
  <c r="I64" i="7"/>
  <c r="K64" i="7" s="1"/>
  <c r="J45" i="5"/>
  <c r="L45" i="5" s="1"/>
  <c r="I57" i="10"/>
  <c r="K57" i="10" s="1"/>
  <c r="I65" i="10"/>
  <c r="K65" i="10" s="1"/>
  <c r="I55" i="7"/>
  <c r="K55" i="7" s="1"/>
  <c r="I55" i="10"/>
  <c r="K55" i="10" s="1"/>
  <c r="N96" i="5"/>
  <c r="N71" i="5"/>
  <c r="J85" i="5"/>
  <c r="L85" i="5" s="1"/>
  <c r="I63" i="10"/>
  <c r="K63" i="10" s="1"/>
  <c r="I106" i="10"/>
  <c r="K106" i="10" s="1"/>
  <c r="I80" i="10"/>
  <c r="K80" i="10" s="1"/>
  <c r="I108" i="10"/>
  <c r="K108" i="10" s="1"/>
  <c r="I58" i="10"/>
  <c r="K58" i="10" s="1"/>
  <c r="I46" i="10"/>
  <c r="K46" i="10" s="1"/>
  <c r="I84" i="10"/>
  <c r="K84" i="10" s="1"/>
  <c r="I59" i="7"/>
  <c r="K59" i="7" s="1"/>
  <c r="I59" i="10"/>
  <c r="K59" i="10" s="1"/>
  <c r="I25" i="10"/>
  <c r="K25" i="10" s="1"/>
  <c r="I35" i="10"/>
  <c r="K35" i="10" s="1"/>
  <c r="I68" i="10"/>
  <c r="K68" i="10" s="1"/>
  <c r="I94" i="10"/>
  <c r="K94" i="10" s="1"/>
  <c r="I99" i="2"/>
  <c r="K99" i="2" s="1"/>
  <c r="I96" i="12"/>
  <c r="K96" i="12" s="1"/>
  <c r="I96" i="9"/>
  <c r="K96" i="9" s="1"/>
  <c r="P80" i="9"/>
  <c r="I106" i="2"/>
  <c r="K106" i="2" s="1"/>
  <c r="I90" i="12"/>
  <c r="K90" i="12" s="1"/>
  <c r="I108" i="2"/>
  <c r="K108" i="2" s="1"/>
  <c r="I108" i="12"/>
  <c r="K108" i="12" s="1"/>
  <c r="I97" i="2"/>
  <c r="K97" i="2" s="1"/>
  <c r="I94" i="12"/>
  <c r="K94" i="12" s="1"/>
  <c r="I105" i="2"/>
  <c r="K105" i="2" s="1"/>
  <c r="M97" i="6"/>
  <c r="I94" i="9"/>
  <c r="K94" i="9" s="1"/>
  <c r="I105" i="12"/>
  <c r="K105" i="12" s="1"/>
  <c r="M105" i="9"/>
  <c r="I97" i="12"/>
  <c r="K97" i="12" s="1"/>
  <c r="I108" i="9"/>
  <c r="K108" i="9" s="1"/>
  <c r="M108" i="6"/>
  <c r="I79" i="12"/>
  <c r="K79" i="12" s="1"/>
  <c r="I80" i="12"/>
  <c r="K80" i="12" s="1"/>
  <c r="P91" i="9"/>
  <c r="I80" i="2"/>
  <c r="K80" i="2" s="1"/>
  <c r="I94" i="2"/>
  <c r="K94" i="2" s="1"/>
  <c r="I87" i="12"/>
  <c r="K87" i="12" s="1"/>
  <c r="I87" i="2"/>
  <c r="K87" i="2" s="1"/>
  <c r="I87" i="9"/>
  <c r="K87" i="9" s="1"/>
  <c r="I102" i="12"/>
  <c r="K102" i="12" s="1"/>
  <c r="P99" i="9"/>
  <c r="I102" i="2"/>
  <c r="K102" i="2" s="1"/>
  <c r="I99" i="12"/>
  <c r="K99" i="12" s="1"/>
  <c r="I79" i="10"/>
  <c r="K79" i="10" s="1"/>
  <c r="I76" i="10"/>
  <c r="K76" i="10" s="1"/>
  <c r="P102" i="9"/>
  <c r="I49" i="10"/>
  <c r="K49" i="10" s="1"/>
  <c r="I110" i="10"/>
  <c r="K110" i="10" s="1"/>
  <c r="I103" i="12"/>
  <c r="K103" i="12" s="1"/>
  <c r="I77" i="2"/>
  <c r="K77" i="2" s="1"/>
  <c r="M77" i="9"/>
  <c r="I42" i="10"/>
  <c r="K42" i="10" s="1"/>
  <c r="I90" i="10"/>
  <c r="K90" i="10" s="1"/>
  <c r="J42" i="5"/>
  <c r="L42" i="5" s="1"/>
  <c r="I77" i="12"/>
  <c r="K77" i="12" s="1"/>
  <c r="J90" i="5"/>
  <c r="L90" i="5" s="1"/>
  <c r="I103" i="9"/>
  <c r="K103" i="9" s="1"/>
  <c r="I62" i="10"/>
  <c r="K62" i="10" s="1"/>
  <c r="I26" i="10"/>
  <c r="K26" i="10" s="1"/>
  <c r="I103" i="6"/>
  <c r="K103" i="6" s="1"/>
  <c r="I103" i="2"/>
  <c r="K103" i="2" s="1"/>
  <c r="J72" i="5"/>
  <c r="L72" i="5" s="1"/>
  <c r="I72" i="10"/>
  <c r="K72" i="10" s="1"/>
  <c r="I107" i="2"/>
  <c r="K107" i="2" s="1"/>
  <c r="I86" i="2"/>
  <c r="K86" i="2" s="1"/>
  <c r="I104" i="2"/>
  <c r="K104" i="2" s="1"/>
  <c r="I89" i="12"/>
  <c r="K89" i="12" s="1"/>
  <c r="I48" i="10"/>
  <c r="K48" i="10" s="1"/>
  <c r="I34" i="10"/>
  <c r="K34" i="10" s="1"/>
  <c r="I20" i="10"/>
  <c r="K20" i="10" s="1"/>
  <c r="I88" i="12"/>
  <c r="K88" i="12" s="1"/>
  <c r="I88" i="2"/>
  <c r="K88" i="2" s="1"/>
  <c r="P88" i="9"/>
  <c r="J59" i="5"/>
  <c r="L59" i="5" s="1"/>
  <c r="I86" i="9"/>
  <c r="K86" i="9" s="1"/>
  <c r="I81" i="10"/>
  <c r="K81" i="10" s="1"/>
  <c r="I86" i="12"/>
  <c r="K86" i="12" s="1"/>
  <c r="I33" i="10"/>
  <c r="K33" i="10" s="1"/>
  <c r="M88" i="6"/>
  <c r="M82" i="9"/>
  <c r="I92" i="6"/>
  <c r="K92" i="6" s="1"/>
  <c r="I98" i="2"/>
  <c r="K98" i="2" s="1"/>
  <c r="I69" i="10"/>
  <c r="K69" i="10" s="1"/>
  <c r="M98" i="9"/>
  <c r="I92" i="12"/>
  <c r="K92" i="12" s="1"/>
  <c r="P92" i="9"/>
  <c r="I92" i="2"/>
  <c r="K92" i="2" s="1"/>
  <c r="I54" i="10"/>
  <c r="K54" i="10" s="1"/>
  <c r="I98" i="12"/>
  <c r="K98" i="12" s="1"/>
  <c r="I89" i="10"/>
  <c r="K89" i="10" s="1"/>
  <c r="I109" i="12"/>
  <c r="K109" i="12" s="1"/>
  <c r="I50" i="10"/>
  <c r="K50" i="10" s="1"/>
  <c r="I88" i="10"/>
  <c r="K88" i="10" s="1"/>
  <c r="I98" i="6"/>
  <c r="K98" i="6" s="1"/>
  <c r="I41" i="10"/>
  <c r="K41" i="10" s="1"/>
  <c r="I102" i="10"/>
  <c r="K102" i="10" s="1"/>
  <c r="I77" i="10"/>
  <c r="K77" i="10" s="1"/>
  <c r="I61" i="10"/>
  <c r="K61" i="10" s="1"/>
  <c r="J52" i="5"/>
  <c r="L52" i="5" s="1"/>
  <c r="M100" i="7"/>
  <c r="J89" i="5"/>
  <c r="L89" i="5" s="1"/>
  <c r="I66" i="10"/>
  <c r="K66" i="10" s="1"/>
  <c r="J41" i="5"/>
  <c r="L41" i="5" s="1"/>
  <c r="I74" i="10"/>
  <c r="K74" i="10" s="1"/>
  <c r="M110" i="9"/>
  <c r="I52" i="10"/>
  <c r="K52" i="10" s="1"/>
  <c r="I100" i="10"/>
  <c r="K100" i="10" s="1"/>
  <c r="J86" i="5"/>
  <c r="L86" i="5" s="1"/>
  <c r="I101" i="6"/>
  <c r="K101" i="6" s="1"/>
  <c r="J38" i="5"/>
  <c r="L38" i="5" s="1"/>
  <c r="M109" i="6"/>
  <c r="I67" i="7"/>
  <c r="K67" i="7" s="1"/>
  <c r="I101" i="10"/>
  <c r="K101" i="10" s="1"/>
  <c r="I64" i="10"/>
  <c r="K64" i="10" s="1"/>
  <c r="I101" i="2"/>
  <c r="K101" i="2" s="1"/>
  <c r="I21" i="10"/>
  <c r="K21" i="10" s="1"/>
  <c r="I24" i="10"/>
  <c r="K24" i="10" s="1"/>
  <c r="I70" i="10"/>
  <c r="K70" i="10" s="1"/>
  <c r="J49" i="5"/>
  <c r="L49" i="5" s="1"/>
  <c r="I81" i="2"/>
  <c r="K81" i="2" s="1"/>
  <c r="I81" i="12"/>
  <c r="K81" i="12" s="1"/>
  <c r="I53" i="10"/>
  <c r="K53" i="10" s="1"/>
  <c r="I67" i="10"/>
  <c r="K67" i="10" s="1"/>
  <c r="I23" i="10"/>
  <c r="K23" i="10" s="1"/>
  <c r="J54" i="5"/>
  <c r="L54" i="5" s="1"/>
  <c r="I109" i="2"/>
  <c r="K109" i="2" s="1"/>
  <c r="I101" i="12"/>
  <c r="K101" i="12" s="1"/>
  <c r="M101" i="9"/>
  <c r="P109" i="9"/>
  <c r="I110" i="12"/>
  <c r="K110" i="12" s="1"/>
  <c r="P79" i="9"/>
  <c r="I60" i="10"/>
  <c r="K60" i="10" s="1"/>
  <c r="I110" i="2"/>
  <c r="K110" i="2" s="1"/>
  <c r="P81" i="9"/>
  <c r="I22" i="10"/>
  <c r="K22" i="10" s="1"/>
  <c r="I84" i="2"/>
  <c r="K84" i="2" s="1"/>
  <c r="I39" i="10"/>
  <c r="K39" i="10" s="1"/>
  <c r="I90" i="9"/>
  <c r="K90" i="9" s="1"/>
  <c r="I91" i="12"/>
  <c r="K91" i="12" s="1"/>
  <c r="I82" i="12"/>
  <c r="K82" i="12" s="1"/>
  <c r="I107" i="12"/>
  <c r="K107" i="12" s="1"/>
  <c r="P107" i="9"/>
  <c r="I36" i="10"/>
  <c r="K36" i="10" s="1"/>
  <c r="I90" i="2"/>
  <c r="K90" i="2" s="1"/>
  <c r="I79" i="2"/>
  <c r="K79" i="2" s="1"/>
  <c r="I78" i="10"/>
  <c r="K78" i="10" s="1"/>
  <c r="I93" i="10"/>
  <c r="K93" i="10" s="1"/>
  <c r="I82" i="2"/>
  <c r="K82" i="2" s="1"/>
  <c r="I45" i="10"/>
  <c r="K45" i="10" s="1"/>
  <c r="I91" i="2"/>
  <c r="K91" i="2" s="1"/>
  <c r="I104" i="12"/>
  <c r="K104" i="12" s="1"/>
  <c r="I84" i="12"/>
  <c r="K84" i="12" s="1"/>
  <c r="M104" i="9"/>
  <c r="P84" i="9"/>
  <c r="M45" i="7"/>
  <c r="M34" i="7"/>
  <c r="M68" i="7"/>
  <c r="M39" i="7"/>
  <c r="M104" i="6"/>
  <c r="I87" i="6"/>
  <c r="K87" i="6" s="1"/>
  <c r="I99" i="6"/>
  <c r="K99" i="6" s="1"/>
  <c r="M107" i="6"/>
  <c r="I80" i="6"/>
  <c r="K80" i="6" s="1"/>
  <c r="I84" i="6"/>
  <c r="K84" i="6" s="1"/>
  <c r="M79" i="6"/>
  <c r="I90" i="6"/>
  <c r="K90" i="6" s="1"/>
  <c r="M85" i="6"/>
  <c r="I110" i="6"/>
  <c r="K110" i="6" s="1"/>
  <c r="J68" i="5"/>
  <c r="L68" i="5" s="1"/>
  <c r="J25" i="5"/>
  <c r="L25" i="5" s="1"/>
  <c r="J78" i="5"/>
  <c r="L78" i="5" s="1"/>
  <c r="J36" i="5"/>
  <c r="L36" i="5" s="1"/>
  <c r="J48" i="5"/>
  <c r="L48" i="5" s="1"/>
  <c r="J70" i="5"/>
  <c r="L70" i="5" s="1"/>
  <c r="J26" i="5"/>
  <c r="L26" i="5" s="1"/>
  <c r="J79" i="5"/>
  <c r="L79" i="5" s="1"/>
  <c r="J56" i="5"/>
  <c r="L56" i="5" s="1"/>
  <c r="J84" i="5"/>
  <c r="L84" i="5" s="1"/>
  <c r="J63" i="5"/>
  <c r="L63" i="5" s="1"/>
  <c r="J74" i="5"/>
  <c r="L74" i="5" s="1"/>
  <c r="J20" i="5"/>
  <c r="L20" i="5" s="1"/>
  <c r="N81" i="5"/>
  <c r="J65" i="5"/>
  <c r="L65" i="5" s="1"/>
  <c r="J21" i="5"/>
  <c r="L21" i="5" s="1"/>
  <c r="J50" i="5"/>
  <c r="L50" i="5" s="1"/>
  <c r="J98" i="5"/>
  <c r="L98" i="5" s="1"/>
  <c r="N33" i="5"/>
  <c r="J64" i="5"/>
  <c r="L64" i="5" s="1"/>
  <c r="J61" i="5"/>
  <c r="L61" i="5" s="1"/>
  <c r="J76" i="5"/>
  <c r="L76" i="5" s="1"/>
  <c r="N69" i="5"/>
  <c r="N67" i="5"/>
  <c r="J51" i="5"/>
  <c r="L51" i="5" s="1"/>
  <c r="J24" i="5"/>
  <c r="L24" i="5" s="1"/>
  <c r="J60" i="5"/>
  <c r="L60" i="5" s="1"/>
  <c r="J22" i="5"/>
  <c r="L22" i="5" s="1"/>
  <c r="M95" i="6"/>
  <c r="I51" i="10"/>
  <c r="K51" i="10" s="1"/>
  <c r="I100" i="6"/>
  <c r="K100" i="6" s="1"/>
  <c r="I44" i="7"/>
  <c r="K44" i="7" s="1"/>
  <c r="I95" i="2"/>
  <c r="K95" i="2" s="1"/>
  <c r="I73" i="10"/>
  <c r="K73" i="10" s="1"/>
  <c r="I51" i="7"/>
  <c r="K51" i="7" s="1"/>
  <c r="I44" i="10"/>
  <c r="K44" i="10" s="1"/>
  <c r="J82" i="5"/>
  <c r="L82" i="5" s="1"/>
  <c r="J34" i="5"/>
  <c r="L34" i="5" s="1"/>
  <c r="I105" i="10"/>
  <c r="K105" i="10" s="1"/>
  <c r="I37" i="10"/>
  <c r="K37" i="10" s="1"/>
  <c r="I92" i="10"/>
  <c r="K92" i="10" s="1"/>
  <c r="I98" i="10"/>
  <c r="K98" i="10" s="1"/>
  <c r="I99" i="10"/>
  <c r="K99" i="10" s="1"/>
  <c r="I100" i="12"/>
  <c r="K100" i="12" s="1"/>
  <c r="J55" i="5"/>
  <c r="L55" i="5" s="1"/>
  <c r="M100" i="9"/>
  <c r="I95" i="12"/>
  <c r="K95" i="12" s="1"/>
  <c r="I100" i="2"/>
  <c r="K100" i="2" s="1"/>
  <c r="I95" i="9"/>
  <c r="K95" i="9" s="1"/>
  <c r="I43" i="7"/>
  <c r="K43" i="7" s="1"/>
  <c r="I40" i="10"/>
  <c r="K40" i="10" s="1"/>
  <c r="M106" i="9"/>
  <c r="I85" i="12"/>
  <c r="K85" i="12" s="1"/>
  <c r="N66" i="5"/>
  <c r="I47" i="7"/>
  <c r="K47" i="7" s="1"/>
  <c r="I106" i="12"/>
  <c r="K106" i="12" s="1"/>
  <c r="N40" i="5"/>
  <c r="N88" i="5"/>
  <c r="I89" i="2"/>
  <c r="K89" i="2" s="1"/>
  <c r="J95" i="5"/>
  <c r="L95" i="5" s="1"/>
  <c r="I47" i="10"/>
  <c r="K47" i="10" s="1"/>
  <c r="N39" i="5"/>
  <c r="N44" i="5"/>
  <c r="N92" i="5"/>
  <c r="M107" i="7"/>
  <c r="J58" i="5"/>
  <c r="L58" i="5" s="1"/>
  <c r="J62" i="5"/>
  <c r="L62" i="5" s="1"/>
  <c r="J23" i="5"/>
  <c r="L23" i="5" s="1"/>
  <c r="J47" i="5"/>
  <c r="L47" i="5" s="1"/>
  <c r="J91" i="5"/>
  <c r="L91" i="5" s="1"/>
  <c r="N43" i="5"/>
  <c r="I85" i="2"/>
  <c r="K85" i="2" s="1"/>
  <c r="I78" i="2"/>
  <c r="K78" i="2" s="1"/>
  <c r="I106" i="6"/>
  <c r="K106" i="6" s="1"/>
  <c r="I88" i="7"/>
  <c r="K88" i="7" s="1"/>
  <c r="I91" i="10"/>
  <c r="K91" i="10" s="1"/>
  <c r="I85" i="9"/>
  <c r="K85" i="9" s="1"/>
  <c r="M89" i="6"/>
  <c r="I56" i="7"/>
  <c r="K56" i="7" s="1"/>
  <c r="I78" i="12"/>
  <c r="K78" i="12" s="1"/>
  <c r="I86" i="10"/>
  <c r="K86" i="10" s="1"/>
  <c r="I93" i="12"/>
  <c r="K93" i="12" s="1"/>
  <c r="I43" i="10"/>
  <c r="K43" i="10" s="1"/>
  <c r="N73" i="5"/>
  <c r="J77" i="5"/>
  <c r="L77" i="5" s="1"/>
  <c r="P78" i="9"/>
  <c r="M93" i="9"/>
  <c r="I38" i="10"/>
  <c r="K38" i="10" s="1"/>
  <c r="I109" i="10"/>
  <c r="K109" i="10" s="1"/>
  <c r="I56" i="10"/>
  <c r="K56" i="10" s="1"/>
  <c r="I75" i="10"/>
  <c r="K75" i="10" s="1"/>
  <c r="P89" i="9"/>
  <c r="I95" i="10"/>
  <c r="K95" i="10" s="1"/>
  <c r="I104" i="10"/>
  <c r="K104" i="10" s="1"/>
  <c r="P34" i="8"/>
  <c r="M34" i="8"/>
  <c r="I34" i="8"/>
  <c r="K34" i="8" s="1"/>
  <c r="I48" i="11"/>
  <c r="K48" i="11" s="1"/>
  <c r="P41" i="8"/>
  <c r="M41" i="8"/>
  <c r="I41" i="8"/>
  <c r="K41" i="8" s="1"/>
  <c r="I22" i="11"/>
  <c r="K22" i="11" s="1"/>
  <c r="I102" i="11"/>
  <c r="K102" i="11" s="1"/>
  <c r="M68" i="8"/>
  <c r="P68" i="8"/>
  <c r="I68" i="8"/>
  <c r="K68" i="8" s="1"/>
  <c r="I56" i="11"/>
  <c r="K56" i="11" s="1"/>
  <c r="M105" i="8"/>
  <c r="P105" i="8"/>
  <c r="I105" i="8"/>
  <c r="K105" i="8" s="1"/>
  <c r="M94" i="8"/>
  <c r="P94" i="8"/>
  <c r="I94" i="8"/>
  <c r="K94" i="8" s="1"/>
  <c r="I108" i="11"/>
  <c r="K108" i="11" s="1"/>
  <c r="I76" i="11"/>
  <c r="K76" i="11" s="1"/>
  <c r="P109" i="8"/>
  <c r="I109" i="8"/>
  <c r="K109" i="8" s="1"/>
  <c r="M109" i="8"/>
  <c r="P96" i="9"/>
  <c r="I75" i="11"/>
  <c r="K75" i="11" s="1"/>
  <c r="I94" i="11"/>
  <c r="K94" i="11" s="1"/>
  <c r="I53" i="11"/>
  <c r="K53" i="11" s="1"/>
  <c r="M102" i="8"/>
  <c r="P102" i="8"/>
  <c r="I102" i="8"/>
  <c r="K102" i="8" s="1"/>
  <c r="M92" i="8"/>
  <c r="P92" i="8"/>
  <c r="I92" i="8"/>
  <c r="K92" i="8" s="1"/>
  <c r="I68" i="11"/>
  <c r="K68" i="11" s="1"/>
  <c r="P56" i="8"/>
  <c r="I56" i="8"/>
  <c r="K56" i="8" s="1"/>
  <c r="M56" i="8"/>
  <c r="I45" i="8"/>
  <c r="K45" i="8" s="1"/>
  <c r="P45" i="8"/>
  <c r="M45" i="8"/>
  <c r="I26" i="11"/>
  <c r="K26" i="11" s="1"/>
  <c r="P58" i="8"/>
  <c r="I58" i="8"/>
  <c r="K58" i="8" s="1"/>
  <c r="M58" i="8"/>
  <c r="P60" i="8"/>
  <c r="M60" i="8"/>
  <c r="I60" i="8"/>
  <c r="K60" i="8" s="1"/>
  <c r="M73" i="8"/>
  <c r="P73" i="8"/>
  <c r="I73" i="8"/>
  <c r="K73" i="8" s="1"/>
  <c r="M76" i="8"/>
  <c r="P76" i="8"/>
  <c r="I76" i="8"/>
  <c r="K76" i="8" s="1"/>
  <c r="I109" i="11"/>
  <c r="K109" i="11" s="1"/>
  <c r="M74" i="8"/>
  <c r="I74" i="8"/>
  <c r="K74" i="8" s="1"/>
  <c r="P74" i="8"/>
  <c r="I87" i="11"/>
  <c r="K87" i="11" s="1"/>
  <c r="M22" i="8"/>
  <c r="P22" i="8"/>
  <c r="I22" i="8"/>
  <c r="K22" i="8" s="1"/>
  <c r="P53" i="8"/>
  <c r="M53" i="8"/>
  <c r="I53" i="8"/>
  <c r="K53" i="8" s="1"/>
  <c r="I42" i="11"/>
  <c r="K42" i="11" s="1"/>
  <c r="I23" i="11"/>
  <c r="K23" i="11" s="1"/>
  <c r="I43" i="11"/>
  <c r="K43" i="11" s="1"/>
  <c r="I92" i="11"/>
  <c r="K92" i="11" s="1"/>
  <c r="I47" i="11"/>
  <c r="K47" i="11" s="1"/>
  <c r="I80" i="11"/>
  <c r="K80" i="11" s="1"/>
  <c r="I45" i="11"/>
  <c r="K45" i="11" s="1"/>
  <c r="P26" i="8"/>
  <c r="I26" i="8"/>
  <c r="K26" i="8" s="1"/>
  <c r="M26" i="8"/>
  <c r="I58" i="11"/>
  <c r="K58" i="11" s="1"/>
  <c r="I60" i="11"/>
  <c r="K60" i="11" s="1"/>
  <c r="I73" i="11"/>
  <c r="K73" i="11" s="1"/>
  <c r="I74" i="11"/>
  <c r="K74" i="11" s="1"/>
  <c r="M87" i="8"/>
  <c r="P87" i="8"/>
  <c r="I87" i="8"/>
  <c r="K87" i="8" s="1"/>
  <c r="P33" i="8"/>
  <c r="I33" i="8"/>
  <c r="K33" i="8" s="1"/>
  <c r="M33" i="8"/>
  <c r="I65" i="11"/>
  <c r="K65" i="11" s="1"/>
  <c r="M42" i="8"/>
  <c r="P42" i="8"/>
  <c r="I42" i="8"/>
  <c r="K42" i="8" s="1"/>
  <c r="I23" i="8"/>
  <c r="K23" i="8" s="1"/>
  <c r="M23" i="8"/>
  <c r="P23" i="8"/>
  <c r="P43" i="8"/>
  <c r="M43" i="8"/>
  <c r="I43" i="8"/>
  <c r="K43" i="8" s="1"/>
  <c r="I95" i="11"/>
  <c r="K95" i="11" s="1"/>
  <c r="P47" i="8"/>
  <c r="I47" i="8"/>
  <c r="K47" i="8" s="1"/>
  <c r="M47" i="8"/>
  <c r="P80" i="8"/>
  <c r="M80" i="8"/>
  <c r="I80" i="8"/>
  <c r="K80" i="8" s="1"/>
  <c r="I57" i="11"/>
  <c r="K57" i="11" s="1"/>
  <c r="I70" i="11"/>
  <c r="K70" i="11" s="1"/>
  <c r="M59" i="8"/>
  <c r="I59" i="8"/>
  <c r="K59" i="8" s="1"/>
  <c r="P59" i="8"/>
  <c r="I99" i="11"/>
  <c r="K99" i="11" s="1"/>
  <c r="I41" i="11"/>
  <c r="K41" i="11" s="1"/>
  <c r="M44" i="8"/>
  <c r="P44" i="8"/>
  <c r="I44" i="8"/>
  <c r="K44" i="8" s="1"/>
  <c r="I110" i="11"/>
  <c r="K110" i="11" s="1"/>
  <c r="M65" i="8"/>
  <c r="P65" i="8"/>
  <c r="I65" i="8"/>
  <c r="K65" i="8" s="1"/>
  <c r="M54" i="8"/>
  <c r="P54" i="8"/>
  <c r="I54" i="8"/>
  <c r="K54" i="8" s="1"/>
  <c r="I67" i="11"/>
  <c r="K67" i="11" s="1"/>
  <c r="P95" i="8"/>
  <c r="I95" i="8"/>
  <c r="K95" i="8" s="1"/>
  <c r="M95" i="8"/>
  <c r="P104" i="8"/>
  <c r="I104" i="8"/>
  <c r="K104" i="8" s="1"/>
  <c r="M104" i="8"/>
  <c r="M57" i="8"/>
  <c r="P57" i="8"/>
  <c r="I57" i="8"/>
  <c r="K57" i="8" s="1"/>
  <c r="I35" i="11"/>
  <c r="K35" i="11" s="1"/>
  <c r="M70" i="8"/>
  <c r="P70" i="8"/>
  <c r="I70" i="8"/>
  <c r="K70" i="8" s="1"/>
  <c r="I59" i="11"/>
  <c r="K59" i="11" s="1"/>
  <c r="I52" i="11"/>
  <c r="K52" i="11" s="1"/>
  <c r="M72" i="8"/>
  <c r="I72" i="8"/>
  <c r="K72" i="8" s="1"/>
  <c r="P72" i="8"/>
  <c r="I85" i="8"/>
  <c r="K85" i="8" s="1"/>
  <c r="P85" i="8"/>
  <c r="M85" i="8"/>
  <c r="M38" i="8"/>
  <c r="I38" i="8"/>
  <c r="K38" i="8" s="1"/>
  <c r="P38" i="8"/>
  <c r="I86" i="11"/>
  <c r="K86" i="11" s="1"/>
  <c r="M99" i="8"/>
  <c r="P99" i="8"/>
  <c r="I99" i="8"/>
  <c r="K99" i="8" s="1"/>
  <c r="M90" i="8"/>
  <c r="P90" i="8"/>
  <c r="I90" i="8"/>
  <c r="K90" i="8" s="1"/>
  <c r="I77" i="11"/>
  <c r="K77" i="11" s="1"/>
  <c r="I54" i="11"/>
  <c r="K54" i="11" s="1"/>
  <c r="M67" i="8"/>
  <c r="P67" i="8"/>
  <c r="I67" i="8"/>
  <c r="K67" i="8" s="1"/>
  <c r="I64" i="11"/>
  <c r="K64" i="11" s="1"/>
  <c r="I40" i="11"/>
  <c r="K40" i="11" s="1"/>
  <c r="I104" i="11"/>
  <c r="K104" i="11" s="1"/>
  <c r="I69" i="11"/>
  <c r="K69" i="11" s="1"/>
  <c r="M35" i="8"/>
  <c r="P35" i="8"/>
  <c r="I35" i="8"/>
  <c r="K35" i="8" s="1"/>
  <c r="I82" i="11"/>
  <c r="K82" i="11" s="1"/>
  <c r="M52" i="8"/>
  <c r="I52" i="8"/>
  <c r="K52" i="8" s="1"/>
  <c r="P52" i="8"/>
  <c r="I72" i="11"/>
  <c r="K72" i="11" s="1"/>
  <c r="I85" i="11"/>
  <c r="K85" i="11" s="1"/>
  <c r="I38" i="11"/>
  <c r="K38" i="11" s="1"/>
  <c r="M86" i="8"/>
  <c r="I86" i="8"/>
  <c r="K86" i="8" s="1"/>
  <c r="P86" i="8"/>
  <c r="M39" i="8"/>
  <c r="I39" i="8"/>
  <c r="K39" i="8" s="1"/>
  <c r="P39" i="8"/>
  <c r="M20" i="8"/>
  <c r="P20" i="8"/>
  <c r="I20" i="8"/>
  <c r="K20" i="8" s="1"/>
  <c r="I49" i="11"/>
  <c r="K49" i="11" s="1"/>
  <c r="M77" i="8"/>
  <c r="P77" i="8"/>
  <c r="I77" i="8"/>
  <c r="K77" i="8" s="1"/>
  <c r="I66" i="11"/>
  <c r="K66" i="11" s="1"/>
  <c r="P79" i="8"/>
  <c r="I79" i="8"/>
  <c r="K79" i="8" s="1"/>
  <c r="M79" i="8"/>
  <c r="P64" i="8"/>
  <c r="I64" i="8"/>
  <c r="K64" i="8" s="1"/>
  <c r="M64" i="8"/>
  <c r="M40" i="8"/>
  <c r="P40" i="8"/>
  <c r="I40" i="8"/>
  <c r="K40" i="8" s="1"/>
  <c r="I25" i="11"/>
  <c r="K25" i="11" s="1"/>
  <c r="M69" i="8"/>
  <c r="P69" i="8"/>
  <c r="I69" i="8"/>
  <c r="K69" i="8" s="1"/>
  <c r="P82" i="8"/>
  <c r="M82" i="8"/>
  <c r="I82" i="8"/>
  <c r="K82" i="8" s="1"/>
  <c r="P107" i="8"/>
  <c r="I107" i="8"/>
  <c r="K107" i="8" s="1"/>
  <c r="M107" i="8"/>
  <c r="I39" i="11"/>
  <c r="K39" i="11" s="1"/>
  <c r="I20" i="11"/>
  <c r="K20" i="11" s="1"/>
  <c r="I103" i="8"/>
  <c r="K103" i="8" s="1"/>
  <c r="P103" i="8"/>
  <c r="M103" i="8"/>
  <c r="I105" i="11"/>
  <c r="K105" i="11" s="1"/>
  <c r="M108" i="8"/>
  <c r="P108" i="8"/>
  <c r="I108" i="8"/>
  <c r="K108" i="8" s="1"/>
  <c r="M75" i="8"/>
  <c r="P75" i="8"/>
  <c r="I75" i="8"/>
  <c r="K75" i="8" s="1"/>
  <c r="I89" i="11"/>
  <c r="K89" i="11" s="1"/>
  <c r="I66" i="8"/>
  <c r="K66" i="8" s="1"/>
  <c r="P66" i="8"/>
  <c r="M66" i="8"/>
  <c r="I79" i="11"/>
  <c r="K79" i="11" s="1"/>
  <c r="M25" i="8"/>
  <c r="P25" i="8"/>
  <c r="I25" i="8"/>
  <c r="K25" i="8" s="1"/>
  <c r="I81" i="11"/>
  <c r="K81" i="11" s="1"/>
  <c r="I83" i="11"/>
  <c r="K83" i="11" s="1"/>
  <c r="P106" i="8"/>
  <c r="M106" i="8"/>
  <c r="I106" i="8"/>
  <c r="K106" i="8" s="1"/>
  <c r="I107" i="11"/>
  <c r="K107" i="11" s="1"/>
  <c r="M36" i="8"/>
  <c r="I36" i="8"/>
  <c r="K36" i="8" s="1"/>
  <c r="P36" i="8"/>
  <c r="I84" i="8"/>
  <c r="K84" i="8" s="1"/>
  <c r="P84" i="8"/>
  <c r="M84" i="8"/>
  <c r="M37" i="8"/>
  <c r="I37" i="8"/>
  <c r="K37" i="8" s="1"/>
  <c r="P37" i="8"/>
  <c r="P97" i="8"/>
  <c r="I97" i="8"/>
  <c r="K97" i="8" s="1"/>
  <c r="M97" i="8"/>
  <c r="P50" i="8"/>
  <c r="I50" i="8"/>
  <c r="K50" i="8" s="1"/>
  <c r="M50" i="8"/>
  <c r="I98" i="8"/>
  <c r="K98" i="8" s="1"/>
  <c r="M98" i="8"/>
  <c r="P98" i="8"/>
  <c r="I51" i="11"/>
  <c r="K51" i="11" s="1"/>
  <c r="I24" i="11"/>
  <c r="K24" i="11" s="1"/>
  <c r="P89" i="8"/>
  <c r="M89" i="8"/>
  <c r="I89" i="8"/>
  <c r="K89" i="8" s="1"/>
  <c r="I78" i="11"/>
  <c r="K78" i="11" s="1"/>
  <c r="M91" i="8"/>
  <c r="P91" i="8"/>
  <c r="I91" i="8"/>
  <c r="K91" i="8" s="1"/>
  <c r="I55" i="11"/>
  <c r="K55" i="11" s="1"/>
  <c r="P81" i="8"/>
  <c r="I81" i="8"/>
  <c r="K81" i="8" s="1"/>
  <c r="M81" i="8"/>
  <c r="I46" i="11"/>
  <c r="K46" i="11" s="1"/>
  <c r="M83" i="8"/>
  <c r="P83" i="8"/>
  <c r="I83" i="8"/>
  <c r="K83" i="8" s="1"/>
  <c r="I106" i="11"/>
  <c r="K106" i="11" s="1"/>
  <c r="I21" i="11"/>
  <c r="K21" i="11" s="1"/>
  <c r="I36" i="11"/>
  <c r="K36" i="11" s="1"/>
  <c r="I84" i="11"/>
  <c r="K84" i="11" s="1"/>
  <c r="I37" i="11"/>
  <c r="K37" i="11" s="1"/>
  <c r="I97" i="11"/>
  <c r="K97" i="11" s="1"/>
  <c r="M83" i="9"/>
  <c r="P83" i="9"/>
  <c r="I83" i="9"/>
  <c r="K83" i="9" s="1"/>
  <c r="I50" i="11"/>
  <c r="K50" i="11" s="1"/>
  <c r="I98" i="11"/>
  <c r="K98" i="11" s="1"/>
  <c r="P51" i="8"/>
  <c r="M51" i="8"/>
  <c r="I51" i="8"/>
  <c r="K51" i="8" s="1"/>
  <c r="P9" i="9"/>
  <c r="P8" i="8"/>
  <c r="P5" i="8"/>
  <c r="P14" i="8"/>
  <c r="P9" i="8"/>
  <c r="P7" i="9"/>
  <c r="P4" i="9"/>
  <c r="P5" i="9"/>
  <c r="P3" i="8"/>
  <c r="P7" i="8"/>
  <c r="P14" i="9"/>
  <c r="P10" i="8"/>
  <c r="P11" i="8"/>
  <c r="P12" i="9"/>
  <c r="P10" i="9"/>
  <c r="P6" i="8"/>
  <c r="P4" i="8"/>
  <c r="P13" i="9"/>
  <c r="P6" i="9"/>
  <c r="P11" i="9"/>
  <c r="P13" i="8"/>
  <c r="P3" i="9"/>
  <c r="P12" i="8"/>
  <c r="P8" i="9"/>
  <c r="I101" i="11"/>
  <c r="K101" i="11" s="1"/>
  <c r="P78" i="8"/>
  <c r="M78" i="8"/>
  <c r="I78" i="8"/>
  <c r="K78" i="8" s="1"/>
  <c r="I91" i="11"/>
  <c r="K91" i="11" s="1"/>
  <c r="I55" i="8"/>
  <c r="K55" i="8" s="1"/>
  <c r="P55" i="8"/>
  <c r="M55" i="8"/>
  <c r="I71" i="11"/>
  <c r="K71" i="11" s="1"/>
  <c r="I93" i="11"/>
  <c r="K93" i="11" s="1"/>
  <c r="M46" i="8"/>
  <c r="P46" i="8"/>
  <c r="I46" i="8"/>
  <c r="K46" i="8" s="1"/>
  <c r="I100" i="8"/>
  <c r="K100" i="8" s="1"/>
  <c r="M100" i="8"/>
  <c r="P100" i="8"/>
  <c r="M21" i="8"/>
  <c r="I21" i="8"/>
  <c r="K21" i="8" s="1"/>
  <c r="P21" i="8"/>
  <c r="P96" i="8"/>
  <c r="M96" i="8"/>
  <c r="I96" i="8"/>
  <c r="K96" i="8" s="1"/>
  <c r="M97" i="9"/>
  <c r="I97" i="9"/>
  <c r="K97" i="9" s="1"/>
  <c r="P97" i="9"/>
  <c r="I61" i="11"/>
  <c r="K61" i="11" s="1"/>
  <c r="P63" i="8"/>
  <c r="M63" i="8"/>
  <c r="I63" i="8"/>
  <c r="K63" i="8" s="1"/>
  <c r="I88" i="11"/>
  <c r="K88" i="11" s="1"/>
  <c r="I62" i="11"/>
  <c r="K62" i="11" s="1"/>
  <c r="P101" i="8"/>
  <c r="I101" i="8"/>
  <c r="K101" i="8" s="1"/>
  <c r="M101" i="8"/>
  <c r="I90" i="11"/>
  <c r="K90" i="11" s="1"/>
  <c r="P24" i="8"/>
  <c r="M24" i="8"/>
  <c r="I24" i="8"/>
  <c r="K24" i="8" s="1"/>
  <c r="I103" i="11"/>
  <c r="K103" i="11" s="1"/>
  <c r="I44" i="11"/>
  <c r="K44" i="11" s="1"/>
  <c r="P71" i="8"/>
  <c r="I71" i="8"/>
  <c r="K71" i="8" s="1"/>
  <c r="M71" i="8"/>
  <c r="I33" i="11"/>
  <c r="K33" i="11" s="1"/>
  <c r="M93" i="8"/>
  <c r="P93" i="8"/>
  <c r="I93" i="8"/>
  <c r="K93" i="8" s="1"/>
  <c r="I100" i="11"/>
  <c r="K100" i="11" s="1"/>
  <c r="I34" i="11"/>
  <c r="K34" i="11" s="1"/>
  <c r="M48" i="8"/>
  <c r="P48" i="8"/>
  <c r="I48" i="8"/>
  <c r="K48" i="8" s="1"/>
  <c r="I96" i="11"/>
  <c r="K96" i="11" s="1"/>
  <c r="P49" i="8"/>
  <c r="M49" i="8"/>
  <c r="I49" i="8"/>
  <c r="K49" i="8" s="1"/>
  <c r="M61" i="8"/>
  <c r="P61" i="8"/>
  <c r="I61" i="8"/>
  <c r="K61" i="8" s="1"/>
  <c r="P62" i="8"/>
  <c r="I62" i="8"/>
  <c r="K62" i="8" s="1"/>
  <c r="M62" i="8"/>
  <c r="M110" i="8"/>
  <c r="I110" i="8"/>
  <c r="K110" i="8" s="1"/>
  <c r="P110" i="8"/>
  <c r="I63" i="11"/>
  <c r="K63" i="11" s="1"/>
  <c r="M88" i="8"/>
  <c r="I88" i="8"/>
  <c r="K88" i="8" s="1"/>
  <c r="P88" i="8"/>
  <c r="M33" i="7"/>
  <c r="I79" i="7"/>
  <c r="K79" i="7" s="1"/>
  <c r="M20" i="7"/>
  <c r="M74" i="7"/>
  <c r="I74" i="7"/>
  <c r="K74" i="7" s="1"/>
  <c r="M95" i="7"/>
  <c r="I95" i="7"/>
  <c r="K95" i="7" s="1"/>
  <c r="M25" i="7"/>
  <c r="I60" i="7"/>
  <c r="K60" i="7" s="1"/>
  <c r="I48" i="7"/>
  <c r="K48" i="7" s="1"/>
  <c r="M66" i="7"/>
  <c r="I66" i="7"/>
  <c r="K66" i="7" s="1"/>
  <c r="M42" i="7"/>
  <c r="I42" i="7"/>
  <c r="K42" i="7" s="1"/>
  <c r="I40" i="7"/>
  <c r="K40" i="7" s="1"/>
  <c r="M40" i="7"/>
  <c r="I102" i="7"/>
  <c r="K102" i="7" s="1"/>
  <c r="M102" i="7"/>
  <c r="I41" i="7"/>
  <c r="K41" i="7" s="1"/>
  <c r="M83" i="7"/>
  <c r="I83" i="7"/>
  <c r="K83" i="7" s="1"/>
  <c r="M21" i="7"/>
  <c r="M26" i="7"/>
  <c r="I26" i="7"/>
  <c r="K26" i="7" s="1"/>
  <c r="M99" i="7"/>
  <c r="I99" i="7"/>
  <c r="K99" i="7" s="1"/>
  <c r="M24" i="7"/>
  <c r="M82" i="7"/>
  <c r="I82" i="7"/>
  <c r="K82" i="7" s="1"/>
  <c r="I90" i="7"/>
  <c r="K90" i="7" s="1"/>
  <c r="M90" i="7"/>
  <c r="M49" i="7"/>
  <c r="M109" i="7"/>
  <c r="I109" i="7"/>
  <c r="K109" i="7" s="1"/>
  <c r="M80" i="7"/>
  <c r="M105" i="7"/>
  <c r="I105" i="7"/>
  <c r="K105" i="7" s="1"/>
  <c r="M75" i="7"/>
  <c r="I75" i="7"/>
  <c r="K75" i="7" s="1"/>
  <c r="M97" i="7"/>
  <c r="I97" i="7"/>
  <c r="K97" i="7" s="1"/>
  <c r="M50" i="7"/>
  <c r="I50" i="7"/>
  <c r="K50" i="7" s="1"/>
  <c r="M87" i="7"/>
  <c r="I87" i="7"/>
  <c r="K87" i="7" s="1"/>
  <c r="I36" i="7"/>
  <c r="K36" i="7" s="1"/>
  <c r="I101" i="7"/>
  <c r="K101" i="7" s="1"/>
  <c r="M101" i="7"/>
  <c r="M70" i="7"/>
  <c r="M93" i="7"/>
  <c r="I93" i="7"/>
  <c r="K93" i="7" s="1"/>
  <c r="M85" i="7"/>
  <c r="I85" i="7"/>
  <c r="K85" i="7" s="1"/>
  <c r="M110" i="7"/>
  <c r="I110" i="7"/>
  <c r="K110" i="7" s="1"/>
  <c r="I89" i="7"/>
  <c r="K89" i="7" s="1"/>
  <c r="M89" i="7"/>
  <c r="I58" i="7"/>
  <c r="K58" i="7" s="1"/>
  <c r="M46" i="7"/>
  <c r="M108" i="7"/>
  <c r="I108" i="7"/>
  <c r="K108" i="7" s="1"/>
  <c r="M37" i="7"/>
  <c r="M77" i="7"/>
  <c r="I77" i="7"/>
  <c r="K77" i="7" s="1"/>
  <c r="M69" i="7"/>
  <c r="M23" i="7"/>
  <c r="M104" i="7"/>
  <c r="I104" i="7"/>
  <c r="K104" i="7" s="1"/>
  <c r="M96" i="7"/>
  <c r="I96" i="7"/>
  <c r="K96" i="7" s="1"/>
  <c r="I35" i="7"/>
  <c r="K35" i="7" s="1"/>
  <c r="M72" i="7"/>
  <c r="M98" i="7"/>
  <c r="I98" i="7"/>
  <c r="K98" i="7" s="1"/>
  <c r="M38" i="7"/>
  <c r="I38" i="7"/>
  <c r="K38" i="7" s="1"/>
  <c r="M91" i="7"/>
  <c r="I91" i="7"/>
  <c r="K91" i="7" s="1"/>
  <c r="M92" i="7"/>
  <c r="I92" i="7"/>
  <c r="K92" i="7" s="1"/>
  <c r="M61" i="7"/>
  <c r="M84" i="7"/>
  <c r="I84" i="7"/>
  <c r="K84" i="7" s="1"/>
  <c r="I69" i="7"/>
  <c r="K69" i="7" s="1"/>
  <c r="I25" i="7"/>
  <c r="K25" i="7" s="1"/>
  <c r="I65" i="7"/>
  <c r="K65" i="7" s="1"/>
  <c r="I53" i="7"/>
  <c r="K53" i="7" s="1"/>
  <c r="M81" i="7"/>
  <c r="I81" i="7"/>
  <c r="K81" i="7" s="1"/>
  <c r="M62" i="7"/>
  <c r="I62" i="7"/>
  <c r="K62" i="7" s="1"/>
  <c r="M86" i="7"/>
  <c r="I86" i="7"/>
  <c r="K86" i="7" s="1"/>
  <c r="M22" i="7"/>
  <c r="M63" i="7"/>
  <c r="I63" i="7"/>
  <c r="K63" i="7" s="1"/>
  <c r="I21" i="7"/>
  <c r="K21" i="7" s="1"/>
  <c r="M57" i="7"/>
  <c r="M60" i="7"/>
  <c r="M73" i="7"/>
  <c r="M54" i="7"/>
  <c r="I54" i="7"/>
  <c r="K54" i="7" s="1"/>
  <c r="M106" i="7"/>
  <c r="I106" i="7"/>
  <c r="K106" i="7" s="1"/>
  <c r="M76" i="7"/>
  <c r="I76" i="7"/>
  <c r="K76" i="7" s="1"/>
  <c r="M78" i="7"/>
  <c r="I61" i="7"/>
  <c r="K61" i="7" s="1"/>
  <c r="I52" i="7"/>
  <c r="K52" i="7" s="1"/>
  <c r="M52" i="7"/>
  <c r="I46" i="7"/>
  <c r="K46" i="7" s="1"/>
  <c r="M103" i="7"/>
  <c r="I103" i="7"/>
  <c r="K103" i="7" s="1"/>
  <c r="M94" i="7"/>
  <c r="I94" i="7"/>
  <c r="K94" i="7" s="1"/>
  <c r="I73" i="7"/>
  <c r="K73" i="7" s="1"/>
  <c r="I24" i="7"/>
  <c r="K24" i="7" s="1"/>
  <c r="M53" i="7"/>
  <c r="I82" i="6"/>
  <c r="K82" i="6" s="1"/>
  <c r="I78" i="6"/>
  <c r="K78" i="6" s="1"/>
  <c r="I77" i="6"/>
  <c r="K77" i="6" s="1"/>
  <c r="M96" i="6"/>
  <c r="I81" i="6"/>
  <c r="K81" i="6" s="1"/>
  <c r="M94" i="6"/>
  <c r="M86" i="6"/>
  <c r="I93" i="6"/>
  <c r="K93" i="6" s="1"/>
  <c r="I91" i="6"/>
  <c r="K91" i="6" s="1"/>
  <c r="M91" i="6"/>
  <c r="M102" i="6"/>
  <c r="D11" i="4"/>
  <c r="M80" i="9" l="1"/>
  <c r="I80" i="9"/>
  <c r="K80" i="9" s="1"/>
  <c r="M96" i="9"/>
  <c r="M102" i="9"/>
  <c r="P105" i="9"/>
  <c r="I105" i="9"/>
  <c r="K105" i="9" s="1"/>
  <c r="P87" i="9"/>
  <c r="M87" i="9"/>
  <c r="M103" i="9"/>
  <c r="M108" i="9"/>
  <c r="M99" i="9"/>
  <c r="I91" i="9"/>
  <c r="K91" i="9" s="1"/>
  <c r="I99" i="9"/>
  <c r="K99" i="9" s="1"/>
  <c r="M91" i="9"/>
  <c r="M90" i="9"/>
  <c r="P103" i="9"/>
  <c r="P108" i="9"/>
  <c r="P95" i="9"/>
  <c r="M95" i="9"/>
  <c r="P90" i="9"/>
  <c r="M94" i="9"/>
  <c r="P94" i="9"/>
  <c r="M78" i="9"/>
  <c r="I102" i="9"/>
  <c r="K102" i="9" s="1"/>
  <c r="P85" i="9"/>
  <c r="M92" i="9"/>
  <c r="P86" i="9"/>
  <c r="M85" i="9"/>
  <c r="I92" i="9"/>
  <c r="K92" i="9" s="1"/>
  <c r="M86" i="9"/>
  <c r="I110" i="9"/>
  <c r="K110" i="9" s="1"/>
  <c r="P110" i="9"/>
  <c r="I77" i="9"/>
  <c r="K77" i="9" s="1"/>
  <c r="I98" i="9"/>
  <c r="K98" i="9" s="1"/>
  <c r="P77" i="9"/>
  <c r="P98" i="9"/>
  <c r="P101" i="9"/>
  <c r="I101" i="9"/>
  <c r="K101" i="9" s="1"/>
  <c r="I78" i="9"/>
  <c r="K78" i="9" s="1"/>
  <c r="P93" i="9"/>
  <c r="M88" i="9"/>
  <c r="I88" i="9"/>
  <c r="K88" i="9" s="1"/>
  <c r="P82" i="9"/>
  <c r="I82" i="9"/>
  <c r="K82" i="9" s="1"/>
  <c r="I79" i="9"/>
  <c r="K79" i="9" s="1"/>
  <c r="I106" i="9"/>
  <c r="K106" i="9" s="1"/>
  <c r="M107" i="9"/>
  <c r="M79" i="9"/>
  <c r="I107" i="9"/>
  <c r="K107" i="9" s="1"/>
  <c r="M109" i="9"/>
  <c r="P106" i="9"/>
  <c r="I109" i="9"/>
  <c r="K109" i="9" s="1"/>
  <c r="I89" i="9"/>
  <c r="K89" i="9" s="1"/>
  <c r="M89" i="9"/>
  <c r="P104" i="9"/>
  <c r="M81" i="9"/>
  <c r="I104" i="9"/>
  <c r="K104" i="9" s="1"/>
  <c r="P100" i="9"/>
  <c r="I100" i="9"/>
  <c r="K100" i="9" s="1"/>
  <c r="I84" i="9"/>
  <c r="K84" i="9" s="1"/>
  <c r="M84" i="9"/>
  <c r="I81" i="9"/>
  <c r="K81" i="9" s="1"/>
  <c r="I107" i="7"/>
  <c r="K107" i="7" s="1"/>
  <c r="I93" i="9"/>
  <c r="K93" i="9" s="1"/>
  <c r="D12" i="4"/>
  <c r="D14" i="4" s="1"/>
  <c r="D17" i="4" s="1"/>
  <c r="H11" i="4"/>
  <c r="H12" i="4" s="1"/>
  <c r="H14" i="4" s="1"/>
  <c r="H17" i="4" s="1"/>
  <c r="D4" i="2"/>
  <c r="D5" i="2"/>
  <c r="D6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3" i="2"/>
  <c r="R11" i="3" l="1"/>
  <c r="R23" i="3"/>
  <c r="R35" i="3"/>
  <c r="R47" i="3"/>
  <c r="R59" i="3"/>
  <c r="R71" i="3"/>
  <c r="R83" i="3"/>
  <c r="R95" i="3"/>
  <c r="R107" i="3"/>
  <c r="R6" i="1"/>
  <c r="R18" i="1"/>
  <c r="R30" i="1"/>
  <c r="R42" i="1"/>
  <c r="R54" i="1"/>
  <c r="R66" i="1"/>
  <c r="R78" i="1"/>
  <c r="R90" i="1"/>
  <c r="R102" i="1"/>
  <c r="R12" i="3"/>
  <c r="R24" i="3"/>
  <c r="R36" i="3"/>
  <c r="R48" i="3"/>
  <c r="R60" i="3"/>
  <c r="R72" i="3"/>
  <c r="R84" i="3"/>
  <c r="R96" i="3"/>
  <c r="R108" i="3"/>
  <c r="R7" i="1"/>
  <c r="R19" i="1"/>
  <c r="R31" i="1"/>
  <c r="R43" i="1"/>
  <c r="R55" i="1"/>
  <c r="R67" i="1"/>
  <c r="R79" i="1"/>
  <c r="R91" i="1"/>
  <c r="R103" i="1"/>
  <c r="R13" i="3"/>
  <c r="R25" i="3"/>
  <c r="R37" i="3"/>
  <c r="R49" i="3"/>
  <c r="R61" i="3"/>
  <c r="R73" i="3"/>
  <c r="R85" i="3"/>
  <c r="R97" i="3"/>
  <c r="R109" i="3"/>
  <c r="R8" i="1"/>
  <c r="R20" i="1"/>
  <c r="R32" i="1"/>
  <c r="R44" i="1"/>
  <c r="R56" i="1"/>
  <c r="R68" i="1"/>
  <c r="R80" i="1"/>
  <c r="R92" i="1"/>
  <c r="R104" i="1"/>
  <c r="R14" i="3"/>
  <c r="R26" i="3"/>
  <c r="R38" i="3"/>
  <c r="R50" i="3"/>
  <c r="R62" i="3"/>
  <c r="R74" i="3"/>
  <c r="R86" i="3"/>
  <c r="R98" i="3"/>
  <c r="R110" i="3"/>
  <c r="R9" i="1"/>
  <c r="R21" i="1"/>
  <c r="R33" i="1"/>
  <c r="R45" i="1"/>
  <c r="R57" i="1"/>
  <c r="R69" i="1"/>
  <c r="R81" i="1"/>
  <c r="R93" i="1"/>
  <c r="R105" i="1"/>
  <c r="R15" i="3"/>
  <c r="R27" i="3"/>
  <c r="R39" i="3"/>
  <c r="R51" i="3"/>
  <c r="R63" i="3"/>
  <c r="R75" i="3"/>
  <c r="R87" i="3"/>
  <c r="R99" i="3"/>
  <c r="R3" i="3"/>
  <c r="R10" i="1"/>
  <c r="R22" i="1"/>
  <c r="R34" i="1"/>
  <c r="R46" i="1"/>
  <c r="R58" i="1"/>
  <c r="R70" i="1"/>
  <c r="R82" i="1"/>
  <c r="R94" i="1"/>
  <c r="R106" i="1"/>
  <c r="R4" i="3"/>
  <c r="R16" i="3"/>
  <c r="R28" i="3"/>
  <c r="R40" i="3"/>
  <c r="R52" i="3"/>
  <c r="R64" i="3"/>
  <c r="R76" i="3"/>
  <c r="R88" i="3"/>
  <c r="R100" i="3"/>
  <c r="R11" i="1"/>
  <c r="R23" i="1"/>
  <c r="R35" i="1"/>
  <c r="R47" i="1"/>
  <c r="R59" i="1"/>
  <c r="R71" i="1"/>
  <c r="R83" i="1"/>
  <c r="R95" i="1"/>
  <c r="R107" i="1"/>
  <c r="R5" i="3"/>
  <c r="R17" i="3"/>
  <c r="R29" i="3"/>
  <c r="R41" i="3"/>
  <c r="R53" i="3"/>
  <c r="R65" i="3"/>
  <c r="R77" i="3"/>
  <c r="R89" i="3"/>
  <c r="R101" i="3"/>
  <c r="R12" i="1"/>
  <c r="R24" i="1"/>
  <c r="R36" i="1"/>
  <c r="R48" i="1"/>
  <c r="R60" i="1"/>
  <c r="R72" i="1"/>
  <c r="R84" i="1"/>
  <c r="R96" i="1"/>
  <c r="R108" i="1"/>
  <c r="R6" i="3"/>
  <c r="R18" i="3"/>
  <c r="R30" i="3"/>
  <c r="R42" i="3"/>
  <c r="R54" i="3"/>
  <c r="R66" i="3"/>
  <c r="R78" i="3"/>
  <c r="R90" i="3"/>
  <c r="R102" i="3"/>
  <c r="R13" i="1"/>
  <c r="R25" i="1"/>
  <c r="R37" i="1"/>
  <c r="R49" i="1"/>
  <c r="R61" i="1"/>
  <c r="R73" i="1"/>
  <c r="R85" i="1"/>
  <c r="R97" i="1"/>
  <c r="R109" i="1"/>
  <c r="R7" i="3"/>
  <c r="R19" i="3"/>
  <c r="R31" i="3"/>
  <c r="R43" i="3"/>
  <c r="R55" i="3"/>
  <c r="R67" i="3"/>
  <c r="R79" i="3"/>
  <c r="R91" i="3"/>
  <c r="R103" i="3"/>
  <c r="R14" i="1"/>
  <c r="R26" i="1"/>
  <c r="R38" i="1"/>
  <c r="R50" i="1"/>
  <c r="R62" i="1"/>
  <c r="R74" i="1"/>
  <c r="R86" i="1"/>
  <c r="R98" i="1"/>
  <c r="R110" i="1"/>
  <c r="R8" i="3"/>
  <c r="R20" i="3"/>
  <c r="R32" i="3"/>
  <c r="R44" i="3"/>
  <c r="R56" i="3"/>
  <c r="R68" i="3"/>
  <c r="R80" i="3"/>
  <c r="R92" i="3"/>
  <c r="R104" i="3"/>
  <c r="R15" i="1"/>
  <c r="R27" i="1"/>
  <c r="R39" i="1"/>
  <c r="R51" i="1"/>
  <c r="R63" i="1"/>
  <c r="R75" i="1"/>
  <c r="R87" i="1"/>
  <c r="R99" i="1"/>
  <c r="R3" i="1"/>
  <c r="R10" i="3"/>
  <c r="R82" i="3"/>
  <c r="R65" i="1"/>
  <c r="R21" i="3"/>
  <c r="R93" i="3"/>
  <c r="R4" i="1"/>
  <c r="R76" i="1"/>
  <c r="R22" i="3"/>
  <c r="R94" i="3"/>
  <c r="R5" i="1"/>
  <c r="R77" i="1"/>
  <c r="R64" i="1"/>
  <c r="R33" i="3"/>
  <c r="R105" i="3"/>
  <c r="R16" i="1"/>
  <c r="R88" i="1"/>
  <c r="R34" i="3"/>
  <c r="R106" i="3"/>
  <c r="R17" i="1"/>
  <c r="R89" i="1"/>
  <c r="R9" i="3"/>
  <c r="R45" i="3"/>
  <c r="R28" i="1"/>
  <c r="R100" i="1"/>
  <c r="R46" i="3"/>
  <c r="R29" i="1"/>
  <c r="R101" i="1"/>
  <c r="R57" i="3"/>
  <c r="R40" i="1"/>
  <c r="R53" i="1"/>
  <c r="R81" i="3"/>
  <c r="R58" i="3"/>
  <c r="R41" i="1"/>
  <c r="R69" i="3"/>
  <c r="R52" i="1"/>
  <c r="R70" i="3"/>
  <c r="P22" i="6"/>
  <c r="P67" i="6"/>
  <c r="P55" i="6"/>
  <c r="P43" i="6"/>
  <c r="P33" i="6"/>
  <c r="P68" i="6"/>
  <c r="P42" i="6"/>
  <c r="P65" i="6"/>
  <c r="P53" i="6"/>
  <c r="P41" i="6"/>
  <c r="P44" i="6"/>
  <c r="P66" i="6"/>
  <c r="P64" i="6"/>
  <c r="P34" i="6"/>
  <c r="P57" i="6"/>
  <c r="P54" i="6"/>
  <c r="P52" i="6"/>
  <c r="P40" i="6"/>
  <c r="P75" i="6"/>
  <c r="P63" i="6"/>
  <c r="P51" i="6"/>
  <c r="P39" i="6"/>
  <c r="P70" i="6"/>
  <c r="P69" i="6"/>
  <c r="P74" i="6"/>
  <c r="P38" i="6"/>
  <c r="P26" i="6"/>
  <c r="P46" i="6"/>
  <c r="P45" i="6"/>
  <c r="P20" i="6"/>
  <c r="P62" i="6"/>
  <c r="P50" i="6"/>
  <c r="P73" i="6"/>
  <c r="P61" i="6"/>
  <c r="P49" i="6"/>
  <c r="P37" i="6"/>
  <c r="P25" i="6"/>
  <c r="P72" i="6"/>
  <c r="P60" i="6"/>
  <c r="P48" i="6"/>
  <c r="P36" i="6"/>
  <c r="P24" i="6"/>
  <c r="P58" i="6"/>
  <c r="P21" i="6"/>
  <c r="P56" i="6"/>
  <c r="P76" i="6"/>
  <c r="P71" i="6"/>
  <c r="P59" i="6"/>
  <c r="P47" i="6"/>
  <c r="P35" i="6"/>
  <c r="P23" i="6"/>
  <c r="Q15" i="5"/>
  <c r="Q32" i="5"/>
  <c r="P31" i="9"/>
  <c r="I29" i="12"/>
  <c r="K29" i="12" s="1"/>
  <c r="Q18" i="5"/>
  <c r="I27" i="12"/>
  <c r="K27" i="12" s="1"/>
  <c r="I53" i="12"/>
  <c r="K53" i="12" s="1"/>
  <c r="I76" i="12"/>
  <c r="K76" i="12" s="1"/>
  <c r="I64" i="12"/>
  <c r="K64" i="12" s="1"/>
  <c r="I52" i="12"/>
  <c r="K52" i="12" s="1"/>
  <c r="I40" i="12"/>
  <c r="K40" i="12" s="1"/>
  <c r="I51" i="12"/>
  <c r="K51" i="12" s="1"/>
  <c r="I41" i="12"/>
  <c r="K41" i="12" s="1"/>
  <c r="I39" i="12"/>
  <c r="K39" i="12" s="1"/>
  <c r="I62" i="12"/>
  <c r="K62" i="12" s="1"/>
  <c r="I73" i="12"/>
  <c r="K73" i="12" s="1"/>
  <c r="I61" i="12"/>
  <c r="K61" i="12" s="1"/>
  <c r="I49" i="12"/>
  <c r="K49" i="12" s="1"/>
  <c r="P37" i="9"/>
  <c r="I37" i="12"/>
  <c r="K37" i="12" s="1"/>
  <c r="I25" i="12"/>
  <c r="K25" i="12" s="1"/>
  <c r="I48" i="12"/>
  <c r="K48" i="12" s="1"/>
  <c r="M36" i="9"/>
  <c r="I36" i="12"/>
  <c r="K36" i="12" s="1"/>
  <c r="I24" i="12"/>
  <c r="K24" i="12" s="1"/>
  <c r="I75" i="12"/>
  <c r="K75" i="12" s="1"/>
  <c r="M35" i="9"/>
  <c r="I35" i="12"/>
  <c r="K35" i="12" s="1"/>
  <c r="I65" i="12"/>
  <c r="K65" i="12" s="1"/>
  <c r="I63" i="12"/>
  <c r="K63" i="12" s="1"/>
  <c r="I74" i="12"/>
  <c r="K74" i="12" s="1"/>
  <c r="I59" i="12"/>
  <c r="K59" i="12" s="1"/>
  <c r="I70" i="12"/>
  <c r="K70" i="12" s="1"/>
  <c r="I58" i="12"/>
  <c r="K58" i="12" s="1"/>
  <c r="I46" i="12"/>
  <c r="K46" i="12" s="1"/>
  <c r="P34" i="9"/>
  <c r="I34" i="12"/>
  <c r="K34" i="12" s="1"/>
  <c r="I22" i="12"/>
  <c r="K22" i="12" s="1"/>
  <c r="I26" i="12"/>
  <c r="K26" i="12" s="1"/>
  <c r="P33" i="9"/>
  <c r="I33" i="12"/>
  <c r="K33" i="12" s="1"/>
  <c r="I50" i="12"/>
  <c r="K50" i="12" s="1"/>
  <c r="I60" i="12"/>
  <c r="K60" i="12" s="1"/>
  <c r="I71" i="12"/>
  <c r="K71" i="12" s="1"/>
  <c r="I69" i="12"/>
  <c r="K69" i="12" s="1"/>
  <c r="I21" i="12"/>
  <c r="K21" i="12" s="1"/>
  <c r="M38" i="9"/>
  <c r="I38" i="12"/>
  <c r="K38" i="12" s="1"/>
  <c r="I72" i="12"/>
  <c r="K72" i="12" s="1"/>
  <c r="I23" i="12"/>
  <c r="K23" i="12" s="1"/>
  <c r="I45" i="12"/>
  <c r="K45" i="12" s="1"/>
  <c r="I68" i="12"/>
  <c r="K68" i="12" s="1"/>
  <c r="I56" i="12"/>
  <c r="K56" i="12" s="1"/>
  <c r="I44" i="12"/>
  <c r="K44" i="12" s="1"/>
  <c r="I20" i="12"/>
  <c r="K20" i="12" s="1"/>
  <c r="I67" i="12"/>
  <c r="K67" i="12" s="1"/>
  <c r="I55" i="12"/>
  <c r="K55" i="12" s="1"/>
  <c r="I43" i="12"/>
  <c r="K43" i="12" s="1"/>
  <c r="I47" i="12"/>
  <c r="K47" i="12" s="1"/>
  <c r="I57" i="12"/>
  <c r="K57" i="12" s="1"/>
  <c r="I66" i="12"/>
  <c r="K66" i="12" s="1"/>
  <c r="I54" i="12"/>
  <c r="K54" i="12" s="1"/>
  <c r="I42" i="12"/>
  <c r="K42" i="12" s="1"/>
  <c r="F68" i="2"/>
  <c r="F56" i="2"/>
  <c r="F44" i="2"/>
  <c r="F32" i="2"/>
  <c r="F20" i="2"/>
  <c r="F67" i="2"/>
  <c r="F19" i="2"/>
  <c r="F42" i="2"/>
  <c r="F45" i="2"/>
  <c r="F54" i="2"/>
  <c r="F57" i="2"/>
  <c r="F53" i="2"/>
  <c r="F64" i="2"/>
  <c r="F28" i="2"/>
  <c r="F55" i="2"/>
  <c r="F41" i="2"/>
  <c r="F52" i="2"/>
  <c r="F16" i="2"/>
  <c r="F75" i="2"/>
  <c r="F63" i="2"/>
  <c r="F51" i="2"/>
  <c r="F39" i="2"/>
  <c r="F27" i="2"/>
  <c r="F15" i="2"/>
  <c r="F43" i="2"/>
  <c r="F18" i="2"/>
  <c r="F65" i="2"/>
  <c r="F76" i="2"/>
  <c r="F40" i="2"/>
  <c r="F74" i="2"/>
  <c r="F38" i="2"/>
  <c r="F26" i="2"/>
  <c r="F49" i="2"/>
  <c r="F25" i="2"/>
  <c r="F29" i="2"/>
  <c r="F61" i="2"/>
  <c r="F60" i="2"/>
  <c r="F48" i="2"/>
  <c r="F36" i="2"/>
  <c r="F24" i="2"/>
  <c r="F69" i="2"/>
  <c r="F21" i="2"/>
  <c r="F31" i="2"/>
  <c r="F66" i="2"/>
  <c r="F30" i="2"/>
  <c r="F62" i="2"/>
  <c r="F37" i="2"/>
  <c r="F72" i="2"/>
  <c r="F71" i="2"/>
  <c r="F59" i="2"/>
  <c r="F47" i="2"/>
  <c r="F35" i="2"/>
  <c r="F23" i="2"/>
  <c r="F33" i="2"/>
  <c r="F17" i="2"/>
  <c r="F50" i="2"/>
  <c r="F73" i="2"/>
  <c r="F70" i="2"/>
  <c r="F58" i="2"/>
  <c r="F46" i="2"/>
  <c r="F34" i="2"/>
  <c r="F22" i="2"/>
  <c r="J32" i="5"/>
  <c r="L32" i="5" s="1"/>
  <c r="J18" i="5"/>
  <c r="L18" i="5" s="1"/>
  <c r="J15" i="5"/>
  <c r="L15" i="5" s="1"/>
  <c r="J31" i="5" l="1"/>
  <c r="L31" i="5" s="1"/>
  <c r="Q31" i="5"/>
  <c r="J17" i="5"/>
  <c r="L17" i="5" s="1"/>
  <c r="Q17" i="5"/>
  <c r="J30" i="5"/>
  <c r="L30" i="5" s="1"/>
  <c r="Q30" i="5"/>
  <c r="J27" i="5"/>
  <c r="L27" i="5" s="1"/>
  <c r="Q27" i="5"/>
  <c r="J16" i="5"/>
  <c r="L16" i="5" s="1"/>
  <c r="Q16" i="5"/>
  <c r="J29" i="5"/>
  <c r="L29" i="5" s="1"/>
  <c r="Q29" i="5"/>
  <c r="J19" i="5"/>
  <c r="L19" i="5" s="1"/>
  <c r="Q19" i="5"/>
  <c r="J28" i="5"/>
  <c r="L28" i="5" s="1"/>
  <c r="Q28" i="5"/>
  <c r="I37" i="9"/>
  <c r="K37" i="9" s="1"/>
  <c r="I18" i="12"/>
  <c r="K18" i="12" s="1"/>
  <c r="I31" i="12"/>
  <c r="K31" i="12" s="1"/>
  <c r="M34" i="9"/>
  <c r="M37" i="9"/>
  <c r="I15" i="12"/>
  <c r="K15" i="12" s="1"/>
  <c r="P27" i="9"/>
  <c r="I33" i="9"/>
  <c r="K33" i="9" s="1"/>
  <c r="I36" i="9"/>
  <c r="K36" i="9" s="1"/>
  <c r="M33" i="9"/>
  <c r="P36" i="9"/>
  <c r="I28" i="12"/>
  <c r="K28" i="12" s="1"/>
  <c r="I29" i="9"/>
  <c r="K29" i="9" s="1"/>
  <c r="I38" i="9"/>
  <c r="K38" i="9" s="1"/>
  <c r="I17" i="12"/>
  <c r="K17" i="12" s="1"/>
  <c r="P32" i="9"/>
  <c r="M32" i="9"/>
  <c r="I32" i="9"/>
  <c r="K32" i="9" s="1"/>
  <c r="I16" i="12"/>
  <c r="K16" i="12" s="1"/>
  <c r="I34" i="9"/>
  <c r="K34" i="9" s="1"/>
  <c r="I32" i="12"/>
  <c r="K32" i="12" s="1"/>
  <c r="P38" i="9"/>
  <c r="I28" i="9"/>
  <c r="K28" i="9" s="1"/>
  <c r="M28" i="9"/>
  <c r="P28" i="9"/>
  <c r="N19" i="5"/>
  <c r="N30" i="5"/>
  <c r="P17" i="6"/>
  <c r="I32" i="10"/>
  <c r="K32" i="10" s="1"/>
  <c r="I30" i="12"/>
  <c r="K30" i="12" s="1"/>
  <c r="I17" i="10"/>
  <c r="K17" i="10" s="1"/>
  <c r="I28" i="10"/>
  <c r="K28" i="10" s="1"/>
  <c r="P19" i="6"/>
  <c r="I35" i="9"/>
  <c r="K35" i="9" s="1"/>
  <c r="I31" i="9"/>
  <c r="K31" i="9" s="1"/>
  <c r="P30" i="9"/>
  <c r="N17" i="5"/>
  <c r="N28" i="5"/>
  <c r="N32" i="5"/>
  <c r="M31" i="9"/>
  <c r="I27" i="10"/>
  <c r="K27" i="10" s="1"/>
  <c r="P16" i="6"/>
  <c r="P35" i="9"/>
  <c r="P27" i="6"/>
  <c r="I29" i="10"/>
  <c r="K29" i="10" s="1"/>
  <c r="I16" i="10"/>
  <c r="K16" i="10" s="1"/>
  <c r="N27" i="5"/>
  <c r="N29" i="5"/>
  <c r="N16" i="5"/>
  <c r="I30" i="10"/>
  <c r="K30" i="10" s="1"/>
  <c r="I19" i="12"/>
  <c r="K19" i="12" s="1"/>
  <c r="P18" i="6"/>
  <c r="P15" i="6"/>
  <c r="I19" i="9"/>
  <c r="K19" i="9" s="1"/>
  <c r="I18" i="10"/>
  <c r="K18" i="10" s="1"/>
  <c r="I31" i="10"/>
  <c r="K31" i="10" s="1"/>
  <c r="I15" i="10"/>
  <c r="K15" i="10" s="1"/>
  <c r="I19" i="10"/>
  <c r="K19" i="10" s="1"/>
  <c r="N18" i="5"/>
  <c r="N31" i="5"/>
  <c r="N15" i="5"/>
  <c r="M55" i="9"/>
  <c r="P55" i="9"/>
  <c r="I55" i="9"/>
  <c r="K55" i="9" s="1"/>
  <c r="I27" i="11"/>
  <c r="K27" i="11" s="1"/>
  <c r="M45" i="9"/>
  <c r="P45" i="9"/>
  <c r="I45" i="9"/>
  <c r="K45" i="9" s="1"/>
  <c r="M32" i="8"/>
  <c r="P32" i="8"/>
  <c r="I32" i="8"/>
  <c r="K32" i="8" s="1"/>
  <c r="I29" i="11"/>
  <c r="K29" i="11" s="1"/>
  <c r="P17" i="8"/>
  <c r="M17" i="8"/>
  <c r="I17" i="8"/>
  <c r="K17" i="8" s="1"/>
  <c r="M58" i="9"/>
  <c r="P58" i="9"/>
  <c r="I58" i="9"/>
  <c r="K58" i="9" s="1"/>
  <c r="M49" i="9"/>
  <c r="P49" i="9"/>
  <c r="I49" i="9"/>
  <c r="K49" i="9" s="1"/>
  <c r="I19" i="11"/>
  <c r="K19" i="11" s="1"/>
  <c r="P18" i="9"/>
  <c r="I18" i="9"/>
  <c r="K18" i="9" s="1"/>
  <c r="M18" i="9"/>
  <c r="I41" i="9"/>
  <c r="K41" i="9" s="1"/>
  <c r="M41" i="9"/>
  <c r="P41" i="9"/>
  <c r="M27" i="8"/>
  <c r="I27" i="8"/>
  <c r="K27" i="8" s="1"/>
  <c r="P27" i="8"/>
  <c r="P42" i="9"/>
  <c r="M42" i="9"/>
  <c r="I42" i="9"/>
  <c r="K42" i="9" s="1"/>
  <c r="P67" i="9"/>
  <c r="I67" i="9"/>
  <c r="K67" i="9" s="1"/>
  <c r="M67" i="9"/>
  <c r="M23" i="9"/>
  <c r="P23" i="9"/>
  <c r="I23" i="9"/>
  <c r="K23" i="9" s="1"/>
  <c r="I17" i="9"/>
  <c r="K17" i="9" s="1"/>
  <c r="M17" i="9"/>
  <c r="P17" i="9"/>
  <c r="P24" i="9"/>
  <c r="I24" i="9"/>
  <c r="K24" i="9" s="1"/>
  <c r="M24" i="9"/>
  <c r="M19" i="8"/>
  <c r="I19" i="8"/>
  <c r="K19" i="8" s="1"/>
  <c r="P19" i="8"/>
  <c r="M40" i="9"/>
  <c r="P40" i="9"/>
  <c r="I40" i="9"/>
  <c r="K40" i="9" s="1"/>
  <c r="I29" i="8"/>
  <c r="K29" i="8" s="1"/>
  <c r="P29" i="8"/>
  <c r="M29" i="8"/>
  <c r="I31" i="11"/>
  <c r="K31" i="11" s="1"/>
  <c r="M72" i="9"/>
  <c r="I72" i="9"/>
  <c r="K72" i="9" s="1"/>
  <c r="P72" i="9"/>
  <c r="M26" i="9"/>
  <c r="I26" i="9"/>
  <c r="K26" i="9" s="1"/>
  <c r="P26" i="9"/>
  <c r="M70" i="9"/>
  <c r="P70" i="9"/>
  <c r="I70" i="9"/>
  <c r="K70" i="9" s="1"/>
  <c r="M65" i="9"/>
  <c r="P65" i="9"/>
  <c r="I65" i="9"/>
  <c r="K65" i="9" s="1"/>
  <c r="M61" i="9"/>
  <c r="P61" i="9"/>
  <c r="I61" i="9"/>
  <c r="K61" i="9" s="1"/>
  <c r="P51" i="9"/>
  <c r="I51" i="9"/>
  <c r="K51" i="9" s="1"/>
  <c r="M51" i="9"/>
  <c r="P54" i="9"/>
  <c r="I54" i="9"/>
  <c r="K54" i="9" s="1"/>
  <c r="M54" i="9"/>
  <c r="P31" i="8"/>
  <c r="M31" i="8"/>
  <c r="I31" i="8"/>
  <c r="K31" i="8" s="1"/>
  <c r="I20" i="9"/>
  <c r="K20" i="9" s="1"/>
  <c r="M20" i="9"/>
  <c r="P20" i="9"/>
  <c r="M21" i="9"/>
  <c r="I21" i="9"/>
  <c r="K21" i="9" s="1"/>
  <c r="P21" i="9"/>
  <c r="P52" i="9"/>
  <c r="M52" i="9"/>
  <c r="I52" i="9"/>
  <c r="K52" i="9" s="1"/>
  <c r="P69" i="9"/>
  <c r="M69" i="9"/>
  <c r="I69" i="9"/>
  <c r="K69" i="9" s="1"/>
  <c r="I15" i="11"/>
  <c r="K15" i="11" s="1"/>
  <c r="I16" i="11"/>
  <c r="K16" i="11" s="1"/>
  <c r="M73" i="9"/>
  <c r="I73" i="9"/>
  <c r="K73" i="9" s="1"/>
  <c r="P73" i="9"/>
  <c r="P64" i="9"/>
  <c r="I64" i="9"/>
  <c r="K64" i="9" s="1"/>
  <c r="M64" i="9"/>
  <c r="M47" i="9"/>
  <c r="I47" i="9"/>
  <c r="K47" i="9" s="1"/>
  <c r="P47" i="9"/>
  <c r="I17" i="11"/>
  <c r="K17" i="11" s="1"/>
  <c r="P44" i="9"/>
  <c r="I44" i="9"/>
  <c r="K44" i="9" s="1"/>
  <c r="M44" i="9"/>
  <c r="M15" i="8"/>
  <c r="I15" i="8"/>
  <c r="K15" i="8" s="1"/>
  <c r="P15" i="8"/>
  <c r="M59" i="9"/>
  <c r="I59" i="9"/>
  <c r="K59" i="9" s="1"/>
  <c r="P59" i="9"/>
  <c r="I16" i="8"/>
  <c r="K16" i="8" s="1"/>
  <c r="M16" i="8"/>
  <c r="P16" i="8"/>
  <c r="M48" i="9"/>
  <c r="I48" i="9"/>
  <c r="K48" i="9" s="1"/>
  <c r="P48" i="9"/>
  <c r="P15" i="9"/>
  <c r="M15" i="9"/>
  <c r="I15" i="9"/>
  <c r="K15" i="9" s="1"/>
  <c r="P66" i="9"/>
  <c r="I66" i="9"/>
  <c r="K66" i="9" s="1"/>
  <c r="M66" i="9"/>
  <c r="I74" i="9"/>
  <c r="K74" i="9" s="1"/>
  <c r="M74" i="9"/>
  <c r="P74" i="9"/>
  <c r="I18" i="11"/>
  <c r="K18" i="11" s="1"/>
  <c r="M62" i="9"/>
  <c r="I62" i="9"/>
  <c r="K62" i="9" s="1"/>
  <c r="P62" i="9"/>
  <c r="M28" i="8"/>
  <c r="I28" i="8"/>
  <c r="K28" i="8" s="1"/>
  <c r="P28" i="8"/>
  <c r="P46" i="9"/>
  <c r="I46" i="9"/>
  <c r="K46" i="9" s="1"/>
  <c r="M46" i="9"/>
  <c r="I30" i="11"/>
  <c r="K30" i="11" s="1"/>
  <c r="I57" i="9"/>
  <c r="K57" i="9" s="1"/>
  <c r="P57" i="9"/>
  <c r="M57" i="9"/>
  <c r="M56" i="9"/>
  <c r="I56" i="9"/>
  <c r="K56" i="9" s="1"/>
  <c r="P56" i="9"/>
  <c r="M71" i="9"/>
  <c r="P71" i="9"/>
  <c r="I71" i="9"/>
  <c r="K71" i="9" s="1"/>
  <c r="M22" i="9"/>
  <c r="P22" i="9"/>
  <c r="I22" i="9"/>
  <c r="K22" i="9" s="1"/>
  <c r="P18" i="8"/>
  <c r="M18" i="8"/>
  <c r="I18" i="8"/>
  <c r="K18" i="8" s="1"/>
  <c r="I28" i="11"/>
  <c r="K28" i="11" s="1"/>
  <c r="M76" i="9"/>
  <c r="P76" i="9"/>
  <c r="I76" i="9"/>
  <c r="K76" i="9" s="1"/>
  <c r="M50" i="9"/>
  <c r="P50" i="9"/>
  <c r="I50" i="9"/>
  <c r="K50" i="9" s="1"/>
  <c r="M30" i="8"/>
  <c r="P30" i="8"/>
  <c r="I30" i="8"/>
  <c r="K30" i="8" s="1"/>
  <c r="M75" i="9"/>
  <c r="P75" i="9"/>
  <c r="I75" i="9"/>
  <c r="K75" i="9" s="1"/>
  <c r="M25" i="9"/>
  <c r="I25" i="9"/>
  <c r="K25" i="9" s="1"/>
  <c r="P25" i="9"/>
  <c r="P39" i="9"/>
  <c r="M39" i="9"/>
  <c r="I39" i="9"/>
  <c r="K39" i="9" s="1"/>
  <c r="I32" i="11"/>
  <c r="K32" i="11" s="1"/>
  <c r="M43" i="9"/>
  <c r="P43" i="9"/>
  <c r="I43" i="9"/>
  <c r="K43" i="9" s="1"/>
  <c r="I68" i="9"/>
  <c r="K68" i="9" s="1"/>
  <c r="M68" i="9"/>
  <c r="P68" i="9"/>
  <c r="I60" i="9"/>
  <c r="K60" i="9" s="1"/>
  <c r="M60" i="9"/>
  <c r="P60" i="9"/>
  <c r="P63" i="9"/>
  <c r="M63" i="9"/>
  <c r="I63" i="9"/>
  <c r="K63" i="9" s="1"/>
  <c r="M16" i="9"/>
  <c r="I16" i="9"/>
  <c r="K16" i="9" s="1"/>
  <c r="P16" i="9"/>
  <c r="P53" i="9"/>
  <c r="M53" i="9"/>
  <c r="I53" i="9"/>
  <c r="K53" i="9" s="1"/>
  <c r="M72" i="6"/>
  <c r="I72" i="6"/>
  <c r="K72" i="6" s="1"/>
  <c r="I20" i="6"/>
  <c r="K20" i="6" s="1"/>
  <c r="M20" i="6"/>
  <c r="M46" i="6"/>
  <c r="I46" i="6"/>
  <c r="K46" i="6" s="1"/>
  <c r="M33" i="6"/>
  <c r="I33" i="6"/>
  <c r="K33" i="6" s="1"/>
  <c r="I37" i="6"/>
  <c r="K37" i="6" s="1"/>
  <c r="M37" i="6"/>
  <c r="M53" i="6"/>
  <c r="I53" i="6"/>
  <c r="K53" i="6" s="1"/>
  <c r="I23" i="6"/>
  <c r="K23" i="6" s="1"/>
  <c r="M23" i="6"/>
  <c r="M25" i="6"/>
  <c r="I25" i="6"/>
  <c r="K25" i="6" s="1"/>
  <c r="M58" i="6"/>
  <c r="I58" i="6"/>
  <c r="K58" i="6" s="1"/>
  <c r="M52" i="6"/>
  <c r="I52" i="6"/>
  <c r="K52" i="6" s="1"/>
  <c r="I39" i="6"/>
  <c r="K39" i="6" s="1"/>
  <c r="M39" i="6"/>
  <c r="M65" i="6"/>
  <c r="I65" i="6"/>
  <c r="K65" i="6" s="1"/>
  <c r="M51" i="6"/>
  <c r="I51" i="6"/>
  <c r="K51" i="6" s="1"/>
  <c r="I55" i="6"/>
  <c r="K55" i="6" s="1"/>
  <c r="M55" i="6"/>
  <c r="M45" i="6"/>
  <c r="I45" i="6"/>
  <c r="K45" i="6" s="1"/>
  <c r="M44" i="6"/>
  <c r="I44" i="6"/>
  <c r="K44" i="6" s="1"/>
  <c r="M61" i="6"/>
  <c r="I61" i="6"/>
  <c r="K61" i="6" s="1"/>
  <c r="I24" i="6"/>
  <c r="K24" i="6" s="1"/>
  <c r="M24" i="6"/>
  <c r="I21" i="6"/>
  <c r="K21" i="6" s="1"/>
  <c r="M21" i="6"/>
  <c r="M57" i="6"/>
  <c r="I57" i="6"/>
  <c r="K57" i="6" s="1"/>
  <c r="M62" i="6"/>
  <c r="I62" i="6"/>
  <c r="K62" i="6" s="1"/>
  <c r="I47" i="6"/>
  <c r="K47" i="6" s="1"/>
  <c r="M47" i="6"/>
  <c r="I50" i="6"/>
  <c r="K50" i="6" s="1"/>
  <c r="M50" i="6"/>
  <c r="I48" i="6"/>
  <c r="K48" i="6" s="1"/>
  <c r="M48" i="6"/>
  <c r="M26" i="6"/>
  <c r="I26" i="6"/>
  <c r="K26" i="6" s="1"/>
  <c r="I63" i="6"/>
  <c r="K63" i="6" s="1"/>
  <c r="M63" i="6"/>
  <c r="M42" i="6"/>
  <c r="I42" i="6"/>
  <c r="K42" i="6" s="1"/>
  <c r="I56" i="6"/>
  <c r="K56" i="6" s="1"/>
  <c r="M56" i="6"/>
  <c r="M74" i="6"/>
  <c r="I74" i="6"/>
  <c r="K74" i="6" s="1"/>
  <c r="M41" i="6"/>
  <c r="I41" i="6"/>
  <c r="K41" i="6" s="1"/>
  <c r="M49" i="6"/>
  <c r="I49" i="6"/>
  <c r="K49" i="6" s="1"/>
  <c r="M66" i="6"/>
  <c r="I66" i="6"/>
  <c r="K66" i="6" s="1"/>
  <c r="M67" i="6"/>
  <c r="I67" i="6"/>
  <c r="K67" i="6" s="1"/>
  <c r="M69" i="6"/>
  <c r="I69" i="6"/>
  <c r="K69" i="6" s="1"/>
  <c r="I35" i="6"/>
  <c r="K35" i="6" s="1"/>
  <c r="M35" i="6"/>
  <c r="I54" i="6"/>
  <c r="K54" i="6" s="1"/>
  <c r="M54" i="6"/>
  <c r="M73" i="6"/>
  <c r="I73" i="6"/>
  <c r="K73" i="6" s="1"/>
  <c r="M59" i="6"/>
  <c r="I59" i="6"/>
  <c r="K59" i="6" s="1"/>
  <c r="M34" i="6"/>
  <c r="I34" i="6"/>
  <c r="K34" i="6" s="1"/>
  <c r="M71" i="6"/>
  <c r="I71" i="6"/>
  <c r="K71" i="6" s="1"/>
  <c r="I60" i="6"/>
  <c r="K60" i="6" s="1"/>
  <c r="M60" i="6"/>
  <c r="M38" i="6"/>
  <c r="I38" i="6"/>
  <c r="K38" i="6" s="1"/>
  <c r="I43" i="6"/>
  <c r="K43" i="6" s="1"/>
  <c r="M43" i="6"/>
  <c r="M75" i="6"/>
  <c r="I75" i="6"/>
  <c r="K75" i="6" s="1"/>
  <c r="M64" i="6"/>
  <c r="I64" i="6"/>
  <c r="K64" i="6" s="1"/>
  <c r="M68" i="6"/>
  <c r="I68" i="6"/>
  <c r="K68" i="6" s="1"/>
  <c r="M40" i="6"/>
  <c r="I40" i="6"/>
  <c r="K40" i="6" s="1"/>
  <c r="M70" i="6"/>
  <c r="I70" i="6"/>
  <c r="K70" i="6" s="1"/>
  <c r="I76" i="6"/>
  <c r="K76" i="6" s="1"/>
  <c r="M76" i="6"/>
  <c r="I36" i="6"/>
  <c r="K36" i="6" s="1"/>
  <c r="M36" i="6"/>
  <c r="M22" i="6"/>
  <c r="I22" i="6"/>
  <c r="K22" i="6" s="1"/>
  <c r="S251" i="2"/>
  <c r="T251" i="2" s="1"/>
  <c r="Q251" i="2"/>
  <c r="R251" i="2" s="1"/>
  <c r="O251" i="2"/>
  <c r="P251" i="2" s="1"/>
  <c r="M251" i="2"/>
  <c r="N251" i="2" s="1"/>
  <c r="K251" i="2"/>
  <c r="L251" i="2" s="1"/>
  <c r="H251" i="2"/>
  <c r="I251" i="2" s="1"/>
  <c r="E251" i="2"/>
  <c r="F251" i="2" s="1"/>
  <c r="B251" i="2"/>
  <c r="C251" i="2" s="1"/>
  <c r="S250" i="2"/>
  <c r="T250" i="2" s="1"/>
  <c r="Q250" i="2"/>
  <c r="R250" i="2" s="1"/>
  <c r="O250" i="2"/>
  <c r="P250" i="2" s="1"/>
  <c r="M250" i="2"/>
  <c r="N250" i="2" s="1"/>
  <c r="K250" i="2"/>
  <c r="L250" i="2" s="1"/>
  <c r="H250" i="2"/>
  <c r="I250" i="2" s="1"/>
  <c r="E250" i="2"/>
  <c r="F250" i="2" s="1"/>
  <c r="B250" i="2"/>
  <c r="C250" i="2" s="1"/>
  <c r="S249" i="2"/>
  <c r="T249" i="2" s="1"/>
  <c r="Q249" i="2"/>
  <c r="R249" i="2" s="1"/>
  <c r="O249" i="2"/>
  <c r="P249" i="2" s="1"/>
  <c r="M249" i="2"/>
  <c r="N249" i="2" s="1"/>
  <c r="K249" i="2"/>
  <c r="L249" i="2" s="1"/>
  <c r="H249" i="2"/>
  <c r="I249" i="2" s="1"/>
  <c r="E249" i="2"/>
  <c r="F249" i="2" s="1"/>
  <c r="B249" i="2"/>
  <c r="C249" i="2" s="1"/>
  <c r="S248" i="2"/>
  <c r="T248" i="2" s="1"/>
  <c r="Q248" i="2"/>
  <c r="R248" i="2" s="1"/>
  <c r="O248" i="2"/>
  <c r="P248" i="2" s="1"/>
  <c r="M248" i="2"/>
  <c r="N248" i="2" s="1"/>
  <c r="K248" i="2"/>
  <c r="L248" i="2" s="1"/>
  <c r="H248" i="2"/>
  <c r="I248" i="2" s="1"/>
  <c r="E248" i="2"/>
  <c r="F248" i="2" s="1"/>
  <c r="B248" i="2"/>
  <c r="C248" i="2" s="1"/>
  <c r="S247" i="2"/>
  <c r="T247" i="2" s="1"/>
  <c r="Q247" i="2"/>
  <c r="R247" i="2" s="1"/>
  <c r="O247" i="2"/>
  <c r="P247" i="2" s="1"/>
  <c r="M247" i="2"/>
  <c r="N247" i="2" s="1"/>
  <c r="K247" i="2"/>
  <c r="L247" i="2" s="1"/>
  <c r="H247" i="2"/>
  <c r="I247" i="2" s="1"/>
  <c r="E247" i="2"/>
  <c r="F247" i="2" s="1"/>
  <c r="B247" i="2"/>
  <c r="C247" i="2" s="1"/>
  <c r="S246" i="2"/>
  <c r="T246" i="2" s="1"/>
  <c r="Q246" i="2"/>
  <c r="R246" i="2" s="1"/>
  <c r="O246" i="2"/>
  <c r="P246" i="2" s="1"/>
  <c r="M246" i="2"/>
  <c r="N246" i="2" s="1"/>
  <c r="K246" i="2"/>
  <c r="L246" i="2" s="1"/>
  <c r="H246" i="2"/>
  <c r="I246" i="2" s="1"/>
  <c r="E246" i="2"/>
  <c r="F246" i="2" s="1"/>
  <c r="B246" i="2"/>
  <c r="C246" i="2" s="1"/>
  <c r="S245" i="2"/>
  <c r="T245" i="2" s="1"/>
  <c r="Q245" i="2"/>
  <c r="R245" i="2" s="1"/>
  <c r="O245" i="2"/>
  <c r="P245" i="2" s="1"/>
  <c r="M245" i="2"/>
  <c r="N245" i="2" s="1"/>
  <c r="K245" i="2"/>
  <c r="L245" i="2" s="1"/>
  <c r="H245" i="2"/>
  <c r="I245" i="2" s="1"/>
  <c r="E245" i="2"/>
  <c r="F245" i="2" s="1"/>
  <c r="B245" i="2"/>
  <c r="C245" i="2" s="1"/>
  <c r="S244" i="2"/>
  <c r="T244" i="2" s="1"/>
  <c r="Q244" i="2"/>
  <c r="R244" i="2" s="1"/>
  <c r="O244" i="2"/>
  <c r="P244" i="2" s="1"/>
  <c r="M244" i="2"/>
  <c r="N244" i="2" s="1"/>
  <c r="K244" i="2"/>
  <c r="L244" i="2" s="1"/>
  <c r="H244" i="2"/>
  <c r="I244" i="2" s="1"/>
  <c r="E244" i="2"/>
  <c r="F244" i="2" s="1"/>
  <c r="B244" i="2"/>
  <c r="C244" i="2" s="1"/>
  <c r="S243" i="2"/>
  <c r="T243" i="2" s="1"/>
  <c r="Q243" i="2"/>
  <c r="R243" i="2" s="1"/>
  <c r="O243" i="2"/>
  <c r="P243" i="2" s="1"/>
  <c r="M243" i="2"/>
  <c r="N243" i="2" s="1"/>
  <c r="K243" i="2"/>
  <c r="L243" i="2" s="1"/>
  <c r="H243" i="2"/>
  <c r="I243" i="2" s="1"/>
  <c r="E243" i="2"/>
  <c r="F243" i="2" s="1"/>
  <c r="B243" i="2"/>
  <c r="C243" i="2" s="1"/>
  <c r="S242" i="2"/>
  <c r="T242" i="2" s="1"/>
  <c r="Q242" i="2"/>
  <c r="R242" i="2" s="1"/>
  <c r="O242" i="2"/>
  <c r="P242" i="2" s="1"/>
  <c r="M242" i="2"/>
  <c r="N242" i="2" s="1"/>
  <c r="K242" i="2"/>
  <c r="L242" i="2" s="1"/>
  <c r="H242" i="2"/>
  <c r="I242" i="2" s="1"/>
  <c r="E242" i="2"/>
  <c r="F242" i="2" s="1"/>
  <c r="B242" i="2"/>
  <c r="C242" i="2" s="1"/>
  <c r="S241" i="2"/>
  <c r="T241" i="2" s="1"/>
  <c r="Q241" i="2"/>
  <c r="R241" i="2" s="1"/>
  <c r="O241" i="2"/>
  <c r="P241" i="2" s="1"/>
  <c r="M241" i="2"/>
  <c r="N241" i="2" s="1"/>
  <c r="K241" i="2"/>
  <c r="L241" i="2" s="1"/>
  <c r="H241" i="2"/>
  <c r="I241" i="2" s="1"/>
  <c r="E241" i="2"/>
  <c r="F241" i="2" s="1"/>
  <c r="B241" i="2"/>
  <c r="C241" i="2" s="1"/>
  <c r="S240" i="2"/>
  <c r="T240" i="2" s="1"/>
  <c r="Q240" i="2"/>
  <c r="R240" i="2" s="1"/>
  <c r="O240" i="2"/>
  <c r="P240" i="2" s="1"/>
  <c r="M240" i="2"/>
  <c r="N240" i="2" s="1"/>
  <c r="K240" i="2"/>
  <c r="L240" i="2" s="1"/>
  <c r="H240" i="2"/>
  <c r="I240" i="2" s="1"/>
  <c r="E240" i="2"/>
  <c r="F240" i="2" s="1"/>
  <c r="B240" i="2"/>
  <c r="C240" i="2" s="1"/>
  <c r="S239" i="2"/>
  <c r="T239" i="2" s="1"/>
  <c r="Q239" i="2"/>
  <c r="R239" i="2" s="1"/>
  <c r="O239" i="2"/>
  <c r="P239" i="2" s="1"/>
  <c r="M239" i="2"/>
  <c r="N239" i="2" s="1"/>
  <c r="K239" i="2"/>
  <c r="L239" i="2" s="1"/>
  <c r="H239" i="2"/>
  <c r="I239" i="2" s="1"/>
  <c r="E239" i="2"/>
  <c r="F239" i="2" s="1"/>
  <c r="B239" i="2"/>
  <c r="C239" i="2" s="1"/>
  <c r="S238" i="2"/>
  <c r="T238" i="2" s="1"/>
  <c r="Q238" i="2"/>
  <c r="R238" i="2" s="1"/>
  <c r="O238" i="2"/>
  <c r="P238" i="2" s="1"/>
  <c r="M238" i="2"/>
  <c r="N238" i="2" s="1"/>
  <c r="K238" i="2"/>
  <c r="L238" i="2" s="1"/>
  <c r="H238" i="2"/>
  <c r="I238" i="2" s="1"/>
  <c r="E238" i="2"/>
  <c r="F238" i="2" s="1"/>
  <c r="B238" i="2"/>
  <c r="C238" i="2" s="1"/>
  <c r="S237" i="2"/>
  <c r="T237" i="2" s="1"/>
  <c r="Q237" i="2"/>
  <c r="R237" i="2" s="1"/>
  <c r="O237" i="2"/>
  <c r="P237" i="2" s="1"/>
  <c r="M237" i="2"/>
  <c r="N237" i="2" s="1"/>
  <c r="K237" i="2"/>
  <c r="L237" i="2" s="1"/>
  <c r="H237" i="2"/>
  <c r="I237" i="2" s="1"/>
  <c r="E237" i="2"/>
  <c r="F237" i="2" s="1"/>
  <c r="B237" i="2"/>
  <c r="C237" i="2" s="1"/>
  <c r="S236" i="2"/>
  <c r="T236" i="2" s="1"/>
  <c r="Q236" i="2"/>
  <c r="R236" i="2" s="1"/>
  <c r="O236" i="2"/>
  <c r="P236" i="2" s="1"/>
  <c r="M236" i="2"/>
  <c r="N236" i="2" s="1"/>
  <c r="K236" i="2"/>
  <c r="L236" i="2" s="1"/>
  <c r="H236" i="2"/>
  <c r="I236" i="2" s="1"/>
  <c r="E236" i="2"/>
  <c r="F236" i="2" s="1"/>
  <c r="B236" i="2"/>
  <c r="C236" i="2" s="1"/>
  <c r="S235" i="2"/>
  <c r="T235" i="2" s="1"/>
  <c r="Q235" i="2"/>
  <c r="R235" i="2" s="1"/>
  <c r="O235" i="2"/>
  <c r="P235" i="2" s="1"/>
  <c r="M235" i="2"/>
  <c r="N235" i="2" s="1"/>
  <c r="K235" i="2"/>
  <c r="L235" i="2" s="1"/>
  <c r="H235" i="2"/>
  <c r="I235" i="2" s="1"/>
  <c r="E235" i="2"/>
  <c r="F235" i="2" s="1"/>
  <c r="B235" i="2"/>
  <c r="C235" i="2" s="1"/>
  <c r="S234" i="2"/>
  <c r="T234" i="2" s="1"/>
  <c r="Q234" i="2"/>
  <c r="R234" i="2" s="1"/>
  <c r="O234" i="2"/>
  <c r="P234" i="2" s="1"/>
  <c r="M234" i="2"/>
  <c r="N234" i="2" s="1"/>
  <c r="K234" i="2"/>
  <c r="L234" i="2" s="1"/>
  <c r="H234" i="2"/>
  <c r="I234" i="2" s="1"/>
  <c r="E234" i="2"/>
  <c r="F234" i="2" s="1"/>
  <c r="B234" i="2"/>
  <c r="C234" i="2" s="1"/>
  <c r="S233" i="2"/>
  <c r="T233" i="2" s="1"/>
  <c r="Q233" i="2"/>
  <c r="R233" i="2" s="1"/>
  <c r="O233" i="2"/>
  <c r="P233" i="2" s="1"/>
  <c r="M233" i="2"/>
  <c r="N233" i="2" s="1"/>
  <c r="K233" i="2"/>
  <c r="L233" i="2" s="1"/>
  <c r="H233" i="2"/>
  <c r="I233" i="2" s="1"/>
  <c r="E233" i="2"/>
  <c r="F233" i="2" s="1"/>
  <c r="B233" i="2"/>
  <c r="C233" i="2" s="1"/>
  <c r="S232" i="2"/>
  <c r="T232" i="2" s="1"/>
  <c r="Q232" i="2"/>
  <c r="R232" i="2" s="1"/>
  <c r="O232" i="2"/>
  <c r="P232" i="2" s="1"/>
  <c r="M232" i="2"/>
  <c r="N232" i="2" s="1"/>
  <c r="K232" i="2"/>
  <c r="L232" i="2" s="1"/>
  <c r="H232" i="2"/>
  <c r="I232" i="2" s="1"/>
  <c r="E232" i="2"/>
  <c r="F232" i="2" s="1"/>
  <c r="B232" i="2"/>
  <c r="C232" i="2" s="1"/>
  <c r="S231" i="2"/>
  <c r="T231" i="2" s="1"/>
  <c r="Q231" i="2"/>
  <c r="R231" i="2" s="1"/>
  <c r="O231" i="2"/>
  <c r="P231" i="2" s="1"/>
  <c r="M231" i="2"/>
  <c r="N231" i="2" s="1"/>
  <c r="K231" i="2"/>
  <c r="L231" i="2" s="1"/>
  <c r="H231" i="2"/>
  <c r="I231" i="2" s="1"/>
  <c r="E231" i="2"/>
  <c r="F231" i="2" s="1"/>
  <c r="B231" i="2"/>
  <c r="C231" i="2" s="1"/>
  <c r="S230" i="2"/>
  <c r="T230" i="2" s="1"/>
  <c r="Q230" i="2"/>
  <c r="R230" i="2" s="1"/>
  <c r="O230" i="2"/>
  <c r="P230" i="2" s="1"/>
  <c r="M230" i="2"/>
  <c r="N230" i="2" s="1"/>
  <c r="K230" i="2"/>
  <c r="L230" i="2" s="1"/>
  <c r="H230" i="2"/>
  <c r="I230" i="2" s="1"/>
  <c r="E230" i="2"/>
  <c r="F230" i="2" s="1"/>
  <c r="B230" i="2"/>
  <c r="C230" i="2" s="1"/>
  <c r="S229" i="2"/>
  <c r="T229" i="2" s="1"/>
  <c r="Q229" i="2"/>
  <c r="R229" i="2" s="1"/>
  <c r="O229" i="2"/>
  <c r="P229" i="2" s="1"/>
  <c r="M229" i="2"/>
  <c r="N229" i="2" s="1"/>
  <c r="K229" i="2"/>
  <c r="L229" i="2" s="1"/>
  <c r="H229" i="2"/>
  <c r="I229" i="2" s="1"/>
  <c r="E229" i="2"/>
  <c r="F229" i="2" s="1"/>
  <c r="B229" i="2"/>
  <c r="C229" i="2" s="1"/>
  <c r="S228" i="2"/>
  <c r="T228" i="2" s="1"/>
  <c r="Q228" i="2"/>
  <c r="R228" i="2" s="1"/>
  <c r="O228" i="2"/>
  <c r="P228" i="2" s="1"/>
  <c r="M228" i="2"/>
  <c r="N228" i="2" s="1"/>
  <c r="K228" i="2"/>
  <c r="L228" i="2" s="1"/>
  <c r="H228" i="2"/>
  <c r="I228" i="2" s="1"/>
  <c r="E228" i="2"/>
  <c r="F228" i="2" s="1"/>
  <c r="B228" i="2"/>
  <c r="C228" i="2" s="1"/>
  <c r="S227" i="2"/>
  <c r="T227" i="2" s="1"/>
  <c r="Q227" i="2"/>
  <c r="R227" i="2" s="1"/>
  <c r="O227" i="2"/>
  <c r="P227" i="2" s="1"/>
  <c r="M227" i="2"/>
  <c r="N227" i="2" s="1"/>
  <c r="K227" i="2"/>
  <c r="L227" i="2" s="1"/>
  <c r="H227" i="2"/>
  <c r="I227" i="2" s="1"/>
  <c r="E227" i="2"/>
  <c r="F227" i="2" s="1"/>
  <c r="B227" i="2"/>
  <c r="C227" i="2" s="1"/>
  <c r="S226" i="2"/>
  <c r="T226" i="2" s="1"/>
  <c r="Q226" i="2"/>
  <c r="R226" i="2" s="1"/>
  <c r="O226" i="2"/>
  <c r="P226" i="2" s="1"/>
  <c r="M226" i="2"/>
  <c r="N226" i="2" s="1"/>
  <c r="K226" i="2"/>
  <c r="L226" i="2" s="1"/>
  <c r="H226" i="2"/>
  <c r="I226" i="2" s="1"/>
  <c r="E226" i="2"/>
  <c r="F226" i="2" s="1"/>
  <c r="B226" i="2"/>
  <c r="C226" i="2" s="1"/>
  <c r="S225" i="2"/>
  <c r="T225" i="2" s="1"/>
  <c r="Q225" i="2"/>
  <c r="R225" i="2" s="1"/>
  <c r="O225" i="2"/>
  <c r="P225" i="2" s="1"/>
  <c r="M225" i="2"/>
  <c r="N225" i="2" s="1"/>
  <c r="K225" i="2"/>
  <c r="L225" i="2" s="1"/>
  <c r="H225" i="2"/>
  <c r="I225" i="2" s="1"/>
  <c r="E225" i="2"/>
  <c r="F225" i="2" s="1"/>
  <c r="B225" i="2"/>
  <c r="C225" i="2" s="1"/>
  <c r="S224" i="2"/>
  <c r="T224" i="2" s="1"/>
  <c r="Q224" i="2"/>
  <c r="R224" i="2" s="1"/>
  <c r="O224" i="2"/>
  <c r="P224" i="2" s="1"/>
  <c r="M224" i="2"/>
  <c r="N224" i="2" s="1"/>
  <c r="K224" i="2"/>
  <c r="L224" i="2" s="1"/>
  <c r="H224" i="2"/>
  <c r="I224" i="2" s="1"/>
  <c r="E224" i="2"/>
  <c r="F224" i="2" s="1"/>
  <c r="B224" i="2"/>
  <c r="C224" i="2" s="1"/>
  <c r="S223" i="2"/>
  <c r="T223" i="2" s="1"/>
  <c r="Q223" i="2"/>
  <c r="R223" i="2" s="1"/>
  <c r="O223" i="2"/>
  <c r="P223" i="2" s="1"/>
  <c r="M223" i="2"/>
  <c r="N223" i="2" s="1"/>
  <c r="K223" i="2"/>
  <c r="L223" i="2" s="1"/>
  <c r="H223" i="2"/>
  <c r="I223" i="2" s="1"/>
  <c r="E223" i="2"/>
  <c r="F223" i="2" s="1"/>
  <c r="B223" i="2"/>
  <c r="C223" i="2" s="1"/>
  <c r="S222" i="2"/>
  <c r="T222" i="2" s="1"/>
  <c r="Q222" i="2"/>
  <c r="R222" i="2" s="1"/>
  <c r="O222" i="2"/>
  <c r="P222" i="2" s="1"/>
  <c r="M222" i="2"/>
  <c r="N222" i="2" s="1"/>
  <c r="K222" i="2"/>
  <c r="L222" i="2" s="1"/>
  <c r="H222" i="2"/>
  <c r="I222" i="2" s="1"/>
  <c r="E222" i="2"/>
  <c r="F222" i="2" s="1"/>
  <c r="B222" i="2"/>
  <c r="C222" i="2" s="1"/>
  <c r="S221" i="2"/>
  <c r="T221" i="2" s="1"/>
  <c r="Q221" i="2"/>
  <c r="R221" i="2" s="1"/>
  <c r="O221" i="2"/>
  <c r="P221" i="2" s="1"/>
  <c r="M221" i="2"/>
  <c r="N221" i="2" s="1"/>
  <c r="K221" i="2"/>
  <c r="L221" i="2" s="1"/>
  <c r="H221" i="2"/>
  <c r="I221" i="2" s="1"/>
  <c r="E221" i="2"/>
  <c r="F221" i="2" s="1"/>
  <c r="B221" i="2"/>
  <c r="C221" i="2" s="1"/>
  <c r="S220" i="2"/>
  <c r="T220" i="2" s="1"/>
  <c r="Q220" i="2"/>
  <c r="R220" i="2" s="1"/>
  <c r="O220" i="2"/>
  <c r="P220" i="2" s="1"/>
  <c r="M220" i="2"/>
  <c r="N220" i="2" s="1"/>
  <c r="K220" i="2"/>
  <c r="L220" i="2" s="1"/>
  <c r="H220" i="2"/>
  <c r="I220" i="2" s="1"/>
  <c r="E220" i="2"/>
  <c r="F220" i="2" s="1"/>
  <c r="B220" i="2"/>
  <c r="C220" i="2" s="1"/>
  <c r="S219" i="2"/>
  <c r="T219" i="2" s="1"/>
  <c r="Q219" i="2"/>
  <c r="R219" i="2" s="1"/>
  <c r="O219" i="2"/>
  <c r="P219" i="2" s="1"/>
  <c r="M219" i="2"/>
  <c r="N219" i="2" s="1"/>
  <c r="K219" i="2"/>
  <c r="L219" i="2" s="1"/>
  <c r="H219" i="2"/>
  <c r="I219" i="2" s="1"/>
  <c r="E219" i="2"/>
  <c r="F219" i="2" s="1"/>
  <c r="B219" i="2"/>
  <c r="C219" i="2" s="1"/>
  <c r="S218" i="2"/>
  <c r="T218" i="2" s="1"/>
  <c r="Q218" i="2"/>
  <c r="R218" i="2" s="1"/>
  <c r="O218" i="2"/>
  <c r="P218" i="2" s="1"/>
  <c r="M218" i="2"/>
  <c r="N218" i="2" s="1"/>
  <c r="K218" i="2"/>
  <c r="L218" i="2" s="1"/>
  <c r="H218" i="2"/>
  <c r="I218" i="2" s="1"/>
  <c r="E218" i="2"/>
  <c r="F218" i="2" s="1"/>
  <c r="B218" i="2"/>
  <c r="C218" i="2" s="1"/>
  <c r="S217" i="2"/>
  <c r="T217" i="2" s="1"/>
  <c r="Q217" i="2"/>
  <c r="R217" i="2" s="1"/>
  <c r="O217" i="2"/>
  <c r="P217" i="2" s="1"/>
  <c r="M217" i="2"/>
  <c r="N217" i="2" s="1"/>
  <c r="K217" i="2"/>
  <c r="L217" i="2" s="1"/>
  <c r="H217" i="2"/>
  <c r="I217" i="2" s="1"/>
  <c r="E217" i="2"/>
  <c r="F217" i="2" s="1"/>
  <c r="B217" i="2"/>
  <c r="C217" i="2" s="1"/>
  <c r="S216" i="2"/>
  <c r="T216" i="2" s="1"/>
  <c r="Q216" i="2"/>
  <c r="R216" i="2" s="1"/>
  <c r="O216" i="2"/>
  <c r="P216" i="2" s="1"/>
  <c r="M216" i="2"/>
  <c r="N216" i="2" s="1"/>
  <c r="K216" i="2"/>
  <c r="L216" i="2" s="1"/>
  <c r="H216" i="2"/>
  <c r="I216" i="2" s="1"/>
  <c r="E216" i="2"/>
  <c r="F216" i="2" s="1"/>
  <c r="B216" i="2"/>
  <c r="C216" i="2" s="1"/>
  <c r="S215" i="2"/>
  <c r="T215" i="2" s="1"/>
  <c r="Q215" i="2"/>
  <c r="R215" i="2" s="1"/>
  <c r="O215" i="2"/>
  <c r="P215" i="2" s="1"/>
  <c r="M215" i="2"/>
  <c r="N215" i="2" s="1"/>
  <c r="K215" i="2"/>
  <c r="L215" i="2" s="1"/>
  <c r="H215" i="2"/>
  <c r="I215" i="2" s="1"/>
  <c r="E215" i="2"/>
  <c r="F215" i="2" s="1"/>
  <c r="B215" i="2"/>
  <c r="C215" i="2" s="1"/>
  <c r="S214" i="2"/>
  <c r="T214" i="2" s="1"/>
  <c r="Q214" i="2"/>
  <c r="R214" i="2" s="1"/>
  <c r="O214" i="2"/>
  <c r="P214" i="2" s="1"/>
  <c r="M214" i="2"/>
  <c r="N214" i="2" s="1"/>
  <c r="K214" i="2"/>
  <c r="L214" i="2" s="1"/>
  <c r="H214" i="2"/>
  <c r="I214" i="2" s="1"/>
  <c r="E214" i="2"/>
  <c r="F214" i="2" s="1"/>
  <c r="B214" i="2"/>
  <c r="C214" i="2" s="1"/>
  <c r="S213" i="2"/>
  <c r="T213" i="2" s="1"/>
  <c r="Q213" i="2"/>
  <c r="R213" i="2" s="1"/>
  <c r="O213" i="2"/>
  <c r="P213" i="2" s="1"/>
  <c r="M213" i="2"/>
  <c r="N213" i="2" s="1"/>
  <c r="K213" i="2"/>
  <c r="L213" i="2" s="1"/>
  <c r="H213" i="2"/>
  <c r="I213" i="2" s="1"/>
  <c r="E213" i="2"/>
  <c r="F213" i="2" s="1"/>
  <c r="B213" i="2"/>
  <c r="C213" i="2" s="1"/>
  <c r="S212" i="2"/>
  <c r="T212" i="2" s="1"/>
  <c r="Q212" i="2"/>
  <c r="R212" i="2" s="1"/>
  <c r="O212" i="2"/>
  <c r="P212" i="2" s="1"/>
  <c r="M212" i="2"/>
  <c r="N212" i="2" s="1"/>
  <c r="K212" i="2"/>
  <c r="L212" i="2" s="1"/>
  <c r="H212" i="2"/>
  <c r="I212" i="2" s="1"/>
  <c r="E212" i="2"/>
  <c r="F212" i="2" s="1"/>
  <c r="B212" i="2"/>
  <c r="C212" i="2" s="1"/>
  <c r="S211" i="2"/>
  <c r="T211" i="2" s="1"/>
  <c r="Q211" i="2"/>
  <c r="R211" i="2" s="1"/>
  <c r="O211" i="2"/>
  <c r="P211" i="2" s="1"/>
  <c r="M211" i="2"/>
  <c r="N211" i="2" s="1"/>
  <c r="K211" i="2"/>
  <c r="L211" i="2" s="1"/>
  <c r="H211" i="2"/>
  <c r="I211" i="2" s="1"/>
  <c r="E211" i="2"/>
  <c r="F211" i="2" s="1"/>
  <c r="B211" i="2"/>
  <c r="C211" i="2" s="1"/>
  <c r="S210" i="2"/>
  <c r="T210" i="2" s="1"/>
  <c r="Q210" i="2"/>
  <c r="R210" i="2" s="1"/>
  <c r="O210" i="2"/>
  <c r="P210" i="2" s="1"/>
  <c r="M210" i="2"/>
  <c r="N210" i="2" s="1"/>
  <c r="K210" i="2"/>
  <c r="L210" i="2" s="1"/>
  <c r="H210" i="2"/>
  <c r="I210" i="2" s="1"/>
  <c r="E210" i="2"/>
  <c r="F210" i="2" s="1"/>
  <c r="B210" i="2"/>
  <c r="C210" i="2" s="1"/>
  <c r="S209" i="2"/>
  <c r="T209" i="2" s="1"/>
  <c r="Q209" i="2"/>
  <c r="R209" i="2" s="1"/>
  <c r="O209" i="2"/>
  <c r="P209" i="2" s="1"/>
  <c r="M209" i="2"/>
  <c r="N209" i="2" s="1"/>
  <c r="K209" i="2"/>
  <c r="L209" i="2" s="1"/>
  <c r="H209" i="2"/>
  <c r="I209" i="2" s="1"/>
  <c r="E209" i="2"/>
  <c r="F209" i="2" s="1"/>
  <c r="B209" i="2"/>
  <c r="C209" i="2" s="1"/>
  <c r="S208" i="2"/>
  <c r="T208" i="2" s="1"/>
  <c r="Q208" i="2"/>
  <c r="R208" i="2" s="1"/>
  <c r="O208" i="2"/>
  <c r="P208" i="2" s="1"/>
  <c r="M208" i="2"/>
  <c r="N208" i="2" s="1"/>
  <c r="K208" i="2"/>
  <c r="L208" i="2" s="1"/>
  <c r="H208" i="2"/>
  <c r="I208" i="2" s="1"/>
  <c r="E208" i="2"/>
  <c r="F208" i="2" s="1"/>
  <c r="B208" i="2"/>
  <c r="C208" i="2" s="1"/>
  <c r="S207" i="2"/>
  <c r="T207" i="2" s="1"/>
  <c r="Q207" i="2"/>
  <c r="R207" i="2" s="1"/>
  <c r="O207" i="2"/>
  <c r="P207" i="2" s="1"/>
  <c r="M207" i="2"/>
  <c r="N207" i="2" s="1"/>
  <c r="K207" i="2"/>
  <c r="L207" i="2" s="1"/>
  <c r="H207" i="2"/>
  <c r="I207" i="2" s="1"/>
  <c r="E207" i="2"/>
  <c r="F207" i="2" s="1"/>
  <c r="B207" i="2"/>
  <c r="C207" i="2" s="1"/>
  <c r="S206" i="2"/>
  <c r="T206" i="2" s="1"/>
  <c r="Q206" i="2"/>
  <c r="R206" i="2" s="1"/>
  <c r="O206" i="2"/>
  <c r="P206" i="2" s="1"/>
  <c r="M206" i="2"/>
  <c r="N206" i="2" s="1"/>
  <c r="K206" i="2"/>
  <c r="L206" i="2" s="1"/>
  <c r="H206" i="2"/>
  <c r="I206" i="2" s="1"/>
  <c r="E206" i="2"/>
  <c r="F206" i="2" s="1"/>
  <c r="B206" i="2"/>
  <c r="C206" i="2" s="1"/>
  <c r="S205" i="2"/>
  <c r="T205" i="2" s="1"/>
  <c r="Q205" i="2"/>
  <c r="R205" i="2" s="1"/>
  <c r="O205" i="2"/>
  <c r="P205" i="2" s="1"/>
  <c r="M205" i="2"/>
  <c r="N205" i="2" s="1"/>
  <c r="K205" i="2"/>
  <c r="L205" i="2" s="1"/>
  <c r="H205" i="2"/>
  <c r="I205" i="2" s="1"/>
  <c r="E205" i="2"/>
  <c r="F205" i="2" s="1"/>
  <c r="B205" i="2"/>
  <c r="C205" i="2" s="1"/>
  <c r="S204" i="2"/>
  <c r="T204" i="2" s="1"/>
  <c r="Q204" i="2"/>
  <c r="R204" i="2" s="1"/>
  <c r="O204" i="2"/>
  <c r="P204" i="2" s="1"/>
  <c r="M204" i="2"/>
  <c r="N204" i="2" s="1"/>
  <c r="K204" i="2"/>
  <c r="L204" i="2" s="1"/>
  <c r="H204" i="2"/>
  <c r="I204" i="2" s="1"/>
  <c r="E204" i="2"/>
  <c r="F204" i="2" s="1"/>
  <c r="B204" i="2"/>
  <c r="C204" i="2" s="1"/>
  <c r="S203" i="2"/>
  <c r="T203" i="2" s="1"/>
  <c r="Q203" i="2"/>
  <c r="R203" i="2" s="1"/>
  <c r="O203" i="2"/>
  <c r="P203" i="2" s="1"/>
  <c r="M203" i="2"/>
  <c r="N203" i="2" s="1"/>
  <c r="K203" i="2"/>
  <c r="L203" i="2" s="1"/>
  <c r="H203" i="2"/>
  <c r="I203" i="2" s="1"/>
  <c r="E203" i="2"/>
  <c r="F203" i="2" s="1"/>
  <c r="B203" i="2"/>
  <c r="C203" i="2" s="1"/>
  <c r="S202" i="2"/>
  <c r="T202" i="2" s="1"/>
  <c r="Q202" i="2"/>
  <c r="R202" i="2" s="1"/>
  <c r="O202" i="2"/>
  <c r="P202" i="2" s="1"/>
  <c r="M202" i="2"/>
  <c r="N202" i="2" s="1"/>
  <c r="K202" i="2"/>
  <c r="L202" i="2" s="1"/>
  <c r="H202" i="2"/>
  <c r="I202" i="2" s="1"/>
  <c r="E202" i="2"/>
  <c r="F202" i="2" s="1"/>
  <c r="B202" i="2"/>
  <c r="C202" i="2" s="1"/>
  <c r="S201" i="2"/>
  <c r="T201" i="2" s="1"/>
  <c r="Q201" i="2"/>
  <c r="R201" i="2" s="1"/>
  <c r="O201" i="2"/>
  <c r="P201" i="2" s="1"/>
  <c r="M201" i="2"/>
  <c r="N201" i="2" s="1"/>
  <c r="K201" i="2"/>
  <c r="L201" i="2" s="1"/>
  <c r="H201" i="2"/>
  <c r="I201" i="2" s="1"/>
  <c r="E201" i="2"/>
  <c r="F201" i="2" s="1"/>
  <c r="B201" i="2"/>
  <c r="C201" i="2" s="1"/>
  <c r="S200" i="2"/>
  <c r="T200" i="2" s="1"/>
  <c r="Q200" i="2"/>
  <c r="R200" i="2" s="1"/>
  <c r="O200" i="2"/>
  <c r="P200" i="2" s="1"/>
  <c r="M200" i="2"/>
  <c r="N200" i="2" s="1"/>
  <c r="K200" i="2"/>
  <c r="L200" i="2" s="1"/>
  <c r="H200" i="2"/>
  <c r="I200" i="2" s="1"/>
  <c r="E200" i="2"/>
  <c r="F200" i="2" s="1"/>
  <c r="B200" i="2"/>
  <c r="C200" i="2" s="1"/>
  <c r="S199" i="2"/>
  <c r="T199" i="2" s="1"/>
  <c r="Q199" i="2"/>
  <c r="R199" i="2" s="1"/>
  <c r="O199" i="2"/>
  <c r="P199" i="2" s="1"/>
  <c r="M199" i="2"/>
  <c r="N199" i="2" s="1"/>
  <c r="K199" i="2"/>
  <c r="L199" i="2" s="1"/>
  <c r="H199" i="2"/>
  <c r="I199" i="2" s="1"/>
  <c r="E199" i="2"/>
  <c r="F199" i="2" s="1"/>
  <c r="B199" i="2"/>
  <c r="C199" i="2" s="1"/>
  <c r="S198" i="2"/>
  <c r="T198" i="2" s="1"/>
  <c r="Q198" i="2"/>
  <c r="R198" i="2" s="1"/>
  <c r="O198" i="2"/>
  <c r="P198" i="2" s="1"/>
  <c r="M198" i="2"/>
  <c r="N198" i="2" s="1"/>
  <c r="K198" i="2"/>
  <c r="L198" i="2" s="1"/>
  <c r="H198" i="2"/>
  <c r="I198" i="2" s="1"/>
  <c r="E198" i="2"/>
  <c r="F198" i="2" s="1"/>
  <c r="B198" i="2"/>
  <c r="C198" i="2" s="1"/>
  <c r="S197" i="2"/>
  <c r="T197" i="2" s="1"/>
  <c r="Q197" i="2"/>
  <c r="R197" i="2" s="1"/>
  <c r="O197" i="2"/>
  <c r="P197" i="2" s="1"/>
  <c r="M197" i="2"/>
  <c r="N197" i="2" s="1"/>
  <c r="K197" i="2"/>
  <c r="L197" i="2" s="1"/>
  <c r="H197" i="2"/>
  <c r="I197" i="2" s="1"/>
  <c r="E197" i="2"/>
  <c r="F197" i="2" s="1"/>
  <c r="B197" i="2"/>
  <c r="C197" i="2" s="1"/>
  <c r="S196" i="2"/>
  <c r="T196" i="2" s="1"/>
  <c r="Q196" i="2"/>
  <c r="R196" i="2" s="1"/>
  <c r="O196" i="2"/>
  <c r="P196" i="2" s="1"/>
  <c r="M196" i="2"/>
  <c r="N196" i="2" s="1"/>
  <c r="K196" i="2"/>
  <c r="L196" i="2" s="1"/>
  <c r="H196" i="2"/>
  <c r="I196" i="2" s="1"/>
  <c r="E196" i="2"/>
  <c r="F196" i="2" s="1"/>
  <c r="B196" i="2"/>
  <c r="C196" i="2" s="1"/>
  <c r="S195" i="2"/>
  <c r="T195" i="2" s="1"/>
  <c r="Q195" i="2"/>
  <c r="R195" i="2" s="1"/>
  <c r="O195" i="2"/>
  <c r="P195" i="2" s="1"/>
  <c r="M195" i="2"/>
  <c r="N195" i="2" s="1"/>
  <c r="K195" i="2"/>
  <c r="L195" i="2" s="1"/>
  <c r="H195" i="2"/>
  <c r="I195" i="2" s="1"/>
  <c r="E195" i="2"/>
  <c r="F195" i="2" s="1"/>
  <c r="B195" i="2"/>
  <c r="C195" i="2" s="1"/>
  <c r="S194" i="2"/>
  <c r="T194" i="2" s="1"/>
  <c r="Q194" i="2"/>
  <c r="R194" i="2" s="1"/>
  <c r="O194" i="2"/>
  <c r="P194" i="2" s="1"/>
  <c r="M194" i="2"/>
  <c r="N194" i="2" s="1"/>
  <c r="K194" i="2"/>
  <c r="L194" i="2" s="1"/>
  <c r="H194" i="2"/>
  <c r="I194" i="2" s="1"/>
  <c r="E194" i="2"/>
  <c r="F194" i="2" s="1"/>
  <c r="B194" i="2"/>
  <c r="C194" i="2" s="1"/>
  <c r="S193" i="2"/>
  <c r="T193" i="2" s="1"/>
  <c r="Q193" i="2"/>
  <c r="R193" i="2" s="1"/>
  <c r="O193" i="2"/>
  <c r="P193" i="2" s="1"/>
  <c r="M193" i="2"/>
  <c r="N193" i="2" s="1"/>
  <c r="K193" i="2"/>
  <c r="L193" i="2" s="1"/>
  <c r="H193" i="2"/>
  <c r="I193" i="2" s="1"/>
  <c r="E193" i="2"/>
  <c r="F193" i="2" s="1"/>
  <c r="B193" i="2"/>
  <c r="C193" i="2" s="1"/>
  <c r="S192" i="2"/>
  <c r="T192" i="2" s="1"/>
  <c r="Q192" i="2"/>
  <c r="R192" i="2" s="1"/>
  <c r="O192" i="2"/>
  <c r="P192" i="2" s="1"/>
  <c r="M192" i="2"/>
  <c r="N192" i="2" s="1"/>
  <c r="K192" i="2"/>
  <c r="L192" i="2" s="1"/>
  <c r="H192" i="2"/>
  <c r="I192" i="2" s="1"/>
  <c r="E192" i="2"/>
  <c r="F192" i="2" s="1"/>
  <c r="B192" i="2"/>
  <c r="C192" i="2" s="1"/>
  <c r="S191" i="2"/>
  <c r="T191" i="2" s="1"/>
  <c r="Q191" i="2"/>
  <c r="R191" i="2" s="1"/>
  <c r="O191" i="2"/>
  <c r="P191" i="2" s="1"/>
  <c r="M191" i="2"/>
  <c r="N191" i="2" s="1"/>
  <c r="K191" i="2"/>
  <c r="L191" i="2" s="1"/>
  <c r="H191" i="2"/>
  <c r="I191" i="2" s="1"/>
  <c r="E191" i="2"/>
  <c r="F191" i="2" s="1"/>
  <c r="B191" i="2"/>
  <c r="C191" i="2" s="1"/>
  <c r="S190" i="2"/>
  <c r="T190" i="2" s="1"/>
  <c r="Q190" i="2"/>
  <c r="R190" i="2" s="1"/>
  <c r="O190" i="2"/>
  <c r="P190" i="2" s="1"/>
  <c r="M190" i="2"/>
  <c r="N190" i="2" s="1"/>
  <c r="K190" i="2"/>
  <c r="L190" i="2" s="1"/>
  <c r="H190" i="2"/>
  <c r="I190" i="2" s="1"/>
  <c r="E190" i="2"/>
  <c r="F190" i="2" s="1"/>
  <c r="B190" i="2"/>
  <c r="C190" i="2" s="1"/>
  <c r="S189" i="2"/>
  <c r="T189" i="2" s="1"/>
  <c r="Q189" i="2"/>
  <c r="R189" i="2" s="1"/>
  <c r="O189" i="2"/>
  <c r="P189" i="2" s="1"/>
  <c r="M189" i="2"/>
  <c r="N189" i="2" s="1"/>
  <c r="K189" i="2"/>
  <c r="L189" i="2" s="1"/>
  <c r="H189" i="2"/>
  <c r="I189" i="2" s="1"/>
  <c r="E189" i="2"/>
  <c r="F189" i="2" s="1"/>
  <c r="B189" i="2"/>
  <c r="C189" i="2" s="1"/>
  <c r="S188" i="2"/>
  <c r="T188" i="2" s="1"/>
  <c r="Q188" i="2"/>
  <c r="R188" i="2" s="1"/>
  <c r="O188" i="2"/>
  <c r="P188" i="2" s="1"/>
  <c r="M188" i="2"/>
  <c r="N188" i="2" s="1"/>
  <c r="K188" i="2"/>
  <c r="L188" i="2" s="1"/>
  <c r="H188" i="2"/>
  <c r="I188" i="2" s="1"/>
  <c r="E188" i="2"/>
  <c r="F188" i="2" s="1"/>
  <c r="B188" i="2"/>
  <c r="C188" i="2" s="1"/>
  <c r="S187" i="2"/>
  <c r="T187" i="2" s="1"/>
  <c r="Q187" i="2"/>
  <c r="R187" i="2" s="1"/>
  <c r="O187" i="2"/>
  <c r="P187" i="2" s="1"/>
  <c r="M187" i="2"/>
  <c r="N187" i="2" s="1"/>
  <c r="K187" i="2"/>
  <c r="L187" i="2" s="1"/>
  <c r="H187" i="2"/>
  <c r="I187" i="2" s="1"/>
  <c r="E187" i="2"/>
  <c r="F187" i="2" s="1"/>
  <c r="B187" i="2"/>
  <c r="C187" i="2" s="1"/>
  <c r="S186" i="2"/>
  <c r="T186" i="2" s="1"/>
  <c r="Q186" i="2"/>
  <c r="R186" i="2" s="1"/>
  <c r="O186" i="2"/>
  <c r="P186" i="2" s="1"/>
  <c r="M186" i="2"/>
  <c r="N186" i="2" s="1"/>
  <c r="K186" i="2"/>
  <c r="L186" i="2" s="1"/>
  <c r="H186" i="2"/>
  <c r="I186" i="2" s="1"/>
  <c r="E186" i="2"/>
  <c r="F186" i="2" s="1"/>
  <c r="B186" i="2"/>
  <c r="C186" i="2" s="1"/>
  <c r="S185" i="2"/>
  <c r="T185" i="2" s="1"/>
  <c r="Q185" i="2"/>
  <c r="R185" i="2" s="1"/>
  <c r="O185" i="2"/>
  <c r="P185" i="2" s="1"/>
  <c r="M185" i="2"/>
  <c r="N185" i="2" s="1"/>
  <c r="K185" i="2"/>
  <c r="L185" i="2" s="1"/>
  <c r="H185" i="2"/>
  <c r="I185" i="2" s="1"/>
  <c r="E185" i="2"/>
  <c r="F185" i="2" s="1"/>
  <c r="B185" i="2"/>
  <c r="C185" i="2" s="1"/>
  <c r="S184" i="2"/>
  <c r="T184" i="2" s="1"/>
  <c r="Q184" i="2"/>
  <c r="R184" i="2" s="1"/>
  <c r="O184" i="2"/>
  <c r="P184" i="2" s="1"/>
  <c r="M184" i="2"/>
  <c r="N184" i="2" s="1"/>
  <c r="K184" i="2"/>
  <c r="L184" i="2" s="1"/>
  <c r="H184" i="2"/>
  <c r="I184" i="2" s="1"/>
  <c r="E184" i="2"/>
  <c r="F184" i="2" s="1"/>
  <c r="B184" i="2"/>
  <c r="C184" i="2" s="1"/>
  <c r="S183" i="2"/>
  <c r="T183" i="2" s="1"/>
  <c r="Q183" i="2"/>
  <c r="R183" i="2" s="1"/>
  <c r="O183" i="2"/>
  <c r="P183" i="2" s="1"/>
  <c r="M183" i="2"/>
  <c r="N183" i="2" s="1"/>
  <c r="K183" i="2"/>
  <c r="L183" i="2" s="1"/>
  <c r="H183" i="2"/>
  <c r="I183" i="2" s="1"/>
  <c r="E183" i="2"/>
  <c r="F183" i="2" s="1"/>
  <c r="B183" i="2"/>
  <c r="C183" i="2" s="1"/>
  <c r="S182" i="2"/>
  <c r="T182" i="2" s="1"/>
  <c r="Q182" i="2"/>
  <c r="R182" i="2" s="1"/>
  <c r="O182" i="2"/>
  <c r="P182" i="2" s="1"/>
  <c r="M182" i="2"/>
  <c r="N182" i="2" s="1"/>
  <c r="K182" i="2"/>
  <c r="L182" i="2" s="1"/>
  <c r="H182" i="2"/>
  <c r="I182" i="2" s="1"/>
  <c r="E182" i="2"/>
  <c r="F182" i="2" s="1"/>
  <c r="B182" i="2"/>
  <c r="C182" i="2" s="1"/>
  <c r="S181" i="2"/>
  <c r="T181" i="2" s="1"/>
  <c r="Q181" i="2"/>
  <c r="R181" i="2" s="1"/>
  <c r="O181" i="2"/>
  <c r="P181" i="2" s="1"/>
  <c r="M181" i="2"/>
  <c r="N181" i="2" s="1"/>
  <c r="K181" i="2"/>
  <c r="L181" i="2" s="1"/>
  <c r="H181" i="2"/>
  <c r="I181" i="2" s="1"/>
  <c r="E181" i="2"/>
  <c r="F181" i="2" s="1"/>
  <c r="B181" i="2"/>
  <c r="C181" i="2" s="1"/>
  <c r="S180" i="2"/>
  <c r="T180" i="2" s="1"/>
  <c r="Q180" i="2"/>
  <c r="R180" i="2" s="1"/>
  <c r="O180" i="2"/>
  <c r="P180" i="2" s="1"/>
  <c r="M180" i="2"/>
  <c r="N180" i="2" s="1"/>
  <c r="K180" i="2"/>
  <c r="L180" i="2" s="1"/>
  <c r="H180" i="2"/>
  <c r="I180" i="2" s="1"/>
  <c r="E180" i="2"/>
  <c r="F180" i="2" s="1"/>
  <c r="B180" i="2"/>
  <c r="C180" i="2" s="1"/>
  <c r="S179" i="2"/>
  <c r="T179" i="2" s="1"/>
  <c r="Q179" i="2"/>
  <c r="R179" i="2" s="1"/>
  <c r="O179" i="2"/>
  <c r="P179" i="2" s="1"/>
  <c r="M179" i="2"/>
  <c r="N179" i="2" s="1"/>
  <c r="K179" i="2"/>
  <c r="L179" i="2" s="1"/>
  <c r="H179" i="2"/>
  <c r="I179" i="2" s="1"/>
  <c r="E179" i="2"/>
  <c r="F179" i="2" s="1"/>
  <c r="B179" i="2"/>
  <c r="C179" i="2" s="1"/>
  <c r="S178" i="2"/>
  <c r="T178" i="2" s="1"/>
  <c r="Q178" i="2"/>
  <c r="R178" i="2" s="1"/>
  <c r="O178" i="2"/>
  <c r="P178" i="2" s="1"/>
  <c r="M178" i="2"/>
  <c r="N178" i="2" s="1"/>
  <c r="K178" i="2"/>
  <c r="L178" i="2" s="1"/>
  <c r="H178" i="2"/>
  <c r="I178" i="2" s="1"/>
  <c r="E178" i="2"/>
  <c r="F178" i="2" s="1"/>
  <c r="B178" i="2"/>
  <c r="C178" i="2" s="1"/>
  <c r="S177" i="2"/>
  <c r="T177" i="2" s="1"/>
  <c r="Q177" i="2"/>
  <c r="R177" i="2" s="1"/>
  <c r="O177" i="2"/>
  <c r="P177" i="2" s="1"/>
  <c r="M177" i="2"/>
  <c r="N177" i="2" s="1"/>
  <c r="K177" i="2"/>
  <c r="L177" i="2" s="1"/>
  <c r="H177" i="2"/>
  <c r="I177" i="2" s="1"/>
  <c r="E177" i="2"/>
  <c r="F177" i="2" s="1"/>
  <c r="B177" i="2"/>
  <c r="C177" i="2" s="1"/>
  <c r="S176" i="2"/>
  <c r="T176" i="2" s="1"/>
  <c r="Q176" i="2"/>
  <c r="R176" i="2" s="1"/>
  <c r="O176" i="2"/>
  <c r="P176" i="2" s="1"/>
  <c r="M176" i="2"/>
  <c r="N176" i="2" s="1"/>
  <c r="K176" i="2"/>
  <c r="L176" i="2" s="1"/>
  <c r="H176" i="2"/>
  <c r="I176" i="2" s="1"/>
  <c r="E176" i="2"/>
  <c r="F176" i="2" s="1"/>
  <c r="B176" i="2"/>
  <c r="C176" i="2" s="1"/>
  <c r="S175" i="2"/>
  <c r="T175" i="2" s="1"/>
  <c r="Q175" i="2"/>
  <c r="R175" i="2" s="1"/>
  <c r="O175" i="2"/>
  <c r="P175" i="2" s="1"/>
  <c r="M175" i="2"/>
  <c r="N175" i="2" s="1"/>
  <c r="K175" i="2"/>
  <c r="L175" i="2" s="1"/>
  <c r="H175" i="2"/>
  <c r="I175" i="2" s="1"/>
  <c r="E175" i="2"/>
  <c r="F175" i="2" s="1"/>
  <c r="B175" i="2"/>
  <c r="C175" i="2" s="1"/>
  <c r="S174" i="2"/>
  <c r="T174" i="2" s="1"/>
  <c r="Q174" i="2"/>
  <c r="R174" i="2" s="1"/>
  <c r="O174" i="2"/>
  <c r="P174" i="2" s="1"/>
  <c r="M174" i="2"/>
  <c r="N174" i="2" s="1"/>
  <c r="K174" i="2"/>
  <c r="L174" i="2" s="1"/>
  <c r="H174" i="2"/>
  <c r="I174" i="2" s="1"/>
  <c r="E174" i="2"/>
  <c r="F174" i="2" s="1"/>
  <c r="B174" i="2"/>
  <c r="C174" i="2" s="1"/>
  <c r="S173" i="2"/>
  <c r="T173" i="2" s="1"/>
  <c r="Q173" i="2"/>
  <c r="R173" i="2" s="1"/>
  <c r="O173" i="2"/>
  <c r="P173" i="2" s="1"/>
  <c r="M173" i="2"/>
  <c r="N173" i="2" s="1"/>
  <c r="K173" i="2"/>
  <c r="L173" i="2" s="1"/>
  <c r="H173" i="2"/>
  <c r="I173" i="2" s="1"/>
  <c r="E173" i="2"/>
  <c r="F173" i="2" s="1"/>
  <c r="B173" i="2"/>
  <c r="C173" i="2" s="1"/>
  <c r="S172" i="2"/>
  <c r="T172" i="2" s="1"/>
  <c r="Q172" i="2"/>
  <c r="R172" i="2" s="1"/>
  <c r="O172" i="2"/>
  <c r="P172" i="2" s="1"/>
  <c r="M172" i="2"/>
  <c r="N172" i="2" s="1"/>
  <c r="K172" i="2"/>
  <c r="L172" i="2" s="1"/>
  <c r="H172" i="2"/>
  <c r="I172" i="2" s="1"/>
  <c r="E172" i="2"/>
  <c r="F172" i="2" s="1"/>
  <c r="B172" i="2"/>
  <c r="C172" i="2" s="1"/>
  <c r="S171" i="2"/>
  <c r="T171" i="2" s="1"/>
  <c r="Q171" i="2"/>
  <c r="R171" i="2" s="1"/>
  <c r="O171" i="2"/>
  <c r="P171" i="2" s="1"/>
  <c r="M171" i="2"/>
  <c r="N171" i="2" s="1"/>
  <c r="K171" i="2"/>
  <c r="L171" i="2" s="1"/>
  <c r="H171" i="2"/>
  <c r="I171" i="2" s="1"/>
  <c r="E171" i="2"/>
  <c r="F171" i="2" s="1"/>
  <c r="B171" i="2"/>
  <c r="C171" i="2" s="1"/>
  <c r="S170" i="2"/>
  <c r="T170" i="2" s="1"/>
  <c r="Q170" i="2"/>
  <c r="R170" i="2" s="1"/>
  <c r="O170" i="2"/>
  <c r="P170" i="2" s="1"/>
  <c r="M170" i="2"/>
  <c r="N170" i="2" s="1"/>
  <c r="K170" i="2"/>
  <c r="L170" i="2" s="1"/>
  <c r="H170" i="2"/>
  <c r="I170" i="2" s="1"/>
  <c r="E170" i="2"/>
  <c r="F170" i="2" s="1"/>
  <c r="B170" i="2"/>
  <c r="C170" i="2" s="1"/>
  <c r="S169" i="2"/>
  <c r="T169" i="2" s="1"/>
  <c r="Q169" i="2"/>
  <c r="R169" i="2" s="1"/>
  <c r="O169" i="2"/>
  <c r="P169" i="2" s="1"/>
  <c r="M169" i="2"/>
  <c r="N169" i="2" s="1"/>
  <c r="K169" i="2"/>
  <c r="L169" i="2" s="1"/>
  <c r="H169" i="2"/>
  <c r="I169" i="2" s="1"/>
  <c r="E169" i="2"/>
  <c r="F169" i="2" s="1"/>
  <c r="B169" i="2"/>
  <c r="C169" i="2" s="1"/>
  <c r="S168" i="2"/>
  <c r="T168" i="2" s="1"/>
  <c r="Q168" i="2"/>
  <c r="R168" i="2" s="1"/>
  <c r="O168" i="2"/>
  <c r="P168" i="2" s="1"/>
  <c r="M168" i="2"/>
  <c r="N168" i="2" s="1"/>
  <c r="K168" i="2"/>
  <c r="L168" i="2" s="1"/>
  <c r="H168" i="2"/>
  <c r="I168" i="2" s="1"/>
  <c r="E168" i="2"/>
  <c r="F168" i="2" s="1"/>
  <c r="B168" i="2"/>
  <c r="C168" i="2" s="1"/>
  <c r="S167" i="2"/>
  <c r="T167" i="2" s="1"/>
  <c r="Q167" i="2"/>
  <c r="R167" i="2" s="1"/>
  <c r="O167" i="2"/>
  <c r="P167" i="2" s="1"/>
  <c r="M167" i="2"/>
  <c r="N167" i="2" s="1"/>
  <c r="K167" i="2"/>
  <c r="L167" i="2" s="1"/>
  <c r="H167" i="2"/>
  <c r="I167" i="2" s="1"/>
  <c r="E167" i="2"/>
  <c r="F167" i="2" s="1"/>
  <c r="B167" i="2"/>
  <c r="C167" i="2" s="1"/>
  <c r="S166" i="2"/>
  <c r="T166" i="2" s="1"/>
  <c r="Q166" i="2"/>
  <c r="R166" i="2" s="1"/>
  <c r="O166" i="2"/>
  <c r="P166" i="2" s="1"/>
  <c r="M166" i="2"/>
  <c r="N166" i="2" s="1"/>
  <c r="K166" i="2"/>
  <c r="L166" i="2" s="1"/>
  <c r="H166" i="2"/>
  <c r="I166" i="2" s="1"/>
  <c r="E166" i="2"/>
  <c r="F166" i="2" s="1"/>
  <c r="B166" i="2"/>
  <c r="C166" i="2" s="1"/>
  <c r="S165" i="2"/>
  <c r="T165" i="2" s="1"/>
  <c r="Q165" i="2"/>
  <c r="R165" i="2" s="1"/>
  <c r="O165" i="2"/>
  <c r="P165" i="2" s="1"/>
  <c r="M165" i="2"/>
  <c r="N165" i="2" s="1"/>
  <c r="K165" i="2"/>
  <c r="L165" i="2" s="1"/>
  <c r="H165" i="2"/>
  <c r="I165" i="2" s="1"/>
  <c r="E165" i="2"/>
  <c r="F165" i="2" s="1"/>
  <c r="B165" i="2"/>
  <c r="C165" i="2" s="1"/>
  <c r="S164" i="2"/>
  <c r="T164" i="2" s="1"/>
  <c r="Q164" i="2"/>
  <c r="R164" i="2" s="1"/>
  <c r="O164" i="2"/>
  <c r="P164" i="2" s="1"/>
  <c r="M164" i="2"/>
  <c r="N164" i="2" s="1"/>
  <c r="K164" i="2"/>
  <c r="L164" i="2" s="1"/>
  <c r="H164" i="2"/>
  <c r="I164" i="2" s="1"/>
  <c r="E164" i="2"/>
  <c r="F164" i="2" s="1"/>
  <c r="B164" i="2"/>
  <c r="C164" i="2" s="1"/>
  <c r="S163" i="2"/>
  <c r="T163" i="2" s="1"/>
  <c r="Q163" i="2"/>
  <c r="R163" i="2" s="1"/>
  <c r="O163" i="2"/>
  <c r="P163" i="2" s="1"/>
  <c r="M163" i="2"/>
  <c r="N163" i="2" s="1"/>
  <c r="K163" i="2"/>
  <c r="L163" i="2" s="1"/>
  <c r="H163" i="2"/>
  <c r="I163" i="2" s="1"/>
  <c r="E163" i="2"/>
  <c r="F163" i="2" s="1"/>
  <c r="B163" i="2"/>
  <c r="C163" i="2" s="1"/>
  <c r="S162" i="2"/>
  <c r="T162" i="2" s="1"/>
  <c r="Q162" i="2"/>
  <c r="R162" i="2" s="1"/>
  <c r="O162" i="2"/>
  <c r="P162" i="2" s="1"/>
  <c r="M162" i="2"/>
  <c r="N162" i="2" s="1"/>
  <c r="K162" i="2"/>
  <c r="L162" i="2" s="1"/>
  <c r="H162" i="2"/>
  <c r="I162" i="2" s="1"/>
  <c r="E162" i="2"/>
  <c r="F162" i="2" s="1"/>
  <c r="B162" i="2"/>
  <c r="C162" i="2" s="1"/>
  <c r="S161" i="2"/>
  <c r="T161" i="2" s="1"/>
  <c r="Q161" i="2"/>
  <c r="R161" i="2" s="1"/>
  <c r="O161" i="2"/>
  <c r="P161" i="2" s="1"/>
  <c r="M161" i="2"/>
  <c r="N161" i="2" s="1"/>
  <c r="K161" i="2"/>
  <c r="L161" i="2" s="1"/>
  <c r="H161" i="2"/>
  <c r="I161" i="2" s="1"/>
  <c r="E161" i="2"/>
  <c r="F161" i="2" s="1"/>
  <c r="B161" i="2"/>
  <c r="C161" i="2" s="1"/>
  <c r="S160" i="2"/>
  <c r="T160" i="2" s="1"/>
  <c r="Q160" i="2"/>
  <c r="R160" i="2" s="1"/>
  <c r="O160" i="2"/>
  <c r="P160" i="2" s="1"/>
  <c r="M160" i="2"/>
  <c r="N160" i="2" s="1"/>
  <c r="K160" i="2"/>
  <c r="L160" i="2" s="1"/>
  <c r="H160" i="2"/>
  <c r="I160" i="2" s="1"/>
  <c r="E160" i="2"/>
  <c r="F160" i="2" s="1"/>
  <c r="B160" i="2"/>
  <c r="C160" i="2" s="1"/>
  <c r="S159" i="2"/>
  <c r="T159" i="2" s="1"/>
  <c r="Q159" i="2"/>
  <c r="R159" i="2" s="1"/>
  <c r="O159" i="2"/>
  <c r="P159" i="2" s="1"/>
  <c r="M159" i="2"/>
  <c r="N159" i="2" s="1"/>
  <c r="K159" i="2"/>
  <c r="L159" i="2" s="1"/>
  <c r="H159" i="2"/>
  <c r="I159" i="2" s="1"/>
  <c r="E159" i="2"/>
  <c r="F159" i="2" s="1"/>
  <c r="B159" i="2"/>
  <c r="C159" i="2" s="1"/>
  <c r="S158" i="2"/>
  <c r="T158" i="2" s="1"/>
  <c r="Q158" i="2"/>
  <c r="R158" i="2" s="1"/>
  <c r="O158" i="2"/>
  <c r="P158" i="2" s="1"/>
  <c r="M158" i="2"/>
  <c r="N158" i="2" s="1"/>
  <c r="K158" i="2"/>
  <c r="L158" i="2" s="1"/>
  <c r="H158" i="2"/>
  <c r="I158" i="2" s="1"/>
  <c r="E158" i="2"/>
  <c r="F158" i="2" s="1"/>
  <c r="B158" i="2"/>
  <c r="C158" i="2" s="1"/>
  <c r="S157" i="2"/>
  <c r="T157" i="2" s="1"/>
  <c r="Q157" i="2"/>
  <c r="R157" i="2" s="1"/>
  <c r="O157" i="2"/>
  <c r="P157" i="2" s="1"/>
  <c r="M157" i="2"/>
  <c r="N157" i="2" s="1"/>
  <c r="K157" i="2"/>
  <c r="L157" i="2" s="1"/>
  <c r="H157" i="2"/>
  <c r="I157" i="2" s="1"/>
  <c r="E157" i="2"/>
  <c r="F157" i="2" s="1"/>
  <c r="B157" i="2"/>
  <c r="C157" i="2" s="1"/>
  <c r="S156" i="2"/>
  <c r="T156" i="2" s="1"/>
  <c r="Q156" i="2"/>
  <c r="R156" i="2" s="1"/>
  <c r="O156" i="2"/>
  <c r="P156" i="2" s="1"/>
  <c r="M156" i="2"/>
  <c r="N156" i="2" s="1"/>
  <c r="K156" i="2"/>
  <c r="L156" i="2" s="1"/>
  <c r="H156" i="2"/>
  <c r="I156" i="2" s="1"/>
  <c r="E156" i="2"/>
  <c r="F156" i="2" s="1"/>
  <c r="B156" i="2"/>
  <c r="C156" i="2" s="1"/>
  <c r="S155" i="2"/>
  <c r="T155" i="2" s="1"/>
  <c r="Q155" i="2"/>
  <c r="R155" i="2" s="1"/>
  <c r="O155" i="2"/>
  <c r="P155" i="2" s="1"/>
  <c r="M155" i="2"/>
  <c r="N155" i="2" s="1"/>
  <c r="K155" i="2"/>
  <c r="L155" i="2" s="1"/>
  <c r="H155" i="2"/>
  <c r="I155" i="2" s="1"/>
  <c r="E155" i="2"/>
  <c r="F155" i="2" s="1"/>
  <c r="B155" i="2"/>
  <c r="C155" i="2" s="1"/>
  <c r="S154" i="2"/>
  <c r="T154" i="2" s="1"/>
  <c r="Q154" i="2"/>
  <c r="R154" i="2" s="1"/>
  <c r="O154" i="2"/>
  <c r="P154" i="2" s="1"/>
  <c r="M154" i="2"/>
  <c r="N154" i="2" s="1"/>
  <c r="K154" i="2"/>
  <c r="L154" i="2" s="1"/>
  <c r="H154" i="2"/>
  <c r="I154" i="2" s="1"/>
  <c r="E154" i="2"/>
  <c r="F154" i="2" s="1"/>
  <c r="B154" i="2"/>
  <c r="C154" i="2" s="1"/>
  <c r="S153" i="2"/>
  <c r="T153" i="2" s="1"/>
  <c r="Q153" i="2"/>
  <c r="R153" i="2" s="1"/>
  <c r="O153" i="2"/>
  <c r="P153" i="2" s="1"/>
  <c r="M153" i="2"/>
  <c r="N153" i="2" s="1"/>
  <c r="K153" i="2"/>
  <c r="L153" i="2" s="1"/>
  <c r="H153" i="2"/>
  <c r="I153" i="2" s="1"/>
  <c r="E153" i="2"/>
  <c r="F153" i="2" s="1"/>
  <c r="B153" i="2"/>
  <c r="C153" i="2" s="1"/>
  <c r="S152" i="2"/>
  <c r="T152" i="2" s="1"/>
  <c r="Q152" i="2"/>
  <c r="R152" i="2" s="1"/>
  <c r="O152" i="2"/>
  <c r="P152" i="2" s="1"/>
  <c r="M152" i="2"/>
  <c r="N152" i="2" s="1"/>
  <c r="K152" i="2"/>
  <c r="L152" i="2" s="1"/>
  <c r="H152" i="2"/>
  <c r="I152" i="2" s="1"/>
  <c r="E152" i="2"/>
  <c r="F152" i="2" s="1"/>
  <c r="B152" i="2"/>
  <c r="C152" i="2" s="1"/>
  <c r="S151" i="2"/>
  <c r="T151" i="2" s="1"/>
  <c r="Q151" i="2"/>
  <c r="R151" i="2" s="1"/>
  <c r="O151" i="2"/>
  <c r="P151" i="2" s="1"/>
  <c r="M151" i="2"/>
  <c r="N151" i="2" s="1"/>
  <c r="K151" i="2"/>
  <c r="L151" i="2" s="1"/>
  <c r="H151" i="2"/>
  <c r="I151" i="2" s="1"/>
  <c r="E151" i="2"/>
  <c r="F151" i="2" s="1"/>
  <c r="B151" i="2"/>
  <c r="C151" i="2" s="1"/>
  <c r="S150" i="2"/>
  <c r="T150" i="2" s="1"/>
  <c r="Q150" i="2"/>
  <c r="R150" i="2" s="1"/>
  <c r="O150" i="2"/>
  <c r="P150" i="2" s="1"/>
  <c r="M150" i="2"/>
  <c r="N150" i="2" s="1"/>
  <c r="K150" i="2"/>
  <c r="L150" i="2" s="1"/>
  <c r="H150" i="2"/>
  <c r="I150" i="2" s="1"/>
  <c r="E150" i="2"/>
  <c r="F150" i="2" s="1"/>
  <c r="B150" i="2"/>
  <c r="C150" i="2" s="1"/>
  <c r="S149" i="2"/>
  <c r="T149" i="2" s="1"/>
  <c r="Q149" i="2"/>
  <c r="R149" i="2" s="1"/>
  <c r="O149" i="2"/>
  <c r="P149" i="2" s="1"/>
  <c r="M149" i="2"/>
  <c r="N149" i="2" s="1"/>
  <c r="K149" i="2"/>
  <c r="L149" i="2" s="1"/>
  <c r="H149" i="2"/>
  <c r="I149" i="2" s="1"/>
  <c r="E149" i="2"/>
  <c r="F149" i="2" s="1"/>
  <c r="B149" i="2"/>
  <c r="C149" i="2" s="1"/>
  <c r="S148" i="2"/>
  <c r="T148" i="2" s="1"/>
  <c r="Q148" i="2"/>
  <c r="R148" i="2" s="1"/>
  <c r="O148" i="2"/>
  <c r="P148" i="2" s="1"/>
  <c r="M148" i="2"/>
  <c r="N148" i="2" s="1"/>
  <c r="K148" i="2"/>
  <c r="L148" i="2" s="1"/>
  <c r="H148" i="2"/>
  <c r="I148" i="2" s="1"/>
  <c r="E148" i="2"/>
  <c r="F148" i="2" s="1"/>
  <c r="B148" i="2"/>
  <c r="C148" i="2" s="1"/>
  <c r="S147" i="2"/>
  <c r="T147" i="2" s="1"/>
  <c r="Q147" i="2"/>
  <c r="R147" i="2" s="1"/>
  <c r="O147" i="2"/>
  <c r="P147" i="2" s="1"/>
  <c r="M147" i="2"/>
  <c r="N147" i="2" s="1"/>
  <c r="K147" i="2"/>
  <c r="L147" i="2" s="1"/>
  <c r="H147" i="2"/>
  <c r="I147" i="2" s="1"/>
  <c r="E147" i="2"/>
  <c r="F147" i="2" s="1"/>
  <c r="B147" i="2"/>
  <c r="C147" i="2" s="1"/>
  <c r="S146" i="2"/>
  <c r="T146" i="2" s="1"/>
  <c r="Q146" i="2"/>
  <c r="R146" i="2" s="1"/>
  <c r="O146" i="2"/>
  <c r="P146" i="2" s="1"/>
  <c r="M146" i="2"/>
  <c r="N146" i="2" s="1"/>
  <c r="K146" i="2"/>
  <c r="L146" i="2" s="1"/>
  <c r="H146" i="2"/>
  <c r="I146" i="2" s="1"/>
  <c r="E146" i="2"/>
  <c r="F146" i="2" s="1"/>
  <c r="B146" i="2"/>
  <c r="C146" i="2" s="1"/>
  <c r="S145" i="2"/>
  <c r="T145" i="2" s="1"/>
  <c r="Q145" i="2"/>
  <c r="R145" i="2" s="1"/>
  <c r="O145" i="2"/>
  <c r="P145" i="2" s="1"/>
  <c r="M145" i="2"/>
  <c r="N145" i="2" s="1"/>
  <c r="K145" i="2"/>
  <c r="L145" i="2" s="1"/>
  <c r="H145" i="2"/>
  <c r="I145" i="2" s="1"/>
  <c r="E145" i="2"/>
  <c r="F145" i="2" s="1"/>
  <c r="B145" i="2"/>
  <c r="C145" i="2" s="1"/>
  <c r="S144" i="2"/>
  <c r="T144" i="2" s="1"/>
  <c r="Q144" i="2"/>
  <c r="R144" i="2" s="1"/>
  <c r="O144" i="2"/>
  <c r="P144" i="2" s="1"/>
  <c r="M144" i="2"/>
  <c r="N144" i="2" s="1"/>
  <c r="K144" i="2"/>
  <c r="L144" i="2" s="1"/>
  <c r="H144" i="2"/>
  <c r="I144" i="2" s="1"/>
  <c r="E144" i="2"/>
  <c r="F144" i="2" s="1"/>
  <c r="B144" i="2"/>
  <c r="C144" i="2" s="1"/>
  <c r="S143" i="2"/>
  <c r="T143" i="2" s="1"/>
  <c r="Q143" i="2"/>
  <c r="R143" i="2" s="1"/>
  <c r="O143" i="2"/>
  <c r="P143" i="2" s="1"/>
  <c r="M143" i="2"/>
  <c r="N143" i="2" s="1"/>
  <c r="K143" i="2"/>
  <c r="L143" i="2" s="1"/>
  <c r="H143" i="2"/>
  <c r="I143" i="2" s="1"/>
  <c r="E143" i="2"/>
  <c r="F143" i="2" s="1"/>
  <c r="B143" i="2"/>
  <c r="C143" i="2" s="1"/>
  <c r="S142" i="2"/>
  <c r="T142" i="2" s="1"/>
  <c r="Q142" i="2"/>
  <c r="R142" i="2" s="1"/>
  <c r="O142" i="2"/>
  <c r="P142" i="2" s="1"/>
  <c r="M142" i="2"/>
  <c r="N142" i="2" s="1"/>
  <c r="K142" i="2"/>
  <c r="L142" i="2" s="1"/>
  <c r="H142" i="2"/>
  <c r="I142" i="2" s="1"/>
  <c r="E142" i="2"/>
  <c r="F142" i="2" s="1"/>
  <c r="B142" i="2"/>
  <c r="C142" i="2" s="1"/>
  <c r="S141" i="2"/>
  <c r="T141" i="2" s="1"/>
  <c r="Q141" i="2"/>
  <c r="R141" i="2" s="1"/>
  <c r="O141" i="2"/>
  <c r="P141" i="2" s="1"/>
  <c r="M141" i="2"/>
  <c r="N141" i="2" s="1"/>
  <c r="K141" i="2"/>
  <c r="L141" i="2" s="1"/>
  <c r="H141" i="2"/>
  <c r="I141" i="2" s="1"/>
  <c r="E141" i="2"/>
  <c r="F141" i="2" s="1"/>
  <c r="B141" i="2"/>
  <c r="C141" i="2" s="1"/>
  <c r="S140" i="2"/>
  <c r="T140" i="2" s="1"/>
  <c r="Q140" i="2"/>
  <c r="R140" i="2" s="1"/>
  <c r="O140" i="2"/>
  <c r="P140" i="2" s="1"/>
  <c r="M140" i="2"/>
  <c r="N140" i="2" s="1"/>
  <c r="K140" i="2"/>
  <c r="L140" i="2" s="1"/>
  <c r="H140" i="2"/>
  <c r="I140" i="2" s="1"/>
  <c r="E140" i="2"/>
  <c r="F140" i="2" s="1"/>
  <c r="B140" i="2"/>
  <c r="C140" i="2" s="1"/>
  <c r="S139" i="2"/>
  <c r="T139" i="2" s="1"/>
  <c r="Q139" i="2"/>
  <c r="R139" i="2" s="1"/>
  <c r="O139" i="2"/>
  <c r="P139" i="2" s="1"/>
  <c r="M139" i="2"/>
  <c r="N139" i="2" s="1"/>
  <c r="K139" i="2"/>
  <c r="L139" i="2" s="1"/>
  <c r="H139" i="2"/>
  <c r="I139" i="2" s="1"/>
  <c r="E139" i="2"/>
  <c r="F139" i="2" s="1"/>
  <c r="B139" i="2"/>
  <c r="C139" i="2" s="1"/>
  <c r="S138" i="2"/>
  <c r="T138" i="2" s="1"/>
  <c r="Q138" i="2"/>
  <c r="R138" i="2" s="1"/>
  <c r="O138" i="2"/>
  <c r="P138" i="2" s="1"/>
  <c r="M138" i="2"/>
  <c r="N138" i="2" s="1"/>
  <c r="K138" i="2"/>
  <c r="L138" i="2" s="1"/>
  <c r="H138" i="2"/>
  <c r="I138" i="2" s="1"/>
  <c r="E138" i="2"/>
  <c r="F138" i="2" s="1"/>
  <c r="B138" i="2"/>
  <c r="C138" i="2" s="1"/>
  <c r="S137" i="2"/>
  <c r="T137" i="2" s="1"/>
  <c r="Q137" i="2"/>
  <c r="R137" i="2" s="1"/>
  <c r="O137" i="2"/>
  <c r="P137" i="2" s="1"/>
  <c r="M137" i="2"/>
  <c r="N137" i="2" s="1"/>
  <c r="K137" i="2"/>
  <c r="L137" i="2" s="1"/>
  <c r="H137" i="2"/>
  <c r="I137" i="2" s="1"/>
  <c r="E137" i="2"/>
  <c r="F137" i="2" s="1"/>
  <c r="B137" i="2"/>
  <c r="C137" i="2" s="1"/>
  <c r="S136" i="2"/>
  <c r="T136" i="2" s="1"/>
  <c r="Q136" i="2"/>
  <c r="R136" i="2" s="1"/>
  <c r="O136" i="2"/>
  <c r="P136" i="2" s="1"/>
  <c r="M136" i="2"/>
  <c r="N136" i="2" s="1"/>
  <c r="K136" i="2"/>
  <c r="L136" i="2" s="1"/>
  <c r="H136" i="2"/>
  <c r="I136" i="2" s="1"/>
  <c r="E136" i="2"/>
  <c r="F136" i="2" s="1"/>
  <c r="B136" i="2"/>
  <c r="C136" i="2" s="1"/>
  <c r="S135" i="2"/>
  <c r="T135" i="2" s="1"/>
  <c r="Q135" i="2"/>
  <c r="R135" i="2" s="1"/>
  <c r="O135" i="2"/>
  <c r="P135" i="2" s="1"/>
  <c r="M135" i="2"/>
  <c r="N135" i="2" s="1"/>
  <c r="K135" i="2"/>
  <c r="L135" i="2" s="1"/>
  <c r="H135" i="2"/>
  <c r="I135" i="2" s="1"/>
  <c r="E135" i="2"/>
  <c r="F135" i="2" s="1"/>
  <c r="B135" i="2"/>
  <c r="C135" i="2" s="1"/>
  <c r="S134" i="2"/>
  <c r="T134" i="2" s="1"/>
  <c r="Q134" i="2"/>
  <c r="R134" i="2" s="1"/>
  <c r="O134" i="2"/>
  <c r="P134" i="2" s="1"/>
  <c r="M134" i="2"/>
  <c r="N134" i="2" s="1"/>
  <c r="K134" i="2"/>
  <c r="L134" i="2" s="1"/>
  <c r="H134" i="2"/>
  <c r="I134" i="2" s="1"/>
  <c r="E134" i="2"/>
  <c r="F134" i="2" s="1"/>
  <c r="B134" i="2"/>
  <c r="C134" i="2" s="1"/>
  <c r="S133" i="2"/>
  <c r="T133" i="2" s="1"/>
  <c r="Q133" i="2"/>
  <c r="R133" i="2" s="1"/>
  <c r="O133" i="2"/>
  <c r="P133" i="2" s="1"/>
  <c r="M133" i="2"/>
  <c r="N133" i="2" s="1"/>
  <c r="K133" i="2"/>
  <c r="L133" i="2" s="1"/>
  <c r="H133" i="2"/>
  <c r="I133" i="2" s="1"/>
  <c r="E133" i="2"/>
  <c r="F133" i="2" s="1"/>
  <c r="B133" i="2"/>
  <c r="C133" i="2" s="1"/>
  <c r="S132" i="2"/>
  <c r="T132" i="2" s="1"/>
  <c r="Q132" i="2"/>
  <c r="R132" i="2" s="1"/>
  <c r="O132" i="2"/>
  <c r="P132" i="2" s="1"/>
  <c r="M132" i="2"/>
  <c r="N132" i="2" s="1"/>
  <c r="K132" i="2"/>
  <c r="L132" i="2" s="1"/>
  <c r="H132" i="2"/>
  <c r="I132" i="2" s="1"/>
  <c r="E132" i="2"/>
  <c r="F132" i="2" s="1"/>
  <c r="B132" i="2"/>
  <c r="C132" i="2" s="1"/>
  <c r="S131" i="2"/>
  <c r="T131" i="2" s="1"/>
  <c r="Q131" i="2"/>
  <c r="R131" i="2" s="1"/>
  <c r="O131" i="2"/>
  <c r="P131" i="2" s="1"/>
  <c r="M131" i="2"/>
  <c r="N131" i="2" s="1"/>
  <c r="K131" i="2"/>
  <c r="L131" i="2" s="1"/>
  <c r="H131" i="2"/>
  <c r="I131" i="2" s="1"/>
  <c r="E131" i="2"/>
  <c r="F131" i="2" s="1"/>
  <c r="B131" i="2"/>
  <c r="C131" i="2" s="1"/>
  <c r="H130" i="2"/>
  <c r="I130" i="2" s="1"/>
  <c r="E130" i="2"/>
  <c r="F130" i="2" s="1"/>
  <c r="B130" i="2"/>
  <c r="C130" i="2" s="1"/>
  <c r="H129" i="2"/>
  <c r="I129" i="2" s="1"/>
  <c r="E129" i="2"/>
  <c r="F129" i="2" s="1"/>
  <c r="B129" i="2"/>
  <c r="C129" i="2" s="1"/>
  <c r="H128" i="2"/>
  <c r="I128" i="2" s="1"/>
  <c r="E128" i="2"/>
  <c r="F128" i="2" s="1"/>
  <c r="B128" i="2"/>
  <c r="C128" i="2" s="1"/>
  <c r="E127" i="2"/>
  <c r="F127" i="2" s="1"/>
  <c r="B127" i="2"/>
  <c r="C127" i="2" s="1"/>
  <c r="E126" i="2"/>
  <c r="F126" i="2" s="1"/>
  <c r="B126" i="2"/>
  <c r="C126" i="2" s="1"/>
  <c r="B125" i="2"/>
  <c r="C125" i="2" s="1"/>
  <c r="B124" i="2"/>
  <c r="C124" i="2" s="1"/>
  <c r="B123" i="2"/>
  <c r="C123" i="2" s="1"/>
  <c r="B122" i="2"/>
  <c r="C122" i="2" s="1"/>
  <c r="B121" i="2"/>
  <c r="C121" i="2" s="1"/>
  <c r="S251" i="1"/>
  <c r="T251" i="1" s="1"/>
  <c r="Q251" i="1"/>
  <c r="R251" i="1" s="1"/>
  <c r="O251" i="1"/>
  <c r="P251" i="1" s="1"/>
  <c r="M251" i="1"/>
  <c r="N251" i="1" s="1"/>
  <c r="K251" i="1"/>
  <c r="L251" i="1" s="1"/>
  <c r="H251" i="1"/>
  <c r="I251" i="1" s="1"/>
  <c r="E251" i="1"/>
  <c r="F251" i="1" s="1"/>
  <c r="B251" i="1"/>
  <c r="C251" i="1" s="1"/>
  <c r="S250" i="1"/>
  <c r="T250" i="1" s="1"/>
  <c r="Q250" i="1"/>
  <c r="R250" i="1" s="1"/>
  <c r="O250" i="1"/>
  <c r="P250" i="1" s="1"/>
  <c r="M250" i="1"/>
  <c r="N250" i="1" s="1"/>
  <c r="K250" i="1"/>
  <c r="L250" i="1" s="1"/>
  <c r="H250" i="1"/>
  <c r="I250" i="1" s="1"/>
  <c r="E250" i="1"/>
  <c r="F250" i="1" s="1"/>
  <c r="B250" i="1"/>
  <c r="C250" i="1" s="1"/>
  <c r="S249" i="1"/>
  <c r="T249" i="1" s="1"/>
  <c r="Q249" i="1"/>
  <c r="R249" i="1" s="1"/>
  <c r="O249" i="1"/>
  <c r="P249" i="1" s="1"/>
  <c r="M249" i="1"/>
  <c r="N249" i="1" s="1"/>
  <c r="K249" i="1"/>
  <c r="L249" i="1" s="1"/>
  <c r="H249" i="1"/>
  <c r="I249" i="1" s="1"/>
  <c r="E249" i="1"/>
  <c r="F249" i="1" s="1"/>
  <c r="B249" i="1"/>
  <c r="C249" i="1" s="1"/>
  <c r="S248" i="1"/>
  <c r="T248" i="1" s="1"/>
  <c r="Q248" i="1"/>
  <c r="R248" i="1" s="1"/>
  <c r="O248" i="1"/>
  <c r="P248" i="1" s="1"/>
  <c r="M248" i="1"/>
  <c r="N248" i="1" s="1"/>
  <c r="K248" i="1"/>
  <c r="L248" i="1" s="1"/>
  <c r="H248" i="1"/>
  <c r="I248" i="1" s="1"/>
  <c r="E248" i="1"/>
  <c r="F248" i="1" s="1"/>
  <c r="B248" i="1"/>
  <c r="C248" i="1" s="1"/>
  <c r="S247" i="1"/>
  <c r="T247" i="1" s="1"/>
  <c r="Q247" i="1"/>
  <c r="R247" i="1" s="1"/>
  <c r="O247" i="1"/>
  <c r="P247" i="1" s="1"/>
  <c r="M247" i="1"/>
  <c r="N247" i="1" s="1"/>
  <c r="K247" i="1"/>
  <c r="L247" i="1" s="1"/>
  <c r="H247" i="1"/>
  <c r="I247" i="1" s="1"/>
  <c r="E247" i="1"/>
  <c r="F247" i="1" s="1"/>
  <c r="B247" i="1"/>
  <c r="C247" i="1" s="1"/>
  <c r="S246" i="1"/>
  <c r="T246" i="1" s="1"/>
  <c r="Q246" i="1"/>
  <c r="R246" i="1" s="1"/>
  <c r="O246" i="1"/>
  <c r="P246" i="1" s="1"/>
  <c r="M246" i="1"/>
  <c r="N246" i="1" s="1"/>
  <c r="K246" i="1"/>
  <c r="L246" i="1" s="1"/>
  <c r="H246" i="1"/>
  <c r="I246" i="1" s="1"/>
  <c r="E246" i="1"/>
  <c r="F246" i="1" s="1"/>
  <c r="B246" i="1"/>
  <c r="C246" i="1" s="1"/>
  <c r="S245" i="1"/>
  <c r="T245" i="1" s="1"/>
  <c r="Q245" i="1"/>
  <c r="R245" i="1" s="1"/>
  <c r="O245" i="1"/>
  <c r="P245" i="1" s="1"/>
  <c r="M245" i="1"/>
  <c r="N245" i="1" s="1"/>
  <c r="K245" i="1"/>
  <c r="L245" i="1" s="1"/>
  <c r="H245" i="1"/>
  <c r="I245" i="1" s="1"/>
  <c r="E245" i="1"/>
  <c r="F245" i="1" s="1"/>
  <c r="B245" i="1"/>
  <c r="C245" i="1" s="1"/>
  <c r="S244" i="1"/>
  <c r="T244" i="1" s="1"/>
  <c r="Q244" i="1"/>
  <c r="R244" i="1" s="1"/>
  <c r="O244" i="1"/>
  <c r="P244" i="1" s="1"/>
  <c r="M244" i="1"/>
  <c r="N244" i="1" s="1"/>
  <c r="K244" i="1"/>
  <c r="L244" i="1" s="1"/>
  <c r="H244" i="1"/>
  <c r="I244" i="1" s="1"/>
  <c r="E244" i="1"/>
  <c r="F244" i="1" s="1"/>
  <c r="B244" i="1"/>
  <c r="C244" i="1" s="1"/>
  <c r="S243" i="1"/>
  <c r="T243" i="1" s="1"/>
  <c r="Q243" i="1"/>
  <c r="R243" i="1" s="1"/>
  <c r="O243" i="1"/>
  <c r="P243" i="1" s="1"/>
  <c r="M243" i="1"/>
  <c r="N243" i="1" s="1"/>
  <c r="K243" i="1"/>
  <c r="L243" i="1" s="1"/>
  <c r="H243" i="1"/>
  <c r="I243" i="1" s="1"/>
  <c r="E243" i="1"/>
  <c r="F243" i="1" s="1"/>
  <c r="B243" i="1"/>
  <c r="C243" i="1" s="1"/>
  <c r="S242" i="1"/>
  <c r="T242" i="1" s="1"/>
  <c r="Q242" i="1"/>
  <c r="R242" i="1" s="1"/>
  <c r="O242" i="1"/>
  <c r="P242" i="1" s="1"/>
  <c r="M242" i="1"/>
  <c r="N242" i="1" s="1"/>
  <c r="K242" i="1"/>
  <c r="L242" i="1" s="1"/>
  <c r="H242" i="1"/>
  <c r="I242" i="1" s="1"/>
  <c r="E242" i="1"/>
  <c r="F242" i="1" s="1"/>
  <c r="B242" i="1"/>
  <c r="C242" i="1" s="1"/>
  <c r="S241" i="1"/>
  <c r="T241" i="1" s="1"/>
  <c r="Q241" i="1"/>
  <c r="R241" i="1" s="1"/>
  <c r="O241" i="1"/>
  <c r="P241" i="1" s="1"/>
  <c r="M241" i="1"/>
  <c r="N241" i="1" s="1"/>
  <c r="K241" i="1"/>
  <c r="L241" i="1" s="1"/>
  <c r="H241" i="1"/>
  <c r="I241" i="1" s="1"/>
  <c r="E241" i="1"/>
  <c r="F241" i="1" s="1"/>
  <c r="B241" i="1"/>
  <c r="C241" i="1" s="1"/>
  <c r="S240" i="1"/>
  <c r="T240" i="1" s="1"/>
  <c r="Q240" i="1"/>
  <c r="R240" i="1" s="1"/>
  <c r="O240" i="1"/>
  <c r="P240" i="1" s="1"/>
  <c r="M240" i="1"/>
  <c r="N240" i="1" s="1"/>
  <c r="K240" i="1"/>
  <c r="L240" i="1" s="1"/>
  <c r="H240" i="1"/>
  <c r="I240" i="1" s="1"/>
  <c r="E240" i="1"/>
  <c r="F240" i="1" s="1"/>
  <c r="B240" i="1"/>
  <c r="C240" i="1" s="1"/>
  <c r="S239" i="1"/>
  <c r="T239" i="1" s="1"/>
  <c r="Q239" i="1"/>
  <c r="R239" i="1" s="1"/>
  <c r="O239" i="1"/>
  <c r="P239" i="1" s="1"/>
  <c r="M239" i="1"/>
  <c r="N239" i="1" s="1"/>
  <c r="K239" i="1"/>
  <c r="L239" i="1" s="1"/>
  <c r="H239" i="1"/>
  <c r="I239" i="1" s="1"/>
  <c r="E239" i="1"/>
  <c r="F239" i="1" s="1"/>
  <c r="B239" i="1"/>
  <c r="C239" i="1" s="1"/>
  <c r="S238" i="1"/>
  <c r="T238" i="1" s="1"/>
  <c r="Q238" i="1"/>
  <c r="R238" i="1" s="1"/>
  <c r="O238" i="1"/>
  <c r="P238" i="1" s="1"/>
  <c r="M238" i="1"/>
  <c r="N238" i="1" s="1"/>
  <c r="K238" i="1"/>
  <c r="L238" i="1" s="1"/>
  <c r="H238" i="1"/>
  <c r="I238" i="1" s="1"/>
  <c r="E238" i="1"/>
  <c r="F238" i="1" s="1"/>
  <c r="B238" i="1"/>
  <c r="C238" i="1" s="1"/>
  <c r="S237" i="1"/>
  <c r="T237" i="1" s="1"/>
  <c r="Q237" i="1"/>
  <c r="R237" i="1" s="1"/>
  <c r="O237" i="1"/>
  <c r="P237" i="1" s="1"/>
  <c r="M237" i="1"/>
  <c r="N237" i="1" s="1"/>
  <c r="K237" i="1"/>
  <c r="L237" i="1" s="1"/>
  <c r="H237" i="1"/>
  <c r="I237" i="1" s="1"/>
  <c r="E237" i="1"/>
  <c r="F237" i="1" s="1"/>
  <c r="B237" i="1"/>
  <c r="C237" i="1" s="1"/>
  <c r="S236" i="1"/>
  <c r="T236" i="1" s="1"/>
  <c r="Q236" i="1"/>
  <c r="R236" i="1" s="1"/>
  <c r="O236" i="1"/>
  <c r="P236" i="1" s="1"/>
  <c r="M236" i="1"/>
  <c r="N236" i="1" s="1"/>
  <c r="K236" i="1"/>
  <c r="L236" i="1" s="1"/>
  <c r="H236" i="1"/>
  <c r="I236" i="1" s="1"/>
  <c r="E236" i="1"/>
  <c r="F236" i="1" s="1"/>
  <c r="B236" i="1"/>
  <c r="C236" i="1" s="1"/>
  <c r="S235" i="1"/>
  <c r="T235" i="1" s="1"/>
  <c r="Q235" i="1"/>
  <c r="R235" i="1" s="1"/>
  <c r="O235" i="1"/>
  <c r="P235" i="1" s="1"/>
  <c r="M235" i="1"/>
  <c r="N235" i="1" s="1"/>
  <c r="K235" i="1"/>
  <c r="L235" i="1" s="1"/>
  <c r="H235" i="1"/>
  <c r="I235" i="1" s="1"/>
  <c r="E235" i="1"/>
  <c r="F235" i="1" s="1"/>
  <c r="B235" i="1"/>
  <c r="C235" i="1" s="1"/>
  <c r="S234" i="1"/>
  <c r="T234" i="1" s="1"/>
  <c r="Q234" i="1"/>
  <c r="R234" i="1" s="1"/>
  <c r="O234" i="1"/>
  <c r="P234" i="1" s="1"/>
  <c r="M234" i="1"/>
  <c r="N234" i="1" s="1"/>
  <c r="K234" i="1"/>
  <c r="L234" i="1" s="1"/>
  <c r="H234" i="1"/>
  <c r="I234" i="1" s="1"/>
  <c r="E234" i="1"/>
  <c r="F234" i="1" s="1"/>
  <c r="B234" i="1"/>
  <c r="C234" i="1" s="1"/>
  <c r="S233" i="1"/>
  <c r="T233" i="1" s="1"/>
  <c r="Q233" i="1"/>
  <c r="R233" i="1" s="1"/>
  <c r="O233" i="1"/>
  <c r="P233" i="1" s="1"/>
  <c r="M233" i="1"/>
  <c r="N233" i="1" s="1"/>
  <c r="K233" i="1"/>
  <c r="L233" i="1" s="1"/>
  <c r="H233" i="1"/>
  <c r="I233" i="1" s="1"/>
  <c r="E233" i="1"/>
  <c r="F233" i="1" s="1"/>
  <c r="B233" i="1"/>
  <c r="C233" i="1" s="1"/>
  <c r="S232" i="1"/>
  <c r="T232" i="1" s="1"/>
  <c r="Q232" i="1"/>
  <c r="R232" i="1" s="1"/>
  <c r="O232" i="1"/>
  <c r="P232" i="1" s="1"/>
  <c r="M232" i="1"/>
  <c r="N232" i="1" s="1"/>
  <c r="K232" i="1"/>
  <c r="L232" i="1" s="1"/>
  <c r="H232" i="1"/>
  <c r="I232" i="1" s="1"/>
  <c r="E232" i="1"/>
  <c r="F232" i="1" s="1"/>
  <c r="B232" i="1"/>
  <c r="C232" i="1" s="1"/>
  <c r="S231" i="1"/>
  <c r="T231" i="1" s="1"/>
  <c r="Q231" i="1"/>
  <c r="R231" i="1" s="1"/>
  <c r="O231" i="1"/>
  <c r="P231" i="1" s="1"/>
  <c r="M231" i="1"/>
  <c r="N231" i="1" s="1"/>
  <c r="K231" i="1"/>
  <c r="L231" i="1" s="1"/>
  <c r="H231" i="1"/>
  <c r="I231" i="1" s="1"/>
  <c r="E231" i="1"/>
  <c r="F231" i="1" s="1"/>
  <c r="B231" i="1"/>
  <c r="C231" i="1" s="1"/>
  <c r="S230" i="1"/>
  <c r="T230" i="1" s="1"/>
  <c r="Q230" i="1"/>
  <c r="R230" i="1" s="1"/>
  <c r="O230" i="1"/>
  <c r="P230" i="1" s="1"/>
  <c r="M230" i="1"/>
  <c r="N230" i="1" s="1"/>
  <c r="K230" i="1"/>
  <c r="L230" i="1" s="1"/>
  <c r="H230" i="1"/>
  <c r="I230" i="1" s="1"/>
  <c r="E230" i="1"/>
  <c r="F230" i="1" s="1"/>
  <c r="B230" i="1"/>
  <c r="C230" i="1" s="1"/>
  <c r="S229" i="1"/>
  <c r="T229" i="1" s="1"/>
  <c r="Q229" i="1"/>
  <c r="R229" i="1" s="1"/>
  <c r="O229" i="1"/>
  <c r="P229" i="1" s="1"/>
  <c r="M229" i="1"/>
  <c r="N229" i="1" s="1"/>
  <c r="K229" i="1"/>
  <c r="L229" i="1" s="1"/>
  <c r="H229" i="1"/>
  <c r="I229" i="1" s="1"/>
  <c r="E229" i="1"/>
  <c r="F229" i="1" s="1"/>
  <c r="B229" i="1"/>
  <c r="C229" i="1" s="1"/>
  <c r="S228" i="1"/>
  <c r="T228" i="1" s="1"/>
  <c r="Q228" i="1"/>
  <c r="R228" i="1" s="1"/>
  <c r="O228" i="1"/>
  <c r="P228" i="1" s="1"/>
  <c r="M228" i="1"/>
  <c r="N228" i="1" s="1"/>
  <c r="K228" i="1"/>
  <c r="L228" i="1" s="1"/>
  <c r="H228" i="1"/>
  <c r="I228" i="1" s="1"/>
  <c r="E228" i="1"/>
  <c r="F228" i="1" s="1"/>
  <c r="B228" i="1"/>
  <c r="C228" i="1" s="1"/>
  <c r="S227" i="1"/>
  <c r="T227" i="1" s="1"/>
  <c r="Q227" i="1"/>
  <c r="R227" i="1" s="1"/>
  <c r="O227" i="1"/>
  <c r="P227" i="1" s="1"/>
  <c r="M227" i="1"/>
  <c r="N227" i="1" s="1"/>
  <c r="K227" i="1"/>
  <c r="L227" i="1" s="1"/>
  <c r="H227" i="1"/>
  <c r="I227" i="1" s="1"/>
  <c r="E227" i="1"/>
  <c r="F227" i="1" s="1"/>
  <c r="B227" i="1"/>
  <c r="C227" i="1" s="1"/>
  <c r="S226" i="1"/>
  <c r="T226" i="1" s="1"/>
  <c r="Q226" i="1"/>
  <c r="R226" i="1" s="1"/>
  <c r="O226" i="1"/>
  <c r="P226" i="1" s="1"/>
  <c r="M226" i="1"/>
  <c r="N226" i="1" s="1"/>
  <c r="K226" i="1"/>
  <c r="L226" i="1" s="1"/>
  <c r="H226" i="1"/>
  <c r="I226" i="1" s="1"/>
  <c r="E226" i="1"/>
  <c r="F226" i="1" s="1"/>
  <c r="B226" i="1"/>
  <c r="C226" i="1" s="1"/>
  <c r="S225" i="1"/>
  <c r="T225" i="1" s="1"/>
  <c r="Q225" i="1"/>
  <c r="R225" i="1" s="1"/>
  <c r="O225" i="1"/>
  <c r="P225" i="1" s="1"/>
  <c r="M225" i="1"/>
  <c r="N225" i="1" s="1"/>
  <c r="K225" i="1"/>
  <c r="L225" i="1" s="1"/>
  <c r="H225" i="1"/>
  <c r="I225" i="1" s="1"/>
  <c r="E225" i="1"/>
  <c r="F225" i="1" s="1"/>
  <c r="B225" i="1"/>
  <c r="C225" i="1" s="1"/>
  <c r="S224" i="1"/>
  <c r="T224" i="1" s="1"/>
  <c r="Q224" i="1"/>
  <c r="R224" i="1" s="1"/>
  <c r="O224" i="1"/>
  <c r="P224" i="1" s="1"/>
  <c r="M224" i="1"/>
  <c r="N224" i="1" s="1"/>
  <c r="K224" i="1"/>
  <c r="L224" i="1" s="1"/>
  <c r="H224" i="1"/>
  <c r="I224" i="1" s="1"/>
  <c r="E224" i="1"/>
  <c r="F224" i="1" s="1"/>
  <c r="B224" i="1"/>
  <c r="C224" i="1" s="1"/>
  <c r="S223" i="1"/>
  <c r="T223" i="1" s="1"/>
  <c r="Q223" i="1"/>
  <c r="R223" i="1" s="1"/>
  <c r="O223" i="1"/>
  <c r="P223" i="1" s="1"/>
  <c r="M223" i="1"/>
  <c r="N223" i="1" s="1"/>
  <c r="K223" i="1"/>
  <c r="L223" i="1" s="1"/>
  <c r="H223" i="1"/>
  <c r="I223" i="1" s="1"/>
  <c r="E223" i="1"/>
  <c r="F223" i="1" s="1"/>
  <c r="B223" i="1"/>
  <c r="C223" i="1" s="1"/>
  <c r="S222" i="1"/>
  <c r="T222" i="1" s="1"/>
  <c r="Q222" i="1"/>
  <c r="R222" i="1" s="1"/>
  <c r="O222" i="1"/>
  <c r="P222" i="1" s="1"/>
  <c r="M222" i="1"/>
  <c r="N222" i="1" s="1"/>
  <c r="K222" i="1"/>
  <c r="L222" i="1" s="1"/>
  <c r="H222" i="1"/>
  <c r="I222" i="1" s="1"/>
  <c r="E222" i="1"/>
  <c r="F222" i="1" s="1"/>
  <c r="B222" i="1"/>
  <c r="C222" i="1" s="1"/>
  <c r="S221" i="1"/>
  <c r="T221" i="1" s="1"/>
  <c r="Q221" i="1"/>
  <c r="R221" i="1" s="1"/>
  <c r="O221" i="1"/>
  <c r="P221" i="1" s="1"/>
  <c r="M221" i="1"/>
  <c r="N221" i="1" s="1"/>
  <c r="K221" i="1"/>
  <c r="L221" i="1" s="1"/>
  <c r="H221" i="1"/>
  <c r="I221" i="1" s="1"/>
  <c r="E221" i="1"/>
  <c r="F221" i="1" s="1"/>
  <c r="B221" i="1"/>
  <c r="C221" i="1" s="1"/>
  <c r="S220" i="1"/>
  <c r="T220" i="1" s="1"/>
  <c r="Q220" i="1"/>
  <c r="R220" i="1" s="1"/>
  <c r="O220" i="1"/>
  <c r="P220" i="1" s="1"/>
  <c r="M220" i="1"/>
  <c r="N220" i="1" s="1"/>
  <c r="K220" i="1"/>
  <c r="L220" i="1" s="1"/>
  <c r="H220" i="1"/>
  <c r="I220" i="1" s="1"/>
  <c r="E220" i="1"/>
  <c r="F220" i="1" s="1"/>
  <c r="B220" i="1"/>
  <c r="C220" i="1" s="1"/>
  <c r="S219" i="1"/>
  <c r="T219" i="1" s="1"/>
  <c r="Q219" i="1"/>
  <c r="R219" i="1" s="1"/>
  <c r="O219" i="1"/>
  <c r="P219" i="1" s="1"/>
  <c r="M219" i="1"/>
  <c r="N219" i="1" s="1"/>
  <c r="K219" i="1"/>
  <c r="L219" i="1" s="1"/>
  <c r="H219" i="1"/>
  <c r="I219" i="1" s="1"/>
  <c r="E219" i="1"/>
  <c r="F219" i="1" s="1"/>
  <c r="B219" i="1"/>
  <c r="C219" i="1" s="1"/>
  <c r="S218" i="1"/>
  <c r="T218" i="1" s="1"/>
  <c r="Q218" i="1"/>
  <c r="R218" i="1" s="1"/>
  <c r="O218" i="1"/>
  <c r="P218" i="1" s="1"/>
  <c r="M218" i="1"/>
  <c r="N218" i="1" s="1"/>
  <c r="K218" i="1"/>
  <c r="L218" i="1" s="1"/>
  <c r="H218" i="1"/>
  <c r="I218" i="1" s="1"/>
  <c r="E218" i="1"/>
  <c r="F218" i="1" s="1"/>
  <c r="B218" i="1"/>
  <c r="C218" i="1" s="1"/>
  <c r="S217" i="1"/>
  <c r="T217" i="1" s="1"/>
  <c r="Q217" i="1"/>
  <c r="R217" i="1" s="1"/>
  <c r="O217" i="1"/>
  <c r="P217" i="1" s="1"/>
  <c r="M217" i="1"/>
  <c r="N217" i="1" s="1"/>
  <c r="K217" i="1"/>
  <c r="L217" i="1" s="1"/>
  <c r="H217" i="1"/>
  <c r="I217" i="1" s="1"/>
  <c r="E217" i="1"/>
  <c r="F217" i="1" s="1"/>
  <c r="B217" i="1"/>
  <c r="C217" i="1" s="1"/>
  <c r="S216" i="1"/>
  <c r="T216" i="1" s="1"/>
  <c r="Q216" i="1"/>
  <c r="R216" i="1" s="1"/>
  <c r="O216" i="1"/>
  <c r="P216" i="1" s="1"/>
  <c r="M216" i="1"/>
  <c r="N216" i="1" s="1"/>
  <c r="K216" i="1"/>
  <c r="L216" i="1" s="1"/>
  <c r="H216" i="1"/>
  <c r="I216" i="1" s="1"/>
  <c r="E216" i="1"/>
  <c r="F216" i="1" s="1"/>
  <c r="B216" i="1"/>
  <c r="C216" i="1" s="1"/>
  <c r="S215" i="1"/>
  <c r="T215" i="1" s="1"/>
  <c r="Q215" i="1"/>
  <c r="R215" i="1" s="1"/>
  <c r="O215" i="1"/>
  <c r="P215" i="1" s="1"/>
  <c r="M215" i="1"/>
  <c r="N215" i="1" s="1"/>
  <c r="K215" i="1"/>
  <c r="L215" i="1" s="1"/>
  <c r="H215" i="1"/>
  <c r="I215" i="1" s="1"/>
  <c r="E215" i="1"/>
  <c r="F215" i="1" s="1"/>
  <c r="B215" i="1"/>
  <c r="C215" i="1" s="1"/>
  <c r="S214" i="1"/>
  <c r="T214" i="1" s="1"/>
  <c r="Q214" i="1"/>
  <c r="R214" i="1" s="1"/>
  <c r="O214" i="1"/>
  <c r="P214" i="1" s="1"/>
  <c r="M214" i="1"/>
  <c r="N214" i="1" s="1"/>
  <c r="K214" i="1"/>
  <c r="L214" i="1" s="1"/>
  <c r="H214" i="1"/>
  <c r="I214" i="1" s="1"/>
  <c r="E214" i="1"/>
  <c r="F214" i="1" s="1"/>
  <c r="B214" i="1"/>
  <c r="C214" i="1" s="1"/>
  <c r="S213" i="1"/>
  <c r="T213" i="1" s="1"/>
  <c r="Q213" i="1"/>
  <c r="R213" i="1" s="1"/>
  <c r="O213" i="1"/>
  <c r="P213" i="1" s="1"/>
  <c r="M213" i="1"/>
  <c r="N213" i="1" s="1"/>
  <c r="K213" i="1"/>
  <c r="L213" i="1" s="1"/>
  <c r="H213" i="1"/>
  <c r="I213" i="1" s="1"/>
  <c r="E213" i="1"/>
  <c r="F213" i="1" s="1"/>
  <c r="B213" i="1"/>
  <c r="C213" i="1" s="1"/>
  <c r="S212" i="1"/>
  <c r="T212" i="1" s="1"/>
  <c r="Q212" i="1"/>
  <c r="R212" i="1" s="1"/>
  <c r="O212" i="1"/>
  <c r="P212" i="1" s="1"/>
  <c r="M212" i="1"/>
  <c r="N212" i="1" s="1"/>
  <c r="K212" i="1"/>
  <c r="L212" i="1" s="1"/>
  <c r="H212" i="1"/>
  <c r="I212" i="1" s="1"/>
  <c r="E212" i="1"/>
  <c r="F212" i="1" s="1"/>
  <c r="B212" i="1"/>
  <c r="C212" i="1" s="1"/>
  <c r="S211" i="1"/>
  <c r="T211" i="1" s="1"/>
  <c r="Q211" i="1"/>
  <c r="R211" i="1" s="1"/>
  <c r="O211" i="1"/>
  <c r="P211" i="1" s="1"/>
  <c r="M211" i="1"/>
  <c r="N211" i="1" s="1"/>
  <c r="K211" i="1"/>
  <c r="L211" i="1" s="1"/>
  <c r="H211" i="1"/>
  <c r="I211" i="1" s="1"/>
  <c r="E211" i="1"/>
  <c r="F211" i="1" s="1"/>
  <c r="B211" i="1"/>
  <c r="C211" i="1" s="1"/>
  <c r="S210" i="1"/>
  <c r="T210" i="1" s="1"/>
  <c r="Q210" i="1"/>
  <c r="R210" i="1" s="1"/>
  <c r="O210" i="1"/>
  <c r="P210" i="1" s="1"/>
  <c r="M210" i="1"/>
  <c r="N210" i="1" s="1"/>
  <c r="K210" i="1"/>
  <c r="L210" i="1" s="1"/>
  <c r="H210" i="1"/>
  <c r="I210" i="1" s="1"/>
  <c r="E210" i="1"/>
  <c r="F210" i="1" s="1"/>
  <c r="B210" i="1"/>
  <c r="C210" i="1" s="1"/>
  <c r="S209" i="1"/>
  <c r="T209" i="1" s="1"/>
  <c r="Q209" i="1"/>
  <c r="R209" i="1" s="1"/>
  <c r="O209" i="1"/>
  <c r="P209" i="1" s="1"/>
  <c r="M209" i="1"/>
  <c r="N209" i="1" s="1"/>
  <c r="K209" i="1"/>
  <c r="L209" i="1" s="1"/>
  <c r="H209" i="1"/>
  <c r="I209" i="1" s="1"/>
  <c r="E209" i="1"/>
  <c r="F209" i="1" s="1"/>
  <c r="B209" i="1"/>
  <c r="C209" i="1" s="1"/>
  <c r="S208" i="1"/>
  <c r="T208" i="1" s="1"/>
  <c r="Q208" i="1"/>
  <c r="R208" i="1" s="1"/>
  <c r="O208" i="1"/>
  <c r="P208" i="1" s="1"/>
  <c r="M208" i="1"/>
  <c r="N208" i="1" s="1"/>
  <c r="K208" i="1"/>
  <c r="L208" i="1" s="1"/>
  <c r="H208" i="1"/>
  <c r="I208" i="1" s="1"/>
  <c r="E208" i="1"/>
  <c r="F208" i="1" s="1"/>
  <c r="B208" i="1"/>
  <c r="C208" i="1" s="1"/>
  <c r="S207" i="1"/>
  <c r="T207" i="1" s="1"/>
  <c r="Q207" i="1"/>
  <c r="R207" i="1" s="1"/>
  <c r="O207" i="1"/>
  <c r="P207" i="1" s="1"/>
  <c r="M207" i="1"/>
  <c r="N207" i="1" s="1"/>
  <c r="K207" i="1"/>
  <c r="L207" i="1" s="1"/>
  <c r="H207" i="1"/>
  <c r="I207" i="1" s="1"/>
  <c r="E207" i="1"/>
  <c r="F207" i="1" s="1"/>
  <c r="B207" i="1"/>
  <c r="C207" i="1" s="1"/>
  <c r="S206" i="1"/>
  <c r="T206" i="1" s="1"/>
  <c r="Q206" i="1"/>
  <c r="R206" i="1" s="1"/>
  <c r="O206" i="1"/>
  <c r="P206" i="1" s="1"/>
  <c r="M206" i="1"/>
  <c r="N206" i="1" s="1"/>
  <c r="K206" i="1"/>
  <c r="L206" i="1" s="1"/>
  <c r="H206" i="1"/>
  <c r="I206" i="1" s="1"/>
  <c r="E206" i="1"/>
  <c r="F206" i="1" s="1"/>
  <c r="B206" i="1"/>
  <c r="C206" i="1" s="1"/>
  <c r="S205" i="1"/>
  <c r="T205" i="1" s="1"/>
  <c r="Q205" i="1"/>
  <c r="R205" i="1" s="1"/>
  <c r="O205" i="1"/>
  <c r="P205" i="1" s="1"/>
  <c r="M205" i="1"/>
  <c r="N205" i="1" s="1"/>
  <c r="K205" i="1"/>
  <c r="L205" i="1" s="1"/>
  <c r="H205" i="1"/>
  <c r="I205" i="1" s="1"/>
  <c r="E205" i="1"/>
  <c r="F205" i="1" s="1"/>
  <c r="B205" i="1"/>
  <c r="C205" i="1" s="1"/>
  <c r="S204" i="1"/>
  <c r="T204" i="1" s="1"/>
  <c r="Q204" i="1"/>
  <c r="R204" i="1" s="1"/>
  <c r="O204" i="1"/>
  <c r="P204" i="1" s="1"/>
  <c r="M204" i="1"/>
  <c r="N204" i="1" s="1"/>
  <c r="K204" i="1"/>
  <c r="L204" i="1" s="1"/>
  <c r="H204" i="1"/>
  <c r="I204" i="1" s="1"/>
  <c r="E204" i="1"/>
  <c r="F204" i="1" s="1"/>
  <c r="B204" i="1"/>
  <c r="C204" i="1" s="1"/>
  <c r="S203" i="1"/>
  <c r="T203" i="1" s="1"/>
  <c r="Q203" i="1"/>
  <c r="R203" i="1" s="1"/>
  <c r="O203" i="1"/>
  <c r="P203" i="1" s="1"/>
  <c r="M203" i="1"/>
  <c r="N203" i="1" s="1"/>
  <c r="K203" i="1"/>
  <c r="L203" i="1" s="1"/>
  <c r="H203" i="1"/>
  <c r="I203" i="1" s="1"/>
  <c r="E203" i="1"/>
  <c r="F203" i="1" s="1"/>
  <c r="B203" i="1"/>
  <c r="C203" i="1" s="1"/>
  <c r="S202" i="1"/>
  <c r="T202" i="1" s="1"/>
  <c r="Q202" i="1"/>
  <c r="R202" i="1" s="1"/>
  <c r="O202" i="1"/>
  <c r="P202" i="1" s="1"/>
  <c r="M202" i="1"/>
  <c r="N202" i="1" s="1"/>
  <c r="K202" i="1"/>
  <c r="L202" i="1" s="1"/>
  <c r="H202" i="1"/>
  <c r="I202" i="1" s="1"/>
  <c r="E202" i="1"/>
  <c r="F202" i="1" s="1"/>
  <c r="B202" i="1"/>
  <c r="C202" i="1" s="1"/>
  <c r="S201" i="1"/>
  <c r="T201" i="1" s="1"/>
  <c r="Q201" i="1"/>
  <c r="R201" i="1" s="1"/>
  <c r="O201" i="1"/>
  <c r="P201" i="1" s="1"/>
  <c r="M201" i="1"/>
  <c r="N201" i="1" s="1"/>
  <c r="K201" i="1"/>
  <c r="L201" i="1" s="1"/>
  <c r="H201" i="1"/>
  <c r="I201" i="1" s="1"/>
  <c r="E201" i="1"/>
  <c r="F201" i="1" s="1"/>
  <c r="B201" i="1"/>
  <c r="C201" i="1" s="1"/>
  <c r="S200" i="1"/>
  <c r="T200" i="1" s="1"/>
  <c r="Q200" i="1"/>
  <c r="R200" i="1" s="1"/>
  <c r="O200" i="1"/>
  <c r="P200" i="1" s="1"/>
  <c r="M200" i="1"/>
  <c r="N200" i="1" s="1"/>
  <c r="K200" i="1"/>
  <c r="L200" i="1" s="1"/>
  <c r="H200" i="1"/>
  <c r="I200" i="1" s="1"/>
  <c r="E200" i="1"/>
  <c r="F200" i="1" s="1"/>
  <c r="B200" i="1"/>
  <c r="C200" i="1" s="1"/>
  <c r="S199" i="1"/>
  <c r="T199" i="1" s="1"/>
  <c r="Q199" i="1"/>
  <c r="R199" i="1" s="1"/>
  <c r="O199" i="1"/>
  <c r="P199" i="1" s="1"/>
  <c r="M199" i="1"/>
  <c r="N199" i="1" s="1"/>
  <c r="K199" i="1"/>
  <c r="L199" i="1" s="1"/>
  <c r="H199" i="1"/>
  <c r="I199" i="1" s="1"/>
  <c r="E199" i="1"/>
  <c r="F199" i="1" s="1"/>
  <c r="B199" i="1"/>
  <c r="C199" i="1" s="1"/>
  <c r="S198" i="1"/>
  <c r="T198" i="1" s="1"/>
  <c r="Q198" i="1"/>
  <c r="R198" i="1" s="1"/>
  <c r="O198" i="1"/>
  <c r="P198" i="1" s="1"/>
  <c r="M198" i="1"/>
  <c r="N198" i="1" s="1"/>
  <c r="K198" i="1"/>
  <c r="L198" i="1" s="1"/>
  <c r="H198" i="1"/>
  <c r="I198" i="1" s="1"/>
  <c r="E198" i="1"/>
  <c r="F198" i="1" s="1"/>
  <c r="B198" i="1"/>
  <c r="C198" i="1" s="1"/>
  <c r="S197" i="1"/>
  <c r="T197" i="1" s="1"/>
  <c r="Q197" i="1"/>
  <c r="R197" i="1" s="1"/>
  <c r="O197" i="1"/>
  <c r="P197" i="1" s="1"/>
  <c r="M197" i="1"/>
  <c r="N197" i="1" s="1"/>
  <c r="K197" i="1"/>
  <c r="L197" i="1" s="1"/>
  <c r="H197" i="1"/>
  <c r="I197" i="1" s="1"/>
  <c r="E197" i="1"/>
  <c r="F197" i="1" s="1"/>
  <c r="B197" i="1"/>
  <c r="C197" i="1" s="1"/>
  <c r="S196" i="1"/>
  <c r="T196" i="1" s="1"/>
  <c r="Q196" i="1"/>
  <c r="R196" i="1" s="1"/>
  <c r="O196" i="1"/>
  <c r="P196" i="1" s="1"/>
  <c r="M196" i="1"/>
  <c r="N196" i="1" s="1"/>
  <c r="K196" i="1"/>
  <c r="L196" i="1" s="1"/>
  <c r="H196" i="1"/>
  <c r="I196" i="1" s="1"/>
  <c r="E196" i="1"/>
  <c r="F196" i="1" s="1"/>
  <c r="B196" i="1"/>
  <c r="C196" i="1" s="1"/>
  <c r="S195" i="1"/>
  <c r="T195" i="1" s="1"/>
  <c r="Q195" i="1"/>
  <c r="R195" i="1" s="1"/>
  <c r="O195" i="1"/>
  <c r="P195" i="1" s="1"/>
  <c r="M195" i="1"/>
  <c r="N195" i="1" s="1"/>
  <c r="K195" i="1"/>
  <c r="L195" i="1" s="1"/>
  <c r="H195" i="1"/>
  <c r="I195" i="1" s="1"/>
  <c r="E195" i="1"/>
  <c r="F195" i="1" s="1"/>
  <c r="B195" i="1"/>
  <c r="C195" i="1" s="1"/>
  <c r="S194" i="1"/>
  <c r="T194" i="1" s="1"/>
  <c r="Q194" i="1"/>
  <c r="R194" i="1" s="1"/>
  <c r="O194" i="1"/>
  <c r="P194" i="1" s="1"/>
  <c r="M194" i="1"/>
  <c r="N194" i="1" s="1"/>
  <c r="K194" i="1"/>
  <c r="L194" i="1" s="1"/>
  <c r="H194" i="1"/>
  <c r="I194" i="1" s="1"/>
  <c r="E194" i="1"/>
  <c r="F194" i="1" s="1"/>
  <c r="B194" i="1"/>
  <c r="C194" i="1" s="1"/>
  <c r="S193" i="1"/>
  <c r="T193" i="1" s="1"/>
  <c r="Q193" i="1"/>
  <c r="R193" i="1" s="1"/>
  <c r="O193" i="1"/>
  <c r="P193" i="1" s="1"/>
  <c r="M193" i="1"/>
  <c r="N193" i="1" s="1"/>
  <c r="K193" i="1"/>
  <c r="L193" i="1" s="1"/>
  <c r="H193" i="1"/>
  <c r="I193" i="1" s="1"/>
  <c r="E193" i="1"/>
  <c r="F193" i="1" s="1"/>
  <c r="B193" i="1"/>
  <c r="C193" i="1" s="1"/>
  <c r="S192" i="1"/>
  <c r="T192" i="1" s="1"/>
  <c r="Q192" i="1"/>
  <c r="R192" i="1" s="1"/>
  <c r="O192" i="1"/>
  <c r="P192" i="1" s="1"/>
  <c r="M192" i="1"/>
  <c r="N192" i="1" s="1"/>
  <c r="K192" i="1"/>
  <c r="L192" i="1" s="1"/>
  <c r="H192" i="1"/>
  <c r="I192" i="1" s="1"/>
  <c r="E192" i="1"/>
  <c r="F192" i="1" s="1"/>
  <c r="B192" i="1"/>
  <c r="C192" i="1" s="1"/>
  <c r="S191" i="1"/>
  <c r="T191" i="1" s="1"/>
  <c r="Q191" i="1"/>
  <c r="R191" i="1" s="1"/>
  <c r="O191" i="1"/>
  <c r="P191" i="1" s="1"/>
  <c r="M191" i="1"/>
  <c r="N191" i="1" s="1"/>
  <c r="K191" i="1"/>
  <c r="L191" i="1" s="1"/>
  <c r="H191" i="1"/>
  <c r="I191" i="1" s="1"/>
  <c r="E191" i="1"/>
  <c r="F191" i="1" s="1"/>
  <c r="B191" i="1"/>
  <c r="C191" i="1" s="1"/>
  <c r="S190" i="1"/>
  <c r="T190" i="1" s="1"/>
  <c r="Q190" i="1"/>
  <c r="R190" i="1" s="1"/>
  <c r="O190" i="1"/>
  <c r="P190" i="1" s="1"/>
  <c r="M190" i="1"/>
  <c r="N190" i="1" s="1"/>
  <c r="K190" i="1"/>
  <c r="L190" i="1" s="1"/>
  <c r="H190" i="1"/>
  <c r="I190" i="1" s="1"/>
  <c r="E190" i="1"/>
  <c r="F190" i="1" s="1"/>
  <c r="B190" i="1"/>
  <c r="C190" i="1" s="1"/>
  <c r="S189" i="1"/>
  <c r="T189" i="1" s="1"/>
  <c r="Q189" i="1"/>
  <c r="R189" i="1" s="1"/>
  <c r="O189" i="1"/>
  <c r="P189" i="1" s="1"/>
  <c r="M189" i="1"/>
  <c r="N189" i="1" s="1"/>
  <c r="K189" i="1"/>
  <c r="L189" i="1" s="1"/>
  <c r="H189" i="1"/>
  <c r="I189" i="1" s="1"/>
  <c r="E189" i="1"/>
  <c r="F189" i="1" s="1"/>
  <c r="B189" i="1"/>
  <c r="C189" i="1" s="1"/>
  <c r="S188" i="1"/>
  <c r="T188" i="1" s="1"/>
  <c r="Q188" i="1"/>
  <c r="R188" i="1" s="1"/>
  <c r="O188" i="1"/>
  <c r="P188" i="1" s="1"/>
  <c r="M188" i="1"/>
  <c r="N188" i="1" s="1"/>
  <c r="K188" i="1"/>
  <c r="L188" i="1" s="1"/>
  <c r="H188" i="1"/>
  <c r="I188" i="1" s="1"/>
  <c r="E188" i="1"/>
  <c r="F188" i="1" s="1"/>
  <c r="B188" i="1"/>
  <c r="C188" i="1" s="1"/>
  <c r="S187" i="1"/>
  <c r="T187" i="1" s="1"/>
  <c r="Q187" i="1"/>
  <c r="R187" i="1" s="1"/>
  <c r="O187" i="1"/>
  <c r="P187" i="1" s="1"/>
  <c r="M187" i="1"/>
  <c r="N187" i="1" s="1"/>
  <c r="K187" i="1"/>
  <c r="L187" i="1" s="1"/>
  <c r="H187" i="1"/>
  <c r="I187" i="1" s="1"/>
  <c r="E187" i="1"/>
  <c r="F187" i="1" s="1"/>
  <c r="B187" i="1"/>
  <c r="C187" i="1" s="1"/>
  <c r="S186" i="1"/>
  <c r="T186" i="1" s="1"/>
  <c r="Q186" i="1"/>
  <c r="R186" i="1" s="1"/>
  <c r="O186" i="1"/>
  <c r="P186" i="1" s="1"/>
  <c r="M186" i="1"/>
  <c r="N186" i="1" s="1"/>
  <c r="K186" i="1"/>
  <c r="L186" i="1" s="1"/>
  <c r="H186" i="1"/>
  <c r="I186" i="1" s="1"/>
  <c r="E186" i="1"/>
  <c r="F186" i="1" s="1"/>
  <c r="B186" i="1"/>
  <c r="C186" i="1" s="1"/>
  <c r="S185" i="1"/>
  <c r="T185" i="1" s="1"/>
  <c r="Q185" i="1"/>
  <c r="R185" i="1" s="1"/>
  <c r="O185" i="1"/>
  <c r="P185" i="1" s="1"/>
  <c r="M185" i="1"/>
  <c r="N185" i="1" s="1"/>
  <c r="K185" i="1"/>
  <c r="L185" i="1" s="1"/>
  <c r="H185" i="1"/>
  <c r="I185" i="1" s="1"/>
  <c r="E185" i="1"/>
  <c r="F185" i="1" s="1"/>
  <c r="B185" i="1"/>
  <c r="C185" i="1" s="1"/>
  <c r="S184" i="1"/>
  <c r="T184" i="1" s="1"/>
  <c r="Q184" i="1"/>
  <c r="R184" i="1" s="1"/>
  <c r="O184" i="1"/>
  <c r="P184" i="1" s="1"/>
  <c r="M184" i="1"/>
  <c r="N184" i="1" s="1"/>
  <c r="K184" i="1"/>
  <c r="L184" i="1" s="1"/>
  <c r="H184" i="1"/>
  <c r="I184" i="1" s="1"/>
  <c r="E184" i="1"/>
  <c r="F184" i="1" s="1"/>
  <c r="B184" i="1"/>
  <c r="C184" i="1" s="1"/>
  <c r="S183" i="1"/>
  <c r="T183" i="1" s="1"/>
  <c r="Q183" i="1"/>
  <c r="R183" i="1" s="1"/>
  <c r="O183" i="1"/>
  <c r="P183" i="1" s="1"/>
  <c r="M183" i="1"/>
  <c r="N183" i="1" s="1"/>
  <c r="K183" i="1"/>
  <c r="L183" i="1" s="1"/>
  <c r="H183" i="1"/>
  <c r="I183" i="1" s="1"/>
  <c r="E183" i="1"/>
  <c r="F183" i="1" s="1"/>
  <c r="B183" i="1"/>
  <c r="C183" i="1" s="1"/>
  <c r="S182" i="1"/>
  <c r="T182" i="1" s="1"/>
  <c r="Q182" i="1"/>
  <c r="R182" i="1" s="1"/>
  <c r="O182" i="1"/>
  <c r="P182" i="1" s="1"/>
  <c r="M182" i="1"/>
  <c r="N182" i="1" s="1"/>
  <c r="K182" i="1"/>
  <c r="L182" i="1" s="1"/>
  <c r="H182" i="1"/>
  <c r="I182" i="1" s="1"/>
  <c r="E182" i="1"/>
  <c r="F182" i="1" s="1"/>
  <c r="B182" i="1"/>
  <c r="C182" i="1" s="1"/>
  <c r="S181" i="1"/>
  <c r="T181" i="1" s="1"/>
  <c r="Q181" i="1"/>
  <c r="R181" i="1" s="1"/>
  <c r="O181" i="1"/>
  <c r="P181" i="1" s="1"/>
  <c r="M181" i="1"/>
  <c r="N181" i="1" s="1"/>
  <c r="K181" i="1"/>
  <c r="L181" i="1" s="1"/>
  <c r="H181" i="1"/>
  <c r="I181" i="1" s="1"/>
  <c r="E181" i="1"/>
  <c r="F181" i="1" s="1"/>
  <c r="B181" i="1"/>
  <c r="C181" i="1" s="1"/>
  <c r="S180" i="1"/>
  <c r="T180" i="1" s="1"/>
  <c r="Q180" i="1"/>
  <c r="R180" i="1" s="1"/>
  <c r="O180" i="1"/>
  <c r="P180" i="1" s="1"/>
  <c r="M180" i="1"/>
  <c r="N180" i="1" s="1"/>
  <c r="K180" i="1"/>
  <c r="L180" i="1" s="1"/>
  <c r="H180" i="1"/>
  <c r="I180" i="1" s="1"/>
  <c r="E180" i="1"/>
  <c r="F180" i="1" s="1"/>
  <c r="B180" i="1"/>
  <c r="C180" i="1" s="1"/>
  <c r="S179" i="1"/>
  <c r="T179" i="1" s="1"/>
  <c r="Q179" i="1"/>
  <c r="R179" i="1" s="1"/>
  <c r="O179" i="1"/>
  <c r="P179" i="1" s="1"/>
  <c r="M179" i="1"/>
  <c r="N179" i="1" s="1"/>
  <c r="K179" i="1"/>
  <c r="L179" i="1" s="1"/>
  <c r="H179" i="1"/>
  <c r="I179" i="1" s="1"/>
  <c r="E179" i="1"/>
  <c r="F179" i="1" s="1"/>
  <c r="B179" i="1"/>
  <c r="C179" i="1" s="1"/>
  <c r="S178" i="1"/>
  <c r="T178" i="1" s="1"/>
  <c r="Q178" i="1"/>
  <c r="R178" i="1" s="1"/>
  <c r="O178" i="1"/>
  <c r="P178" i="1" s="1"/>
  <c r="M178" i="1"/>
  <c r="N178" i="1" s="1"/>
  <c r="K178" i="1"/>
  <c r="L178" i="1" s="1"/>
  <c r="H178" i="1"/>
  <c r="I178" i="1" s="1"/>
  <c r="E178" i="1"/>
  <c r="F178" i="1" s="1"/>
  <c r="B178" i="1"/>
  <c r="C178" i="1" s="1"/>
  <c r="S177" i="1"/>
  <c r="T177" i="1" s="1"/>
  <c r="Q177" i="1"/>
  <c r="R177" i="1" s="1"/>
  <c r="O177" i="1"/>
  <c r="P177" i="1" s="1"/>
  <c r="M177" i="1"/>
  <c r="N177" i="1" s="1"/>
  <c r="K177" i="1"/>
  <c r="L177" i="1" s="1"/>
  <c r="H177" i="1"/>
  <c r="I177" i="1" s="1"/>
  <c r="E177" i="1"/>
  <c r="F177" i="1" s="1"/>
  <c r="B177" i="1"/>
  <c r="C177" i="1" s="1"/>
  <c r="S176" i="1"/>
  <c r="T176" i="1" s="1"/>
  <c r="Q176" i="1"/>
  <c r="R176" i="1" s="1"/>
  <c r="O176" i="1"/>
  <c r="P176" i="1" s="1"/>
  <c r="M176" i="1"/>
  <c r="N176" i="1" s="1"/>
  <c r="K176" i="1"/>
  <c r="L176" i="1" s="1"/>
  <c r="H176" i="1"/>
  <c r="I176" i="1" s="1"/>
  <c r="E176" i="1"/>
  <c r="F176" i="1" s="1"/>
  <c r="B176" i="1"/>
  <c r="C176" i="1" s="1"/>
  <c r="S175" i="1"/>
  <c r="T175" i="1" s="1"/>
  <c r="Q175" i="1"/>
  <c r="R175" i="1" s="1"/>
  <c r="O175" i="1"/>
  <c r="P175" i="1" s="1"/>
  <c r="M175" i="1"/>
  <c r="N175" i="1" s="1"/>
  <c r="K175" i="1"/>
  <c r="L175" i="1" s="1"/>
  <c r="H175" i="1"/>
  <c r="I175" i="1" s="1"/>
  <c r="E175" i="1"/>
  <c r="F175" i="1" s="1"/>
  <c r="B175" i="1"/>
  <c r="C175" i="1" s="1"/>
  <c r="S174" i="1"/>
  <c r="T174" i="1" s="1"/>
  <c r="Q174" i="1"/>
  <c r="R174" i="1" s="1"/>
  <c r="O174" i="1"/>
  <c r="P174" i="1" s="1"/>
  <c r="M174" i="1"/>
  <c r="N174" i="1" s="1"/>
  <c r="K174" i="1"/>
  <c r="L174" i="1" s="1"/>
  <c r="H174" i="1"/>
  <c r="I174" i="1" s="1"/>
  <c r="E174" i="1"/>
  <c r="F174" i="1" s="1"/>
  <c r="B174" i="1"/>
  <c r="C174" i="1" s="1"/>
  <c r="S173" i="1"/>
  <c r="T173" i="1" s="1"/>
  <c r="Q173" i="1"/>
  <c r="R173" i="1" s="1"/>
  <c r="O173" i="1"/>
  <c r="P173" i="1" s="1"/>
  <c r="M173" i="1"/>
  <c r="N173" i="1" s="1"/>
  <c r="K173" i="1"/>
  <c r="L173" i="1" s="1"/>
  <c r="H173" i="1"/>
  <c r="I173" i="1" s="1"/>
  <c r="E173" i="1"/>
  <c r="F173" i="1" s="1"/>
  <c r="B173" i="1"/>
  <c r="C173" i="1" s="1"/>
  <c r="S172" i="1"/>
  <c r="T172" i="1" s="1"/>
  <c r="Q172" i="1"/>
  <c r="R172" i="1" s="1"/>
  <c r="O172" i="1"/>
  <c r="P172" i="1" s="1"/>
  <c r="M172" i="1"/>
  <c r="N172" i="1" s="1"/>
  <c r="K172" i="1"/>
  <c r="L172" i="1" s="1"/>
  <c r="H172" i="1"/>
  <c r="I172" i="1" s="1"/>
  <c r="E172" i="1"/>
  <c r="F172" i="1" s="1"/>
  <c r="B172" i="1"/>
  <c r="C172" i="1" s="1"/>
  <c r="S171" i="1"/>
  <c r="T171" i="1" s="1"/>
  <c r="Q171" i="1"/>
  <c r="R171" i="1" s="1"/>
  <c r="O171" i="1"/>
  <c r="P171" i="1" s="1"/>
  <c r="M171" i="1"/>
  <c r="N171" i="1" s="1"/>
  <c r="K171" i="1"/>
  <c r="L171" i="1" s="1"/>
  <c r="H171" i="1"/>
  <c r="I171" i="1" s="1"/>
  <c r="E171" i="1"/>
  <c r="F171" i="1" s="1"/>
  <c r="B171" i="1"/>
  <c r="C171" i="1" s="1"/>
  <c r="S170" i="1"/>
  <c r="T170" i="1" s="1"/>
  <c r="Q170" i="1"/>
  <c r="R170" i="1" s="1"/>
  <c r="O170" i="1"/>
  <c r="P170" i="1" s="1"/>
  <c r="M170" i="1"/>
  <c r="N170" i="1" s="1"/>
  <c r="K170" i="1"/>
  <c r="L170" i="1" s="1"/>
  <c r="H170" i="1"/>
  <c r="I170" i="1" s="1"/>
  <c r="E170" i="1"/>
  <c r="F170" i="1" s="1"/>
  <c r="B170" i="1"/>
  <c r="C170" i="1" s="1"/>
  <c r="S169" i="1"/>
  <c r="T169" i="1" s="1"/>
  <c r="Q169" i="1"/>
  <c r="R169" i="1" s="1"/>
  <c r="O169" i="1"/>
  <c r="P169" i="1" s="1"/>
  <c r="M169" i="1"/>
  <c r="N169" i="1" s="1"/>
  <c r="K169" i="1"/>
  <c r="L169" i="1" s="1"/>
  <c r="H169" i="1"/>
  <c r="I169" i="1" s="1"/>
  <c r="E169" i="1"/>
  <c r="F169" i="1" s="1"/>
  <c r="B169" i="1"/>
  <c r="C169" i="1" s="1"/>
  <c r="S168" i="1"/>
  <c r="T168" i="1" s="1"/>
  <c r="Q168" i="1"/>
  <c r="R168" i="1" s="1"/>
  <c r="O168" i="1"/>
  <c r="P168" i="1" s="1"/>
  <c r="M168" i="1"/>
  <c r="N168" i="1" s="1"/>
  <c r="K168" i="1"/>
  <c r="L168" i="1" s="1"/>
  <c r="H168" i="1"/>
  <c r="I168" i="1" s="1"/>
  <c r="E168" i="1"/>
  <c r="F168" i="1" s="1"/>
  <c r="B168" i="1"/>
  <c r="C168" i="1" s="1"/>
  <c r="S167" i="1"/>
  <c r="T167" i="1" s="1"/>
  <c r="Q167" i="1"/>
  <c r="R167" i="1" s="1"/>
  <c r="O167" i="1"/>
  <c r="P167" i="1" s="1"/>
  <c r="M167" i="1"/>
  <c r="N167" i="1" s="1"/>
  <c r="K167" i="1"/>
  <c r="L167" i="1" s="1"/>
  <c r="H167" i="1"/>
  <c r="I167" i="1" s="1"/>
  <c r="E167" i="1"/>
  <c r="F167" i="1" s="1"/>
  <c r="B167" i="1"/>
  <c r="C167" i="1" s="1"/>
  <c r="S166" i="1"/>
  <c r="T166" i="1" s="1"/>
  <c r="Q166" i="1"/>
  <c r="R166" i="1" s="1"/>
  <c r="O166" i="1"/>
  <c r="P166" i="1" s="1"/>
  <c r="M166" i="1"/>
  <c r="N166" i="1" s="1"/>
  <c r="K166" i="1"/>
  <c r="L166" i="1" s="1"/>
  <c r="H166" i="1"/>
  <c r="I166" i="1" s="1"/>
  <c r="E166" i="1"/>
  <c r="F166" i="1" s="1"/>
  <c r="B166" i="1"/>
  <c r="C166" i="1" s="1"/>
  <c r="S165" i="1"/>
  <c r="T165" i="1" s="1"/>
  <c r="Q165" i="1"/>
  <c r="R165" i="1" s="1"/>
  <c r="O165" i="1"/>
  <c r="P165" i="1" s="1"/>
  <c r="M165" i="1"/>
  <c r="N165" i="1" s="1"/>
  <c r="K165" i="1"/>
  <c r="L165" i="1" s="1"/>
  <c r="H165" i="1"/>
  <c r="I165" i="1" s="1"/>
  <c r="E165" i="1"/>
  <c r="F165" i="1" s="1"/>
  <c r="B165" i="1"/>
  <c r="C165" i="1" s="1"/>
  <c r="S164" i="1"/>
  <c r="T164" i="1" s="1"/>
  <c r="Q164" i="1"/>
  <c r="R164" i="1" s="1"/>
  <c r="O164" i="1"/>
  <c r="P164" i="1" s="1"/>
  <c r="M164" i="1"/>
  <c r="N164" i="1" s="1"/>
  <c r="K164" i="1"/>
  <c r="L164" i="1" s="1"/>
  <c r="H164" i="1"/>
  <c r="I164" i="1" s="1"/>
  <c r="E164" i="1"/>
  <c r="F164" i="1" s="1"/>
  <c r="B164" i="1"/>
  <c r="C164" i="1" s="1"/>
  <c r="S163" i="1"/>
  <c r="T163" i="1" s="1"/>
  <c r="Q163" i="1"/>
  <c r="R163" i="1" s="1"/>
  <c r="O163" i="1"/>
  <c r="P163" i="1" s="1"/>
  <c r="M163" i="1"/>
  <c r="N163" i="1" s="1"/>
  <c r="K163" i="1"/>
  <c r="L163" i="1" s="1"/>
  <c r="H163" i="1"/>
  <c r="I163" i="1" s="1"/>
  <c r="E163" i="1"/>
  <c r="F163" i="1" s="1"/>
  <c r="B163" i="1"/>
  <c r="C163" i="1" s="1"/>
  <c r="S162" i="1"/>
  <c r="T162" i="1" s="1"/>
  <c r="Q162" i="1"/>
  <c r="R162" i="1" s="1"/>
  <c r="O162" i="1"/>
  <c r="P162" i="1" s="1"/>
  <c r="M162" i="1"/>
  <c r="N162" i="1" s="1"/>
  <c r="K162" i="1"/>
  <c r="L162" i="1" s="1"/>
  <c r="H162" i="1"/>
  <c r="I162" i="1" s="1"/>
  <c r="E162" i="1"/>
  <c r="F162" i="1" s="1"/>
  <c r="B162" i="1"/>
  <c r="C162" i="1" s="1"/>
  <c r="S161" i="1"/>
  <c r="T161" i="1" s="1"/>
  <c r="Q161" i="1"/>
  <c r="R161" i="1" s="1"/>
  <c r="O161" i="1"/>
  <c r="P161" i="1" s="1"/>
  <c r="M161" i="1"/>
  <c r="N161" i="1" s="1"/>
  <c r="K161" i="1"/>
  <c r="L161" i="1" s="1"/>
  <c r="H161" i="1"/>
  <c r="I161" i="1" s="1"/>
  <c r="E161" i="1"/>
  <c r="F161" i="1" s="1"/>
  <c r="B161" i="1"/>
  <c r="C161" i="1" s="1"/>
  <c r="S160" i="1"/>
  <c r="T160" i="1" s="1"/>
  <c r="Q160" i="1"/>
  <c r="R160" i="1" s="1"/>
  <c r="O160" i="1"/>
  <c r="P160" i="1" s="1"/>
  <c r="M160" i="1"/>
  <c r="N160" i="1" s="1"/>
  <c r="K160" i="1"/>
  <c r="L160" i="1" s="1"/>
  <c r="H160" i="1"/>
  <c r="I160" i="1" s="1"/>
  <c r="E160" i="1"/>
  <c r="F160" i="1" s="1"/>
  <c r="B160" i="1"/>
  <c r="C160" i="1" s="1"/>
  <c r="S159" i="1"/>
  <c r="T159" i="1" s="1"/>
  <c r="Q159" i="1"/>
  <c r="R159" i="1" s="1"/>
  <c r="O159" i="1"/>
  <c r="P159" i="1" s="1"/>
  <c r="M159" i="1"/>
  <c r="N159" i="1" s="1"/>
  <c r="K159" i="1"/>
  <c r="L159" i="1" s="1"/>
  <c r="H159" i="1"/>
  <c r="I159" i="1" s="1"/>
  <c r="E159" i="1"/>
  <c r="F159" i="1" s="1"/>
  <c r="B159" i="1"/>
  <c r="C159" i="1" s="1"/>
  <c r="S158" i="1"/>
  <c r="T158" i="1" s="1"/>
  <c r="Q158" i="1"/>
  <c r="R158" i="1" s="1"/>
  <c r="O158" i="1"/>
  <c r="P158" i="1" s="1"/>
  <c r="M158" i="1"/>
  <c r="N158" i="1" s="1"/>
  <c r="K158" i="1"/>
  <c r="L158" i="1" s="1"/>
  <c r="H158" i="1"/>
  <c r="I158" i="1" s="1"/>
  <c r="E158" i="1"/>
  <c r="F158" i="1" s="1"/>
  <c r="B158" i="1"/>
  <c r="C158" i="1" s="1"/>
  <c r="S157" i="1"/>
  <c r="T157" i="1" s="1"/>
  <c r="Q157" i="1"/>
  <c r="R157" i="1" s="1"/>
  <c r="O157" i="1"/>
  <c r="P157" i="1" s="1"/>
  <c r="M157" i="1"/>
  <c r="N157" i="1" s="1"/>
  <c r="K157" i="1"/>
  <c r="L157" i="1" s="1"/>
  <c r="H157" i="1"/>
  <c r="I157" i="1" s="1"/>
  <c r="E157" i="1"/>
  <c r="F157" i="1" s="1"/>
  <c r="B157" i="1"/>
  <c r="C157" i="1" s="1"/>
  <c r="S156" i="1"/>
  <c r="T156" i="1" s="1"/>
  <c r="Q156" i="1"/>
  <c r="R156" i="1" s="1"/>
  <c r="O156" i="1"/>
  <c r="P156" i="1" s="1"/>
  <c r="M156" i="1"/>
  <c r="N156" i="1" s="1"/>
  <c r="K156" i="1"/>
  <c r="L156" i="1" s="1"/>
  <c r="H156" i="1"/>
  <c r="I156" i="1" s="1"/>
  <c r="E156" i="1"/>
  <c r="F156" i="1" s="1"/>
  <c r="B156" i="1"/>
  <c r="C156" i="1" s="1"/>
  <c r="S155" i="1"/>
  <c r="T155" i="1" s="1"/>
  <c r="Q155" i="1"/>
  <c r="R155" i="1" s="1"/>
  <c r="O155" i="1"/>
  <c r="P155" i="1" s="1"/>
  <c r="M155" i="1"/>
  <c r="N155" i="1" s="1"/>
  <c r="K155" i="1"/>
  <c r="L155" i="1" s="1"/>
  <c r="H155" i="1"/>
  <c r="I155" i="1" s="1"/>
  <c r="E155" i="1"/>
  <c r="F155" i="1" s="1"/>
  <c r="B155" i="1"/>
  <c r="C155" i="1" s="1"/>
  <c r="S154" i="1"/>
  <c r="T154" i="1" s="1"/>
  <c r="Q154" i="1"/>
  <c r="R154" i="1" s="1"/>
  <c r="O154" i="1"/>
  <c r="P154" i="1" s="1"/>
  <c r="M154" i="1"/>
  <c r="N154" i="1" s="1"/>
  <c r="K154" i="1"/>
  <c r="L154" i="1" s="1"/>
  <c r="H154" i="1"/>
  <c r="I154" i="1" s="1"/>
  <c r="E154" i="1"/>
  <c r="F154" i="1" s="1"/>
  <c r="B154" i="1"/>
  <c r="C154" i="1" s="1"/>
  <c r="S153" i="1"/>
  <c r="T153" i="1" s="1"/>
  <c r="Q153" i="1"/>
  <c r="R153" i="1" s="1"/>
  <c r="O153" i="1"/>
  <c r="P153" i="1" s="1"/>
  <c r="M153" i="1"/>
  <c r="N153" i="1" s="1"/>
  <c r="K153" i="1"/>
  <c r="L153" i="1" s="1"/>
  <c r="H153" i="1"/>
  <c r="I153" i="1" s="1"/>
  <c r="E153" i="1"/>
  <c r="F153" i="1" s="1"/>
  <c r="B153" i="1"/>
  <c r="C153" i="1" s="1"/>
  <c r="S152" i="1"/>
  <c r="T152" i="1" s="1"/>
  <c r="Q152" i="1"/>
  <c r="R152" i="1" s="1"/>
  <c r="O152" i="1"/>
  <c r="P152" i="1" s="1"/>
  <c r="M152" i="1"/>
  <c r="N152" i="1" s="1"/>
  <c r="K152" i="1"/>
  <c r="L152" i="1" s="1"/>
  <c r="H152" i="1"/>
  <c r="I152" i="1" s="1"/>
  <c r="E152" i="1"/>
  <c r="F152" i="1" s="1"/>
  <c r="B152" i="1"/>
  <c r="C152" i="1" s="1"/>
  <c r="S151" i="1"/>
  <c r="T151" i="1" s="1"/>
  <c r="Q151" i="1"/>
  <c r="R151" i="1" s="1"/>
  <c r="O151" i="1"/>
  <c r="P151" i="1" s="1"/>
  <c r="M151" i="1"/>
  <c r="N151" i="1" s="1"/>
  <c r="K151" i="1"/>
  <c r="L151" i="1" s="1"/>
  <c r="H151" i="1"/>
  <c r="I151" i="1" s="1"/>
  <c r="E151" i="1"/>
  <c r="F151" i="1" s="1"/>
  <c r="B151" i="1"/>
  <c r="C151" i="1" s="1"/>
  <c r="S150" i="1"/>
  <c r="T150" i="1" s="1"/>
  <c r="Q150" i="1"/>
  <c r="R150" i="1" s="1"/>
  <c r="O150" i="1"/>
  <c r="P150" i="1" s="1"/>
  <c r="M150" i="1"/>
  <c r="N150" i="1" s="1"/>
  <c r="K150" i="1"/>
  <c r="L150" i="1" s="1"/>
  <c r="H150" i="1"/>
  <c r="I150" i="1" s="1"/>
  <c r="E150" i="1"/>
  <c r="F150" i="1" s="1"/>
  <c r="B150" i="1"/>
  <c r="C150" i="1" s="1"/>
  <c r="S149" i="1"/>
  <c r="T149" i="1" s="1"/>
  <c r="Q149" i="1"/>
  <c r="R149" i="1" s="1"/>
  <c r="O149" i="1"/>
  <c r="P149" i="1" s="1"/>
  <c r="M149" i="1"/>
  <c r="N149" i="1" s="1"/>
  <c r="K149" i="1"/>
  <c r="L149" i="1" s="1"/>
  <c r="H149" i="1"/>
  <c r="I149" i="1" s="1"/>
  <c r="E149" i="1"/>
  <c r="F149" i="1" s="1"/>
  <c r="B149" i="1"/>
  <c r="C149" i="1" s="1"/>
  <c r="S148" i="1"/>
  <c r="T148" i="1" s="1"/>
  <c r="Q148" i="1"/>
  <c r="R148" i="1" s="1"/>
  <c r="O148" i="1"/>
  <c r="P148" i="1" s="1"/>
  <c r="M148" i="1"/>
  <c r="N148" i="1" s="1"/>
  <c r="K148" i="1"/>
  <c r="L148" i="1" s="1"/>
  <c r="H148" i="1"/>
  <c r="I148" i="1" s="1"/>
  <c r="E148" i="1"/>
  <c r="F148" i="1" s="1"/>
  <c r="B148" i="1"/>
  <c r="C148" i="1" s="1"/>
  <c r="S147" i="1"/>
  <c r="T147" i="1" s="1"/>
  <c r="Q147" i="1"/>
  <c r="R147" i="1" s="1"/>
  <c r="O147" i="1"/>
  <c r="P147" i="1" s="1"/>
  <c r="M147" i="1"/>
  <c r="N147" i="1" s="1"/>
  <c r="K147" i="1"/>
  <c r="L147" i="1" s="1"/>
  <c r="H147" i="1"/>
  <c r="I147" i="1" s="1"/>
  <c r="E147" i="1"/>
  <c r="F147" i="1" s="1"/>
  <c r="B147" i="1"/>
  <c r="C147" i="1" s="1"/>
  <c r="S146" i="1"/>
  <c r="T146" i="1" s="1"/>
  <c r="Q146" i="1"/>
  <c r="R146" i="1" s="1"/>
  <c r="O146" i="1"/>
  <c r="P146" i="1" s="1"/>
  <c r="M146" i="1"/>
  <c r="N146" i="1" s="1"/>
  <c r="K146" i="1"/>
  <c r="L146" i="1" s="1"/>
  <c r="H146" i="1"/>
  <c r="I146" i="1" s="1"/>
  <c r="E146" i="1"/>
  <c r="F146" i="1" s="1"/>
  <c r="B146" i="1"/>
  <c r="C146" i="1" s="1"/>
  <c r="S145" i="1"/>
  <c r="T145" i="1" s="1"/>
  <c r="Q145" i="1"/>
  <c r="R145" i="1" s="1"/>
  <c r="O145" i="1"/>
  <c r="P145" i="1" s="1"/>
  <c r="M145" i="1"/>
  <c r="N145" i="1" s="1"/>
  <c r="K145" i="1"/>
  <c r="L145" i="1" s="1"/>
  <c r="H145" i="1"/>
  <c r="I145" i="1" s="1"/>
  <c r="E145" i="1"/>
  <c r="F145" i="1" s="1"/>
  <c r="B145" i="1"/>
  <c r="C145" i="1" s="1"/>
  <c r="S144" i="1"/>
  <c r="T144" i="1" s="1"/>
  <c r="Q144" i="1"/>
  <c r="R144" i="1" s="1"/>
  <c r="O144" i="1"/>
  <c r="P144" i="1" s="1"/>
  <c r="M144" i="1"/>
  <c r="N144" i="1" s="1"/>
  <c r="K144" i="1"/>
  <c r="L144" i="1" s="1"/>
  <c r="H144" i="1"/>
  <c r="I144" i="1" s="1"/>
  <c r="E144" i="1"/>
  <c r="F144" i="1" s="1"/>
  <c r="B144" i="1"/>
  <c r="C144" i="1" s="1"/>
  <c r="S143" i="1"/>
  <c r="T143" i="1" s="1"/>
  <c r="Q143" i="1"/>
  <c r="R143" i="1" s="1"/>
  <c r="O143" i="1"/>
  <c r="P143" i="1" s="1"/>
  <c r="M143" i="1"/>
  <c r="N143" i="1" s="1"/>
  <c r="K143" i="1"/>
  <c r="L143" i="1" s="1"/>
  <c r="H143" i="1"/>
  <c r="I143" i="1" s="1"/>
  <c r="E143" i="1"/>
  <c r="F143" i="1" s="1"/>
  <c r="B143" i="1"/>
  <c r="C143" i="1" s="1"/>
  <c r="S142" i="1"/>
  <c r="T142" i="1" s="1"/>
  <c r="Q142" i="1"/>
  <c r="R142" i="1" s="1"/>
  <c r="O142" i="1"/>
  <c r="P142" i="1" s="1"/>
  <c r="M142" i="1"/>
  <c r="N142" i="1" s="1"/>
  <c r="K142" i="1"/>
  <c r="L142" i="1" s="1"/>
  <c r="H142" i="1"/>
  <c r="I142" i="1" s="1"/>
  <c r="E142" i="1"/>
  <c r="F142" i="1" s="1"/>
  <c r="B142" i="1"/>
  <c r="C142" i="1" s="1"/>
  <c r="S141" i="1"/>
  <c r="T141" i="1" s="1"/>
  <c r="Q141" i="1"/>
  <c r="R141" i="1" s="1"/>
  <c r="O141" i="1"/>
  <c r="P141" i="1" s="1"/>
  <c r="M141" i="1"/>
  <c r="N141" i="1" s="1"/>
  <c r="K141" i="1"/>
  <c r="L141" i="1" s="1"/>
  <c r="H141" i="1"/>
  <c r="I141" i="1" s="1"/>
  <c r="E141" i="1"/>
  <c r="F141" i="1" s="1"/>
  <c r="B141" i="1"/>
  <c r="C141" i="1" s="1"/>
  <c r="S140" i="1"/>
  <c r="T140" i="1" s="1"/>
  <c r="Q140" i="1"/>
  <c r="R140" i="1" s="1"/>
  <c r="O140" i="1"/>
  <c r="P140" i="1" s="1"/>
  <c r="M140" i="1"/>
  <c r="N140" i="1" s="1"/>
  <c r="K140" i="1"/>
  <c r="L140" i="1" s="1"/>
  <c r="H140" i="1"/>
  <c r="I140" i="1" s="1"/>
  <c r="E140" i="1"/>
  <c r="F140" i="1" s="1"/>
  <c r="B140" i="1"/>
  <c r="C140" i="1" s="1"/>
  <c r="S139" i="1"/>
  <c r="T139" i="1" s="1"/>
  <c r="Q139" i="1"/>
  <c r="R139" i="1" s="1"/>
  <c r="O139" i="1"/>
  <c r="P139" i="1" s="1"/>
  <c r="M139" i="1"/>
  <c r="N139" i="1" s="1"/>
  <c r="K139" i="1"/>
  <c r="L139" i="1" s="1"/>
  <c r="H139" i="1"/>
  <c r="I139" i="1" s="1"/>
  <c r="E139" i="1"/>
  <c r="F139" i="1" s="1"/>
  <c r="B139" i="1"/>
  <c r="C139" i="1" s="1"/>
  <c r="S138" i="1"/>
  <c r="T138" i="1" s="1"/>
  <c r="Q138" i="1"/>
  <c r="R138" i="1" s="1"/>
  <c r="O138" i="1"/>
  <c r="P138" i="1" s="1"/>
  <c r="M138" i="1"/>
  <c r="N138" i="1" s="1"/>
  <c r="K138" i="1"/>
  <c r="L138" i="1" s="1"/>
  <c r="H138" i="1"/>
  <c r="I138" i="1" s="1"/>
  <c r="E138" i="1"/>
  <c r="F138" i="1" s="1"/>
  <c r="B138" i="1"/>
  <c r="C138" i="1" s="1"/>
  <c r="S137" i="1"/>
  <c r="T137" i="1" s="1"/>
  <c r="Q137" i="1"/>
  <c r="R137" i="1" s="1"/>
  <c r="O137" i="1"/>
  <c r="P137" i="1" s="1"/>
  <c r="M137" i="1"/>
  <c r="N137" i="1" s="1"/>
  <c r="K137" i="1"/>
  <c r="L137" i="1" s="1"/>
  <c r="H137" i="1"/>
  <c r="I137" i="1" s="1"/>
  <c r="E137" i="1"/>
  <c r="F137" i="1" s="1"/>
  <c r="B137" i="1"/>
  <c r="C137" i="1" s="1"/>
  <c r="S136" i="1"/>
  <c r="T136" i="1" s="1"/>
  <c r="Q136" i="1"/>
  <c r="R136" i="1" s="1"/>
  <c r="O136" i="1"/>
  <c r="P136" i="1" s="1"/>
  <c r="M136" i="1"/>
  <c r="N136" i="1" s="1"/>
  <c r="K136" i="1"/>
  <c r="L136" i="1" s="1"/>
  <c r="H136" i="1"/>
  <c r="I136" i="1" s="1"/>
  <c r="E136" i="1"/>
  <c r="F136" i="1" s="1"/>
  <c r="B136" i="1"/>
  <c r="C136" i="1" s="1"/>
  <c r="S135" i="1"/>
  <c r="T135" i="1" s="1"/>
  <c r="Q135" i="1"/>
  <c r="R135" i="1" s="1"/>
  <c r="O135" i="1"/>
  <c r="P135" i="1" s="1"/>
  <c r="M135" i="1"/>
  <c r="N135" i="1" s="1"/>
  <c r="K135" i="1"/>
  <c r="L135" i="1" s="1"/>
  <c r="H135" i="1"/>
  <c r="I135" i="1" s="1"/>
  <c r="E135" i="1"/>
  <c r="F135" i="1" s="1"/>
  <c r="B135" i="1"/>
  <c r="C135" i="1" s="1"/>
  <c r="S134" i="1"/>
  <c r="T134" i="1" s="1"/>
  <c r="Q134" i="1"/>
  <c r="R134" i="1" s="1"/>
  <c r="O134" i="1"/>
  <c r="P134" i="1" s="1"/>
  <c r="M134" i="1"/>
  <c r="N134" i="1" s="1"/>
  <c r="K134" i="1"/>
  <c r="L134" i="1" s="1"/>
  <c r="H134" i="1"/>
  <c r="I134" i="1" s="1"/>
  <c r="E134" i="1"/>
  <c r="F134" i="1" s="1"/>
  <c r="B134" i="1"/>
  <c r="C134" i="1" s="1"/>
  <c r="S133" i="1"/>
  <c r="T133" i="1" s="1"/>
  <c r="Q133" i="1"/>
  <c r="R133" i="1" s="1"/>
  <c r="O133" i="1"/>
  <c r="P133" i="1" s="1"/>
  <c r="M133" i="1"/>
  <c r="N133" i="1" s="1"/>
  <c r="K133" i="1"/>
  <c r="L133" i="1" s="1"/>
  <c r="H133" i="1"/>
  <c r="I133" i="1" s="1"/>
  <c r="E133" i="1"/>
  <c r="F133" i="1" s="1"/>
  <c r="B133" i="1"/>
  <c r="C133" i="1" s="1"/>
  <c r="S132" i="1"/>
  <c r="T132" i="1" s="1"/>
  <c r="Q132" i="1"/>
  <c r="R132" i="1" s="1"/>
  <c r="O132" i="1"/>
  <c r="P132" i="1" s="1"/>
  <c r="M132" i="1"/>
  <c r="N132" i="1" s="1"/>
  <c r="K132" i="1"/>
  <c r="L132" i="1" s="1"/>
  <c r="H132" i="1"/>
  <c r="I132" i="1" s="1"/>
  <c r="E132" i="1"/>
  <c r="F132" i="1" s="1"/>
  <c r="B132" i="1"/>
  <c r="C132" i="1" s="1"/>
  <c r="S131" i="1"/>
  <c r="T131" i="1" s="1"/>
  <c r="Q131" i="1"/>
  <c r="R131" i="1" s="1"/>
  <c r="O131" i="1"/>
  <c r="P131" i="1" s="1"/>
  <c r="M131" i="1"/>
  <c r="N131" i="1" s="1"/>
  <c r="K131" i="1"/>
  <c r="L131" i="1" s="1"/>
  <c r="H131" i="1"/>
  <c r="I131" i="1" s="1"/>
  <c r="E131" i="1"/>
  <c r="F131" i="1" s="1"/>
  <c r="B131" i="1"/>
  <c r="C131" i="1" s="1"/>
  <c r="H130" i="1"/>
  <c r="I130" i="1" s="1"/>
  <c r="E130" i="1"/>
  <c r="F130" i="1" s="1"/>
  <c r="B130" i="1"/>
  <c r="C130" i="1" s="1"/>
  <c r="H129" i="1"/>
  <c r="I129" i="1" s="1"/>
  <c r="E129" i="1"/>
  <c r="F129" i="1" s="1"/>
  <c r="B129" i="1"/>
  <c r="C129" i="1" s="1"/>
  <c r="H128" i="1"/>
  <c r="I128" i="1" s="1"/>
  <c r="E128" i="1"/>
  <c r="F128" i="1" s="1"/>
  <c r="B128" i="1"/>
  <c r="C128" i="1" s="1"/>
  <c r="E127" i="1"/>
  <c r="F127" i="1" s="1"/>
  <c r="B127" i="1"/>
  <c r="C127" i="1" s="1"/>
  <c r="E126" i="1"/>
  <c r="F126" i="1" s="1"/>
  <c r="B126" i="1"/>
  <c r="C126" i="1" s="1"/>
  <c r="B125" i="1"/>
  <c r="C125" i="1" s="1"/>
  <c r="B124" i="1"/>
  <c r="C124" i="1" s="1"/>
  <c r="B123" i="1"/>
  <c r="C123" i="1" s="1"/>
  <c r="B122" i="1"/>
  <c r="C122" i="1" s="1"/>
  <c r="B121" i="1"/>
  <c r="C121" i="1" s="1"/>
  <c r="M28" i="6" l="1"/>
  <c r="P28" i="6"/>
  <c r="M31" i="6"/>
  <c r="P31" i="6"/>
  <c r="M32" i="6"/>
  <c r="P32" i="6"/>
  <c r="M30" i="6"/>
  <c r="P30" i="6"/>
  <c r="M29" i="6"/>
  <c r="P29" i="6"/>
  <c r="M19" i="9"/>
  <c r="I27" i="9"/>
  <c r="K27" i="9" s="1"/>
  <c r="I28" i="6"/>
  <c r="K28" i="6" s="1"/>
  <c r="P19" i="9"/>
  <c r="M27" i="9"/>
  <c r="I31" i="6"/>
  <c r="K31" i="6" s="1"/>
  <c r="M30" i="9"/>
  <c r="I30" i="9"/>
  <c r="K30" i="9" s="1"/>
  <c r="P29" i="9"/>
  <c r="M29" i="9"/>
  <c r="I27" i="6"/>
  <c r="K27" i="6" s="1"/>
  <c r="M27" i="6"/>
  <c r="I30" i="6"/>
  <c r="K30" i="6" s="1"/>
  <c r="I16" i="6"/>
  <c r="K16" i="6" s="1"/>
  <c r="M16" i="6"/>
  <c r="I32" i="6"/>
  <c r="K32" i="6" s="1"/>
  <c r="I29" i="6"/>
  <c r="K29" i="6" s="1"/>
  <c r="M15" i="6"/>
  <c r="I15" i="6"/>
  <c r="K15" i="6" s="1"/>
  <c r="I27" i="7"/>
  <c r="K27" i="7" s="1"/>
  <c r="M27" i="7"/>
  <c r="I18" i="7"/>
  <c r="K18" i="7" s="1"/>
  <c r="M18" i="7"/>
  <c r="M17" i="7"/>
  <c r="I17" i="7"/>
  <c r="K17" i="7" s="1"/>
  <c r="I19" i="6"/>
  <c r="K19" i="6" s="1"/>
  <c r="M17" i="6"/>
  <c r="I15" i="7"/>
  <c r="K15" i="7" s="1"/>
  <c r="M15" i="7"/>
  <c r="M19" i="6"/>
  <c r="I17" i="6"/>
  <c r="K17" i="6" s="1"/>
  <c r="I16" i="7"/>
  <c r="K16" i="7" s="1"/>
  <c r="M16" i="7"/>
  <c r="M30" i="7"/>
  <c r="I30" i="7"/>
  <c r="K30" i="7" s="1"/>
  <c r="M18" i="6"/>
  <c r="I18" i="6"/>
  <c r="K18" i="6" s="1"/>
  <c r="M31" i="7"/>
  <c r="I31" i="7"/>
  <c r="K31" i="7" s="1"/>
  <c r="I32" i="7"/>
  <c r="K32" i="7" s="1"/>
  <c r="M32" i="7"/>
  <c r="M29" i="7"/>
  <c r="I29" i="7"/>
  <c r="K29" i="7" s="1"/>
  <c r="M28" i="7"/>
  <c r="I28" i="7"/>
  <c r="K28" i="7" s="1"/>
  <c r="I19" i="7"/>
  <c r="K19" i="7" s="1"/>
  <c r="M19" i="7"/>
  <c r="I68" i="2"/>
  <c r="K68" i="2" s="1"/>
  <c r="I22" i="2"/>
  <c r="K22" i="2" s="1"/>
  <c r="I38" i="2"/>
  <c r="K38" i="2" s="1"/>
  <c r="I70" i="2"/>
  <c r="K70" i="2" s="1"/>
  <c r="I61" i="2"/>
  <c r="K61" i="2" s="1"/>
  <c r="I28" i="2"/>
  <c r="K28" i="2" s="1"/>
  <c r="I46" i="2"/>
  <c r="K46" i="2" s="1"/>
  <c r="I64" i="2"/>
  <c r="K64" i="2" s="1"/>
  <c r="I16" i="2"/>
  <c r="K16" i="2" s="1"/>
  <c r="I34" i="2"/>
  <c r="K34" i="2" s="1"/>
  <c r="I52" i="2"/>
  <c r="K52" i="2" s="1"/>
  <c r="I58" i="2"/>
  <c r="K58" i="2" s="1"/>
  <c r="I40" i="2"/>
  <c r="K40" i="2" s="1"/>
  <c r="I20" i="2"/>
  <c r="K20" i="2" s="1"/>
  <c r="I32" i="2"/>
  <c r="K32" i="2" s="1"/>
  <c r="I44" i="2"/>
  <c r="K44" i="2" s="1"/>
  <c r="I56" i="2"/>
  <c r="K56" i="2" s="1"/>
  <c r="I18" i="2"/>
  <c r="K18" i="2" s="1"/>
  <c r="I30" i="2"/>
  <c r="K30" i="2" s="1"/>
  <c r="I42" i="2"/>
  <c r="K42" i="2" s="1"/>
  <c r="I66" i="2"/>
  <c r="K66" i="2" s="1"/>
  <c r="I76" i="2"/>
  <c r="K76" i="2" s="1"/>
  <c r="I45" i="2"/>
  <c r="K45" i="2" s="1"/>
  <c r="I62" i="2"/>
  <c r="K62" i="2" s="1"/>
  <c r="I19" i="2"/>
  <c r="K19" i="2" s="1"/>
  <c r="I31" i="2"/>
  <c r="K31" i="2" s="1"/>
  <c r="I43" i="2"/>
  <c r="K43" i="2" s="1"/>
  <c r="I24" i="2"/>
  <c r="K24" i="2" s="1"/>
  <c r="I72" i="2" l="1"/>
  <c r="K72" i="2" s="1"/>
  <c r="I50" i="2"/>
  <c r="K50" i="2" s="1"/>
  <c r="I60" i="2"/>
  <c r="K60" i="2" s="1"/>
  <c r="I37" i="2"/>
  <c r="K37" i="2" s="1"/>
  <c r="I26" i="2"/>
  <c r="K26" i="2" s="1"/>
  <c r="I55" i="2"/>
  <c r="K55" i="2" s="1"/>
  <c r="I57" i="2"/>
  <c r="K57" i="2" s="1"/>
  <c r="I27" i="2"/>
  <c r="K27" i="2" s="1"/>
  <c r="I49" i="2"/>
  <c r="K49" i="2" s="1"/>
  <c r="I21" i="2"/>
  <c r="K21" i="2" s="1"/>
  <c r="I15" i="2"/>
  <c r="K15" i="2" s="1"/>
  <c r="I36" i="2"/>
  <c r="K36" i="2" s="1"/>
  <c r="I48" i="2"/>
  <c r="K48" i="2" s="1"/>
  <c r="I33" i="2"/>
  <c r="K33" i="2" s="1"/>
  <c r="I67" i="2"/>
  <c r="K67" i="2" s="1"/>
  <c r="I59" i="2"/>
  <c r="K59" i="2" s="1"/>
  <c r="I54" i="2"/>
  <c r="K54" i="2" s="1"/>
  <c r="I69" i="2"/>
  <c r="K69" i="2" s="1"/>
  <c r="I75" i="2"/>
  <c r="K75" i="2" s="1"/>
  <c r="I25" i="2"/>
  <c r="K25" i="2" s="1"/>
  <c r="I73" i="2"/>
  <c r="K73" i="2" s="1"/>
  <c r="I47" i="2"/>
  <c r="K47" i="2" s="1"/>
  <c r="I35" i="2"/>
  <c r="K35" i="2" s="1"/>
  <c r="I23" i="2"/>
  <c r="K23" i="2" s="1"/>
  <c r="I39" i="2"/>
  <c r="K39" i="2" s="1"/>
  <c r="I63" i="2"/>
  <c r="K63" i="2" s="1"/>
  <c r="I74" i="2"/>
  <c r="K74" i="2" s="1"/>
  <c r="I71" i="2"/>
  <c r="K71" i="2" s="1"/>
  <c r="I51" i="2"/>
  <c r="K51" i="2" s="1"/>
  <c r="I17" i="2"/>
  <c r="K17" i="2" s="1"/>
  <c r="I65" i="2"/>
  <c r="K65" i="2" s="1"/>
  <c r="I53" i="2"/>
  <c r="K53" i="2" s="1"/>
  <c r="I41" i="2"/>
  <c r="K41" i="2" s="1"/>
  <c r="I29" i="2"/>
  <c r="K29" i="2" s="1"/>
  <c r="B97" i="5" l="1"/>
  <c r="B100" i="5"/>
  <c r="B15" i="5"/>
  <c r="B94" i="5"/>
  <c r="B23" i="5"/>
  <c r="B40" i="5"/>
  <c r="B43" i="5"/>
  <c r="B75" i="5"/>
  <c r="B6" i="5"/>
  <c r="B10" i="5"/>
  <c r="B13" i="5"/>
  <c r="B21" i="5"/>
  <c r="B38" i="5"/>
  <c r="B44" i="5"/>
  <c r="B55" i="5"/>
  <c r="B59" i="5"/>
  <c r="B68" i="5"/>
  <c r="B83" i="5"/>
  <c r="B92" i="5"/>
  <c r="B103" i="5"/>
  <c r="B24" i="5"/>
  <c r="B41" i="5"/>
  <c r="B51" i="5"/>
  <c r="B60" i="5"/>
  <c r="B64" i="5"/>
  <c r="B73" i="5"/>
  <c r="B81" i="5"/>
  <c r="B84" i="5"/>
  <c r="B108" i="5"/>
  <c r="B18" i="5"/>
  <c r="B31" i="5"/>
  <c r="B32" i="5"/>
  <c r="B52" i="5"/>
  <c r="B57" i="5"/>
  <c r="B88" i="5"/>
  <c r="B105" i="5"/>
  <c r="B7" i="5"/>
  <c r="B22" i="5"/>
  <c r="B28" i="5"/>
  <c r="B39" i="5"/>
  <c r="B46" i="5"/>
  <c r="B49" i="5"/>
  <c r="B62" i="5"/>
  <c r="B65" i="5"/>
  <c r="B70" i="5"/>
  <c r="B86" i="5"/>
  <c r="B89" i="5"/>
  <c r="B110" i="5"/>
  <c r="B26" i="5"/>
  <c r="B29" i="5"/>
  <c r="B34" i="5"/>
  <c r="B37" i="5"/>
  <c r="B78" i="5"/>
  <c r="B8" i="5"/>
  <c r="B3" i="5"/>
  <c r="B12" i="5"/>
  <c r="B19" i="5"/>
  <c r="B20" i="5"/>
  <c r="B54" i="5"/>
  <c r="B67" i="5"/>
  <c r="B91" i="5"/>
  <c r="B102" i="5"/>
  <c r="B106" i="5"/>
  <c r="B5" i="5"/>
  <c r="B16" i="5"/>
  <c r="B47" i="5"/>
  <c r="B71" i="5"/>
  <c r="B72" i="5"/>
  <c r="B80" i="5"/>
  <c r="B87" i="5"/>
  <c r="B96" i="5"/>
  <c r="B99" i="5"/>
  <c r="B107" i="5"/>
  <c r="B14" i="5"/>
  <c r="B17" i="5"/>
  <c r="B27" i="5"/>
  <c r="B35" i="5"/>
  <c r="B45" i="5"/>
  <c r="B48" i="5"/>
  <c r="B56" i="5"/>
  <c r="B69" i="5"/>
  <c r="B76" i="5"/>
  <c r="B93" i="5"/>
  <c r="B104" i="5"/>
  <c r="B4" i="5"/>
  <c r="B9" i="5"/>
  <c r="B11" i="5"/>
  <c r="B25" i="5"/>
  <c r="B30" i="5"/>
  <c r="B33" i="5"/>
  <c r="B36" i="5"/>
  <c r="B42" i="5"/>
  <c r="B50" i="5"/>
  <c r="B53" i="5"/>
  <c r="B58" i="5"/>
  <c r="B61" i="5"/>
  <c r="B63" i="5"/>
  <c r="B66" i="5"/>
  <c r="B74" i="5"/>
  <c r="B77" i="5"/>
  <c r="B79" i="5"/>
  <c r="B82" i="5"/>
  <c r="B85" i="5"/>
  <c r="B90" i="5"/>
  <c r="B95" i="5"/>
  <c r="B98" i="5"/>
  <c r="B101" i="5"/>
  <c r="B109" i="5"/>
  <c r="J101" i="5" l="1"/>
  <c r="L101" i="5" s="1"/>
  <c r="J102" i="5"/>
  <c r="L102" i="5" s="1"/>
  <c r="J103" i="5"/>
  <c r="L103" i="5" s="1"/>
  <c r="J106" i="5"/>
  <c r="L106" i="5" s="1"/>
  <c r="J104" i="5"/>
  <c r="L104" i="5" s="1"/>
  <c r="J109" i="5"/>
  <c r="L109" i="5" s="1"/>
  <c r="J107" i="5"/>
  <c r="L107" i="5" s="1"/>
  <c r="J105" i="5"/>
  <c r="L105" i="5" s="1"/>
  <c r="J108" i="5"/>
  <c r="L108" i="5" s="1"/>
  <c r="J110" i="5"/>
  <c r="L110" i="5" s="1"/>
  <c r="J100" i="5"/>
  <c r="L100" i="5" s="1"/>
  <c r="J99" i="5"/>
  <c r="L99" i="5" s="1"/>
  <c r="Q36" i="10" l="1"/>
  <c r="P36" i="10" s="1"/>
  <c r="Q23" i="10"/>
  <c r="P23" i="10" s="1"/>
  <c r="Q54" i="10"/>
  <c r="P54" i="10" s="1"/>
  <c r="Q49" i="10"/>
  <c r="P49" i="10" s="1"/>
  <c r="Q90" i="10"/>
  <c r="P90" i="10" s="1"/>
  <c r="R85" i="10"/>
  <c r="M85" i="10" s="1"/>
  <c r="Q20" i="10"/>
  <c r="P20" i="10" s="1"/>
  <c r="Q75" i="10"/>
  <c r="P75" i="10" s="1"/>
  <c r="R23" i="10"/>
  <c r="M23" i="10" s="1"/>
  <c r="R26" i="10"/>
  <c r="M26" i="10" s="1"/>
  <c r="Q34" i="10"/>
  <c r="P34" i="10" s="1"/>
  <c r="Q60" i="10"/>
  <c r="P60" i="10" s="1"/>
  <c r="Q73" i="10"/>
  <c r="P73" i="10" s="1"/>
  <c r="R90" i="10"/>
  <c r="M90" i="10" s="1"/>
  <c r="Q21" i="10"/>
  <c r="P21" i="10" s="1"/>
  <c r="Q108" i="10"/>
  <c r="P108" i="10" s="1"/>
  <c r="R37" i="10"/>
  <c r="M37" i="10" s="1"/>
  <c r="Q37" i="10"/>
  <c r="P37" i="10" s="1"/>
  <c r="Q96" i="10"/>
  <c r="P96" i="10" s="1"/>
  <c r="Q25" i="10"/>
  <c r="P25" i="10" s="1"/>
  <c r="Q102" i="10"/>
  <c r="P102" i="10" s="1"/>
  <c r="R36" i="10"/>
  <c r="M36" i="10" s="1"/>
  <c r="Q51" i="10"/>
  <c r="P51" i="10" s="1"/>
  <c r="R72" i="10"/>
  <c r="M72" i="10" s="1"/>
  <c r="Q86" i="10"/>
  <c r="P86" i="10" s="1"/>
  <c r="R62" i="10"/>
  <c r="M62" i="10" s="1"/>
  <c r="R49" i="10"/>
  <c r="M49" i="10" s="1"/>
  <c r="Q39" i="10"/>
  <c r="P39" i="10" s="1"/>
  <c r="Q59" i="10"/>
  <c r="P59" i="10" s="1"/>
  <c r="Q74" i="10"/>
  <c r="P74" i="10" s="1"/>
  <c r="Q26" i="10"/>
  <c r="P26" i="10" s="1"/>
  <c r="Q35" i="10"/>
  <c r="P35" i="10" s="1"/>
  <c r="Q62" i="10"/>
  <c r="P62" i="10" s="1"/>
  <c r="R66" i="10"/>
  <c r="M66" i="10" s="1"/>
  <c r="Q14" i="10"/>
  <c r="P14" i="10" s="1"/>
  <c r="Q85" i="10"/>
  <c r="P85" i="10" s="1"/>
  <c r="Q38" i="10"/>
  <c r="P38" i="10" s="1"/>
  <c r="N62" i="10"/>
  <c r="S62" i="10"/>
  <c r="B62" i="10" s="1"/>
  <c r="R93" i="10"/>
  <c r="M93" i="10" s="1"/>
  <c r="R39" i="10"/>
  <c r="M39" i="10" s="1"/>
  <c r="S50" i="10"/>
  <c r="B50" i="10" s="1"/>
  <c r="S67" i="10"/>
  <c r="B67" i="10" s="1"/>
  <c r="R73" i="10"/>
  <c r="M73" i="10" s="1"/>
  <c r="R96" i="10"/>
  <c r="M96" i="10" s="1"/>
  <c r="R99" i="10"/>
  <c r="M99" i="10" s="1"/>
  <c r="S104" i="10"/>
  <c r="B104" i="10" s="1"/>
  <c r="R107" i="10"/>
  <c r="M107" i="10" s="1"/>
  <c r="Q84" i="10"/>
  <c r="P84" i="10" s="1"/>
  <c r="S7" i="10"/>
  <c r="B7" i="10" s="1"/>
  <c r="S27" i="10"/>
  <c r="B27" i="10" s="1"/>
  <c r="S47" i="10"/>
  <c r="B47" i="10" s="1"/>
  <c r="S87" i="10"/>
  <c r="B87" i="10" s="1"/>
  <c r="Q83" i="10"/>
  <c r="P83" i="10" s="1"/>
  <c r="R7" i="10"/>
  <c r="M7" i="10" s="1"/>
  <c r="R14" i="10"/>
  <c r="M14" i="10" s="1"/>
  <c r="S32" i="10"/>
  <c r="B32" i="10" s="1"/>
  <c r="S64" i="10"/>
  <c r="B64" i="10" s="1"/>
  <c r="Q65" i="10"/>
  <c r="P65" i="10" s="1"/>
  <c r="R65" i="10"/>
  <c r="M65" i="10" s="1"/>
  <c r="N65" i="10"/>
  <c r="S65" i="10"/>
  <c r="B65" i="10" s="1"/>
  <c r="R84" i="10"/>
  <c r="M84" i="10" s="1"/>
  <c r="N85" i="10"/>
  <c r="S85" i="10"/>
  <c r="B85" i="10" s="1"/>
  <c r="S92" i="10"/>
  <c r="B92" i="10" s="1"/>
  <c r="S95" i="10"/>
  <c r="B95" i="10" s="1"/>
  <c r="Q82" i="10"/>
  <c r="P82" i="10" s="1"/>
  <c r="S44" i="10"/>
  <c r="B44" i="10" s="1"/>
  <c r="Q3" i="10"/>
  <c r="P3" i="10" s="1"/>
  <c r="R3" i="10"/>
  <c r="M3" i="10" s="1"/>
  <c r="N3" i="10"/>
  <c r="S3" i="10"/>
  <c r="B3" i="10" s="1"/>
  <c r="Q22" i="10"/>
  <c r="P22" i="10" s="1"/>
  <c r="R22" i="10"/>
  <c r="M22" i="10" s="1"/>
  <c r="N22" i="10"/>
  <c r="S22" i="10"/>
  <c r="B22" i="10" s="1"/>
  <c r="R27" i="10"/>
  <c r="M27" i="10" s="1"/>
  <c r="S35" i="10"/>
  <c r="B35" i="10" s="1"/>
  <c r="R58" i="10"/>
  <c r="M58" i="10" s="1"/>
  <c r="Q70" i="10"/>
  <c r="P70" i="10" s="1"/>
  <c r="R70" i="10"/>
  <c r="M70" i="10" s="1"/>
  <c r="N70" i="10"/>
  <c r="S70" i="10"/>
  <c r="B70" i="10" s="1"/>
  <c r="Q76" i="10"/>
  <c r="P76" i="10" s="1"/>
  <c r="R76" i="10"/>
  <c r="M76" i="10" s="1"/>
  <c r="R87" i="10"/>
  <c r="M87" i="10" s="1"/>
  <c r="Q93" i="10"/>
  <c r="P93" i="10" s="1"/>
  <c r="N93" i="10"/>
  <c r="S93" i="10"/>
  <c r="B93" i="10" s="1"/>
  <c r="Q69" i="10"/>
  <c r="P69" i="10" s="1"/>
  <c r="Q28" i="10"/>
  <c r="P28" i="10" s="1"/>
  <c r="R28" i="10"/>
  <c r="M28" i="10" s="1"/>
  <c r="N28" i="10"/>
  <c r="S28" i="10"/>
  <c r="B28" i="10" s="1"/>
  <c r="Q5" i="10"/>
  <c r="P5" i="10" s="1"/>
  <c r="R5" i="10"/>
  <c r="M5" i="10" s="1"/>
  <c r="N5" i="10"/>
  <c r="S5" i="10"/>
  <c r="B5" i="10" s="1"/>
  <c r="Q16" i="10"/>
  <c r="P16" i="10" s="1"/>
  <c r="R16" i="10"/>
  <c r="M16" i="10" s="1"/>
  <c r="N16" i="10"/>
  <c r="S16" i="10"/>
  <c r="B16" i="10" s="1"/>
  <c r="Q30" i="10"/>
  <c r="P30" i="10" s="1"/>
  <c r="R30" i="10"/>
  <c r="M30" i="10" s="1"/>
  <c r="N30" i="10"/>
  <c r="S30" i="10"/>
  <c r="B30" i="10" s="1"/>
  <c r="Q33" i="10"/>
  <c r="P33" i="10" s="1"/>
  <c r="R33" i="10"/>
  <c r="M33" i="10" s="1"/>
  <c r="N33" i="10"/>
  <c r="S33" i="10"/>
  <c r="B33" i="10" s="1"/>
  <c r="N39" i="10"/>
  <c r="S39" i="10"/>
  <c r="B39" i="10" s="1"/>
  <c r="S52" i="10"/>
  <c r="B52" i="10" s="1"/>
  <c r="Q53" i="10"/>
  <c r="P53" i="10" s="1"/>
  <c r="R53" i="10"/>
  <c r="M53" i="10" s="1"/>
  <c r="N53" i="10"/>
  <c r="S53" i="10"/>
  <c r="B53" i="10" s="1"/>
  <c r="R61" i="10"/>
  <c r="M61" i="10" s="1"/>
  <c r="N73" i="10"/>
  <c r="S73" i="10"/>
  <c r="B73" i="10" s="1"/>
  <c r="S80" i="10"/>
  <c r="B80" i="10" s="1"/>
  <c r="S83" i="10"/>
  <c r="B83" i="10" s="1"/>
  <c r="N90" i="10"/>
  <c r="S90" i="10"/>
  <c r="B90" i="10" s="1"/>
  <c r="R95" i="10"/>
  <c r="M95" i="10" s="1"/>
  <c r="N96" i="10"/>
  <c r="S96" i="10"/>
  <c r="B96" i="10" s="1"/>
  <c r="Q107" i="10"/>
  <c r="P107" i="10" s="1"/>
  <c r="Q67" i="10"/>
  <c r="P67" i="10" s="1"/>
  <c r="R25" i="10"/>
  <c r="M25" i="10" s="1"/>
  <c r="N25" i="10"/>
  <c r="S25" i="10"/>
  <c r="B25" i="10" s="1"/>
  <c r="Q88" i="10"/>
  <c r="P88" i="10" s="1"/>
  <c r="R88" i="10"/>
  <c r="M88" i="10" s="1"/>
  <c r="N88" i="10"/>
  <c r="S88" i="10"/>
  <c r="B88" i="10" s="1"/>
  <c r="R102" i="10"/>
  <c r="M102" i="10" s="1"/>
  <c r="N102" i="10"/>
  <c r="S102" i="10"/>
  <c r="B102" i="10" s="1"/>
  <c r="Q98" i="10"/>
  <c r="P98" i="10" s="1"/>
  <c r="S20" i="10"/>
  <c r="B20" i="10" s="1"/>
  <c r="N26" i="10"/>
  <c r="S26" i="10"/>
  <c r="B26" i="10" s="1"/>
  <c r="R32" i="10"/>
  <c r="M32" i="10" s="1"/>
  <c r="Q44" i="10"/>
  <c r="P44" i="10" s="1"/>
  <c r="N44" i="10"/>
  <c r="R44" i="10"/>
  <c r="M44" i="10" s="1"/>
  <c r="R50" i="10"/>
  <c r="M50" i="10" s="1"/>
  <c r="N67" i="10"/>
  <c r="R67" i="10"/>
  <c r="M67" i="10" s="1"/>
  <c r="Q78" i="10"/>
  <c r="P78" i="10" s="1"/>
  <c r="R78" i="10"/>
  <c r="M78" i="10" s="1"/>
  <c r="N78" i="10"/>
  <c r="S78" i="10"/>
  <c r="B78" i="10" s="1"/>
  <c r="Q81" i="10"/>
  <c r="P81" i="10" s="1"/>
  <c r="R81" i="10"/>
  <c r="M81" i="10" s="1"/>
  <c r="N81" i="10"/>
  <c r="S81" i="10"/>
  <c r="B81" i="10" s="1"/>
  <c r="S86" i="10"/>
  <c r="B86" i="10" s="1"/>
  <c r="Q104" i="10"/>
  <c r="P104" i="10" s="1"/>
  <c r="N104" i="10"/>
  <c r="R104" i="10"/>
  <c r="M104" i="10" s="1"/>
  <c r="Q110" i="10"/>
  <c r="P110" i="10" s="1"/>
  <c r="R110" i="10"/>
  <c r="M110" i="10" s="1"/>
  <c r="N110" i="10"/>
  <c r="S110" i="10"/>
  <c r="B110" i="10" s="1"/>
  <c r="Q52" i="10"/>
  <c r="P52" i="10" s="1"/>
  <c r="R4" i="10"/>
  <c r="M4" i="10" s="1"/>
  <c r="N7" i="10"/>
  <c r="Q7" i="10"/>
  <c r="P7" i="10" s="1"/>
  <c r="Q9" i="10"/>
  <c r="P9" i="10" s="1"/>
  <c r="R9" i="10"/>
  <c r="M9" i="10" s="1"/>
  <c r="N9" i="10"/>
  <c r="S9" i="10"/>
  <c r="B9" i="10" s="1"/>
  <c r="Q11" i="10"/>
  <c r="P11" i="10" s="1"/>
  <c r="R11" i="10"/>
  <c r="M11" i="10" s="1"/>
  <c r="N11" i="10"/>
  <c r="S11" i="10"/>
  <c r="B11" i="10" s="1"/>
  <c r="Q18" i="10"/>
  <c r="P18" i="10" s="1"/>
  <c r="R18" i="10"/>
  <c r="M18" i="10" s="1"/>
  <c r="N18" i="10"/>
  <c r="S18" i="10"/>
  <c r="B18" i="10" s="1"/>
  <c r="N23" i="10"/>
  <c r="S23" i="10"/>
  <c r="B23" i="10" s="1"/>
  <c r="N35" i="10"/>
  <c r="R35" i="10"/>
  <c r="M35" i="10" s="1"/>
  <c r="N36" i="10"/>
  <c r="S36" i="10"/>
  <c r="B36" i="10" s="1"/>
  <c r="Q41" i="10"/>
  <c r="P41" i="10" s="1"/>
  <c r="R41" i="10"/>
  <c r="M41" i="10" s="1"/>
  <c r="N41" i="10"/>
  <c r="S41" i="10"/>
  <c r="B41" i="10" s="1"/>
  <c r="Q47" i="10"/>
  <c r="P47" i="10" s="1"/>
  <c r="N47" i="10"/>
  <c r="R47" i="10"/>
  <c r="M47" i="10" s="1"/>
  <c r="Q55" i="10"/>
  <c r="P55" i="10" s="1"/>
  <c r="R55" i="10"/>
  <c r="M55" i="10" s="1"/>
  <c r="N55" i="10"/>
  <c r="S55" i="10"/>
  <c r="B55" i="10" s="1"/>
  <c r="R57" i="10"/>
  <c r="M57" i="10" s="1"/>
  <c r="R80" i="10"/>
  <c r="M80" i="10" s="1"/>
  <c r="N84" i="10"/>
  <c r="S84" i="10"/>
  <c r="B84" i="10" s="1"/>
  <c r="N50" i="10"/>
  <c r="Q50" i="10"/>
  <c r="P50" i="10" s="1"/>
  <c r="R13" i="10"/>
  <c r="M13" i="10" s="1"/>
  <c r="S13" i="10"/>
  <c r="B13" i="10" s="1"/>
  <c r="R21" i="10"/>
  <c r="M21" i="10" s="1"/>
  <c r="N21" i="10"/>
  <c r="S21" i="10"/>
  <c r="B21" i="10" s="1"/>
  <c r="Q24" i="10"/>
  <c r="P24" i="10" s="1"/>
  <c r="R24" i="10"/>
  <c r="M24" i="10" s="1"/>
  <c r="N24" i="10"/>
  <c r="S24" i="10"/>
  <c r="B24" i="10" s="1"/>
  <c r="N27" i="10"/>
  <c r="Q27" i="10"/>
  <c r="P27" i="10" s="1"/>
  <c r="Q58" i="10"/>
  <c r="P58" i="10" s="1"/>
  <c r="N58" i="10"/>
  <c r="S58" i="10"/>
  <c r="B58" i="10" s="1"/>
  <c r="R60" i="10"/>
  <c r="M60" i="10" s="1"/>
  <c r="Q64" i="10"/>
  <c r="P64" i="10" s="1"/>
  <c r="N64" i="10"/>
  <c r="R64" i="10"/>
  <c r="M64" i="10" s="1"/>
  <c r="R69" i="10"/>
  <c r="M69" i="10" s="1"/>
  <c r="N69" i="10"/>
  <c r="S69" i="10"/>
  <c r="B69" i="10" s="1"/>
  <c r="R71" i="10"/>
  <c r="M71" i="10" s="1"/>
  <c r="Q72" i="10"/>
  <c r="P72" i="10" s="1"/>
  <c r="N72" i="10"/>
  <c r="S72" i="10"/>
  <c r="B72" i="10" s="1"/>
  <c r="S74" i="10"/>
  <c r="B74" i="10" s="1"/>
  <c r="R75" i="10"/>
  <c r="M75" i="10" s="1"/>
  <c r="N75" i="10"/>
  <c r="S75" i="10"/>
  <c r="B75" i="10" s="1"/>
  <c r="N87" i="10"/>
  <c r="Q87" i="10"/>
  <c r="P87" i="10" s="1"/>
  <c r="Q92" i="10"/>
  <c r="P92" i="10" s="1"/>
  <c r="N92" i="10"/>
  <c r="R92" i="10"/>
  <c r="M92" i="10" s="1"/>
  <c r="R94" i="10"/>
  <c r="M94" i="10" s="1"/>
  <c r="R98" i="10"/>
  <c r="M98" i="10" s="1"/>
  <c r="N98" i="10"/>
  <c r="S98" i="10"/>
  <c r="B98" i="10" s="1"/>
  <c r="S100" i="10"/>
  <c r="B100" i="10" s="1"/>
  <c r="Q101" i="10"/>
  <c r="P101" i="10" s="1"/>
  <c r="R101" i="10"/>
  <c r="M101" i="10" s="1"/>
  <c r="N101" i="10"/>
  <c r="S101" i="10"/>
  <c r="B101" i="10" s="1"/>
  <c r="Q106" i="10"/>
  <c r="P106" i="10" s="1"/>
  <c r="R106" i="10"/>
  <c r="M106" i="10" s="1"/>
  <c r="N106" i="10"/>
  <c r="S106" i="10"/>
  <c r="B106" i="10" s="1"/>
  <c r="Q48" i="10"/>
  <c r="P48" i="10" s="1"/>
  <c r="Q19" i="10"/>
  <c r="P19" i="10" s="1"/>
  <c r="R19" i="10"/>
  <c r="M19" i="10" s="1"/>
  <c r="R48" i="10"/>
  <c r="M48" i="10" s="1"/>
  <c r="N48" i="10"/>
  <c r="S48" i="10"/>
  <c r="B48" i="10" s="1"/>
  <c r="R59" i="10"/>
  <c r="M59" i="10" s="1"/>
  <c r="N59" i="10"/>
  <c r="S59" i="10"/>
  <c r="B59" i="10" s="1"/>
  <c r="N20" i="10"/>
  <c r="R20" i="10"/>
  <c r="M20" i="10" s="1"/>
  <c r="R38" i="10"/>
  <c r="M38" i="10" s="1"/>
  <c r="N38" i="10"/>
  <c r="S38" i="10"/>
  <c r="B38" i="10" s="1"/>
  <c r="Q43" i="10"/>
  <c r="P43" i="10" s="1"/>
  <c r="R43" i="10"/>
  <c r="M43" i="10" s="1"/>
  <c r="N43" i="10"/>
  <c r="S43" i="10"/>
  <c r="B43" i="10" s="1"/>
  <c r="S51" i="10"/>
  <c r="B51" i="10" s="1"/>
  <c r="Q61" i="10"/>
  <c r="P61" i="10" s="1"/>
  <c r="N61" i="10"/>
  <c r="S61" i="10"/>
  <c r="B61" i="10" s="1"/>
  <c r="S79" i="10"/>
  <c r="B79" i="10" s="1"/>
  <c r="N95" i="10"/>
  <c r="Q95" i="10"/>
  <c r="P95" i="10" s="1"/>
  <c r="Q103" i="10"/>
  <c r="P103" i="10" s="1"/>
  <c r="N32" i="10"/>
  <c r="Q32" i="10"/>
  <c r="P32" i="10" s="1"/>
  <c r="R12" i="10"/>
  <c r="M12" i="10" s="1"/>
  <c r="Q15" i="10"/>
  <c r="P15" i="10" s="1"/>
  <c r="R15" i="10"/>
  <c r="M15" i="10" s="1"/>
  <c r="N15" i="10"/>
  <c r="S15" i="10"/>
  <c r="B15" i="10" s="1"/>
  <c r="N19" i="10"/>
  <c r="S19" i="10"/>
  <c r="B19" i="10" s="1"/>
  <c r="Q29" i="10"/>
  <c r="P29" i="10" s="1"/>
  <c r="R29" i="10"/>
  <c r="M29" i="10" s="1"/>
  <c r="N29" i="10"/>
  <c r="S29" i="10"/>
  <c r="B29" i="10" s="1"/>
  <c r="R45" i="10"/>
  <c r="M45" i="10" s="1"/>
  <c r="N49" i="10"/>
  <c r="S49" i="10"/>
  <c r="B49" i="10" s="1"/>
  <c r="N52" i="10"/>
  <c r="R52" i="10"/>
  <c r="M52" i="10" s="1"/>
  <c r="Q66" i="10"/>
  <c r="P66" i="10" s="1"/>
  <c r="N66" i="10"/>
  <c r="S66" i="10"/>
  <c r="B66" i="10" s="1"/>
  <c r="N83" i="10"/>
  <c r="R83" i="10"/>
  <c r="M83" i="10" s="1"/>
  <c r="Q89" i="10"/>
  <c r="P89" i="10" s="1"/>
  <c r="R89" i="10"/>
  <c r="M89" i="10" s="1"/>
  <c r="N89" i="10"/>
  <c r="S89" i="10"/>
  <c r="B89" i="10" s="1"/>
  <c r="R103" i="10"/>
  <c r="M103" i="10" s="1"/>
  <c r="N103" i="10"/>
  <c r="S103" i="10"/>
  <c r="B103" i="10" s="1"/>
  <c r="R108" i="10"/>
  <c r="M108" i="10" s="1"/>
  <c r="Q109" i="10"/>
  <c r="P109" i="10" s="1"/>
  <c r="R109" i="10"/>
  <c r="M109" i="10" s="1"/>
  <c r="N109" i="10"/>
  <c r="S109" i="10"/>
  <c r="B109" i="10" s="1"/>
  <c r="Q100" i="10"/>
  <c r="P100" i="10" s="1"/>
  <c r="Q31" i="10"/>
  <c r="P31" i="10" s="1"/>
  <c r="Q56" i="10"/>
  <c r="P56" i="10" s="1"/>
  <c r="R56" i="10"/>
  <c r="M56" i="10" s="1"/>
  <c r="N56" i="10"/>
  <c r="S56" i="10"/>
  <c r="B56" i="10" s="1"/>
  <c r="Q4" i="10"/>
  <c r="P4" i="10" s="1"/>
  <c r="N4" i="10"/>
  <c r="S4" i="10"/>
  <c r="B4" i="10" s="1"/>
  <c r="Q6" i="10"/>
  <c r="P6" i="10" s="1"/>
  <c r="R6" i="10"/>
  <c r="M6" i="10" s="1"/>
  <c r="N6" i="10"/>
  <c r="S6" i="10"/>
  <c r="B6" i="10" s="1"/>
  <c r="S8" i="10"/>
  <c r="B8" i="10" s="1"/>
  <c r="R8" i="10"/>
  <c r="M8" i="10" s="1"/>
  <c r="N8" i="10"/>
  <c r="Q8" i="10"/>
  <c r="P8" i="10" s="1"/>
  <c r="S10" i="10"/>
  <c r="B10" i="10" s="1"/>
  <c r="R10" i="10"/>
  <c r="M10" i="10" s="1"/>
  <c r="N10" i="10"/>
  <c r="Q10" i="10"/>
  <c r="P10" i="10" s="1"/>
  <c r="S12" i="10"/>
  <c r="B12" i="10" s="1"/>
  <c r="N12" i="10"/>
  <c r="Q12" i="10"/>
  <c r="P12" i="10" s="1"/>
  <c r="N14" i="10"/>
  <c r="S14" i="10"/>
  <c r="B14" i="10" s="1"/>
  <c r="S17" i="10"/>
  <c r="B17" i="10" s="1"/>
  <c r="Q17" i="10"/>
  <c r="P17" i="10" s="1"/>
  <c r="N17" i="10"/>
  <c r="R17" i="10"/>
  <c r="M17" i="10" s="1"/>
  <c r="S31" i="10"/>
  <c r="B31" i="10" s="1"/>
  <c r="N31" i="10"/>
  <c r="R31" i="10"/>
  <c r="M31" i="10" s="1"/>
  <c r="S34" i="10"/>
  <c r="B34" i="10" s="1"/>
  <c r="N34" i="10"/>
  <c r="R34" i="10"/>
  <c r="M34" i="10" s="1"/>
  <c r="N37" i="10"/>
  <c r="S37" i="10"/>
  <c r="B37" i="10" s="1"/>
  <c r="S40" i="10"/>
  <c r="B40" i="10" s="1"/>
  <c r="Q40" i="10"/>
  <c r="P40" i="10" s="1"/>
  <c r="N40" i="10"/>
  <c r="R40" i="10"/>
  <c r="M40" i="10" s="1"/>
  <c r="R42" i="10"/>
  <c r="M42" i="10" s="1"/>
  <c r="S42" i="10"/>
  <c r="B42" i="10" s="1"/>
  <c r="N42" i="10"/>
  <c r="Q42" i="10"/>
  <c r="P42" i="10" s="1"/>
  <c r="Q45" i="10"/>
  <c r="P45" i="10" s="1"/>
  <c r="N45" i="10"/>
  <c r="S45" i="10"/>
  <c r="B45" i="10" s="1"/>
  <c r="Q46" i="10"/>
  <c r="P46" i="10" s="1"/>
  <c r="R46" i="10"/>
  <c r="M46" i="10" s="1"/>
  <c r="N46" i="10"/>
  <c r="S46" i="10"/>
  <c r="B46" i="10" s="1"/>
  <c r="N51" i="10"/>
  <c r="R51" i="10"/>
  <c r="M51" i="10" s="1"/>
  <c r="S54" i="10"/>
  <c r="B54" i="10" s="1"/>
  <c r="N54" i="10"/>
  <c r="R54" i="10"/>
  <c r="M54" i="10" s="1"/>
  <c r="Q57" i="10"/>
  <c r="P57" i="10" s="1"/>
  <c r="N57" i="10"/>
  <c r="S57" i="10"/>
  <c r="B57" i="10" s="1"/>
  <c r="N60" i="10"/>
  <c r="S60" i="10"/>
  <c r="B60" i="10" s="1"/>
  <c r="S63" i="10"/>
  <c r="B63" i="10" s="1"/>
  <c r="Q63" i="10"/>
  <c r="P63" i="10" s="1"/>
  <c r="N63" i="10"/>
  <c r="R63" i="10"/>
  <c r="M63" i="10" s="1"/>
  <c r="S68" i="10"/>
  <c r="B68" i="10" s="1"/>
  <c r="R68" i="10"/>
  <c r="M68" i="10" s="1"/>
  <c r="N68" i="10"/>
  <c r="Q68" i="10"/>
  <c r="P68" i="10" s="1"/>
  <c r="S71" i="10"/>
  <c r="B71" i="10" s="1"/>
  <c r="N71" i="10"/>
  <c r="Q71" i="10"/>
  <c r="P71" i="10" s="1"/>
  <c r="N74" i="10"/>
  <c r="R74" i="10"/>
  <c r="M74" i="10" s="1"/>
  <c r="N76" i="10"/>
  <c r="S76" i="10"/>
  <c r="B76" i="10" s="1"/>
  <c r="Q77" i="10"/>
  <c r="P77" i="10" s="1"/>
  <c r="R77" i="10"/>
  <c r="M77" i="10" s="1"/>
  <c r="N77" i="10"/>
  <c r="S77" i="10"/>
  <c r="B77" i="10" s="1"/>
  <c r="R79" i="10"/>
  <c r="M79" i="10" s="1"/>
  <c r="N79" i="10"/>
  <c r="Q79" i="10"/>
  <c r="P79" i="10" s="1"/>
  <c r="N80" i="10"/>
  <c r="Q80" i="10"/>
  <c r="P80" i="10" s="1"/>
  <c r="R82" i="10"/>
  <c r="M82" i="10" s="1"/>
  <c r="N82" i="10"/>
  <c r="S82" i="10"/>
  <c r="B82" i="10" s="1"/>
  <c r="N86" i="10"/>
  <c r="R86" i="10"/>
  <c r="M86" i="10" s="1"/>
  <c r="S91" i="10"/>
  <c r="B91" i="10" s="1"/>
  <c r="Q91" i="10"/>
  <c r="P91" i="10" s="1"/>
  <c r="N91" i="10"/>
  <c r="R91" i="10"/>
  <c r="M91" i="10" s="1"/>
  <c r="S94" i="10"/>
  <c r="B94" i="10" s="1"/>
  <c r="N94" i="10"/>
  <c r="Q94" i="10"/>
  <c r="P94" i="10" s="1"/>
  <c r="R97" i="10"/>
  <c r="M97" i="10" s="1"/>
  <c r="S97" i="10"/>
  <c r="B97" i="10" s="1"/>
  <c r="N97" i="10"/>
  <c r="Q97" i="10"/>
  <c r="P97" i="10" s="1"/>
  <c r="S99" i="10"/>
  <c r="B99" i="10" s="1"/>
  <c r="N100" i="10"/>
  <c r="R100" i="10"/>
  <c r="M100" i="10" s="1"/>
  <c r="R105" i="10"/>
  <c r="M105" i="10" s="1"/>
  <c r="S105" i="10"/>
  <c r="B105" i="10" s="1"/>
  <c r="N105" i="10"/>
  <c r="Q105" i="10"/>
  <c r="P105" i="10" s="1"/>
  <c r="N107" i="10"/>
  <c r="S107" i="10"/>
  <c r="B107" i="10" s="1"/>
  <c r="N108" i="10"/>
  <c r="S108" i="10"/>
  <c r="B108" i="10" s="1"/>
  <c r="N99" i="10"/>
  <c r="Q99" i="10"/>
  <c r="P99" i="10" s="1"/>
  <c r="N13" i="10"/>
  <c r="Q13" i="10"/>
  <c r="P13" i="10" s="1"/>
  <c r="R97" i="12"/>
  <c r="M97" i="12" s="1"/>
  <c r="Q49" i="12"/>
  <c r="P49" i="12" s="1"/>
  <c r="Q38" i="12"/>
  <c r="P38" i="12" s="1"/>
  <c r="Q47" i="12"/>
  <c r="P47" i="12" s="1"/>
  <c r="Q96" i="12"/>
  <c r="P96" i="12" s="1"/>
  <c r="Q97" i="12"/>
  <c r="P97" i="12" s="1"/>
  <c r="Q44" i="12"/>
  <c r="P44" i="12" s="1"/>
  <c r="Q51" i="12"/>
  <c r="P51" i="12" s="1"/>
  <c r="Q108" i="12"/>
  <c r="P108" i="12" s="1"/>
  <c r="Q110" i="12"/>
  <c r="P110" i="12" s="1"/>
  <c r="Q48" i="12"/>
  <c r="P48" i="12" s="1"/>
  <c r="R107" i="12"/>
  <c r="M107" i="12" s="1"/>
  <c r="Q54" i="12"/>
  <c r="P54" i="12" s="1"/>
  <c r="Q32" i="12"/>
  <c r="P32" i="12" s="1"/>
  <c r="R95" i="12"/>
  <c r="M95" i="12" s="1"/>
  <c r="Q34" i="12"/>
  <c r="P34" i="12" s="1"/>
  <c r="R110" i="12"/>
  <c r="M110" i="12" s="1"/>
  <c r="Q46" i="12"/>
  <c r="P46" i="12" s="1"/>
  <c r="Q62" i="12"/>
  <c r="P62" i="12" s="1"/>
  <c r="Q50" i="12"/>
  <c r="P50" i="12" s="1"/>
  <c r="R96" i="12"/>
  <c r="M96" i="12" s="1"/>
  <c r="Q107" i="12"/>
  <c r="P107" i="12" s="1"/>
  <c r="R50" i="12"/>
  <c r="M50" i="12" s="1"/>
  <c r="Q95" i="12"/>
  <c r="P95" i="12" s="1"/>
  <c r="Q99" i="12"/>
  <c r="P99" i="12" s="1"/>
  <c r="S3" i="12"/>
  <c r="B3" i="12" s="1"/>
  <c r="R11" i="12"/>
  <c r="M11" i="12" s="1"/>
  <c r="R22" i="12"/>
  <c r="M22" i="12" s="1"/>
  <c r="S25" i="12"/>
  <c r="B25" i="12" s="1"/>
  <c r="R38" i="12"/>
  <c r="M38" i="12" s="1"/>
  <c r="S63" i="12"/>
  <c r="B63" i="12" s="1"/>
  <c r="R73" i="12"/>
  <c r="M73" i="12" s="1"/>
  <c r="S79" i="12"/>
  <c r="B79" i="12" s="1"/>
  <c r="R101" i="12"/>
  <c r="M101" i="12" s="1"/>
  <c r="Q102" i="12"/>
  <c r="P102" i="12" s="1"/>
  <c r="Q86" i="12"/>
  <c r="P86" i="12" s="1"/>
  <c r="Q74" i="12"/>
  <c r="P74" i="12" s="1"/>
  <c r="Q61" i="12"/>
  <c r="P61" i="12" s="1"/>
  <c r="Q41" i="12"/>
  <c r="P41" i="12" s="1"/>
  <c r="Q26" i="12"/>
  <c r="P26" i="12" s="1"/>
  <c r="Q14" i="12"/>
  <c r="P14" i="12" s="1"/>
  <c r="R86" i="12"/>
  <c r="M86" i="12" s="1"/>
  <c r="Q103" i="12"/>
  <c r="P103" i="12" s="1"/>
  <c r="Q75" i="12"/>
  <c r="P75" i="12" s="1"/>
  <c r="Q27" i="12"/>
  <c r="P27" i="12" s="1"/>
  <c r="R19" i="12"/>
  <c r="M19" i="12" s="1"/>
  <c r="R34" i="12"/>
  <c r="M34" i="12" s="1"/>
  <c r="S66" i="12"/>
  <c r="B66" i="12" s="1"/>
  <c r="S69" i="12"/>
  <c r="B69" i="12" s="1"/>
  <c r="S72" i="12"/>
  <c r="B72" i="12" s="1"/>
  <c r="R76" i="12"/>
  <c r="M76" i="12" s="1"/>
  <c r="R82" i="12"/>
  <c r="M82" i="12" s="1"/>
  <c r="S85" i="12"/>
  <c r="B85" i="12" s="1"/>
  <c r="N97" i="12"/>
  <c r="S97" i="12"/>
  <c r="B97" i="12" s="1"/>
  <c r="Q101" i="12"/>
  <c r="P101" i="12" s="1"/>
  <c r="Q85" i="12"/>
  <c r="P85" i="12" s="1"/>
  <c r="Q73" i="12"/>
  <c r="P73" i="12" s="1"/>
  <c r="Q60" i="12"/>
  <c r="P60" i="12" s="1"/>
  <c r="Q40" i="12"/>
  <c r="P40" i="12" s="1"/>
  <c r="Q25" i="12"/>
  <c r="P25" i="12" s="1"/>
  <c r="Q13" i="12"/>
  <c r="P13" i="12" s="1"/>
  <c r="R6" i="12"/>
  <c r="M6" i="12" s="1"/>
  <c r="S6" i="12"/>
  <c r="B6" i="12" s="1"/>
  <c r="N25" i="12"/>
  <c r="R25" i="12"/>
  <c r="M25" i="12" s="1"/>
  <c r="R28" i="12"/>
  <c r="M28" i="12" s="1"/>
  <c r="R29" i="12"/>
  <c r="M29" i="12" s="1"/>
  <c r="S29" i="12"/>
  <c r="B29" i="12" s="1"/>
  <c r="R31" i="12"/>
  <c r="M31" i="12" s="1"/>
  <c r="S37" i="12"/>
  <c r="B37" i="12" s="1"/>
  <c r="R63" i="12"/>
  <c r="M63" i="12" s="1"/>
  <c r="S64" i="12"/>
  <c r="B64" i="12" s="1"/>
  <c r="R79" i="12"/>
  <c r="M79" i="12" s="1"/>
  <c r="S98" i="12"/>
  <c r="B98" i="12" s="1"/>
  <c r="Q100" i="12"/>
  <c r="P100" i="12" s="1"/>
  <c r="Q84" i="12"/>
  <c r="P84" i="12" s="1"/>
  <c r="Q72" i="12"/>
  <c r="P72" i="12" s="1"/>
  <c r="Q59" i="12"/>
  <c r="P59" i="12" s="1"/>
  <c r="Q39" i="12"/>
  <c r="P39" i="12" s="1"/>
  <c r="Q24" i="12"/>
  <c r="P24" i="12" s="1"/>
  <c r="Q12" i="12"/>
  <c r="P12" i="12" s="1"/>
  <c r="S21" i="12"/>
  <c r="B21" i="12" s="1"/>
  <c r="S24" i="12"/>
  <c r="B24" i="12" s="1"/>
  <c r="R48" i="12"/>
  <c r="M48" i="12" s="1"/>
  <c r="R54" i="12"/>
  <c r="M54" i="12" s="1"/>
  <c r="R57" i="12"/>
  <c r="M57" i="12" s="1"/>
  <c r="S75" i="12"/>
  <c r="B75" i="12" s="1"/>
  <c r="N85" i="12"/>
  <c r="R85" i="12"/>
  <c r="M85" i="12" s="1"/>
  <c r="N86" i="12"/>
  <c r="S86" i="12"/>
  <c r="B86" i="12" s="1"/>
  <c r="S91" i="12"/>
  <c r="B91" i="12" s="1"/>
  <c r="R94" i="12"/>
  <c r="M94" i="12" s="1"/>
  <c r="R100" i="12"/>
  <c r="M100" i="12" s="1"/>
  <c r="S103" i="12"/>
  <c r="B103" i="12" s="1"/>
  <c r="S106" i="12"/>
  <c r="B106" i="12" s="1"/>
  <c r="N110" i="12"/>
  <c r="S110" i="12"/>
  <c r="B110" i="12" s="1"/>
  <c r="Q98" i="12"/>
  <c r="P98" i="12" s="1"/>
  <c r="Q83" i="12"/>
  <c r="P83" i="12" s="1"/>
  <c r="Q71" i="12"/>
  <c r="P71" i="12" s="1"/>
  <c r="Q58" i="12"/>
  <c r="P58" i="12" s="1"/>
  <c r="Q37" i="12"/>
  <c r="P37" i="12" s="1"/>
  <c r="Q23" i="12"/>
  <c r="P23" i="12" s="1"/>
  <c r="Q11" i="12"/>
  <c r="P11" i="12" s="1"/>
  <c r="R3" i="12"/>
  <c r="M3" i="12" s="1"/>
  <c r="R8" i="12"/>
  <c r="M8" i="12" s="1"/>
  <c r="S8" i="12"/>
  <c r="B8" i="12" s="1"/>
  <c r="R10" i="12"/>
  <c r="M10" i="12" s="1"/>
  <c r="N11" i="12"/>
  <c r="S11" i="12"/>
  <c r="B11" i="12" s="1"/>
  <c r="S15" i="12"/>
  <c r="B15" i="12" s="1"/>
  <c r="S18" i="12"/>
  <c r="B18" i="12" s="1"/>
  <c r="S22" i="12"/>
  <c r="B22" i="12" s="1"/>
  <c r="S27" i="12"/>
  <c r="B27" i="12" s="1"/>
  <c r="S33" i="12"/>
  <c r="B33" i="12" s="1"/>
  <c r="N37" i="12"/>
  <c r="R37" i="12"/>
  <c r="M37" i="12" s="1"/>
  <c r="N38" i="12"/>
  <c r="S38" i="12"/>
  <c r="B38" i="12" s="1"/>
  <c r="S43" i="12"/>
  <c r="B43" i="12" s="1"/>
  <c r="R60" i="12"/>
  <c r="M60" i="12" s="1"/>
  <c r="S78" i="12"/>
  <c r="B78" i="12" s="1"/>
  <c r="S81" i="12"/>
  <c r="B81" i="12" s="1"/>
  <c r="S84" i="12"/>
  <c r="B84" i="12" s="1"/>
  <c r="R88" i="12"/>
  <c r="M88" i="12" s="1"/>
  <c r="R89" i="12"/>
  <c r="M89" i="12" s="1"/>
  <c r="S89" i="12"/>
  <c r="B89" i="12" s="1"/>
  <c r="R92" i="12"/>
  <c r="M92" i="12" s="1"/>
  <c r="S92" i="12"/>
  <c r="B92" i="12" s="1"/>
  <c r="N101" i="12"/>
  <c r="S101" i="12"/>
  <c r="B101" i="12" s="1"/>
  <c r="R104" i="12"/>
  <c r="M104" i="12" s="1"/>
  <c r="S104" i="12"/>
  <c r="B104" i="12" s="1"/>
  <c r="N107" i="12"/>
  <c r="S107" i="12"/>
  <c r="B107" i="12" s="1"/>
  <c r="Q94" i="12"/>
  <c r="P94" i="12" s="1"/>
  <c r="Q82" i="12"/>
  <c r="P82" i="12" s="1"/>
  <c r="Q70" i="12"/>
  <c r="P70" i="12" s="1"/>
  <c r="Q57" i="12"/>
  <c r="P57" i="12" s="1"/>
  <c r="Q36" i="12"/>
  <c r="P36" i="12" s="1"/>
  <c r="N22" i="12"/>
  <c r="Q22" i="12"/>
  <c r="P22" i="12" s="1"/>
  <c r="Q10" i="12"/>
  <c r="P10" i="12" s="1"/>
  <c r="R16" i="12"/>
  <c r="M16" i="12" s="1"/>
  <c r="S16" i="12"/>
  <c r="B16" i="12" s="1"/>
  <c r="S19" i="12"/>
  <c r="B19" i="12" s="1"/>
  <c r="S30" i="12"/>
  <c r="B30" i="12" s="1"/>
  <c r="N34" i="12"/>
  <c r="S34" i="12"/>
  <c r="B34" i="12" s="1"/>
  <c r="S36" i="12"/>
  <c r="B36" i="12" s="1"/>
  <c r="R40" i="12"/>
  <c r="M40" i="12" s="1"/>
  <c r="R41" i="12"/>
  <c r="M41" i="12" s="1"/>
  <c r="N41" i="12"/>
  <c r="S41" i="12"/>
  <c r="B41" i="12" s="1"/>
  <c r="R44" i="12"/>
  <c r="M44" i="12" s="1"/>
  <c r="N44" i="12"/>
  <c r="S44" i="12"/>
  <c r="B44" i="12" s="1"/>
  <c r="R46" i="12"/>
  <c r="M46" i="12" s="1"/>
  <c r="R62" i="12"/>
  <c r="M62" i="12" s="1"/>
  <c r="N75" i="12"/>
  <c r="R75" i="12"/>
  <c r="M75" i="12" s="1"/>
  <c r="S76" i="12"/>
  <c r="B76" i="12" s="1"/>
  <c r="N82" i="12"/>
  <c r="S82" i="12"/>
  <c r="B82" i="12" s="1"/>
  <c r="R91" i="12"/>
  <c r="M91" i="12" s="1"/>
  <c r="N96" i="12"/>
  <c r="S96" i="12"/>
  <c r="B96" i="12" s="1"/>
  <c r="S99" i="12"/>
  <c r="B99" i="12" s="1"/>
  <c r="N103" i="12"/>
  <c r="R103" i="12"/>
  <c r="M103" i="12" s="1"/>
  <c r="R106" i="12"/>
  <c r="M106" i="12" s="1"/>
  <c r="Q93" i="12"/>
  <c r="P93" i="12" s="1"/>
  <c r="Q81" i="12"/>
  <c r="P81" i="12" s="1"/>
  <c r="Q69" i="12"/>
  <c r="P69" i="12" s="1"/>
  <c r="Q56" i="12"/>
  <c r="P56" i="12" s="1"/>
  <c r="Q35" i="12"/>
  <c r="P35" i="12" s="1"/>
  <c r="Q21" i="12"/>
  <c r="P21" i="12" s="1"/>
  <c r="Q9" i="12"/>
  <c r="P9" i="12" s="1"/>
  <c r="R13" i="12"/>
  <c r="M13" i="12" s="1"/>
  <c r="N13" i="12"/>
  <c r="S13" i="12"/>
  <c r="B13" i="12" s="1"/>
  <c r="R15" i="12"/>
  <c r="M15" i="12" s="1"/>
  <c r="N27" i="12"/>
  <c r="R27" i="12"/>
  <c r="M27" i="12" s="1"/>
  <c r="S28" i="12"/>
  <c r="B28" i="12" s="1"/>
  <c r="S31" i="12"/>
  <c r="B31" i="12" s="1"/>
  <c r="R43" i="12"/>
  <c r="M43" i="12" s="1"/>
  <c r="R47" i="12"/>
  <c r="M47" i="12" s="1"/>
  <c r="N47" i="12"/>
  <c r="S47" i="12"/>
  <c r="B47" i="12" s="1"/>
  <c r="N50" i="12"/>
  <c r="S50" i="12"/>
  <c r="B50" i="12" s="1"/>
  <c r="S55" i="12"/>
  <c r="B55" i="12" s="1"/>
  <c r="R66" i="12"/>
  <c r="M66" i="12" s="1"/>
  <c r="N69" i="12"/>
  <c r="R69" i="12"/>
  <c r="M69" i="12" s="1"/>
  <c r="S87" i="12"/>
  <c r="B87" i="12" s="1"/>
  <c r="N3" i="12"/>
  <c r="Q3" i="12"/>
  <c r="P3" i="12" s="1"/>
  <c r="N92" i="12"/>
  <c r="Q92" i="12"/>
  <c r="P92" i="12" s="1"/>
  <c r="Q80" i="12"/>
  <c r="P80" i="12" s="1"/>
  <c r="Q68" i="12"/>
  <c r="P68" i="12" s="1"/>
  <c r="Q55" i="12"/>
  <c r="P55" i="12" s="1"/>
  <c r="Q33" i="12"/>
  <c r="P33" i="12" s="1"/>
  <c r="Q20" i="12"/>
  <c r="P20" i="12" s="1"/>
  <c r="N8" i="12"/>
  <c r="Q8" i="12"/>
  <c r="P8" i="12" s="1"/>
  <c r="R35" i="12"/>
  <c r="M35" i="12" s="1"/>
  <c r="N35" i="12"/>
  <c r="S35" i="12"/>
  <c r="B35" i="12" s="1"/>
  <c r="R51" i="12"/>
  <c r="M51" i="12" s="1"/>
  <c r="R67" i="12"/>
  <c r="M67" i="12" s="1"/>
  <c r="S70" i="12"/>
  <c r="B70" i="12" s="1"/>
  <c r="N95" i="12"/>
  <c r="S95" i="12"/>
  <c r="B95" i="12" s="1"/>
  <c r="Q87" i="12"/>
  <c r="P87" i="12" s="1"/>
  <c r="N63" i="12"/>
  <c r="Q63" i="12"/>
  <c r="P63" i="12" s="1"/>
  <c r="Q42" i="12"/>
  <c r="P42" i="12" s="1"/>
  <c r="N15" i="12"/>
  <c r="Q15" i="12"/>
  <c r="P15" i="12" s="1"/>
  <c r="R5" i="12"/>
  <c r="M5" i="12" s="1"/>
  <c r="S5" i="12"/>
  <c r="B5" i="12" s="1"/>
  <c r="S9" i="12"/>
  <c r="B9" i="12" s="1"/>
  <c r="S39" i="12"/>
  <c r="B39" i="12" s="1"/>
  <c r="R49" i="12"/>
  <c r="M49" i="12" s="1"/>
  <c r="R52" i="12"/>
  <c r="M52" i="12" s="1"/>
  <c r="R53" i="12"/>
  <c r="M53" i="12" s="1"/>
  <c r="S53" i="12"/>
  <c r="B53" i="12" s="1"/>
  <c r="R56" i="12"/>
  <c r="M56" i="12" s="1"/>
  <c r="N56" i="12"/>
  <c r="S56" i="12"/>
  <c r="B56" i="12" s="1"/>
  <c r="R58" i="12"/>
  <c r="M58" i="12" s="1"/>
  <c r="R59" i="12"/>
  <c r="M59" i="12" s="1"/>
  <c r="N59" i="12"/>
  <c r="S59" i="12"/>
  <c r="B59" i="12" s="1"/>
  <c r="S61" i="12"/>
  <c r="B61" i="12" s="1"/>
  <c r="N72" i="12"/>
  <c r="R72" i="12"/>
  <c r="M72" i="12" s="1"/>
  <c r="S90" i="12"/>
  <c r="B90" i="12" s="1"/>
  <c r="N94" i="12"/>
  <c r="S94" i="12"/>
  <c r="B94" i="12" s="1"/>
  <c r="N99" i="12"/>
  <c r="R99" i="12"/>
  <c r="M99" i="12" s="1"/>
  <c r="N100" i="12"/>
  <c r="S100" i="12"/>
  <c r="B100" i="12" s="1"/>
  <c r="S102" i="12"/>
  <c r="B102" i="12" s="1"/>
  <c r="S105" i="12"/>
  <c r="B105" i="12" s="1"/>
  <c r="R109" i="12"/>
  <c r="M109" i="12" s="1"/>
  <c r="S109" i="12"/>
  <c r="B109" i="12" s="1"/>
  <c r="N109" i="12"/>
  <c r="Q109" i="12"/>
  <c r="P109" i="12" s="1"/>
  <c r="N91" i="12"/>
  <c r="Q91" i="12"/>
  <c r="P91" i="12" s="1"/>
  <c r="N79" i="12"/>
  <c r="Q79" i="12"/>
  <c r="P79" i="12" s="1"/>
  <c r="Q67" i="12"/>
  <c r="P67" i="12" s="1"/>
  <c r="N53" i="12"/>
  <c r="Q53" i="12"/>
  <c r="P53" i="12" s="1"/>
  <c r="N31" i="12"/>
  <c r="Q31" i="12"/>
  <c r="P31" i="12" s="1"/>
  <c r="N19" i="12"/>
  <c r="Q19" i="12"/>
  <c r="P19" i="12" s="1"/>
  <c r="Q7" i="12"/>
  <c r="P7" i="12" s="1"/>
  <c r="R4" i="12"/>
  <c r="M4" i="12" s="1"/>
  <c r="N10" i="12"/>
  <c r="S10" i="12"/>
  <c r="B10" i="12" s="1"/>
  <c r="N21" i="12"/>
  <c r="R21" i="12"/>
  <c r="M21" i="12" s="1"/>
  <c r="S42" i="12"/>
  <c r="B42" i="12" s="1"/>
  <c r="S45" i="12"/>
  <c r="B45" i="12" s="1"/>
  <c r="N55" i="12"/>
  <c r="R55" i="12"/>
  <c r="M55" i="12" s="1"/>
  <c r="R74" i="12"/>
  <c r="M74" i="12" s="1"/>
  <c r="N87" i="12"/>
  <c r="R87" i="12"/>
  <c r="M87" i="12" s="1"/>
  <c r="S88" i="12"/>
  <c r="B88" i="12" s="1"/>
  <c r="N106" i="12"/>
  <c r="Q106" i="12"/>
  <c r="P106" i="12" s="1"/>
  <c r="Q90" i="12"/>
  <c r="P90" i="12" s="1"/>
  <c r="Q78" i="12"/>
  <c r="P78" i="12" s="1"/>
  <c r="N66" i="12"/>
  <c r="Q66" i="12"/>
  <c r="P66" i="12" s="1"/>
  <c r="Q52" i="12"/>
  <c r="P52" i="12" s="1"/>
  <c r="Q30" i="12"/>
  <c r="P30" i="12" s="1"/>
  <c r="Q18" i="12"/>
  <c r="P18" i="12" s="1"/>
  <c r="N6" i="12"/>
  <c r="Q6" i="12"/>
  <c r="P6" i="12" s="1"/>
  <c r="R7" i="12"/>
  <c r="M7" i="12" s="1"/>
  <c r="N7" i="12"/>
  <c r="S7" i="12"/>
  <c r="B7" i="12" s="1"/>
  <c r="N18" i="12"/>
  <c r="R18" i="12"/>
  <c r="M18" i="12" s="1"/>
  <c r="N24" i="12"/>
  <c r="R24" i="12"/>
  <c r="M24" i="12" s="1"/>
  <c r="N33" i="12"/>
  <c r="R33" i="12"/>
  <c r="M33" i="12" s="1"/>
  <c r="N39" i="12"/>
  <c r="R39" i="12"/>
  <c r="M39" i="12" s="1"/>
  <c r="N40" i="12"/>
  <c r="S40" i="12"/>
  <c r="B40" i="12" s="1"/>
  <c r="N46" i="12"/>
  <c r="S46" i="12"/>
  <c r="B46" i="12" s="1"/>
  <c r="N48" i="12"/>
  <c r="S48" i="12"/>
  <c r="B48" i="12" s="1"/>
  <c r="N51" i="12"/>
  <c r="S51" i="12"/>
  <c r="B51" i="12" s="1"/>
  <c r="N61" i="12"/>
  <c r="R61" i="12"/>
  <c r="M61" i="12" s="1"/>
  <c r="N62" i="12"/>
  <c r="S62" i="12"/>
  <c r="B62" i="12" s="1"/>
  <c r="N67" i="12"/>
  <c r="S67" i="12"/>
  <c r="B67" i="12" s="1"/>
  <c r="N78" i="12"/>
  <c r="R78" i="12"/>
  <c r="M78" i="12" s="1"/>
  <c r="N81" i="12"/>
  <c r="R81" i="12"/>
  <c r="M81" i="12" s="1"/>
  <c r="Q105" i="12"/>
  <c r="P105" i="12" s="1"/>
  <c r="N89" i="12"/>
  <c r="Q89" i="12"/>
  <c r="P89" i="12" s="1"/>
  <c r="Q77" i="12"/>
  <c r="P77" i="12" s="1"/>
  <c r="Q65" i="12"/>
  <c r="P65" i="12" s="1"/>
  <c r="Q45" i="12"/>
  <c r="P45" i="12" s="1"/>
  <c r="N29" i="12"/>
  <c r="Q29" i="12"/>
  <c r="P29" i="12" s="1"/>
  <c r="Q17" i="12"/>
  <c r="P17" i="12" s="1"/>
  <c r="N5" i="12"/>
  <c r="Q5" i="12"/>
  <c r="P5" i="12" s="1"/>
  <c r="S4" i="12"/>
  <c r="B4" i="12" s="1"/>
  <c r="N9" i="12"/>
  <c r="R9" i="12"/>
  <c r="M9" i="12" s="1"/>
  <c r="S12" i="12"/>
  <c r="B12" i="12" s="1"/>
  <c r="N12" i="12"/>
  <c r="R12" i="12"/>
  <c r="M12" i="12" s="1"/>
  <c r="R14" i="12"/>
  <c r="M14" i="12" s="1"/>
  <c r="N14" i="12"/>
  <c r="S14" i="12"/>
  <c r="B14" i="12" s="1"/>
  <c r="R17" i="12"/>
  <c r="M17" i="12" s="1"/>
  <c r="N17" i="12"/>
  <c r="S17" i="12"/>
  <c r="B17" i="12" s="1"/>
  <c r="R20" i="12"/>
  <c r="M20" i="12" s="1"/>
  <c r="N20" i="12"/>
  <c r="S20" i="12"/>
  <c r="B20" i="12" s="1"/>
  <c r="S23" i="12"/>
  <c r="B23" i="12" s="1"/>
  <c r="N23" i="12"/>
  <c r="R23" i="12"/>
  <c r="M23" i="12" s="1"/>
  <c r="R26" i="12"/>
  <c r="M26" i="12" s="1"/>
  <c r="N26" i="12"/>
  <c r="S26" i="12"/>
  <c r="B26" i="12" s="1"/>
  <c r="N30" i="12"/>
  <c r="R30" i="12"/>
  <c r="M30" i="12" s="1"/>
  <c r="R32" i="12"/>
  <c r="M32" i="12" s="1"/>
  <c r="N32" i="12"/>
  <c r="S32" i="12"/>
  <c r="B32" i="12" s="1"/>
  <c r="N36" i="12"/>
  <c r="R36" i="12"/>
  <c r="M36" i="12" s="1"/>
  <c r="N42" i="12"/>
  <c r="R42" i="12"/>
  <c r="M42" i="12" s="1"/>
  <c r="N45" i="12"/>
  <c r="R45" i="12"/>
  <c r="M45" i="12" s="1"/>
  <c r="N49" i="12"/>
  <c r="S49" i="12"/>
  <c r="B49" i="12" s="1"/>
  <c r="N52" i="12"/>
  <c r="S52" i="12"/>
  <c r="B52" i="12" s="1"/>
  <c r="N54" i="12"/>
  <c r="S54" i="12"/>
  <c r="B54" i="12" s="1"/>
  <c r="N57" i="12"/>
  <c r="S57" i="12"/>
  <c r="B57" i="12" s="1"/>
  <c r="N58" i="12"/>
  <c r="S58" i="12"/>
  <c r="B58" i="12" s="1"/>
  <c r="N60" i="12"/>
  <c r="S60" i="12"/>
  <c r="B60" i="12" s="1"/>
  <c r="R64" i="12"/>
  <c r="M64" i="12" s="1"/>
  <c r="R65" i="12"/>
  <c r="M65" i="12" s="1"/>
  <c r="N65" i="12"/>
  <c r="S65" i="12"/>
  <c r="B65" i="12" s="1"/>
  <c r="R68" i="12"/>
  <c r="M68" i="12" s="1"/>
  <c r="N68" i="12"/>
  <c r="S68" i="12"/>
  <c r="B68" i="12" s="1"/>
  <c r="N70" i="12"/>
  <c r="R70" i="12"/>
  <c r="M70" i="12" s="1"/>
  <c r="R71" i="12"/>
  <c r="M71" i="12" s="1"/>
  <c r="N71" i="12"/>
  <c r="S71" i="12"/>
  <c r="B71" i="12" s="1"/>
  <c r="N73" i="12"/>
  <c r="S73" i="12"/>
  <c r="B73" i="12" s="1"/>
  <c r="N74" i="12"/>
  <c r="S74" i="12"/>
  <c r="B74" i="12" s="1"/>
  <c r="R77" i="12"/>
  <c r="M77" i="12" s="1"/>
  <c r="N77" i="12"/>
  <c r="S77" i="12"/>
  <c r="B77" i="12" s="1"/>
  <c r="R80" i="12"/>
  <c r="M80" i="12" s="1"/>
  <c r="N80" i="12"/>
  <c r="S80" i="12"/>
  <c r="B80" i="12" s="1"/>
  <c r="R83" i="12"/>
  <c r="M83" i="12" s="1"/>
  <c r="N83" i="12"/>
  <c r="S83" i="12"/>
  <c r="B83" i="12" s="1"/>
  <c r="N84" i="12"/>
  <c r="R84" i="12"/>
  <c r="M84" i="12" s="1"/>
  <c r="N90" i="12"/>
  <c r="R90" i="12"/>
  <c r="M90" i="12" s="1"/>
  <c r="S93" i="12"/>
  <c r="B93" i="12" s="1"/>
  <c r="N93" i="12"/>
  <c r="R93" i="12"/>
  <c r="M93" i="12" s="1"/>
  <c r="N98" i="12"/>
  <c r="R98" i="12"/>
  <c r="M98" i="12" s="1"/>
  <c r="N102" i="12"/>
  <c r="R102" i="12"/>
  <c r="M102" i="12" s="1"/>
  <c r="N105" i="12"/>
  <c r="R105" i="12"/>
  <c r="M105" i="12" s="1"/>
  <c r="S108" i="12"/>
  <c r="B108" i="12" s="1"/>
  <c r="N108" i="12"/>
  <c r="R108" i="12"/>
  <c r="M108" i="12" s="1"/>
  <c r="N104" i="12"/>
  <c r="Q104" i="12"/>
  <c r="P104" i="12" s="1"/>
  <c r="N88" i="12"/>
  <c r="Q88" i="12"/>
  <c r="P88" i="12" s="1"/>
  <c r="N76" i="12"/>
  <c r="Q76" i="12"/>
  <c r="P76" i="12" s="1"/>
  <c r="N64" i="12"/>
  <c r="Q64" i="12"/>
  <c r="P64" i="12" s="1"/>
  <c r="N43" i="12"/>
  <c r="Q43" i="12"/>
  <c r="P43" i="12" s="1"/>
  <c r="N28" i="12"/>
  <c r="Q28" i="12"/>
  <c r="P28" i="12" s="1"/>
  <c r="N16" i="12"/>
  <c r="Q16" i="12"/>
  <c r="P16" i="12" s="1"/>
  <c r="N4" i="12"/>
  <c r="Q4" i="12"/>
  <c r="P4" i="12" s="1"/>
  <c r="S3" i="2" l="1"/>
  <c r="B3" i="2" s="1"/>
  <c r="S61" i="2"/>
  <c r="B61" i="2" s="1"/>
  <c r="S14" i="2"/>
  <c r="B14" i="2" s="1"/>
  <c r="S26" i="2"/>
  <c r="B26" i="2" s="1"/>
  <c r="S38" i="2"/>
  <c r="B38" i="2" s="1"/>
  <c r="S50" i="2"/>
  <c r="B50" i="2" s="1"/>
  <c r="S62" i="2"/>
  <c r="B62" i="2" s="1"/>
  <c r="S74" i="2"/>
  <c r="B74" i="2" s="1"/>
  <c r="Q15" i="2"/>
  <c r="P15" i="2" s="1"/>
  <c r="R32" i="2"/>
  <c r="M32" i="2" s="1"/>
  <c r="Q17" i="2"/>
  <c r="P17" i="2" s="1"/>
  <c r="S37" i="2"/>
  <c r="B37" i="2" s="1"/>
  <c r="S15" i="2"/>
  <c r="B15" i="2" s="1"/>
  <c r="S27" i="2"/>
  <c r="B27" i="2" s="1"/>
  <c r="S39" i="2"/>
  <c r="B39" i="2" s="1"/>
  <c r="S51" i="2"/>
  <c r="B51" i="2" s="1"/>
  <c r="S63" i="2"/>
  <c r="B63" i="2" s="1"/>
  <c r="S75" i="2"/>
  <c r="B75" i="2" s="1"/>
  <c r="N15" i="2"/>
  <c r="R15" i="2"/>
  <c r="M15" i="2" s="1"/>
  <c r="R17" i="2"/>
  <c r="M17" i="2" s="1"/>
  <c r="S4" i="2"/>
  <c r="B4" i="2" s="1"/>
  <c r="S16" i="2"/>
  <c r="B16" i="2" s="1"/>
  <c r="S28" i="2"/>
  <c r="B28" i="2" s="1"/>
  <c r="S40" i="2"/>
  <c r="B40" i="2" s="1"/>
  <c r="S52" i="2"/>
  <c r="B52" i="2" s="1"/>
  <c r="S64" i="2"/>
  <c r="B64" i="2" s="1"/>
  <c r="S76" i="2"/>
  <c r="B76" i="2" s="1"/>
  <c r="Q16" i="2"/>
  <c r="P16" i="2" s="1"/>
  <c r="Q32" i="2"/>
  <c r="P32" i="2" s="1"/>
  <c r="S5" i="2"/>
  <c r="B5" i="2" s="1"/>
  <c r="N17" i="2"/>
  <c r="S17" i="2"/>
  <c r="B17" i="2" s="1"/>
  <c r="S29" i="2"/>
  <c r="B29" i="2" s="1"/>
  <c r="S41" i="2"/>
  <c r="B41" i="2" s="1"/>
  <c r="S53" i="2"/>
  <c r="B53" i="2" s="1"/>
  <c r="S65" i="2"/>
  <c r="B65" i="2" s="1"/>
  <c r="Q31" i="2"/>
  <c r="P31" i="2" s="1"/>
  <c r="N16" i="2"/>
  <c r="R16" i="2"/>
  <c r="M16" i="2" s="1"/>
  <c r="S6" i="2"/>
  <c r="B6" i="2" s="1"/>
  <c r="S18" i="2"/>
  <c r="B18" i="2" s="1"/>
  <c r="S30" i="2"/>
  <c r="B30" i="2" s="1"/>
  <c r="S42" i="2"/>
  <c r="B42" i="2" s="1"/>
  <c r="S54" i="2"/>
  <c r="B54" i="2" s="1"/>
  <c r="S66" i="2"/>
  <c r="B66" i="2" s="1"/>
  <c r="R31" i="2"/>
  <c r="M31" i="2" s="1"/>
  <c r="S7" i="2"/>
  <c r="B7" i="2" s="1"/>
  <c r="S19" i="2"/>
  <c r="B19" i="2" s="1"/>
  <c r="N31" i="2"/>
  <c r="S31" i="2"/>
  <c r="B31" i="2" s="1"/>
  <c r="S43" i="2"/>
  <c r="B43" i="2" s="1"/>
  <c r="S55" i="2"/>
  <c r="B55" i="2" s="1"/>
  <c r="S67" i="2"/>
  <c r="B67" i="2" s="1"/>
  <c r="Q29" i="2"/>
  <c r="P29" i="2" s="1"/>
  <c r="S25" i="2"/>
  <c r="B25" i="2" s="1"/>
  <c r="S73" i="2"/>
  <c r="B73" i="2" s="1"/>
  <c r="S8" i="2"/>
  <c r="B8" i="2" s="1"/>
  <c r="S20" i="2"/>
  <c r="B20" i="2" s="1"/>
  <c r="N32" i="2"/>
  <c r="S32" i="2"/>
  <c r="B32" i="2" s="1"/>
  <c r="S44" i="2"/>
  <c r="B44" i="2" s="1"/>
  <c r="S56" i="2"/>
  <c r="B56" i="2" s="1"/>
  <c r="S68" i="2"/>
  <c r="B68" i="2" s="1"/>
  <c r="Q18" i="2"/>
  <c r="P18" i="2" s="1"/>
  <c r="N29" i="2"/>
  <c r="R29" i="2"/>
  <c r="M29" i="2" s="1"/>
  <c r="S13" i="2"/>
  <c r="B13" i="2" s="1"/>
  <c r="S49" i="2"/>
  <c r="B49" i="2" s="1"/>
  <c r="R27" i="2"/>
  <c r="M27" i="2" s="1"/>
  <c r="S9" i="2"/>
  <c r="B9" i="2" s="1"/>
  <c r="S21" i="2"/>
  <c r="B21" i="2" s="1"/>
  <c r="S33" i="2"/>
  <c r="B33" i="2" s="1"/>
  <c r="S45" i="2"/>
  <c r="B45" i="2" s="1"/>
  <c r="S57" i="2"/>
  <c r="B57" i="2" s="1"/>
  <c r="S69" i="2"/>
  <c r="B69" i="2" s="1"/>
  <c r="N18" i="2"/>
  <c r="R18" i="2"/>
  <c r="M18" i="2" s="1"/>
  <c r="Q30" i="2"/>
  <c r="P30" i="2" s="1"/>
  <c r="S10" i="2"/>
  <c r="B10" i="2" s="1"/>
  <c r="S22" i="2"/>
  <c r="B22" i="2" s="1"/>
  <c r="S34" i="2"/>
  <c r="B34" i="2" s="1"/>
  <c r="S46" i="2"/>
  <c r="B46" i="2" s="1"/>
  <c r="S58" i="2"/>
  <c r="B58" i="2" s="1"/>
  <c r="S70" i="2"/>
  <c r="B70" i="2" s="1"/>
  <c r="Q19" i="2"/>
  <c r="P19" i="2" s="1"/>
  <c r="N30" i="2"/>
  <c r="R30" i="2"/>
  <c r="M30" i="2" s="1"/>
  <c r="S11" i="2"/>
  <c r="B11" i="2" s="1"/>
  <c r="S23" i="2"/>
  <c r="B23" i="2" s="1"/>
  <c r="S35" i="2"/>
  <c r="B35" i="2" s="1"/>
  <c r="S47" i="2"/>
  <c r="B47" i="2" s="1"/>
  <c r="S59" i="2"/>
  <c r="B59" i="2" s="1"/>
  <c r="S71" i="2"/>
  <c r="B71" i="2" s="1"/>
  <c r="N19" i="2"/>
  <c r="R19" i="2"/>
  <c r="M19" i="2" s="1"/>
  <c r="Q28" i="2"/>
  <c r="P28" i="2" s="1"/>
  <c r="S12" i="2"/>
  <c r="B12" i="2" s="1"/>
  <c r="S24" i="2"/>
  <c r="B24" i="2" s="1"/>
  <c r="S36" i="2"/>
  <c r="B36" i="2" s="1"/>
  <c r="S48" i="2"/>
  <c r="B48" i="2" s="1"/>
  <c r="S60" i="2"/>
  <c r="B60" i="2" s="1"/>
  <c r="S72" i="2"/>
  <c r="B72" i="2" s="1"/>
  <c r="N27" i="2"/>
  <c r="Q27" i="2"/>
  <c r="P27" i="2" s="1"/>
  <c r="N28" i="2"/>
  <c r="R28" i="2"/>
  <c r="M28" i="2" s="1"/>
  <c r="R23" i="2"/>
  <c r="M23" i="2" s="1"/>
  <c r="Q67" i="2"/>
  <c r="P67" i="2" s="1"/>
  <c r="Q57" i="2"/>
  <c r="P57" i="2" s="1"/>
  <c r="R36" i="2"/>
  <c r="M36" i="2" s="1"/>
  <c r="R37" i="2"/>
  <c r="M37" i="2" s="1"/>
  <c r="R20" i="2"/>
  <c r="M20" i="2" s="1"/>
  <c r="R69" i="2"/>
  <c r="M69" i="2" s="1"/>
  <c r="R34" i="2"/>
  <c r="M34" i="2" s="1"/>
  <c r="R43" i="2"/>
  <c r="M43" i="2" s="1"/>
  <c r="Q58" i="2"/>
  <c r="P58" i="2" s="1"/>
  <c r="Q59" i="2"/>
  <c r="P59" i="2" s="1"/>
  <c r="R56" i="2"/>
  <c r="M56" i="2" s="1"/>
  <c r="R63" i="2"/>
  <c r="M63" i="2" s="1"/>
  <c r="R41" i="2"/>
  <c r="M41" i="2" s="1"/>
  <c r="Q35" i="2"/>
  <c r="P35" i="2" s="1"/>
  <c r="N35" i="2"/>
  <c r="R35" i="2"/>
  <c r="M35" i="2" s="1"/>
  <c r="R21" i="2"/>
  <c r="M21" i="2" s="1"/>
  <c r="R75" i="2"/>
  <c r="M75" i="2" s="1"/>
  <c r="R53" i="2"/>
  <c r="M53" i="2" s="1"/>
  <c r="N23" i="2"/>
  <c r="Q23" i="2"/>
  <c r="P23" i="2" s="1"/>
  <c r="Q24" i="2"/>
  <c r="P24" i="2" s="1"/>
  <c r="R48" i="2"/>
  <c r="M48" i="2" s="1"/>
  <c r="R49" i="2"/>
  <c r="M49" i="2" s="1"/>
  <c r="R45" i="2"/>
  <c r="M45" i="2" s="1"/>
  <c r="R70" i="2"/>
  <c r="M70" i="2" s="1"/>
  <c r="Q66" i="2"/>
  <c r="P66" i="2" s="1"/>
  <c r="R55" i="2"/>
  <c r="M55" i="2" s="1"/>
  <c r="Q47" i="2"/>
  <c r="P47" i="2" s="1"/>
  <c r="Q73" i="2"/>
  <c r="P73" i="2" s="1"/>
  <c r="N47" i="2"/>
  <c r="R47" i="2"/>
  <c r="M47" i="2" s="1"/>
  <c r="N58" i="2"/>
  <c r="R58" i="2"/>
  <c r="M58" i="2" s="1"/>
  <c r="R40" i="2"/>
  <c r="M40" i="2" s="1"/>
  <c r="R64" i="2"/>
  <c r="M64" i="2" s="1"/>
  <c r="R65" i="2"/>
  <c r="M65" i="2" s="1"/>
  <c r="Q71" i="2"/>
  <c r="P71" i="2" s="1"/>
  <c r="N40" i="2"/>
  <c r="Q40" i="2"/>
  <c r="P40" i="2" s="1"/>
  <c r="N36" i="2"/>
  <c r="Q36" i="2"/>
  <c r="P36" i="2" s="1"/>
  <c r="R61" i="2"/>
  <c r="M61" i="2" s="1"/>
  <c r="R46" i="2"/>
  <c r="M46" i="2" s="1"/>
  <c r="Q51" i="2"/>
  <c r="P51" i="2" s="1"/>
  <c r="N67" i="2"/>
  <c r="R67" i="2"/>
  <c r="M67" i="2" s="1"/>
  <c r="Q60" i="2"/>
  <c r="P60" i="2" s="1"/>
  <c r="N48" i="2"/>
  <c r="Q48" i="2"/>
  <c r="P48" i="2" s="1"/>
  <c r="N65" i="2"/>
  <c r="Q65" i="2"/>
  <c r="P65" i="2" s="1"/>
  <c r="Q68" i="2"/>
  <c r="P68" i="2" s="1"/>
  <c r="N53" i="2"/>
  <c r="Q53" i="2"/>
  <c r="P53" i="2" s="1"/>
  <c r="R52" i="2"/>
  <c r="M52" i="2" s="1"/>
  <c r="N66" i="2"/>
  <c r="R66" i="2"/>
  <c r="M66" i="2" s="1"/>
  <c r="R42" i="2"/>
  <c r="M42" i="2" s="1"/>
  <c r="N37" i="2"/>
  <c r="Q37" i="2"/>
  <c r="P37" i="2" s="1"/>
  <c r="N49" i="2"/>
  <c r="Q49" i="2"/>
  <c r="P49" i="2" s="1"/>
  <c r="N69" i="2"/>
  <c r="Q69" i="2"/>
  <c r="P69" i="2" s="1"/>
  <c r="N61" i="2"/>
  <c r="Q61" i="2"/>
  <c r="P61" i="2" s="1"/>
  <c r="R72" i="2"/>
  <c r="M72" i="2" s="1"/>
  <c r="N73" i="2"/>
  <c r="R73" i="2"/>
  <c r="M73" i="2" s="1"/>
  <c r="R26" i="2"/>
  <c r="M26" i="2" s="1"/>
  <c r="Q33" i="2"/>
  <c r="P33" i="2" s="1"/>
  <c r="R22" i="2"/>
  <c r="M22" i="2" s="1"/>
  <c r="N72" i="2"/>
  <c r="Q72" i="2"/>
  <c r="P72" i="2" s="1"/>
  <c r="Q74" i="2"/>
  <c r="P74" i="2" s="1"/>
  <c r="N63" i="2"/>
  <c r="Q63" i="2"/>
  <c r="P63" i="2" s="1"/>
  <c r="N60" i="2"/>
  <c r="R60" i="2"/>
  <c r="M60" i="2" s="1"/>
  <c r="N59" i="2"/>
  <c r="R59" i="2"/>
  <c r="M59" i="2" s="1"/>
  <c r="Q39" i="2"/>
  <c r="P39" i="2" s="1"/>
  <c r="N71" i="2"/>
  <c r="R71" i="2"/>
  <c r="M71" i="2" s="1"/>
  <c r="N52" i="2"/>
  <c r="Q52" i="2"/>
  <c r="P52" i="2" s="1"/>
  <c r="N39" i="2"/>
  <c r="R39" i="2"/>
  <c r="M39" i="2" s="1"/>
  <c r="Q54" i="2"/>
  <c r="P54" i="2" s="1"/>
  <c r="R44" i="2"/>
  <c r="M44" i="2" s="1"/>
  <c r="N68" i="2"/>
  <c r="R68" i="2"/>
  <c r="M68" i="2" s="1"/>
  <c r="N43" i="2"/>
  <c r="Q43" i="2"/>
  <c r="P43" i="2" s="1"/>
  <c r="N75" i="2"/>
  <c r="Q75" i="2"/>
  <c r="P75" i="2" s="1"/>
  <c r="N64" i="2"/>
  <c r="Q64" i="2"/>
  <c r="P64" i="2" s="1"/>
  <c r="N20" i="2"/>
  <c r="Q20" i="2"/>
  <c r="P20" i="2" s="1"/>
  <c r="N55" i="2"/>
  <c r="Q55" i="2"/>
  <c r="P55" i="2" s="1"/>
  <c r="Q25" i="2"/>
  <c r="P25" i="2" s="1"/>
  <c r="R50" i="2"/>
  <c r="M50" i="2" s="1"/>
  <c r="R38" i="2"/>
  <c r="M38" i="2" s="1"/>
  <c r="N54" i="2"/>
  <c r="R54" i="2"/>
  <c r="M54" i="2" s="1"/>
  <c r="N44" i="2"/>
  <c r="Q44" i="2"/>
  <c r="P44" i="2" s="1"/>
  <c r="N21" i="2"/>
  <c r="Q21" i="2"/>
  <c r="P21" i="2" s="1"/>
  <c r="N26" i="2"/>
  <c r="Q26" i="2"/>
  <c r="P26" i="2" s="1"/>
  <c r="N50" i="2"/>
  <c r="Q50" i="2"/>
  <c r="P50" i="2" s="1"/>
  <c r="R76" i="2"/>
  <c r="M76" i="2" s="1"/>
  <c r="N34" i="2"/>
  <c r="Q34" i="2"/>
  <c r="P34" i="2" s="1"/>
  <c r="N41" i="2"/>
  <c r="Q41" i="2"/>
  <c r="P41" i="2" s="1"/>
  <c r="N51" i="2"/>
  <c r="R51" i="2"/>
  <c r="M51" i="2" s="1"/>
  <c r="N22" i="2"/>
  <c r="Q22" i="2"/>
  <c r="P22" i="2" s="1"/>
  <c r="N33" i="2"/>
  <c r="R33" i="2"/>
  <c r="M33" i="2" s="1"/>
  <c r="N56" i="2"/>
  <c r="Q56" i="2"/>
  <c r="P56" i="2" s="1"/>
  <c r="N46" i="2"/>
  <c r="Q46" i="2"/>
  <c r="P46" i="2" s="1"/>
  <c r="N38" i="2"/>
  <c r="Q38" i="2"/>
  <c r="P38" i="2" s="1"/>
  <c r="N76" i="2"/>
  <c r="Q76" i="2"/>
  <c r="P76" i="2" s="1"/>
  <c r="N24" i="2"/>
  <c r="R24" i="2"/>
  <c r="M24" i="2" s="1"/>
  <c r="N25" i="2"/>
  <c r="R25" i="2"/>
  <c r="M25" i="2" s="1"/>
  <c r="R62" i="2"/>
  <c r="M62" i="2" s="1"/>
  <c r="N74" i="2"/>
  <c r="R74" i="2"/>
  <c r="M74" i="2" s="1"/>
  <c r="N57" i="2"/>
  <c r="R57" i="2"/>
  <c r="M57" i="2" s="1"/>
  <c r="N42" i="2"/>
  <c r="Q42" i="2"/>
  <c r="P42" i="2" s="1"/>
  <c r="N45" i="2"/>
  <c r="Q45" i="2"/>
  <c r="P45" i="2" s="1"/>
  <c r="N70" i="2"/>
  <c r="Q70" i="2"/>
  <c r="P70" i="2" s="1"/>
  <c r="N62" i="2"/>
  <c r="Q62" i="2"/>
  <c r="P62" i="2" s="1"/>
  <c r="Q80" i="2"/>
  <c r="P80" i="2" s="1"/>
  <c r="Q9" i="2"/>
  <c r="P9" i="2" s="1"/>
  <c r="Q94" i="2"/>
  <c r="P94" i="2" s="1"/>
  <c r="Q97" i="2"/>
  <c r="P97" i="2" s="1"/>
  <c r="Q77" i="2"/>
  <c r="P77" i="2" s="1"/>
  <c r="Q84" i="2"/>
  <c r="P84" i="2" s="1"/>
  <c r="Q103" i="2"/>
  <c r="P103" i="2" s="1"/>
  <c r="Q10" i="2"/>
  <c r="P10" i="2" s="1"/>
  <c r="Q78" i="2"/>
  <c r="P78" i="2" s="1"/>
  <c r="Q110" i="2"/>
  <c r="P110" i="2" s="1"/>
  <c r="Q102" i="2"/>
  <c r="P102" i="2" s="1"/>
  <c r="Q108" i="2"/>
  <c r="P108" i="2" s="1"/>
  <c r="Q95" i="2"/>
  <c r="P95" i="2" s="1"/>
  <c r="Q8" i="2"/>
  <c r="P8" i="2" s="1"/>
  <c r="Q11" i="2"/>
  <c r="P11" i="2" s="1"/>
  <c r="Q14" i="2"/>
  <c r="P14" i="2" s="1"/>
  <c r="Q101" i="2"/>
  <c r="P101" i="2" s="1"/>
  <c r="Q81" i="2"/>
  <c r="P81" i="2" s="1"/>
  <c r="Q3" i="2"/>
  <c r="P3" i="2" s="1"/>
  <c r="Q5" i="2"/>
  <c r="P5" i="2" s="1"/>
  <c r="Q91" i="2"/>
  <c r="P91" i="2" s="1"/>
  <c r="Q96" i="2"/>
  <c r="P96" i="2" s="1"/>
  <c r="Q89" i="2"/>
  <c r="P89" i="2" s="1"/>
  <c r="Q83" i="2"/>
  <c r="P83" i="2" s="1"/>
  <c r="Q4" i="2"/>
  <c r="P4" i="2" s="1"/>
  <c r="Q105" i="2"/>
  <c r="P105" i="2" s="1"/>
  <c r="Q88" i="2"/>
  <c r="P88" i="2" s="1"/>
  <c r="Q107" i="2"/>
  <c r="P107" i="2" s="1"/>
  <c r="Q13" i="2"/>
  <c r="P13" i="2" s="1"/>
  <c r="Q7" i="2"/>
  <c r="P7" i="2" s="1"/>
  <c r="Q87" i="2"/>
  <c r="P87" i="2" s="1"/>
  <c r="Q6" i="2"/>
  <c r="P6" i="2" s="1"/>
  <c r="Q109" i="2"/>
  <c r="P109" i="2" s="1"/>
  <c r="Q100" i="2"/>
  <c r="P100" i="2" s="1"/>
  <c r="Q82" i="2"/>
  <c r="P82" i="2" s="1"/>
  <c r="Q93" i="2"/>
  <c r="P93" i="2" s="1"/>
  <c r="Q85" i="2"/>
  <c r="P85" i="2" s="1"/>
  <c r="Q98" i="2"/>
  <c r="P98" i="2" s="1"/>
  <c r="Q90" i="2"/>
  <c r="P90" i="2" s="1"/>
  <c r="Q104" i="2"/>
  <c r="P104" i="2" s="1"/>
  <c r="Q86" i="2"/>
  <c r="P86" i="2" s="1"/>
  <c r="Q12" i="2"/>
  <c r="P12" i="2" s="1"/>
  <c r="Q99" i="2"/>
  <c r="P99" i="2" s="1"/>
  <c r="Q92" i="2"/>
  <c r="P92" i="2" s="1"/>
  <c r="Q79" i="2"/>
  <c r="P79" i="2" s="1"/>
  <c r="Q106" i="2"/>
  <c r="P106" i="2" s="1"/>
  <c r="R81" i="2"/>
  <c r="M81" i="2" s="1"/>
  <c r="R94" i="2"/>
  <c r="M94" i="2" s="1"/>
  <c r="R86" i="2"/>
  <c r="M86" i="2" s="1"/>
  <c r="R78" i="2"/>
  <c r="M78" i="2" s="1"/>
  <c r="R87" i="2"/>
  <c r="M87" i="2" s="1"/>
  <c r="R88" i="2"/>
  <c r="M88" i="2" s="1"/>
  <c r="R97" i="2"/>
  <c r="M97" i="2" s="1"/>
  <c r="R101" i="2"/>
  <c r="M101" i="2" s="1"/>
  <c r="R92" i="2"/>
  <c r="M92" i="2" s="1"/>
  <c r="R102" i="2"/>
  <c r="M102" i="2" s="1"/>
  <c r="R109" i="2"/>
  <c r="M109" i="2" s="1"/>
  <c r="R79" i="2"/>
  <c r="M79" i="2" s="1"/>
  <c r="R108" i="2"/>
  <c r="M108" i="2" s="1"/>
  <c r="R85" i="2"/>
  <c r="M85" i="2" s="1"/>
  <c r="R84" i="2"/>
  <c r="M84" i="2" s="1"/>
  <c r="R80" i="2"/>
  <c r="M80" i="2" s="1"/>
  <c r="R91" i="2"/>
  <c r="M91" i="2" s="1"/>
  <c r="R99" i="2"/>
  <c r="M99" i="2" s="1"/>
  <c r="R77" i="2"/>
  <c r="M77" i="2" s="1"/>
  <c r="R104" i="2"/>
  <c r="M104" i="2" s="1"/>
  <c r="R93" i="2"/>
  <c r="M93" i="2" s="1"/>
  <c r="R95" i="2"/>
  <c r="M95" i="2" s="1"/>
  <c r="R82" i="2"/>
  <c r="M82" i="2" s="1"/>
  <c r="R107" i="2"/>
  <c r="M107" i="2" s="1"/>
  <c r="R100" i="2"/>
  <c r="M100" i="2" s="1"/>
  <c r="R83" i="2"/>
  <c r="M83" i="2" s="1"/>
  <c r="R106" i="2"/>
  <c r="M106" i="2" s="1"/>
  <c r="R98" i="2"/>
  <c r="M98" i="2" s="1"/>
  <c r="R110" i="2"/>
  <c r="M110" i="2" s="1"/>
  <c r="R89" i="2"/>
  <c r="M89" i="2" s="1"/>
  <c r="R105" i="2"/>
  <c r="M105" i="2" s="1"/>
  <c r="R103" i="2"/>
  <c r="M103" i="2" s="1"/>
  <c r="R90" i="2"/>
  <c r="M90" i="2" s="1"/>
  <c r="R96" i="2"/>
  <c r="M96" i="2" s="1"/>
  <c r="N110" i="2"/>
  <c r="S110" i="2"/>
  <c r="B110" i="2" s="1"/>
  <c r="N100" i="2"/>
  <c r="S100" i="2"/>
  <c r="B100" i="2" s="1"/>
  <c r="N96" i="2"/>
  <c r="S96" i="2"/>
  <c r="B96" i="2" s="1"/>
  <c r="N86" i="2"/>
  <c r="S86" i="2"/>
  <c r="B86" i="2" s="1"/>
  <c r="N14" i="2"/>
  <c r="R14" i="2"/>
  <c r="M14" i="2" s="1"/>
  <c r="N6" i="2"/>
  <c r="R6" i="2"/>
  <c r="M6" i="2" s="1"/>
  <c r="N4" i="2"/>
  <c r="R4" i="2"/>
  <c r="M4" i="2" s="1"/>
  <c r="N90" i="2"/>
  <c r="S90" i="2"/>
  <c r="B90" i="2" s="1"/>
  <c r="N10" i="2"/>
  <c r="R10" i="2"/>
  <c r="M10" i="2" s="1"/>
  <c r="N108" i="2"/>
  <c r="S108" i="2"/>
  <c r="B108" i="2" s="1"/>
  <c r="N104" i="2"/>
  <c r="S104" i="2"/>
  <c r="B104" i="2" s="1"/>
  <c r="N88" i="2"/>
  <c r="S88" i="2"/>
  <c r="B88" i="2" s="1"/>
  <c r="N84" i="2"/>
  <c r="S84" i="2"/>
  <c r="B84" i="2" s="1"/>
  <c r="N78" i="2"/>
  <c r="S78" i="2"/>
  <c r="B78" i="2" s="1"/>
  <c r="N92" i="2"/>
  <c r="S92" i="2"/>
  <c r="B92" i="2" s="1"/>
  <c r="N98" i="2"/>
  <c r="S98" i="2"/>
  <c r="B98" i="2" s="1"/>
  <c r="N80" i="2"/>
  <c r="S80" i="2"/>
  <c r="B80" i="2" s="1"/>
  <c r="N8" i="2"/>
  <c r="R8" i="2"/>
  <c r="M8" i="2" s="1"/>
  <c r="N106" i="2"/>
  <c r="S106" i="2"/>
  <c r="B106" i="2" s="1"/>
  <c r="N94" i="2"/>
  <c r="S94" i="2"/>
  <c r="B94" i="2" s="1"/>
  <c r="N82" i="2"/>
  <c r="S82" i="2"/>
  <c r="B82" i="2" s="1"/>
  <c r="N102" i="2"/>
  <c r="S102" i="2"/>
  <c r="B102" i="2" s="1"/>
  <c r="N97" i="2"/>
  <c r="S97" i="2"/>
  <c r="B97" i="2" s="1"/>
  <c r="N13" i="2"/>
  <c r="R13" i="2"/>
  <c r="M13" i="2" s="1"/>
  <c r="N11" i="2"/>
  <c r="R11" i="2"/>
  <c r="M11" i="2" s="1"/>
  <c r="N9" i="2"/>
  <c r="R9" i="2"/>
  <c r="M9" i="2" s="1"/>
  <c r="N7" i="2"/>
  <c r="R7" i="2"/>
  <c r="M7" i="2" s="1"/>
  <c r="N5" i="2"/>
  <c r="R5" i="2"/>
  <c r="M5" i="2" s="1"/>
  <c r="N3" i="2"/>
  <c r="R3" i="2"/>
  <c r="M3" i="2" s="1"/>
  <c r="N12" i="2"/>
  <c r="R12" i="2"/>
  <c r="M12" i="2" s="1"/>
  <c r="N109" i="2"/>
  <c r="S109" i="2"/>
  <c r="B109" i="2" s="1"/>
  <c r="N107" i="2"/>
  <c r="S107" i="2"/>
  <c r="B107" i="2" s="1"/>
  <c r="N105" i="2"/>
  <c r="S105" i="2"/>
  <c r="B105" i="2" s="1"/>
  <c r="N101" i="2"/>
  <c r="S101" i="2"/>
  <c r="B101" i="2" s="1"/>
  <c r="N99" i="2"/>
  <c r="S99" i="2"/>
  <c r="B99" i="2" s="1"/>
  <c r="N91" i="2"/>
  <c r="S91" i="2"/>
  <c r="B91" i="2" s="1"/>
  <c r="N89" i="2"/>
  <c r="S89" i="2"/>
  <c r="B89" i="2" s="1"/>
  <c r="N83" i="2"/>
  <c r="S83" i="2"/>
  <c r="B83" i="2" s="1"/>
  <c r="N81" i="2"/>
  <c r="S81" i="2"/>
  <c r="B81" i="2" s="1"/>
  <c r="N77" i="2"/>
  <c r="S77" i="2"/>
  <c r="B77" i="2" s="1"/>
  <c r="N93" i="2"/>
  <c r="S93" i="2"/>
  <c r="B93" i="2" s="1"/>
  <c r="N85" i="2"/>
  <c r="S85" i="2"/>
  <c r="B85" i="2" s="1"/>
  <c r="N103" i="2"/>
  <c r="S103" i="2"/>
  <c r="B103" i="2" s="1"/>
  <c r="N95" i="2"/>
  <c r="S95" i="2"/>
  <c r="B95" i="2" s="1"/>
  <c r="N87" i="2"/>
  <c r="S87" i="2"/>
  <c r="B87" i="2" s="1"/>
  <c r="N79" i="2"/>
  <c r="S79" i="2"/>
  <c r="B79" i="2" s="1"/>
  <c r="Q28" i="11"/>
  <c r="P28" i="11" s="1"/>
  <c r="R27" i="11"/>
  <c r="M27" i="11" s="1"/>
  <c r="R28" i="11"/>
  <c r="M28" i="11" s="1"/>
  <c r="Q15" i="11"/>
  <c r="P15" i="11" s="1"/>
  <c r="Q27" i="11"/>
  <c r="P27" i="11" s="1"/>
  <c r="R32" i="11"/>
  <c r="M32" i="11" s="1"/>
  <c r="Q31" i="11"/>
  <c r="P31" i="11" s="1"/>
  <c r="Q19" i="11"/>
  <c r="P19" i="11" s="1"/>
  <c r="Q29" i="11"/>
  <c r="P29" i="11" s="1"/>
  <c r="Q32" i="11"/>
  <c r="P32" i="11" s="1"/>
  <c r="R31" i="11"/>
  <c r="M31" i="11" s="1"/>
  <c r="R19" i="11"/>
  <c r="M19" i="11" s="1"/>
  <c r="R29" i="11"/>
  <c r="M29" i="11" s="1"/>
  <c r="R18" i="11"/>
  <c r="M18" i="11" s="1"/>
  <c r="R30" i="11"/>
  <c r="M30" i="11" s="1"/>
  <c r="R16" i="11"/>
  <c r="M16" i="11" s="1"/>
  <c r="Q30" i="11"/>
  <c r="P30" i="11" s="1"/>
  <c r="Q18" i="11"/>
  <c r="P18" i="11" s="1"/>
  <c r="R17" i="11"/>
  <c r="M17" i="11" s="1"/>
  <c r="R15" i="11"/>
  <c r="M15" i="11" s="1"/>
  <c r="Q17" i="11"/>
  <c r="P17" i="11" s="1"/>
  <c r="Q16" i="11"/>
  <c r="P16" i="11" s="1"/>
  <c r="Q75" i="11"/>
  <c r="P75" i="11" s="1"/>
  <c r="Q108" i="11"/>
  <c r="P108" i="11" s="1"/>
  <c r="Q47" i="11"/>
  <c r="P47" i="11" s="1"/>
  <c r="Q74" i="11"/>
  <c r="P74" i="11" s="1"/>
  <c r="Q51" i="11"/>
  <c r="P51" i="11" s="1"/>
  <c r="Q65" i="11"/>
  <c r="P65" i="11" s="1"/>
  <c r="Q9" i="11"/>
  <c r="P9" i="11" s="1"/>
  <c r="Q86" i="11"/>
  <c r="P86" i="11" s="1"/>
  <c r="Q49" i="11"/>
  <c r="P49" i="11" s="1"/>
  <c r="Q21" i="11"/>
  <c r="P21" i="11" s="1"/>
  <c r="Q42" i="11"/>
  <c r="P42" i="11" s="1"/>
  <c r="Q87" i="11"/>
  <c r="P87" i="11" s="1"/>
  <c r="Q69" i="11"/>
  <c r="P69" i="11" s="1"/>
  <c r="Q102" i="11"/>
  <c r="P102" i="11" s="1"/>
  <c r="Q12" i="11"/>
  <c r="P12" i="11" s="1"/>
  <c r="Q13" i="11"/>
  <c r="P13" i="11" s="1"/>
  <c r="Q10" i="11"/>
  <c r="P10" i="11" s="1"/>
  <c r="Q71" i="11"/>
  <c r="P71" i="11" s="1"/>
  <c r="Q8" i="11"/>
  <c r="P8" i="11" s="1"/>
  <c r="Q89" i="11"/>
  <c r="P89" i="11" s="1"/>
  <c r="Q84" i="11"/>
  <c r="P84" i="11" s="1"/>
  <c r="Q55" i="11"/>
  <c r="P55" i="11" s="1"/>
  <c r="Q57" i="11"/>
  <c r="P57" i="11" s="1"/>
  <c r="Q78" i="11"/>
  <c r="P78" i="11" s="1"/>
  <c r="Q5" i="11"/>
  <c r="P5" i="11" s="1"/>
  <c r="Q34" i="11"/>
  <c r="P34" i="11" s="1"/>
  <c r="Q11" i="11"/>
  <c r="P11" i="11" s="1"/>
  <c r="Q54" i="11"/>
  <c r="P54" i="11" s="1"/>
  <c r="Q105" i="11"/>
  <c r="P105" i="11" s="1"/>
  <c r="Q88" i="11"/>
  <c r="P88" i="11" s="1"/>
  <c r="Q36" i="11"/>
  <c r="P36" i="11" s="1"/>
  <c r="Q72" i="11"/>
  <c r="P72" i="11" s="1"/>
  <c r="Q73" i="11"/>
  <c r="P73" i="11" s="1"/>
  <c r="Q90" i="11"/>
  <c r="P90" i="11" s="1"/>
  <c r="Q104" i="11"/>
  <c r="P104" i="11" s="1"/>
  <c r="Q96" i="11"/>
  <c r="P96" i="11" s="1"/>
  <c r="Q24" i="11"/>
  <c r="P24" i="11" s="1"/>
  <c r="Q45" i="11"/>
  <c r="P45" i="11" s="1"/>
  <c r="Q66" i="11"/>
  <c r="P66" i="11" s="1"/>
  <c r="Q4" i="11"/>
  <c r="P4" i="11" s="1"/>
  <c r="Q64" i="11"/>
  <c r="P64" i="11" s="1"/>
  <c r="Q46" i="11"/>
  <c r="P46" i="11" s="1"/>
  <c r="Q33" i="11"/>
  <c r="P33" i="11" s="1"/>
  <c r="Q59" i="11"/>
  <c r="P59" i="11" s="1"/>
  <c r="Q61" i="11"/>
  <c r="P61" i="11" s="1"/>
  <c r="Q58" i="11"/>
  <c r="P58" i="11" s="1"/>
  <c r="Q43" i="11"/>
  <c r="P43" i="11" s="1"/>
  <c r="Q91" i="11"/>
  <c r="P91" i="11" s="1"/>
  <c r="Q35" i="11"/>
  <c r="P35" i="11" s="1"/>
  <c r="Q100" i="11"/>
  <c r="P100" i="11" s="1"/>
  <c r="Q25" i="11"/>
  <c r="P25" i="11" s="1"/>
  <c r="Q79" i="11"/>
  <c r="P79" i="11" s="1"/>
  <c r="Q95" i="11"/>
  <c r="P95" i="11" s="1"/>
  <c r="Q3" i="11"/>
  <c r="P3" i="11" s="1"/>
  <c r="Q67" i="11"/>
  <c r="P67" i="11" s="1"/>
  <c r="Q26" i="11"/>
  <c r="P26" i="11" s="1"/>
  <c r="Q48" i="11"/>
  <c r="P48" i="11" s="1"/>
  <c r="Q20" i="11"/>
  <c r="P20" i="11" s="1"/>
  <c r="Q94" i="11"/>
  <c r="P94" i="11" s="1"/>
  <c r="Q68" i="11"/>
  <c r="P68" i="11" s="1"/>
  <c r="Q97" i="11"/>
  <c r="P97" i="11" s="1"/>
  <c r="Q39" i="11"/>
  <c r="P39" i="11" s="1"/>
  <c r="Q37" i="11"/>
  <c r="P37" i="11" s="1"/>
  <c r="Q38" i="11"/>
  <c r="P38" i="11" s="1"/>
  <c r="Q50" i="11"/>
  <c r="P50" i="11" s="1"/>
  <c r="Q92" i="11"/>
  <c r="P92" i="11" s="1"/>
  <c r="Q14" i="11"/>
  <c r="P14" i="11" s="1"/>
  <c r="Q82" i="11"/>
  <c r="P82" i="11" s="1"/>
  <c r="Q41" i="11"/>
  <c r="P41" i="11" s="1"/>
  <c r="Q76" i="11"/>
  <c r="P76" i="11" s="1"/>
  <c r="Q103" i="11"/>
  <c r="P103" i="11" s="1"/>
  <c r="Q93" i="11"/>
  <c r="P93" i="11" s="1"/>
  <c r="Q99" i="11"/>
  <c r="P99" i="11" s="1"/>
  <c r="Q22" i="11"/>
  <c r="P22" i="11" s="1"/>
  <c r="Q56" i="11"/>
  <c r="P56" i="11" s="1"/>
  <c r="Q83" i="11"/>
  <c r="P83" i="11" s="1"/>
  <c r="Q40" i="11"/>
  <c r="P40" i="11" s="1"/>
  <c r="Q106" i="11"/>
  <c r="P106" i="11" s="1"/>
  <c r="Q52" i="11"/>
  <c r="P52" i="11" s="1"/>
  <c r="Q107" i="11"/>
  <c r="P107" i="11" s="1"/>
  <c r="Q53" i="11"/>
  <c r="P53" i="11" s="1"/>
  <c r="Q7" i="11"/>
  <c r="P7" i="11" s="1"/>
  <c r="Q80" i="11"/>
  <c r="P80" i="11" s="1"/>
  <c r="Q109" i="11"/>
  <c r="P109" i="11" s="1"/>
  <c r="Q110" i="11"/>
  <c r="P110" i="11" s="1"/>
  <c r="Q44" i="11"/>
  <c r="P44" i="11" s="1"/>
  <c r="Q23" i="11"/>
  <c r="P23" i="11" s="1"/>
  <c r="Q70" i="11"/>
  <c r="P70" i="11" s="1"/>
  <c r="Q98" i="11"/>
  <c r="P98" i="11" s="1"/>
  <c r="Q101" i="11"/>
  <c r="P101" i="11" s="1"/>
  <c r="Q63" i="11"/>
  <c r="P63" i="11" s="1"/>
  <c r="Q60" i="11"/>
  <c r="P60" i="11" s="1"/>
  <c r="Q77" i="11"/>
  <c r="P77" i="11" s="1"/>
  <c r="Q81" i="11"/>
  <c r="P81" i="11" s="1"/>
  <c r="Q62" i="11"/>
  <c r="P62" i="11" s="1"/>
  <c r="Q85" i="11"/>
  <c r="P85" i="11" s="1"/>
  <c r="Q6" i="11"/>
  <c r="P6" i="11" s="1"/>
  <c r="R48" i="11"/>
  <c r="M48" i="11" s="1"/>
  <c r="R20" i="11"/>
  <c r="M20" i="11" s="1"/>
  <c r="R56" i="11"/>
  <c r="M56" i="11" s="1"/>
  <c r="R106" i="11"/>
  <c r="M106" i="11" s="1"/>
  <c r="R25" i="11"/>
  <c r="M25" i="11" s="1"/>
  <c r="R66" i="11"/>
  <c r="M66" i="11" s="1"/>
  <c r="R82" i="11"/>
  <c r="M82" i="11" s="1"/>
  <c r="R64" i="11"/>
  <c r="M64" i="11" s="1"/>
  <c r="R60" i="11"/>
  <c r="M60" i="11" s="1"/>
  <c r="R47" i="11"/>
  <c r="M47" i="11" s="1"/>
  <c r="R76" i="11"/>
  <c r="M76" i="11" s="1"/>
  <c r="R65" i="11"/>
  <c r="M65" i="11" s="1"/>
  <c r="R95" i="11"/>
  <c r="M95" i="11" s="1"/>
  <c r="R26" i="11"/>
  <c r="M26" i="11" s="1"/>
  <c r="R99" i="11"/>
  <c r="M99" i="11" s="1"/>
  <c r="R100" i="11"/>
  <c r="M100" i="11" s="1"/>
  <c r="R88" i="11"/>
  <c r="M88" i="11" s="1"/>
  <c r="R78" i="11"/>
  <c r="M78" i="11" s="1"/>
  <c r="R38" i="11"/>
  <c r="M38" i="11" s="1"/>
  <c r="R86" i="11"/>
  <c r="M86" i="11" s="1"/>
  <c r="R59" i="11"/>
  <c r="M59" i="11" s="1"/>
  <c r="R110" i="11"/>
  <c r="M110" i="11" s="1"/>
  <c r="R43" i="11"/>
  <c r="M43" i="11" s="1"/>
  <c r="R87" i="11"/>
  <c r="M87" i="11" s="1"/>
  <c r="R53" i="11"/>
  <c r="M53" i="11" s="1"/>
  <c r="R21" i="11"/>
  <c r="M21" i="11" s="1"/>
  <c r="R81" i="11"/>
  <c r="M81" i="11" s="1"/>
  <c r="R97" i="11"/>
  <c r="M97" i="11" s="1"/>
  <c r="R108" i="11"/>
  <c r="M108" i="11" s="1"/>
  <c r="R103" i="11"/>
  <c r="M103" i="11" s="1"/>
  <c r="R71" i="11"/>
  <c r="M71" i="11" s="1"/>
  <c r="R37" i="11"/>
  <c r="M37" i="11" s="1"/>
  <c r="R49" i="11"/>
  <c r="M49" i="11" s="1"/>
  <c r="R70" i="11"/>
  <c r="M70" i="11" s="1"/>
  <c r="R94" i="11"/>
  <c r="M94" i="11" s="1"/>
  <c r="R102" i="11"/>
  <c r="M102" i="11" s="1"/>
  <c r="R34" i="11"/>
  <c r="M34" i="11" s="1"/>
  <c r="R52" i="11"/>
  <c r="M52" i="11" s="1"/>
  <c r="R46" i="11"/>
  <c r="M46" i="11" s="1"/>
  <c r="R79" i="11"/>
  <c r="M79" i="11" s="1"/>
  <c r="R54" i="11"/>
  <c r="M54" i="11" s="1"/>
  <c r="R22" i="11"/>
  <c r="M22" i="11" s="1"/>
  <c r="R80" i="11"/>
  <c r="M80" i="11" s="1"/>
  <c r="R89" i="11"/>
  <c r="M89" i="11" s="1"/>
  <c r="R73" i="11"/>
  <c r="M73" i="11" s="1"/>
  <c r="R44" i="11"/>
  <c r="M44" i="11" s="1"/>
  <c r="R84" i="11"/>
  <c r="M84" i="11" s="1"/>
  <c r="R107" i="11"/>
  <c r="M107" i="11" s="1"/>
  <c r="R105" i="11"/>
  <c r="M105" i="11" s="1"/>
  <c r="R85" i="11"/>
  <c r="M85" i="11" s="1"/>
  <c r="R69" i="11"/>
  <c r="M69" i="11" s="1"/>
  <c r="R77" i="11"/>
  <c r="M77" i="11" s="1"/>
  <c r="R57" i="11"/>
  <c r="M57" i="11" s="1"/>
  <c r="R23" i="11"/>
  <c r="M23" i="11" s="1"/>
  <c r="R68" i="11"/>
  <c r="M68" i="11" s="1"/>
  <c r="R51" i="11"/>
  <c r="M51" i="11" s="1"/>
  <c r="R83" i="11"/>
  <c r="M83" i="11" s="1"/>
  <c r="R39" i="11"/>
  <c r="M39" i="11" s="1"/>
  <c r="R101" i="11"/>
  <c r="M101" i="11" s="1"/>
  <c r="R58" i="11"/>
  <c r="M58" i="11" s="1"/>
  <c r="R63" i="11"/>
  <c r="M63" i="11" s="1"/>
  <c r="R98" i="11"/>
  <c r="M98" i="11" s="1"/>
  <c r="R72" i="11"/>
  <c r="M72" i="11" s="1"/>
  <c r="R104" i="11"/>
  <c r="M104" i="11" s="1"/>
  <c r="R45" i="11"/>
  <c r="M45" i="11" s="1"/>
  <c r="R75" i="11"/>
  <c r="M75" i="11" s="1"/>
  <c r="R91" i="11"/>
  <c r="M91" i="11" s="1"/>
  <c r="R50" i="11"/>
  <c r="M50" i="11" s="1"/>
  <c r="R36" i="11"/>
  <c r="M36" i="11" s="1"/>
  <c r="R24" i="11"/>
  <c r="M24" i="11" s="1"/>
  <c r="R67" i="11"/>
  <c r="M67" i="11" s="1"/>
  <c r="R42" i="11"/>
  <c r="M42" i="11" s="1"/>
  <c r="R93" i="11"/>
  <c r="M93" i="11" s="1"/>
  <c r="R62" i="11"/>
  <c r="M62" i="11" s="1"/>
  <c r="R92" i="11"/>
  <c r="M92" i="11" s="1"/>
  <c r="R96" i="11"/>
  <c r="M96" i="11" s="1"/>
  <c r="R33" i="11"/>
  <c r="M33" i="11" s="1"/>
  <c r="R90" i="11"/>
  <c r="M90" i="11" s="1"/>
  <c r="R61" i="11"/>
  <c r="M61" i="11" s="1"/>
  <c r="R55" i="11"/>
  <c r="M55" i="11" s="1"/>
  <c r="R40" i="11"/>
  <c r="M40" i="11" s="1"/>
  <c r="R35" i="11"/>
  <c r="M35" i="11" s="1"/>
  <c r="R41" i="11"/>
  <c r="M41" i="11" s="1"/>
  <c r="R74" i="11"/>
  <c r="M74" i="11" s="1"/>
  <c r="R109" i="11"/>
  <c r="M109" i="11" s="1"/>
  <c r="R9" i="11"/>
  <c r="M9" i="11" s="1"/>
  <c r="R14" i="11"/>
  <c r="M14" i="11" s="1"/>
  <c r="R12" i="11"/>
  <c r="M12" i="11" s="1"/>
  <c r="R13" i="11"/>
  <c r="M13" i="11" s="1"/>
  <c r="R10" i="11"/>
  <c r="M10" i="11" s="1"/>
  <c r="R8" i="11"/>
  <c r="M8" i="11" s="1"/>
  <c r="R11" i="11"/>
  <c r="M11" i="11" s="1"/>
  <c r="N17" i="11"/>
  <c r="S17" i="11"/>
  <c r="B17" i="11" s="1"/>
  <c r="N29" i="11"/>
  <c r="S29" i="11"/>
  <c r="B29" i="11" s="1"/>
  <c r="N41" i="11"/>
  <c r="S41" i="11"/>
  <c r="B41" i="11" s="1"/>
  <c r="N53" i="11"/>
  <c r="S53" i="11"/>
  <c r="B53" i="11" s="1"/>
  <c r="N65" i="11"/>
  <c r="S65" i="11"/>
  <c r="B65" i="11" s="1"/>
  <c r="N77" i="11"/>
  <c r="S77" i="11"/>
  <c r="B77" i="11" s="1"/>
  <c r="N89" i="11"/>
  <c r="S89" i="11"/>
  <c r="B89" i="11" s="1"/>
  <c r="N101" i="11"/>
  <c r="S101" i="11"/>
  <c r="B101" i="11" s="1"/>
  <c r="N34" i="11"/>
  <c r="S34" i="11"/>
  <c r="B34" i="11" s="1"/>
  <c r="N106" i="11"/>
  <c r="S106" i="11"/>
  <c r="B106" i="11" s="1"/>
  <c r="N24" i="11"/>
  <c r="S24" i="11"/>
  <c r="B24" i="11" s="1"/>
  <c r="N36" i="11"/>
  <c r="S36" i="11"/>
  <c r="B36" i="11" s="1"/>
  <c r="N48" i="11"/>
  <c r="S48" i="11"/>
  <c r="B48" i="11" s="1"/>
  <c r="N60" i="11"/>
  <c r="S60" i="11"/>
  <c r="B60" i="11" s="1"/>
  <c r="N72" i="11"/>
  <c r="S72" i="11"/>
  <c r="B72" i="11" s="1"/>
  <c r="N84" i="11"/>
  <c r="S84" i="11"/>
  <c r="B84" i="11" s="1"/>
  <c r="N96" i="11"/>
  <c r="S96" i="11"/>
  <c r="B96" i="11" s="1"/>
  <c r="N108" i="11"/>
  <c r="S108" i="11"/>
  <c r="B108" i="11" s="1"/>
  <c r="N22" i="11"/>
  <c r="S22" i="11"/>
  <c r="B22" i="11" s="1"/>
  <c r="N70" i="11"/>
  <c r="S70" i="11"/>
  <c r="B70" i="11" s="1"/>
  <c r="N82" i="11"/>
  <c r="S82" i="11"/>
  <c r="B82" i="11" s="1"/>
  <c r="N94" i="11"/>
  <c r="S94" i="11"/>
  <c r="B94" i="11" s="1"/>
  <c r="N19" i="11"/>
  <c r="S19" i="11"/>
  <c r="B19" i="11" s="1"/>
  <c r="N31" i="11"/>
  <c r="S31" i="11"/>
  <c r="B31" i="11" s="1"/>
  <c r="N43" i="11"/>
  <c r="S43" i="11"/>
  <c r="B43" i="11" s="1"/>
  <c r="N55" i="11"/>
  <c r="S55" i="11"/>
  <c r="B55" i="11" s="1"/>
  <c r="N67" i="11"/>
  <c r="S67" i="11"/>
  <c r="B67" i="11" s="1"/>
  <c r="N79" i="11"/>
  <c r="S79" i="11"/>
  <c r="B79" i="11" s="1"/>
  <c r="N91" i="11"/>
  <c r="S91" i="11"/>
  <c r="B91" i="11" s="1"/>
  <c r="N103" i="11"/>
  <c r="S103" i="11"/>
  <c r="B103" i="11" s="1"/>
  <c r="N46" i="11"/>
  <c r="S46" i="11"/>
  <c r="B46" i="11" s="1"/>
  <c r="R4" i="11"/>
  <c r="M4" i="11" s="1"/>
  <c r="N4" i="11"/>
  <c r="S4" i="11"/>
  <c r="B4" i="11" s="1"/>
  <c r="R6" i="11"/>
  <c r="M6" i="11" s="1"/>
  <c r="N6" i="11"/>
  <c r="S6" i="11"/>
  <c r="B6" i="11" s="1"/>
  <c r="N8" i="11"/>
  <c r="S8" i="11"/>
  <c r="B8" i="11" s="1"/>
  <c r="N10" i="11"/>
  <c r="S10" i="11"/>
  <c r="B10" i="11" s="1"/>
  <c r="N12" i="11"/>
  <c r="S12" i="11"/>
  <c r="B12" i="11" s="1"/>
  <c r="N14" i="11"/>
  <c r="S14" i="11"/>
  <c r="B14" i="11" s="1"/>
  <c r="N26" i="11"/>
  <c r="S26" i="11"/>
  <c r="B26" i="11" s="1"/>
  <c r="N38" i="11"/>
  <c r="S38" i="11"/>
  <c r="B38" i="11" s="1"/>
  <c r="N50" i="11"/>
  <c r="S50" i="11"/>
  <c r="B50" i="11" s="1"/>
  <c r="N62" i="11"/>
  <c r="S62" i="11"/>
  <c r="B62" i="11" s="1"/>
  <c r="N74" i="11"/>
  <c r="S74" i="11"/>
  <c r="B74" i="11" s="1"/>
  <c r="N86" i="11"/>
  <c r="S86" i="11"/>
  <c r="B86" i="11" s="1"/>
  <c r="N98" i="11"/>
  <c r="S98" i="11"/>
  <c r="B98" i="11" s="1"/>
  <c r="N110" i="11"/>
  <c r="S110" i="11"/>
  <c r="B110" i="11" s="1"/>
  <c r="N58" i="11"/>
  <c r="S58" i="11"/>
  <c r="B58" i="11" s="1"/>
  <c r="N21" i="11"/>
  <c r="S21" i="11"/>
  <c r="B21" i="11" s="1"/>
  <c r="N33" i="11"/>
  <c r="S33" i="11"/>
  <c r="B33" i="11" s="1"/>
  <c r="N45" i="11"/>
  <c r="S45" i="11"/>
  <c r="B45" i="11" s="1"/>
  <c r="N57" i="11"/>
  <c r="S57" i="11"/>
  <c r="B57" i="11" s="1"/>
  <c r="N69" i="11"/>
  <c r="S69" i="11"/>
  <c r="B69" i="11" s="1"/>
  <c r="N81" i="11"/>
  <c r="S81" i="11"/>
  <c r="B81" i="11" s="1"/>
  <c r="N93" i="11"/>
  <c r="S93" i="11"/>
  <c r="B93" i="11" s="1"/>
  <c r="N105" i="11"/>
  <c r="S105" i="11"/>
  <c r="B105" i="11" s="1"/>
  <c r="N15" i="11"/>
  <c r="S15" i="11"/>
  <c r="B15" i="11" s="1"/>
  <c r="N75" i="11"/>
  <c r="S75" i="11"/>
  <c r="B75" i="11" s="1"/>
  <c r="N99" i="11"/>
  <c r="S99" i="11"/>
  <c r="B99" i="11" s="1"/>
  <c r="N63" i="11"/>
  <c r="S63" i="11"/>
  <c r="B63" i="11" s="1"/>
  <c r="N87" i="11"/>
  <c r="S87" i="11"/>
  <c r="B87" i="11" s="1"/>
  <c r="N16" i="11"/>
  <c r="S16" i="11"/>
  <c r="B16" i="11" s="1"/>
  <c r="N28" i="11"/>
  <c r="S28" i="11"/>
  <c r="B28" i="11" s="1"/>
  <c r="N40" i="11"/>
  <c r="S40" i="11"/>
  <c r="B40" i="11" s="1"/>
  <c r="N52" i="11"/>
  <c r="S52" i="11"/>
  <c r="B52" i="11" s="1"/>
  <c r="N64" i="11"/>
  <c r="S64" i="11"/>
  <c r="B64" i="11" s="1"/>
  <c r="N76" i="11"/>
  <c r="S76" i="11"/>
  <c r="B76" i="11" s="1"/>
  <c r="N88" i="11"/>
  <c r="S88" i="11"/>
  <c r="B88" i="11" s="1"/>
  <c r="N100" i="11"/>
  <c r="S100" i="11"/>
  <c r="B100" i="11" s="1"/>
  <c r="N39" i="11"/>
  <c r="S39" i="11"/>
  <c r="B39" i="11" s="1"/>
  <c r="N27" i="11"/>
  <c r="S27" i="11"/>
  <c r="B27" i="11" s="1"/>
  <c r="N51" i="11"/>
  <c r="S51" i="11"/>
  <c r="B51" i="11" s="1"/>
  <c r="S3" i="11"/>
  <c r="B3" i="11" s="1"/>
  <c r="N3" i="11"/>
  <c r="R3" i="11"/>
  <c r="M3" i="11" s="1"/>
  <c r="S5" i="11"/>
  <c r="B5" i="11" s="1"/>
  <c r="N5" i="11"/>
  <c r="R5" i="11"/>
  <c r="M5" i="11" s="1"/>
  <c r="S7" i="11"/>
  <c r="B7" i="11" s="1"/>
  <c r="N7" i="11"/>
  <c r="R7" i="11"/>
  <c r="M7" i="11" s="1"/>
  <c r="N9" i="11"/>
  <c r="S9" i="11"/>
  <c r="B9" i="11" s="1"/>
  <c r="N11" i="11"/>
  <c r="S11" i="11"/>
  <c r="B11" i="11" s="1"/>
  <c r="N13" i="11"/>
  <c r="S13" i="11"/>
  <c r="B13" i="11" s="1"/>
  <c r="N18" i="11"/>
  <c r="S18" i="11"/>
  <c r="B18" i="11" s="1"/>
  <c r="N20" i="11"/>
  <c r="S20" i="11"/>
  <c r="B20" i="11" s="1"/>
  <c r="N23" i="11"/>
  <c r="S23" i="11"/>
  <c r="B23" i="11" s="1"/>
  <c r="N25" i="11"/>
  <c r="S25" i="11"/>
  <c r="B25" i="11" s="1"/>
  <c r="N30" i="11"/>
  <c r="S30" i="11"/>
  <c r="B30" i="11" s="1"/>
  <c r="N32" i="11"/>
  <c r="S32" i="11"/>
  <c r="B32" i="11" s="1"/>
  <c r="N35" i="11"/>
  <c r="S35" i="11"/>
  <c r="B35" i="11" s="1"/>
  <c r="N37" i="11"/>
  <c r="S37" i="11"/>
  <c r="B37" i="11" s="1"/>
  <c r="N42" i="11"/>
  <c r="S42" i="11"/>
  <c r="B42" i="11" s="1"/>
  <c r="N44" i="11"/>
  <c r="S44" i="11"/>
  <c r="B44" i="11" s="1"/>
  <c r="N47" i="11"/>
  <c r="S47" i="11"/>
  <c r="B47" i="11" s="1"/>
  <c r="N49" i="11"/>
  <c r="S49" i="11"/>
  <c r="B49" i="11" s="1"/>
  <c r="N54" i="11"/>
  <c r="S54" i="11"/>
  <c r="B54" i="11" s="1"/>
  <c r="N56" i="11"/>
  <c r="S56" i="11"/>
  <c r="B56" i="11" s="1"/>
  <c r="N59" i="11"/>
  <c r="S59" i="11"/>
  <c r="B59" i="11" s="1"/>
  <c r="N61" i="11"/>
  <c r="S61" i="11"/>
  <c r="B61" i="11" s="1"/>
  <c r="N66" i="11"/>
  <c r="S66" i="11"/>
  <c r="B66" i="11" s="1"/>
  <c r="N68" i="11"/>
  <c r="S68" i="11"/>
  <c r="B68" i="11" s="1"/>
  <c r="N71" i="11"/>
  <c r="S71" i="11"/>
  <c r="B71" i="11" s="1"/>
  <c r="N73" i="11"/>
  <c r="S73" i="11"/>
  <c r="B73" i="11" s="1"/>
  <c r="N78" i="11"/>
  <c r="S78" i="11"/>
  <c r="B78" i="11" s="1"/>
  <c r="N80" i="11"/>
  <c r="S80" i="11"/>
  <c r="B80" i="11" s="1"/>
  <c r="N83" i="11"/>
  <c r="S83" i="11"/>
  <c r="B83" i="11" s="1"/>
  <c r="N85" i="11"/>
  <c r="S85" i="11"/>
  <c r="B85" i="11" s="1"/>
  <c r="N90" i="11"/>
  <c r="S90" i="11"/>
  <c r="B90" i="11" s="1"/>
  <c r="N92" i="11"/>
  <c r="S92" i="11"/>
  <c r="B92" i="11" s="1"/>
  <c r="N95" i="11"/>
  <c r="S95" i="11"/>
  <c r="B95" i="11" s="1"/>
  <c r="N97" i="11"/>
  <c r="S97" i="11"/>
  <c r="B97" i="11" s="1"/>
  <c r="N102" i="11"/>
  <c r="S102" i="11"/>
  <c r="B102" i="11" s="1"/>
  <c r="N104" i="11"/>
  <c r="S104" i="11"/>
  <c r="B104" i="11" s="1"/>
  <c r="N107" i="11"/>
  <c r="S107" i="11"/>
  <c r="B107" i="11" s="1"/>
  <c r="N109" i="11"/>
  <c r="S109" i="11"/>
  <c r="B109" i="11" s="1"/>
</calcChain>
</file>

<file path=xl/sharedStrings.xml><?xml version="1.0" encoding="utf-8"?>
<sst xmlns="http://schemas.openxmlformats.org/spreadsheetml/2006/main" count="567" uniqueCount="95">
  <si>
    <t>kg/s</t>
  </si>
  <si>
    <t>L/h</t>
  </si>
  <si>
    <t>min^-1</t>
  </si>
  <si>
    <t>m/s</t>
  </si>
  <si>
    <t>m³/h</t>
  </si>
  <si>
    <t>dp [Pa]</t>
  </si>
  <si>
    <t>P [W]</t>
  </si>
  <si>
    <t>k [W/m²*K]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</si>
  <si>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</si>
  <si>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</si>
  <si>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</si>
  <si>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</si>
  <si>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</si>
  <si>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</si>
  <si>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r>
      <t>dT</t>
    </r>
    <r>
      <rPr>
        <vertAlign val="subscript"/>
        <sz val="11"/>
        <color theme="1"/>
        <rFont val="Calibri"/>
        <family val="2"/>
        <scheme val="minor"/>
      </rPr>
      <t>Ambient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</si>
  <si>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Ambient2</t>
    </r>
  </si>
  <si>
    <r>
      <t>dT</t>
    </r>
    <r>
      <rPr>
        <vertAlign val="subscript"/>
        <sz val="11"/>
        <color theme="1"/>
        <rFont val="Calibri"/>
        <family val="2"/>
        <scheme val="minor"/>
      </rPr>
      <t>log</t>
    </r>
  </si>
  <si>
    <t>rpm</t>
  </si>
  <si>
    <t>W</t>
  </si>
  <si>
    <t>K/W</t>
  </si>
  <si>
    <t>Dimension</t>
  </si>
  <si>
    <t>240x30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</si>
  <si>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</si>
  <si>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</si>
  <si>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</si>
  <si>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</si>
  <si>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</si>
  <si>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</si>
  <si>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</si>
  <si>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</si>
  <si>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</si>
  <si>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</si>
  <si>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</si>
  <si>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</si>
  <si>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</si>
  <si>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</si>
  <si>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</si>
  <si>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</si>
  <si>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</si>
  <si>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</si>
  <si>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</si>
  <si>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</si>
  <si>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</si>
  <si>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</si>
  <si>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</si>
  <si>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Gesamt m³/h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</si>
  <si>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</si>
  <si>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</si>
  <si>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</si>
  <si>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</si>
  <si>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</si>
  <si>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</si>
  <si>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</si>
  <si>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</si>
  <si>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</si>
  <si>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</si>
  <si>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</si>
  <si>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</si>
  <si>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 mm FAN Noctua F12</t>
  </si>
  <si>
    <t>Datensatz Lamellenabstand 1 mm FAN Noctua S12</t>
  </si>
  <si>
    <t>Datensatz Lamellenabstand 1 mm FAN Noctua F12 in push/pull</t>
  </si>
  <si>
    <t>Datensatz Lamellenabstand 1,5 mm FAN Noctua F12</t>
  </si>
  <si>
    <t>Datensatz Lamellenabstand 1,5 mm FAN Noctua S12</t>
  </si>
  <si>
    <t>Datensatz Lamellenabstand 1,5 mm FAN Noctua F12 in push/pull</t>
  </si>
  <si>
    <t>Datensatz Lamellenabstand 2 mm FAN Noctua F12</t>
  </si>
  <si>
    <t>Datensatz Lamellenabstand 2 mm FAN Noctua S12</t>
  </si>
  <si>
    <t>Datensatz Lamellenabstand 2 mm FAN Noctua F12 in push/pull</t>
  </si>
  <si>
    <t>Datensatz Lamellenabstand 2,5 mm FAN Noctua F12</t>
  </si>
  <si>
    <t>Datensatz Lamellenabstand 2,5 mm FAN Noctua S12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</si>
  <si>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</si>
  <si>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</si>
  <si>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</si>
  <si>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 mm, mit FAN F12</t>
  </si>
  <si>
    <t>Thermaler Widerstand und Leistung, Lamellenabstand 1 mm, mit FAN S12</t>
  </si>
  <si>
    <t>Thermaler Widerstand und Leistung, Lamellenabstand 1 mm, mit FAN F12 in push/pull</t>
  </si>
  <si>
    <t>Thermaler Widerstand und Leistung, Lamellenabstand 1,5 mm, mit FAN F12</t>
  </si>
  <si>
    <t>Thermaler Widerstand und Leistung, Lamellenabstand 1,5 mm, mit FAN S12</t>
  </si>
  <si>
    <t>Thermaler Widerstand und Leistung, Lamellenabstand 1,5 mm, mit FAN F12 in push/pull</t>
  </si>
  <si>
    <t>Thermaler Widerstand und Leistung, Lamellenabstand 2 mm, mit FAN F12</t>
  </si>
  <si>
    <t>Thermaler Widerstand und Leistung, Lamellenabstand 2 mm, mit FAN S12</t>
  </si>
  <si>
    <t>Thermaler Widerstand und Leistung, Lamellenabstand 2 mm, mit FAN F12 in push/pull</t>
  </si>
  <si>
    <t>Thermaler Widerstand und Leistung, Lamellenabstand 2,5 mm, mit FAN F12</t>
  </si>
  <si>
    <t>Thermaler Widerstand und Leistung, Lamellenabstand 2,5 mm, mit FAN S12</t>
  </si>
  <si>
    <t>Vergleiche</t>
  </si>
  <si>
    <t>Leistung bei passiven Betrieb mit unterschiedlichen Lamellenabstand</t>
  </si>
  <si>
    <t>Thermaler Widerstand mit FAN F12 bei unterschiedlichem Lamellenabstand</t>
  </si>
  <si>
    <t>Thermaler Widerstand mit FAN S12 bei unterschiedlichem Lamellenabstand</t>
  </si>
  <si>
    <t>Thermaler Widerstand mit FAN F12 in push/pull bei unterschiedlichem Lamellenabstand</t>
  </si>
  <si>
    <t>Leistung mit FAN F12 bei unterschiedlichem Lamellenabstand</t>
  </si>
  <si>
    <t>Leistung mit FAN S12 bei unterschiedlichem Lamellenabstand</t>
  </si>
  <si>
    <t>Leistung mit FAN F12 in push/pull bei unterschiedlichem Lamellenabstand</t>
  </si>
  <si>
    <t>Thermaler Widerstand, Lamellenabstand 1 mm, FAN F12;S12;push/pull</t>
  </si>
  <si>
    <t>Thermaler Widerstand, Lamellenabstand 1,5 mm, FAN F12;S12;push/pull</t>
  </si>
  <si>
    <t>Thermaler Widerstand, Lamellenabstand 2 mm, FAN F12;S12;push/pull</t>
  </si>
  <si>
    <t>Thermaler Widerstand, Lamellenabstand 2,5 mm, FAN F12;S12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</si>
</sst>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29.042372297016147</c:v>
                </c:pt>
                <c:pt idx="2">
                  <c:v>50.826023388300406</c:v>
                </c:pt>
                <c:pt idx="3">
                  <c:v>72.610232141161845</c:v>
                </c:pt>
                <c:pt idx="4">
                  <c:v>94.394718862390562</c:v>
                </c:pt>
                <c:pt idx="5">
                  <c:v>116.17936873415135</c:v>
                </c:pt>
                <c:pt idx="6">
                  <c:v>137.9641235367892</c:v>
                </c:pt>
                <c:pt idx="7">
                  <c:v>159.74894997434856</c:v>
                </c:pt>
                <c:pt idx="8">
                  <c:v>181.53382743624957</c:v>
                </c:pt>
                <c:pt idx="9">
                  <c:v>203.31874242243433</c:v>
                </c:pt>
                <c:pt idx="10">
                  <c:v>225.10368570537094</c:v>
                </c:pt>
                <c:pt idx="11">
                  <c:v>246.88865076369925</c:v>
                </c:pt>
                <c:pt idx="12">
                  <c:v>268.6736328626796</c:v>
                </c:pt>
              </c:numCache>
            </c:numRef>
          </c:xVal>
          <c:yVal>
            <c:numRef>
              <c:f>'Typ1 1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156.34021538461522</c:v>
                </c:pt>
                <c:pt idx="2">
                  <c:v>326.03512307692239</c:v>
                </c:pt>
                <c:pt idx="3">
                  <c:v>540.67838461538327</c:v>
                </c:pt>
                <c:pt idx="4">
                  <c:v>800.26999999999816</c:v>
                </c:pt>
                <c:pt idx="5">
                  <c:v>1104.8099692307667</c:v>
                </c:pt>
                <c:pt idx="6">
                  <c:v>1454.2982923076893</c:v>
                </c:pt>
                <c:pt idx="7">
                  <c:v>1848.7349692307653</c:v>
                </c:pt>
                <c:pt idx="8">
                  <c:v>2288.1199999999958</c:v>
                </c:pt>
                <c:pt idx="9">
                  <c:v>2772.4533846153799</c:v>
                </c:pt>
                <c:pt idx="10">
                  <c:v>3301.7351230769173</c:v>
                </c:pt>
                <c:pt idx="11">
                  <c:v>3875.9652153846091</c:v>
                </c:pt>
                <c:pt idx="12">
                  <c:v>4495.1436615384537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Durchfluss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5.2509701089513799E-13</c:v>
                </c:pt>
                <c:pt idx="1">
                  <c:v>4.0819074014059318</c:v>
                </c:pt>
                <c:pt idx="2">
                  <c:v>8.2598082128871582</c:v>
                </c:pt>
                <c:pt idx="3">
                  <c:v>12.533702434444209</c:v>
                </c:pt>
                <c:pt idx="4">
                  <c:v>16.903590066077069</c:v>
                </c:pt>
                <c:pt idx="5">
                  <c:v>21.369471107785756</c:v>
                </c:pt>
                <c:pt idx="6">
                  <c:v>25.931345559570261</c:v>
                </c:pt>
                <c:pt idx="7">
                  <c:v>30.589213421430578</c:v>
                </c:pt>
                <c:pt idx="8">
                  <c:v>35.343074693366717</c:v>
                </c:pt>
                <c:pt idx="9">
                  <c:v>40.192929375378682</c:v>
                </c:pt>
                <c:pt idx="10">
                  <c:v>45.138777467466468</c:v>
                </c:pt>
                <c:pt idx="11">
                  <c:v>50.180618969630061</c:v>
                </c:pt>
                <c:pt idx="12">
                  <c:v>55.31845388186948</c:v>
                </c:pt>
                <c:pt idx="13">
                  <c:v>60.552282204184714</c:v>
                </c:pt>
                <c:pt idx="14">
                  <c:v>65.88210393657576</c:v>
                </c:pt>
                <c:pt idx="15">
                  <c:v>71.307919079042648</c:v>
                </c:pt>
                <c:pt idx="16">
                  <c:v>76.829727631585328</c:v>
                </c:pt>
                <c:pt idx="17">
                  <c:v>82.447529594203857</c:v>
                </c:pt>
                <c:pt idx="18">
                  <c:v>88.161324966898192</c:v>
                </c:pt>
                <c:pt idx="19">
                  <c:v>93.971113749668334</c:v>
                </c:pt>
                <c:pt idx="20">
                  <c:v>99.876895942514309</c:v>
                </c:pt>
                <c:pt idx="21">
                  <c:v>105.87867154543608</c:v>
                </c:pt>
                <c:pt idx="22">
                  <c:v>111.97644055843371</c:v>
                </c:pt>
                <c:pt idx="23">
                  <c:v>118.17020298150712</c:v>
                </c:pt>
                <c:pt idx="24">
                  <c:v>124.45995881465637</c:v>
                </c:pt>
                <c:pt idx="25">
                  <c:v>130.84570805788144</c:v>
                </c:pt>
                <c:pt idx="26">
                  <c:v>137.32745071118234</c:v>
                </c:pt>
                <c:pt idx="27">
                  <c:v>143.90518677455901</c:v>
                </c:pt>
                <c:pt idx="28">
                  <c:v>150.57891624801152</c:v>
                </c:pt>
                <c:pt idx="29">
                  <c:v>157.3486391315399</c:v>
                </c:pt>
                <c:pt idx="30">
                  <c:v>164.21435542514405</c:v>
                </c:pt>
                <c:pt idx="31">
                  <c:v>171.17606512882406</c:v>
                </c:pt>
                <c:pt idx="32">
                  <c:v>178.23376824257977</c:v>
                </c:pt>
                <c:pt idx="33">
                  <c:v>185.38746476641145</c:v>
                </c:pt>
                <c:pt idx="34">
                  <c:v>192.63715470031889</c:v>
                </c:pt>
                <c:pt idx="35">
                  <c:v>199.98283804430216</c:v>
                </c:pt>
                <c:pt idx="36">
                  <c:v>207.4245147983612</c:v>
                </c:pt>
                <c:pt idx="37">
                  <c:v>214.96218496249605</c:v>
                </c:pt>
                <c:pt idx="38">
                  <c:v>222.5958485367068</c:v>
                </c:pt>
                <c:pt idx="39">
                  <c:v>230.32550552099332</c:v>
                </c:pt>
                <c:pt idx="40">
                  <c:v>238.1511559153557</c:v>
                </c:pt>
                <c:pt idx="41">
                  <c:v>246.07279971979381</c:v>
                </c:pt>
                <c:pt idx="42">
                  <c:v>254.09043693430783</c:v>
                </c:pt>
                <c:pt idx="43">
                  <c:v>262.20406755889763</c:v>
                </c:pt>
                <c:pt idx="44">
                  <c:v>270.41369159356327</c:v>
                </c:pt>
                <c:pt idx="45">
                  <c:v>278.71930903830474</c:v>
                </c:pt>
                <c:pt idx="46">
                  <c:v>287.12091989312199</c:v>
                </c:pt>
                <c:pt idx="47">
                  <c:v>295.61852415801502</c:v>
                </c:pt>
                <c:pt idx="48">
                  <c:v>304.212121832984</c:v>
                </c:pt>
                <c:pt idx="49">
                  <c:v>312.90171291802869</c:v>
                </c:pt>
                <c:pt idx="50">
                  <c:v>321.68729741314928</c:v>
                </c:pt>
                <c:pt idx="51">
                  <c:v>330.56887531834559</c:v>
                </c:pt>
                <c:pt idx="52">
                  <c:v>339.54644663361779</c:v>
                </c:pt>
                <c:pt idx="53">
                  <c:v>348.62001135896583</c:v>
                </c:pt>
                <c:pt idx="54">
                  <c:v>357.78956949438958</c:v>
                </c:pt>
                <c:pt idx="55">
                  <c:v>367.05512103988917</c:v>
                </c:pt>
                <c:pt idx="56">
                  <c:v>376.41666599546465</c:v>
                </c:pt>
                <c:pt idx="57">
                  <c:v>385.87420436111597</c:v>
                </c:pt>
                <c:pt idx="58">
                  <c:v>395.42773613684307</c:v>
                </c:pt>
                <c:pt idx="59">
                  <c:v>405.07726132264594</c:v>
                </c:pt>
                <c:pt idx="60">
                  <c:v>414.8227799185247</c:v>
                </c:pt>
                <c:pt idx="61">
                  <c:v>424.6642919244793</c:v>
                </c:pt>
                <c:pt idx="62">
                  <c:v>434.60179734050973</c:v>
                </c:pt>
                <c:pt idx="63">
                  <c:v>444.63529616661572</c:v>
                </c:pt>
                <c:pt idx="64">
                  <c:v>454.76478840279776</c:v>
                </c:pt>
                <c:pt idx="65">
                  <c:v>464.99027404905564</c:v>
                </c:pt>
                <c:pt idx="66">
                  <c:v>475.31175310538936</c:v>
                </c:pt>
                <c:pt idx="67">
                  <c:v>485.72922557179874</c:v>
                </c:pt>
                <c:pt idx="68">
                  <c:v>496.24269144828406</c:v>
                </c:pt>
                <c:pt idx="69">
                  <c:v>506.85215073484517</c:v>
                </c:pt>
                <c:pt idx="70">
                  <c:v>517.55760343148222</c:v>
                </c:pt>
                <c:pt idx="71">
                  <c:v>528.35904953819488</c:v>
                </c:pt>
                <c:pt idx="72">
                  <c:v>539.25648905498338</c:v>
                </c:pt>
                <c:pt idx="73">
                  <c:v>550.24992198184771</c:v>
                </c:pt>
                <c:pt idx="74">
                  <c:v>561.33934831878787</c:v>
                </c:pt>
                <c:pt idx="75">
                  <c:v>572.52476806580398</c:v>
                </c:pt>
                <c:pt idx="76">
                  <c:v>583.80618122289582</c:v>
                </c:pt>
                <c:pt idx="77">
                  <c:v>595.18358779006348</c:v>
                </c:pt>
                <c:pt idx="78">
                  <c:v>606.65698776730687</c:v>
                </c:pt>
                <c:pt idx="79">
                  <c:v>618.22638115462621</c:v>
                </c:pt>
                <c:pt idx="80">
                  <c:v>629.89176795202138</c:v>
                </c:pt>
                <c:pt idx="81">
                  <c:v>641.65314815949239</c:v>
                </c:pt>
                <c:pt idx="82">
                  <c:v>653.51052177703889</c:v>
                </c:pt>
                <c:pt idx="83">
                  <c:v>665.46388880466156</c:v>
                </c:pt>
                <c:pt idx="84">
                  <c:v>677.51324924235996</c:v>
                </c:pt>
                <c:pt idx="85">
                  <c:v>689.65860309013419</c:v>
                </c:pt>
                <c:pt idx="86">
                  <c:v>701.89995034798426</c:v>
                </c:pt>
                <c:pt idx="87">
                  <c:v>714.23729101591016</c:v>
                </c:pt>
                <c:pt idx="88">
                  <c:v>726.67062509391178</c:v>
                </c:pt>
                <c:pt idx="89">
                  <c:v>739.19995258198935</c:v>
                </c:pt>
                <c:pt idx="90">
                  <c:v>751.82527348014253</c:v>
                </c:pt>
                <c:pt idx="91">
                  <c:v>764.54658778837177</c:v>
                </c:pt>
                <c:pt idx="92">
                  <c:v>777.3638955066765</c:v>
                </c:pt>
                <c:pt idx="93">
                  <c:v>790.27719663505718</c:v>
                </c:pt>
                <c:pt idx="94">
                  <c:v>803.28649117351381</c:v>
                </c:pt>
                <c:pt idx="95">
                  <c:v>816.39177912204627</c:v>
                </c:pt>
                <c:pt idx="96">
                  <c:v>829.59306048065457</c:v>
                </c:pt>
                <c:pt idx="97">
                  <c:v>842.89033524933848</c:v>
                </c:pt>
                <c:pt idx="98">
                  <c:v>856.28360342809856</c:v>
                </c:pt>
                <c:pt idx="99">
                  <c:v>869.77286501693425</c:v>
                </c:pt>
                <c:pt idx="100">
                  <c:v>883.35812001584577</c:v>
                </c:pt>
                <c:pt idx="101">
                  <c:v>897.0393684248329</c:v>
                </c:pt>
                <c:pt idx="102">
                  <c:v>910.81661024389587</c:v>
                </c:pt>
                <c:pt idx="103">
                  <c:v>924.68984547303501</c:v>
                </c:pt>
                <c:pt idx="104">
                  <c:v>938.65907411224975</c:v>
                </c:pt>
                <c:pt idx="105">
                  <c:v>952.72429616154022</c:v>
                </c:pt>
                <c:pt idx="106">
                  <c:v>966.88551162090675</c:v>
                </c:pt>
                <c:pt idx="107">
                  <c:v>981.14272049034901</c:v>
                </c:pt>
                <c:pt idx="108">
                  <c:v>995.49592276986698</c:v>
                </c:pt>
                <c:pt idx="109">
                  <c:v>1009.9451184594609</c:v>
                </c:pt>
                <c:pt idx="110">
                  <c:v>1024.4903075591305</c:v>
                </c:pt>
                <c:pt idx="111">
                  <c:v>1039.1314900688762</c:v>
                </c:pt>
                <c:pt idx="112">
                  <c:v>1053.8686659886971</c:v>
                </c:pt>
                <c:pt idx="113">
                  <c:v>1068.7018353185947</c:v>
                </c:pt>
                <c:pt idx="114">
                  <c:v>1083.6309980585675</c:v>
                </c:pt>
                <c:pt idx="115">
                  <c:v>1098.6561542086163</c:v>
                </c:pt>
                <c:pt idx="116">
                  <c:v>1113.7773037687409</c:v>
                </c:pt>
                <c:pt idx="117">
                  <c:v>1128.994446738941</c:v>
                </c:pt>
                <c:pt idx="118">
                  <c:v>1144.3075831192175</c:v>
                </c:pt>
                <c:pt idx="119">
                  <c:v>1159.7167129095697</c:v>
                </c:pt>
                <c:pt idx="120">
                  <c:v>1175.2218361099974</c:v>
                </c:pt>
                <c:pt idx="121">
                  <c:v>1190.8229527205012</c:v>
                </c:pt>
                <c:pt idx="122">
                  <c:v>1206.5200627410809</c:v>
                </c:pt>
                <c:pt idx="123">
                  <c:v>1222.3131661717357</c:v>
                </c:pt>
                <c:pt idx="124">
                  <c:v>1238.2022630124675</c:v>
                </c:pt>
                <c:pt idx="125">
                  <c:v>1254.187353263274</c:v>
                </c:pt>
                <c:pt idx="126">
                  <c:v>1270.2684369241565</c:v>
                </c:pt>
                <c:pt idx="127">
                  <c:v>1286.4455139951158</c:v>
                </c:pt>
                <c:pt idx="128">
                  <c:v>1302.7185844761498</c:v>
                </c:pt>
                <c:pt idx="129">
                  <c:v>1319.08764836726</c:v>
                </c:pt>
                <c:pt idx="130">
                  <c:v>1335.5527056684464</c:v>
                </c:pt>
                <c:pt idx="131">
                  <c:v>1352.1137563797083</c:v>
                </c:pt>
                <c:pt idx="132">
                  <c:v>1368.7708005010461</c:v>
                </c:pt>
                <c:pt idx="133">
                  <c:v>1385.5238380324597</c:v>
                </c:pt>
                <c:pt idx="134">
                  <c:v>1402.3728689739487</c:v>
                </c:pt>
                <c:pt idx="135">
                  <c:v>1419.317893325514</c:v>
                </c:pt>
                <c:pt idx="136">
                  <c:v>1436.3589110871549</c:v>
                </c:pt>
                <c:pt idx="137">
                  <c:v>1453.4959222588714</c:v>
                </c:pt>
                <c:pt idx="138">
                  <c:v>1470.7289268406644</c:v>
                </c:pt>
                <c:pt idx="139">
                  <c:v>1488.0579248325325</c:v>
                </c:pt>
                <c:pt idx="140">
                  <c:v>1505.4829162344774</c:v>
                </c:pt>
                <c:pt idx="141">
                  <c:v>1523.003901046497</c:v>
                </c:pt>
                <c:pt idx="142">
                  <c:v>1540.6208792685932</c:v>
                </c:pt>
                <c:pt idx="143">
                  <c:v>1558.3338509007649</c:v>
                </c:pt>
                <c:pt idx="144">
                  <c:v>1576.1428159430125</c:v>
                </c:pt>
                <c:pt idx="145">
                  <c:v>1594.0477743953356</c:v>
                </c:pt>
                <c:pt idx="146">
                  <c:v>1612.0487262577349</c:v>
                </c:pt>
                <c:pt idx="147">
                  <c:v>1630.1456715302097</c:v>
                </c:pt>
                <c:pt idx="148">
                  <c:v>1648.3386102127602</c:v>
                </c:pt>
                <c:pt idx="149">
                  <c:v>1666.6275423053874</c:v>
                </c:pt>
                <c:pt idx="150">
                  <c:v>1685.0124678080897</c:v>
                </c:pt>
                <c:pt idx="151">
                  <c:v>1703.4933867208683</c:v>
                </c:pt>
                <c:pt idx="152">
                  <c:v>1722.0702990437221</c:v>
                </c:pt>
                <c:pt idx="153">
                  <c:v>1740.743204776652</c:v>
                </c:pt>
                <c:pt idx="154">
                  <c:v>1759.5121039196579</c:v>
                </c:pt>
                <c:pt idx="155">
                  <c:v>1778.3769964727389</c:v>
                </c:pt>
                <c:pt idx="156">
                  <c:v>1797.3378824358963</c:v>
                </c:pt>
                <c:pt idx="157">
                  <c:v>1816.3947618091297</c:v>
                </c:pt>
                <c:pt idx="158">
                  <c:v>1835.5476345924385</c:v>
                </c:pt>
                <c:pt idx="159">
                  <c:v>1854.7965007858238</c:v>
                </c:pt>
                <c:pt idx="160">
                  <c:v>1874.1413603892843</c:v>
                </c:pt>
                <c:pt idx="161">
                  <c:v>1893.5822134028203</c:v>
                </c:pt>
                <c:pt idx="162">
                  <c:v>1913.1190598264334</c:v>
                </c:pt>
                <c:pt idx="163">
                  <c:v>1932.7518996601211</c:v>
                </c:pt>
                <c:pt idx="164">
                  <c:v>1952.4807329038845</c:v>
                </c:pt>
                <c:pt idx="165">
                  <c:v>1972.305559557725</c:v>
                </c:pt>
                <c:pt idx="166">
                  <c:v>1992.2263796216398</c:v>
                </c:pt>
                <c:pt idx="167">
                  <c:v>2012.2431930956316</c:v>
                </c:pt>
                <c:pt idx="168">
                  <c:v>2032.3559999796985</c:v>
                </c:pt>
                <c:pt idx="169">
                  <c:v>2052.5648002738417</c:v>
                </c:pt>
                <c:pt idx="170">
                  <c:v>2072.8695939780605</c:v>
                </c:pt>
                <c:pt idx="171">
                  <c:v>2093.2703810923554</c:v>
                </c:pt>
                <c:pt idx="172">
                  <c:v>2113.7671616167254</c:v>
                </c:pt>
                <c:pt idx="173">
                  <c:v>2134.3599355511724</c:v>
                </c:pt>
                <c:pt idx="174">
                  <c:v>2155.0487028956941</c:v>
                </c:pt>
                <c:pt idx="175">
                  <c:v>2175.8334636502914</c:v>
                </c:pt>
                <c:pt idx="176">
                  <c:v>2196.7142178149661</c:v>
                </c:pt>
                <c:pt idx="177">
                  <c:v>2217.6909653897151</c:v>
                </c:pt>
                <c:pt idx="178">
                  <c:v>2238.763706374541</c:v>
                </c:pt>
                <c:pt idx="179">
                  <c:v>2259.9324407694417</c:v>
                </c:pt>
                <c:pt idx="180">
                  <c:v>2281.1971685744188</c:v>
                </c:pt>
                <c:pt idx="181">
                  <c:v>2302.557889789472</c:v>
                </c:pt>
                <c:pt idx="182">
                  <c:v>2324.0146044146009</c:v>
                </c:pt>
                <c:pt idx="183">
                  <c:v>2345.5673124498048</c:v>
                </c:pt>
                <c:pt idx="184">
                  <c:v>2367.2160138950849</c:v>
                </c:pt>
                <c:pt idx="185">
                  <c:v>2388.9607087504414</c:v>
                </c:pt>
                <c:pt idx="186">
                  <c:v>2410.8013970158727</c:v>
                </c:pt>
                <c:pt idx="187">
                  <c:v>2432.7380786913809</c:v>
                </c:pt>
                <c:pt idx="188">
                  <c:v>2454.7707537769643</c:v>
                </c:pt>
                <c:pt idx="189">
                  <c:v>2476.8994222726242</c:v>
                </c:pt>
                <c:pt idx="190">
                  <c:v>2499.1240841783592</c:v>
                </c:pt>
                <c:pt idx="191">
                  <c:v>2521.4447394941703</c:v>
                </c:pt>
                <c:pt idx="192">
                  <c:v>2543.8613882200571</c:v>
                </c:pt>
                <c:pt idx="193">
                  <c:v>2566.3740303560194</c:v>
                </c:pt>
                <c:pt idx="194">
                  <c:v>2588.9826659020582</c:v>
                </c:pt>
                <c:pt idx="195">
                  <c:v>2611.6872948581722</c:v>
                </c:pt>
                <c:pt idx="196">
                  <c:v>2634.4879172243627</c:v>
                </c:pt>
                <c:pt idx="197">
                  <c:v>2657.3845330006284</c:v>
                </c:pt>
                <c:pt idx="198">
                  <c:v>2680.3771421869706</c:v>
                </c:pt>
                <c:pt idx="199">
                  <c:v>2703.4657447833879</c:v>
                </c:pt>
                <c:pt idx="200">
                  <c:v>2726.6503407898817</c:v>
                </c:pt>
                <c:pt idx="201">
                  <c:v>2749.9309302064507</c:v>
                </c:pt>
                <c:pt idx="202">
                  <c:v>2773.3075130330958</c:v>
                </c:pt>
                <c:pt idx="203">
                  <c:v>2796.7800892698165</c:v>
                </c:pt>
                <c:pt idx="204">
                  <c:v>2820.3486589166127</c:v>
                </c:pt>
                <c:pt idx="205">
                  <c:v>2844.0132219734855</c:v>
                </c:pt>
                <c:pt idx="206">
                  <c:v>2867.7737784404339</c:v>
                </c:pt>
                <c:pt idx="207">
                  <c:v>2891.630328317458</c:v>
                </c:pt>
                <c:pt idx="208">
                  <c:v>2915.582871604558</c:v>
                </c:pt>
                <c:pt idx="209">
                  <c:v>2939.6314083017342</c:v>
                </c:pt>
                <c:pt idx="210">
                  <c:v>2963.775938408985</c:v>
                </c:pt>
                <c:pt idx="211">
                  <c:v>2988.0164619263132</c:v>
                </c:pt>
                <c:pt idx="212">
                  <c:v>3012.3529788537162</c:v>
                </c:pt>
                <c:pt idx="213">
                  <c:v>3036.7854891911948</c:v>
                </c:pt>
                <c:pt idx="214">
                  <c:v>3061.3139929387498</c:v>
                </c:pt>
                <c:pt idx="215">
                  <c:v>3085.9384900963805</c:v>
                </c:pt>
                <c:pt idx="216">
                  <c:v>3110.6589806640868</c:v>
                </c:pt>
                <c:pt idx="217">
                  <c:v>3135.4754646418692</c:v>
                </c:pt>
                <c:pt idx="218">
                  <c:v>3160.3879420297276</c:v>
                </c:pt>
                <c:pt idx="219">
                  <c:v>3185.3964128276616</c:v>
                </c:pt>
                <c:pt idx="220">
                  <c:v>3210.5008770356708</c:v>
                </c:pt>
                <c:pt idx="221">
                  <c:v>3235.7013346537569</c:v>
                </c:pt>
                <c:pt idx="222">
                  <c:v>3260.9977856819191</c:v>
                </c:pt>
                <c:pt idx="223">
                  <c:v>3286.3902301201551</c:v>
                </c:pt>
                <c:pt idx="224">
                  <c:v>3311.8786679684681</c:v>
                </c:pt>
                <c:pt idx="225">
                  <c:v>3337.4630992268576</c:v>
                </c:pt>
                <c:pt idx="226">
                  <c:v>3363.1435238953227</c:v>
                </c:pt>
                <c:pt idx="227">
                  <c:v>3388.9199419738629</c:v>
                </c:pt>
                <c:pt idx="228">
                  <c:v>3414.7923534624788</c:v>
                </c:pt>
                <c:pt idx="229">
                  <c:v>3440.7607583611712</c:v>
                </c:pt>
                <c:pt idx="230">
                  <c:v>3466.8251566699391</c:v>
                </c:pt>
                <c:pt idx="231">
                  <c:v>3492.9855483887832</c:v>
                </c:pt>
                <c:pt idx="232">
                  <c:v>3519.2419335177028</c:v>
                </c:pt>
                <c:pt idx="233">
                  <c:v>3545.5943120566985</c:v>
                </c:pt>
                <c:pt idx="234">
                  <c:v>3572.042684005768</c:v>
                </c:pt>
                <c:pt idx="235">
                  <c:v>3598.5870493649154</c:v>
                </c:pt>
                <c:pt idx="236">
                  <c:v>3625.2274081341388</c:v>
                </c:pt>
                <c:pt idx="237">
                  <c:v>3651.9637603134388</c:v>
                </c:pt>
                <c:pt idx="238">
                  <c:v>3678.7961059028121</c:v>
                </c:pt>
                <c:pt idx="239">
                  <c:v>3705.7244449022628</c:v>
                </c:pt>
                <c:pt idx="240">
                  <c:v>3732.7487773117887</c:v>
                </c:pt>
                <c:pt idx="241">
                  <c:v>3759.8691031313901</c:v>
                </c:pt>
                <c:pt idx="242">
                  <c:v>3787.0854223610695</c:v>
                </c:pt>
                <c:pt idx="243">
                  <c:v>3814.3977350008226</c:v>
                </c:pt>
                <c:pt idx="244">
                  <c:v>3841.8060410506523</c:v>
                </c:pt>
                <c:pt idx="245">
                  <c:v>3869.3103405105567</c:v>
                </c:pt>
                <c:pt idx="246">
                  <c:v>3896.9106333805375</c:v>
                </c:pt>
                <c:pt idx="247">
                  <c:v>3924.6069196605945</c:v>
                </c:pt>
                <c:pt idx="248">
                  <c:v>3952.3991993507288</c:v>
                </c:pt>
                <c:pt idx="249">
                  <c:v>3980.2874724509361</c:v>
                </c:pt>
                <c:pt idx="250">
                  <c:v>4008.2717389612203</c:v>
                </c:pt>
                <c:pt idx="251">
                  <c:v>4036.351998881581</c:v>
                </c:pt>
                <c:pt idx="252">
                  <c:v>4064.5282522120156</c:v>
                </c:pt>
                <c:pt idx="253">
                  <c:v>4092.8004989525289</c:v>
                </c:pt>
                <c:pt idx="254">
                  <c:v>4121.1687391031164</c:v>
                </c:pt>
                <c:pt idx="255">
                  <c:v>4149.6329726637796</c:v>
                </c:pt>
                <c:pt idx="256">
                  <c:v>4178.1931996345174</c:v>
                </c:pt>
                <c:pt idx="257">
                  <c:v>4206.8494200153336</c:v>
                </c:pt>
                <c:pt idx="258">
                  <c:v>4235.6016338062245</c:v>
                </c:pt>
                <c:pt idx="259">
                  <c:v>4264.4498410071919</c:v>
                </c:pt>
                <c:pt idx="260">
                  <c:v>4293.394041618234</c:v>
                </c:pt>
                <c:pt idx="261">
                  <c:v>4322.4342356393527</c:v>
                </c:pt>
                <c:pt idx="262">
                  <c:v>4351.5704230705469</c:v>
                </c:pt>
                <c:pt idx="263">
                  <c:v>4380.8026039118149</c:v>
                </c:pt>
                <c:pt idx="264">
                  <c:v>4410.1307781631631</c:v>
                </c:pt>
                <c:pt idx="265">
                  <c:v>4439.554945824585</c:v>
                </c:pt>
                <c:pt idx="266">
                  <c:v>4469.0751068960826</c:v>
                </c:pt>
                <c:pt idx="267">
                  <c:v>4498.691261377654</c:v>
                </c:pt>
                <c:pt idx="268">
                  <c:v>4528.4034092693037</c:v>
                </c:pt>
                <c:pt idx="269">
                  <c:v>4558.2115505710281</c:v>
                </c:pt>
                <c:pt idx="270">
                  <c:v>4588.115685282829</c:v>
                </c:pt>
                <c:pt idx="271">
                  <c:v>4618.1158134047055</c:v>
                </c:pt>
                <c:pt idx="272">
                  <c:v>4648.2119349366585</c:v>
                </c:pt>
                <c:pt idx="273">
                  <c:v>4678.4040498786871</c:v>
                </c:pt>
                <c:pt idx="274">
                  <c:v>4708.6921582307896</c:v>
                </c:pt>
                <c:pt idx="275">
                  <c:v>4739.0762599929712</c:v>
                </c:pt>
                <c:pt idx="276">
                  <c:v>4769.5563551652267</c:v>
                </c:pt>
                <c:pt idx="277">
                  <c:v>4800.1324437475587</c:v>
                </c:pt>
                <c:pt idx="278">
                  <c:v>4830.8045257399644</c:v>
                </c:pt>
                <c:pt idx="279">
                  <c:v>4861.5726011424476</c:v>
                </c:pt>
                <c:pt idx="280">
                  <c:v>4892.4366699550083</c:v>
                </c:pt>
                <c:pt idx="281">
                  <c:v>4923.3967321776418</c:v>
                </c:pt>
                <c:pt idx="282">
                  <c:v>4954.4527878103527</c:v>
                </c:pt>
                <c:pt idx="283">
                  <c:v>4985.6048368531392</c:v>
                </c:pt>
                <c:pt idx="284">
                  <c:v>5016.8528793060013</c:v>
                </c:pt>
                <c:pt idx="285">
                  <c:v>5048.1969151689373</c:v>
                </c:pt>
                <c:pt idx="286">
                  <c:v>5079.6369444419533</c:v>
                </c:pt>
                <c:pt idx="287">
                  <c:v>5111.1729671250423</c:v>
                </c:pt>
                <c:pt idx="288">
                  <c:v>5142.8049832182087</c:v>
                </c:pt>
                <c:pt idx="289">
                  <c:v>5174.532992721448</c:v>
                </c:pt>
                <c:pt idx="290">
                  <c:v>5206.3569956347656</c:v>
                </c:pt>
                <c:pt idx="291">
                  <c:v>5238.2769919581606</c:v>
                </c:pt>
                <c:pt idx="292">
                  <c:v>5270.2929816916276</c:v>
                </c:pt>
                <c:pt idx="293">
                  <c:v>5302.4049648351729</c:v>
                </c:pt>
                <c:pt idx="294">
                  <c:v>5334.6129413887929</c:v>
                </c:pt>
                <c:pt idx="295">
                  <c:v>5366.9169113524895</c:v>
                </c:pt>
                <c:pt idx="296">
                  <c:v>5399.3168747262598</c:v>
                </c:pt>
                <c:pt idx="297">
                  <c:v>5431.8128315101094</c:v>
                </c:pt>
                <c:pt idx="298">
                  <c:v>5464.4047817040328</c:v>
                </c:pt>
                <c:pt idx="299">
                  <c:v>5497.0927253080317</c:v>
                </c:pt>
                <c:pt idx="300">
                  <c:v>5529.8766623221072</c:v>
                </c:pt>
                <c:pt idx="301">
                  <c:v>5562.7565927462574</c:v>
                </c:pt>
                <c:pt idx="302">
                  <c:v>5595.7325165804868</c:v>
                </c:pt>
                <c:pt idx="303">
                  <c:v>5628.8044338247882</c:v>
                </c:pt>
                <c:pt idx="304">
                  <c:v>5661.9723444791671</c:v>
                </c:pt>
                <c:pt idx="305">
                  <c:v>5695.2362485436206</c:v>
                </c:pt>
                <c:pt idx="306">
                  <c:v>5728.5961460181516</c:v>
                </c:pt>
                <c:pt idx="307">
                  <c:v>5762.0520369027581</c:v>
                </c:pt>
                <c:pt idx="308">
                  <c:v>5795.6039211974403</c:v>
                </c:pt>
                <c:pt idx="309">
                  <c:v>5829.2517989021981</c:v>
                </c:pt>
                <c:pt idx="310">
                  <c:v>5862.9956700170296</c:v>
                </c:pt>
                <c:pt idx="311">
                  <c:v>5896.8355345419395</c:v>
                </c:pt>
                <c:pt idx="312">
                  <c:v>5930.7713924769241</c:v>
                </c:pt>
                <c:pt idx="313">
                  <c:v>5964.8032438219871</c:v>
                </c:pt>
                <c:pt idx="314">
                  <c:v>5998.9310885771229</c:v>
                </c:pt>
                <c:pt idx="315">
                  <c:v>6033.1549267423352</c:v>
                </c:pt>
                <c:pt idx="316">
                  <c:v>6067.4747583176231</c:v>
                </c:pt>
                <c:pt idx="317">
                  <c:v>6101.8905833029876</c:v>
                </c:pt>
                <c:pt idx="318">
                  <c:v>6136.4024016984285</c:v>
                </c:pt>
                <c:pt idx="319">
                  <c:v>6171.0102135039442</c:v>
                </c:pt>
                <c:pt idx="320">
                  <c:v>6205.7140187195355</c:v>
                </c:pt>
                <c:pt idx="321">
                  <c:v>6240.5138173452024</c:v>
                </c:pt>
                <c:pt idx="322">
                  <c:v>6275.4096093809449</c:v>
                </c:pt>
                <c:pt idx="323">
                  <c:v>6310.4013948267648</c:v>
                </c:pt>
                <c:pt idx="324">
                  <c:v>6345.4891736826612</c:v>
                </c:pt>
                <c:pt idx="325">
                  <c:v>6380.6729459486305</c:v>
                </c:pt>
                <c:pt idx="326">
                  <c:v>6415.9527116246772</c:v>
                </c:pt>
                <c:pt idx="327">
                  <c:v>6451.3284707107996</c:v>
                </c:pt>
                <c:pt idx="328">
                  <c:v>6486.8002232069966</c:v>
                </c:pt>
                <c:pt idx="329">
                  <c:v>6522.3679691132729</c:v>
                </c:pt>
                <c:pt idx="330">
                  <c:v>6558.0317084296239</c:v>
                </c:pt>
                <c:pt idx="331">
                  <c:v>6593.7914411560487</c:v>
                </c:pt>
                <c:pt idx="332">
                  <c:v>6629.6471672925491</c:v>
                </c:pt>
                <c:pt idx="333">
                  <c:v>6665.598886839126</c:v>
                </c:pt>
                <c:pt idx="334">
                  <c:v>6701.6465997957803</c:v>
                </c:pt>
                <c:pt idx="335">
                  <c:v>6737.7903061625102</c:v>
                </c:pt>
                <c:pt idx="336">
                  <c:v>6774.030005939313</c:v>
                </c:pt>
                <c:pt idx="337">
                  <c:v>6810.3656991261951</c:v>
                </c:pt>
                <c:pt idx="338">
                  <c:v>6846.7973857231509</c:v>
                </c:pt>
                <c:pt idx="339">
                  <c:v>6883.3250657301814</c:v>
                </c:pt>
                <c:pt idx="340">
                  <c:v>6919.9487391472912</c:v>
                </c:pt>
                <c:pt idx="341">
                  <c:v>6956.6684059744748</c:v>
                </c:pt>
                <c:pt idx="342">
                  <c:v>6993.4840662117349</c:v>
                </c:pt>
                <c:pt idx="343">
                  <c:v>7030.3957198590688</c:v>
                </c:pt>
                <c:pt idx="344">
                  <c:v>7067.403366916481</c:v>
                </c:pt>
                <c:pt idx="345">
                  <c:v>7104.5070073839679</c:v>
                </c:pt>
                <c:pt idx="346">
                  <c:v>7141.7066412615332</c:v>
                </c:pt>
                <c:pt idx="347">
                  <c:v>7179.0022685491695</c:v>
                </c:pt>
                <c:pt idx="348">
                  <c:v>7216.393889246885</c:v>
                </c:pt>
                <c:pt idx="349">
                  <c:v>7253.8815033546762</c:v>
                </c:pt>
                <c:pt idx="350">
                  <c:v>7291.4651108725402</c:v>
                </c:pt>
                <c:pt idx="351">
                  <c:v>7329.1447118004853</c:v>
                </c:pt>
                <c:pt idx="352">
                  <c:v>7366.9203061385024</c:v>
                </c:pt>
                <c:pt idx="353">
                  <c:v>7404.7918938865969</c:v>
                </c:pt>
                <c:pt idx="354">
                  <c:v>7442.7594750447643</c:v>
                </c:pt>
                <c:pt idx="355">
                  <c:v>7480.82304961301</c:v>
                </c:pt>
                <c:pt idx="356">
                  <c:v>7518.9826175913331</c:v>
                </c:pt>
                <c:pt idx="357">
                  <c:v>7557.2381789797282</c:v>
                </c:pt>
                <c:pt idx="358">
                  <c:v>7595.5897337782008</c:v>
                </c:pt>
                <c:pt idx="359">
                  <c:v>7634.0372819867498</c:v>
                </c:pt>
                <c:pt idx="360">
                  <c:v>7672.5808236053745</c:v>
                </c:pt>
                <c:pt idx="361">
                  <c:v>7711.2203586340738</c:v>
                </c:pt>
                <c:pt idx="362">
                  <c:v>7749.9558870728515</c:v>
                </c:pt>
                <c:pt idx="363">
                  <c:v>7788.787408921703</c:v>
                </c:pt>
                <c:pt idx="364">
                  <c:v>7827.7149241806319</c:v>
                </c:pt>
                <c:pt idx="365">
                  <c:v>7866.7384328496328</c:v>
                </c:pt>
                <c:pt idx="366">
                  <c:v>7905.8579349287129</c:v>
                </c:pt>
                <c:pt idx="367">
                  <c:v>7945.0734304178714</c:v>
                </c:pt>
                <c:pt idx="368">
                  <c:v>7984.384919317099</c:v>
                </c:pt>
                <c:pt idx="369">
                  <c:v>8023.792401626406</c:v>
                </c:pt>
                <c:pt idx="370">
                  <c:v>8063.2958773457904</c:v>
                </c:pt>
                <c:pt idx="371">
                  <c:v>8102.8953464752485</c:v>
                </c:pt>
                <c:pt idx="372">
                  <c:v>8142.5908090147805</c:v>
                </c:pt>
                <c:pt idx="373">
                  <c:v>8182.3822649643917</c:v>
                </c:pt>
                <c:pt idx="374">
                  <c:v>8222.2697143240784</c:v>
                </c:pt>
                <c:pt idx="375">
                  <c:v>8262.253157093839</c:v>
                </c:pt>
                <c:pt idx="376">
                  <c:v>8302.3325932736752</c:v>
                </c:pt>
                <c:pt idx="377">
                  <c:v>8342.5080228635888</c:v>
                </c:pt>
                <c:pt idx="378">
                  <c:v>8382.7794458635799</c:v>
                </c:pt>
                <c:pt idx="379">
                  <c:v>8423.1468622736447</c:v>
                </c:pt>
                <c:pt idx="380">
                  <c:v>8463.6102720937852</c:v>
                </c:pt>
                <c:pt idx="381">
                  <c:v>8504.169675324003</c:v>
                </c:pt>
                <c:pt idx="382">
                  <c:v>8544.8250719642947</c:v>
                </c:pt>
                <c:pt idx="383">
                  <c:v>8585.576462014662</c:v>
                </c:pt>
                <c:pt idx="384">
                  <c:v>8626.4238454751066</c:v>
                </c:pt>
                <c:pt idx="385">
                  <c:v>8667.3672223456288</c:v>
                </c:pt>
                <c:pt idx="386">
                  <c:v>8708.4065926262228</c:v>
                </c:pt>
                <c:pt idx="387">
                  <c:v>8749.5419563168925</c:v>
                </c:pt>
                <c:pt idx="388">
                  <c:v>8790.7733134176415</c:v>
                </c:pt>
                <c:pt idx="389">
                  <c:v>8832.100663928466</c:v>
                </c:pt>
                <c:pt idx="390">
                  <c:v>8873.5240078493644</c:v>
                </c:pt>
                <c:pt idx="391">
                  <c:v>8915.0433451803383</c:v>
                </c:pt>
                <c:pt idx="392">
                  <c:v>8956.6586759213897</c:v>
                </c:pt>
                <c:pt idx="393">
                  <c:v>8998.3700000725148</c:v>
                </c:pt>
                <c:pt idx="394">
                  <c:v>9040.1773176337174</c:v>
                </c:pt>
                <c:pt idx="395">
                  <c:v>9082.0806286049956</c:v>
                </c:pt>
                <c:pt idx="396">
                  <c:v>9124.0799329863512</c:v>
                </c:pt>
                <c:pt idx="397">
                  <c:v>9166.1752307777788</c:v>
                </c:pt>
                <c:pt idx="398">
                  <c:v>9208.3665219792856</c:v>
                </c:pt>
                <c:pt idx="399">
                  <c:v>9250.6538065908662</c:v>
                </c:pt>
                <c:pt idx="400">
                  <c:v>9293.0370846125261</c:v>
                </c:pt>
                <c:pt idx="401">
                  <c:v>9335.5163560442561</c:v>
                </c:pt>
                <c:pt idx="402">
                  <c:v>9378.0916208860654</c:v>
                </c:pt>
                <c:pt idx="403">
                  <c:v>9420.7628791379502</c:v>
                </c:pt>
                <c:pt idx="404">
                  <c:v>9463.5301307999107</c:v>
                </c:pt>
                <c:pt idx="405">
                  <c:v>9506.3933758719468</c:v>
                </c:pt>
                <c:pt idx="406">
                  <c:v>9549.3526143540603</c:v>
                </c:pt>
                <c:pt idx="407">
                  <c:v>9592.4078462462494</c:v>
                </c:pt>
                <c:pt idx="408">
                  <c:v>9635.5590715485087</c:v>
                </c:pt>
                <c:pt idx="409">
                  <c:v>9678.806290260849</c:v>
                </c:pt>
                <c:pt idx="410">
                  <c:v>9722.1495023832667</c:v>
                </c:pt>
                <c:pt idx="411">
                  <c:v>9765.5887079157601</c:v>
                </c:pt>
                <c:pt idx="412">
                  <c:v>9809.1239068583254</c:v>
                </c:pt>
                <c:pt idx="413">
                  <c:v>9852.7550992109664</c:v>
                </c:pt>
                <c:pt idx="414">
                  <c:v>9896.4822849736865</c:v>
                </c:pt>
                <c:pt idx="415">
                  <c:v>9940.3054641464787</c:v>
                </c:pt>
                <c:pt idx="416">
                  <c:v>9984.2246367293519</c:v>
                </c:pt>
                <c:pt idx="417">
                  <c:v>10028.239802722299</c:v>
                </c:pt>
                <c:pt idx="418">
                  <c:v>10072.35096212532</c:v>
                </c:pt>
                <c:pt idx="419">
                  <c:v>10116.558114938416</c:v>
                </c:pt>
                <c:pt idx="420">
                  <c:v>10160.86126116159</c:v>
                </c:pt>
                <c:pt idx="421">
                  <c:v>10205.260400794839</c:v>
                </c:pt>
                <c:pt idx="422">
                  <c:v>10249.755533838166</c:v>
                </c:pt>
                <c:pt idx="423">
                  <c:v>10294.346660291565</c:v>
                </c:pt>
                <c:pt idx="424">
                  <c:v>10339.033780155043</c:v>
                </c:pt>
                <c:pt idx="425">
                  <c:v>10383.816893428595</c:v>
                </c:pt>
                <c:pt idx="426">
                  <c:v>10428.696000112222</c:v>
                </c:pt>
                <c:pt idx="427">
                  <c:v>10473.671100205929</c:v>
                </c:pt>
                <c:pt idx="428">
                  <c:v>10518.742193709708</c:v>
                </c:pt>
                <c:pt idx="429">
                  <c:v>10563.909280623564</c:v>
                </c:pt>
                <c:pt idx="430">
                  <c:v>10609.172360947496</c:v>
                </c:pt>
                <c:pt idx="431">
                  <c:v>10654.531434681503</c:v>
                </c:pt>
                <c:pt idx="432">
                  <c:v>10699.986501825586</c:v>
                </c:pt>
                <c:pt idx="433">
                  <c:v>10745.537562379746</c:v>
                </c:pt>
                <c:pt idx="434">
                  <c:v>10791.18461634398</c:v>
                </c:pt>
                <c:pt idx="435">
                  <c:v>10836.927663718292</c:v>
                </c:pt>
                <c:pt idx="436">
                  <c:v>10882.766704502679</c:v>
                </c:pt>
                <c:pt idx="437">
                  <c:v>10928.70173869714</c:v>
                </c:pt>
                <c:pt idx="438">
                  <c:v>10974.73276630168</c:v>
                </c:pt>
                <c:pt idx="439">
                  <c:v>11020.859787316294</c:v>
                </c:pt>
                <c:pt idx="440">
                  <c:v>11067.082801740982</c:v>
                </c:pt>
                <c:pt idx="441">
                  <c:v>11113.401809575747</c:v>
                </c:pt>
                <c:pt idx="442">
                  <c:v>11159.81681082059</c:v>
                </c:pt>
                <c:pt idx="443">
                  <c:v>11206.32780547551</c:v>
                </c:pt>
                <c:pt idx="444">
                  <c:v>11252.934793540506</c:v>
                </c:pt>
                <c:pt idx="445">
                  <c:v>11299.637775015573</c:v>
                </c:pt>
                <c:pt idx="446">
                  <c:v>11346.436749900713</c:v>
                </c:pt>
                <c:pt idx="447">
                  <c:v>11393.331718195934</c:v>
                </c:pt>
                <c:pt idx="448">
                  <c:v>11440.32267990123</c:v>
                </c:pt>
                <c:pt idx="449">
                  <c:v>11487.409635016607</c:v>
                </c:pt>
                <c:pt idx="450">
                  <c:v>11534.592583542055</c:v>
                </c:pt>
                <c:pt idx="451">
                  <c:v>11581.871525477574</c:v>
                </c:pt>
                <c:pt idx="452">
                  <c:v>11629.24646082318</c:v>
                </c:pt>
                <c:pt idx="453">
                  <c:v>11676.717389578853</c:v>
                </c:pt>
                <c:pt idx="454">
                  <c:v>11724.284311744606</c:v>
                </c:pt>
                <c:pt idx="455">
                  <c:v>11771.947227320432</c:v>
                </c:pt>
                <c:pt idx="456">
                  <c:v>11819.706136306335</c:v>
                </c:pt>
                <c:pt idx="457">
                  <c:v>11867.561038702315</c:v>
                </c:pt>
                <c:pt idx="458">
                  <c:v>11915.511934508369</c:v>
                </c:pt>
                <c:pt idx="459">
                  <c:v>11963.558823724501</c:v>
                </c:pt>
                <c:pt idx="460">
                  <c:v>12011.701706350706</c:v>
                </c:pt>
                <c:pt idx="461">
                  <c:v>12059.940582386986</c:v>
                </c:pt>
                <c:pt idx="462">
                  <c:v>12108.275451833346</c:v>
                </c:pt>
                <c:pt idx="463">
                  <c:v>12156.706314689782</c:v>
                </c:pt>
                <c:pt idx="464">
                  <c:v>12205.23317095629</c:v>
                </c:pt>
                <c:pt idx="465">
                  <c:v>12253.856020632877</c:v>
                </c:pt>
                <c:pt idx="466">
                  <c:v>12302.574863719537</c:v>
                </c:pt>
                <c:pt idx="467">
                  <c:v>12351.389700216274</c:v>
                </c:pt>
                <c:pt idx="468">
                  <c:v>12400.300530123082</c:v>
                </c:pt>
                <c:pt idx="469">
                  <c:v>12449.307353439974</c:v>
                </c:pt>
                <c:pt idx="470">
                  <c:v>12498.410170166937</c:v>
                </c:pt>
                <c:pt idx="471">
                  <c:v>12547.608980303978</c:v>
                </c:pt>
                <c:pt idx="472">
                  <c:v>12596.903783851094</c:v>
                </c:pt>
                <c:pt idx="473">
                  <c:v>12646.294580808291</c:v>
                </c:pt>
                <c:pt idx="474">
                  <c:v>12695.781371175559</c:v>
                </c:pt>
                <c:pt idx="475">
                  <c:v>12745.364154952898</c:v>
                </c:pt>
                <c:pt idx="476">
                  <c:v>12795.042932140317</c:v>
                </c:pt>
                <c:pt idx="477">
                  <c:v>12844.817702737813</c:v>
                </c:pt>
                <c:pt idx="478">
                  <c:v>12894.688466745385</c:v>
                </c:pt>
                <c:pt idx="479">
                  <c:v>12944.655224163031</c:v>
                </c:pt>
                <c:pt idx="480">
                  <c:v>12994.717974990754</c:v>
                </c:pt>
                <c:pt idx="481">
                  <c:v>13044.876719228554</c:v>
                </c:pt>
                <c:pt idx="482">
                  <c:v>13095.131456876425</c:v>
                </c:pt>
                <c:pt idx="483">
                  <c:v>13145.482187934373</c:v>
                </c:pt>
                <c:pt idx="484">
                  <c:v>13195.928912402405</c:v>
                </c:pt>
                <c:pt idx="485">
                  <c:v>13246.471630280505</c:v>
                </c:pt>
                <c:pt idx="486">
                  <c:v>13297.110341568685</c:v>
                </c:pt>
                <c:pt idx="487">
                  <c:v>13347.845046266939</c:v>
                </c:pt>
                <c:pt idx="488">
                  <c:v>13398.675744375269</c:v>
                </c:pt>
                <c:pt idx="489">
                  <c:v>13449.602435893674</c:v>
                </c:pt>
                <c:pt idx="490">
                  <c:v>13500.625120822149</c:v>
                </c:pt>
                <c:pt idx="491">
                  <c:v>13551.743799160706</c:v>
                </c:pt>
                <c:pt idx="492">
                  <c:v>13602.958470909338</c:v>
                </c:pt>
                <c:pt idx="493">
                  <c:v>13654.269136068047</c:v>
                </c:pt>
                <c:pt idx="494">
                  <c:v>13705.675794636831</c:v>
                </c:pt>
                <c:pt idx="495">
                  <c:v>13757.178446615699</c:v>
                </c:pt>
                <c:pt idx="496">
                  <c:v>13808.777092004635</c:v>
                </c:pt>
                <c:pt idx="497">
                  <c:v>13860.471730803642</c:v>
                </c:pt>
                <c:pt idx="498">
                  <c:v>13912.262363012729</c:v>
                </c:pt>
                <c:pt idx="499">
                  <c:v>13964.148988631894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F12'!$C$121:$C$251</c:f>
              <c:numCache>
                <c:formatCode>0.0000</c:formatCode>
                <c:ptCount val="131"/>
                <c:pt idx="0">
                  <c:v>0.81776272795521654</c:v>
                </c:pt>
                <c:pt idx="1">
                  <c:v>0.81739991737127271</c:v>
                </c:pt>
                <c:pt idx="2">
                  <c:v>0.81630217992919019</c:v>
                </c:pt>
                <c:pt idx="3">
                  <c:v>0.81446912964908769</c:v>
                </c:pt>
                <c:pt idx="4">
                  <c:v>0.81190748622346709</c:v>
                </c:pt>
                <c:pt idx="5">
                  <c:v>0.8086290048239988</c:v>
                </c:pt>
                <c:pt idx="6">
                  <c:v>0.80464982004757968</c:v>
                </c:pt>
                <c:pt idx="7">
                  <c:v>0.79999001443181539</c:v>
                </c:pt>
                <c:pt idx="8">
                  <c:v>0.79467323804427337</c:v>
                </c:pt>
                <c:pt idx="9">
                  <c:v>0.78872633263858527</c:v>
                </c:pt>
                <c:pt idx="10">
                  <c:v>0.78217894717839864</c:v>
                </c:pt>
                <c:pt idx="11">
                  <c:v>0.69141698477535551</c:v>
                </c:pt>
                <c:pt idx="12">
                  <c:v>0.57974722156177338</c:v>
                </c:pt>
                <c:pt idx="13">
                  <c:v>0.47376846774698494</c:v>
                </c:pt>
                <c:pt idx="14">
                  <c:v>0.38481271321158667</c:v>
                </c:pt>
                <c:pt idx="15">
                  <c:v>0.31426529537194264</c:v>
                </c:pt>
                <c:pt idx="16">
                  <c:v>0.25954749748178912</c:v>
                </c:pt>
                <c:pt idx="17">
                  <c:v>0.21729077395454097</c:v>
                </c:pt>
                <c:pt idx="18">
                  <c:v>0.1845047220580745</c:v>
                </c:pt>
                <c:pt idx="19">
                  <c:v>0.15883960942250713</c:v>
                </c:pt>
                <c:pt idx="20">
                  <c:v>0.13853517194539666</c:v>
                </c:pt>
                <c:pt idx="21">
                  <c:v>0.12229521792151353</c:v>
                </c:pt>
                <c:pt idx="22">
                  <c:v>0.10916787919273165</c:v>
                </c:pt>
                <c:pt idx="23">
                  <c:v>9.845096453332039E-2</c:v>
                </c:pt>
                <c:pt idx="24">
                  <c:v>8.9622197302666018E-2</c:v>
                </c:pt>
                <c:pt idx="25">
                  <c:v>8.2289218515333482E-2</c:v>
                </c:pt>
                <c:pt idx="26">
                  <c:v>7.6154090041496453E-2</c:v>
                </c:pt>
                <c:pt idx="27">
                  <c:v>7.0988092624176866E-2</c:v>
                </c:pt>
                <c:pt idx="28">
                  <c:v>6.6613743989036925E-2</c:v>
                </c:pt>
                <c:pt idx="29">
                  <c:v>6.2891870607012595E-2</c:v>
                </c:pt>
                <c:pt idx="30">
                  <c:v>5.971222924172391E-2</c:v>
                </c:pt>
                <c:pt idx="31">
                  <c:v>5.6986638400165449E-2</c:v>
                </c:pt>
                <c:pt idx="32">
                  <c:v>5.4643899152119355E-2</c:v>
                </c:pt>
                <c:pt idx="33">
                  <c:v>5.2626003352104808E-2</c:v>
                </c:pt>
                <c:pt idx="34">
                  <c:v>5.0885277000220198E-2</c:v>
                </c:pt>
                <c:pt idx="35">
                  <c:v>4.9382209454608084E-2</c:v>
                </c:pt>
                <c:pt idx="36">
                  <c:v>4.8083790491797944E-2</c:v>
                </c:pt>
                <c:pt idx="37">
                  <c:v>4.6962226923408269E-2</c:v>
                </c:pt>
                <c:pt idx="38">
                  <c:v>4.5993945423850061E-2</c:v>
                </c:pt>
                <c:pt idx="39">
                  <c:v>4.5158812992206081E-2</c:v>
                </c:pt>
                <c:pt idx="40">
                  <c:v>4.4439524172821224E-2</c:v>
                </c:pt>
                <c:pt idx="41">
                  <c:v>4.3821116916592705E-2</c:v>
                </c:pt>
                <c:pt idx="42">
                  <c:v>4.329058823926777E-2</c:v>
                </c:pt>
                <c:pt idx="43">
                  <c:v>4.2836587637442344E-2</c:v>
                </c:pt>
                <c:pt idx="44">
                  <c:v>4.2449171265653909E-2</c:v>
                </c:pt>
                <c:pt idx="45">
                  <c:v>4.2119603657436035E-2</c:v>
                </c:pt>
                <c:pt idx="46">
                  <c:v>4.1840196642008193E-2</c:v>
                </c:pt>
                <c:pt idx="47">
                  <c:v>4.1604177316407753E-2</c:v>
                </c:pt>
                <c:pt idx="48">
                  <c:v>4.140557865750203E-2</c:v>
                </c:pt>
                <c:pt idx="49">
                  <c:v>4.123914772456231E-2</c:v>
                </c:pt>
                <c:pt idx="50">
                  <c:v>4.110026749878614E-2</c:v>
                </c:pt>
                <c:pt idx="51">
                  <c:v>4.0984889292629736E-2</c:v>
                </c:pt>
                <c:pt idx="52">
                  <c:v>4.0889473381782455E-2</c:v>
                </c:pt>
                <c:pt idx="53">
                  <c:v>4.0810936096114248E-2</c:v>
                </c:pt>
                <c:pt idx="54">
                  <c:v>4.0746602074684009E-2</c:v>
                </c:pt>
                <c:pt idx="55">
                  <c:v>4.069416076049278E-2</c:v>
                </c:pt>
                <c:pt idx="56">
                  <c:v>4.0651626496713188E-2</c:v>
                </c:pt>
                <c:pt idx="57">
                  <c:v>4.0617301799657002E-2</c:v>
                </c:pt>
                <c:pt idx="58">
                  <c:v>4.0589743535968198E-2</c:v>
                </c:pt>
                <c:pt idx="59">
                  <c:v>4.0567731833153528E-2</c:v>
                </c:pt>
                <c:pt idx="60">
                  <c:v>4.0550241613784982E-2</c:v>
                </c:pt>
                <c:pt idx="61">
                  <c:v>4.0536416674053291E-2</c:v>
                </c:pt>
                <c:pt idx="62">
                  <c:v>4.0525546235445783E-2</c:v>
                </c:pt>
                <c:pt idx="63">
                  <c:v>4.0517043891679289E-2</c:v>
                </c:pt>
                <c:pt idx="64">
                  <c:v>4.0510428857901702E-2</c:v>
                </c:pt>
                <c:pt idx="65">
                  <c:v>4.050530941053284E-2</c:v>
                </c:pt>
                <c:pt idx="66">
                  <c:v>4.0501368387619287E-2</c:v>
                </c:pt>
                <c:pt idx="67">
                  <c:v>4.0498350603730367E-2</c:v>
                </c:pt>
                <c:pt idx="68">
                  <c:v>4.0496052021712935E-2</c:v>
                </c:pt>
                <c:pt idx="69">
                  <c:v>4.0494310516720693E-2</c:v>
                </c:pt>
                <c:pt idx="70">
                  <c:v>4.0492998065882101E-2</c:v>
                </c:pt>
                <c:pt idx="71">
                  <c:v>4.0492014199375294E-2</c:v>
                </c:pt>
                <c:pt idx="72">
                  <c:v>4.0491280554869565E-2</c:v>
                </c:pt>
                <c:pt idx="73">
                  <c:v>4.049073638646486E-2</c:v>
                </c:pt>
                <c:pt idx="74">
                  <c:v>4.0490334890573659E-2</c:v>
                </c:pt>
                <c:pt idx="75">
                  <c:v>4.0490040223846821E-2</c:v>
                </c:pt>
                <c:pt idx="76">
                  <c:v>4.0489825101539451E-2</c:v>
                </c:pt>
                <c:pt idx="77">
                  <c:v>4.0489668878055184E-2</c:v>
                </c:pt>
                <c:pt idx="78">
                  <c:v>4.04895560243346E-2</c:v>
                </c:pt>
                <c:pt idx="79">
                  <c:v>4.0489474928924532E-2</c:v>
                </c:pt>
                <c:pt idx="80">
                  <c:v>4.0489416960753519E-2</c:v>
                </c:pt>
                <c:pt idx="81">
                  <c:v>4.0489375741710791E-2</c:v>
                </c:pt>
                <c:pt idx="82">
                  <c:v>4.0489346586030851E-2</c:v>
                </c:pt>
                <c:pt idx="83">
                  <c:v>4.048932607122837E-2</c:v>
                </c:pt>
                <c:pt idx="84">
                  <c:v>4.0489311711961823E-2</c:v>
                </c:pt>
                <c:pt idx="85">
                  <c:v>4.0489301713810294E-2</c:v>
                </c:pt>
                <c:pt idx="86">
                  <c:v>4.0489294788624453E-2</c:v>
                </c:pt>
                <c:pt idx="87">
                  <c:v>4.0489290016969132E-2</c:v>
                </c:pt>
                <c:pt idx="88">
                  <c:v>4.048928674631818E-2</c:v>
                </c:pt>
                <c:pt idx="89">
                  <c:v>4.0489284516197536E-2</c:v>
                </c:pt>
                <c:pt idx="90">
                  <c:v>4.0489283003496863E-2</c:v>
                </c:pt>
                <c:pt idx="91">
                  <c:v>4.048928198277002E-2</c:v>
                </c:pt>
                <c:pt idx="92">
                  <c:v>4.0489281297598517E-2</c:v>
                </c:pt>
                <c:pt idx="93">
                  <c:v>4.0489280840064298E-2</c:v>
                </c:pt>
                <c:pt idx="94">
                  <c:v>4.0489280536127263E-2</c:v>
                </c:pt>
                <c:pt idx="95">
                  <c:v>4.0489280335273208E-2</c:v>
                </c:pt>
                <c:pt idx="96">
                  <c:v>4.0489280203230109E-2</c:v>
                </c:pt>
                <c:pt idx="97">
                  <c:v>4.0489280116874624E-2</c:v>
                </c:pt>
                <c:pt idx="98">
                  <c:v>4.048928006069169E-2</c:v>
                </c:pt>
                <c:pt idx="99">
                  <c:v>4.048928002432866E-2</c:v>
                </c:pt>
                <c:pt idx="100">
                  <c:v>4.0489280000915596E-2</c:v>
                </c:pt>
                <c:pt idx="101">
                  <c:v>4.0489279985918787E-2</c:v>
                </c:pt>
                <c:pt idx="102">
                  <c:v>4.0489279976362612E-2</c:v>
                </c:pt>
                <c:pt idx="103">
                  <c:v>4.0489279970304819E-2</c:v>
                </c:pt>
                <c:pt idx="104">
                  <c:v>4.048927996648459E-2</c:v>
                </c:pt>
                <c:pt idx="105">
                  <c:v>4.0489279964087896E-2</c:v>
                </c:pt>
                <c:pt idx="106">
                  <c:v>4.0489279962592072E-2</c:v>
                </c:pt>
                <c:pt idx="107">
                  <c:v>4.0489279961663321E-2</c:v>
                </c:pt>
                <c:pt idx="108">
                  <c:v>4.0489279961089648E-2</c:v>
                </c:pt>
                <c:pt idx="109">
                  <c:v>4.0489279960737125E-2</c:v>
                </c:pt>
                <c:pt idx="110">
                  <c:v>4.0489279960521631E-2</c:v>
                </c:pt>
                <c:pt idx="111">
                  <c:v>4.0489279960390569E-2</c:v>
                </c:pt>
                <c:pt idx="112">
                  <c:v>4.0489279960311278E-2</c:v>
                </c:pt>
                <c:pt idx="113">
                  <c:v>4.0489279960263552E-2</c:v>
                </c:pt>
                <c:pt idx="114">
                  <c:v>4.0489279960234971E-2</c:v>
                </c:pt>
                <c:pt idx="115">
                  <c:v>4.048927996021795E-2</c:v>
                </c:pt>
                <c:pt idx="116">
                  <c:v>4.0489279960207868E-2</c:v>
                </c:pt>
                <c:pt idx="117">
                  <c:v>4.0489279960201914E-2</c:v>
                </c:pt>
                <c:pt idx="118">
                  <c:v>4.0489279960198424E-2</c:v>
                </c:pt>
                <c:pt idx="119">
                  <c:v>4.0489279960196391E-2</c:v>
                </c:pt>
                <c:pt idx="120">
                  <c:v>4.0489279960195211E-2</c:v>
                </c:pt>
                <c:pt idx="121">
                  <c:v>4.0489279960194524E-2</c:v>
                </c:pt>
                <c:pt idx="122">
                  <c:v>4.0489279960194136E-2</c:v>
                </c:pt>
                <c:pt idx="123">
                  <c:v>4.0489279960193914E-2</c:v>
                </c:pt>
                <c:pt idx="124">
                  <c:v>4.0489279960193782E-2</c:v>
                </c:pt>
                <c:pt idx="125">
                  <c:v>4.0489279960193712E-2</c:v>
                </c:pt>
                <c:pt idx="126">
                  <c:v>4.0489279960193671E-2</c:v>
                </c:pt>
                <c:pt idx="127">
                  <c:v>4.048927996019365E-2</c:v>
                </c:pt>
                <c:pt idx="128">
                  <c:v>4.0489279960193636E-2</c:v>
                </c:pt>
                <c:pt idx="129">
                  <c:v>4.0489279960193629E-2</c:v>
                </c:pt>
                <c:pt idx="130">
                  <c:v>4.0489279960193629E-2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4CA-4C25-8DE9-7B2946D8A78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F12'!$F$126:$F$251</c:f>
              <c:numCache>
                <c:formatCode>0.0000</c:formatCode>
                <c:ptCount val="126"/>
                <c:pt idx="0">
                  <c:v>0.58084618667173249</c:v>
                </c:pt>
                <c:pt idx="1">
                  <c:v>0.57936544933326883</c:v>
                </c:pt>
                <c:pt idx="2">
                  <c:v>0.57757130786521826</c:v>
                </c:pt>
                <c:pt idx="3">
                  <c:v>0.57546964153380131</c:v>
                </c:pt>
                <c:pt idx="4">
                  <c:v>0.57306726758714732</c:v>
                </c:pt>
                <c:pt idx="5">
                  <c:v>0.57037188695291807</c:v>
                </c:pt>
                <c:pt idx="6">
                  <c:v>0.5294958686403396</c:v>
                </c:pt>
                <c:pt idx="7">
                  <c:v>0.47167833631026301</c:v>
                </c:pt>
                <c:pt idx="8">
                  <c:v>0.40853976013196658</c:v>
                </c:pt>
                <c:pt idx="9">
                  <c:v>0.34824413589106351</c:v>
                </c:pt>
                <c:pt idx="10">
                  <c:v>0.29485404428129869</c:v>
                </c:pt>
                <c:pt idx="11">
                  <c:v>0.24952455831008202</c:v>
                </c:pt>
                <c:pt idx="12">
                  <c:v>0.21186943999380312</c:v>
                </c:pt>
                <c:pt idx="13">
                  <c:v>0.18124194991567061</c:v>
                </c:pt>
                <c:pt idx="14">
                  <c:v>0.15553872531536897</c:v>
                </c:pt>
                <c:pt idx="15">
                  <c:v>0.13503334898149055</c:v>
                </c:pt>
                <c:pt idx="16">
                  <c:v>0.11851898849024999</c:v>
                </c:pt>
                <c:pt idx="17">
                  <c:v>0.10508814227884578</c:v>
                </c:pt>
                <c:pt idx="18">
                  <c:v>9.4060178048291532E-2</c:v>
                </c:pt>
                <c:pt idx="19">
                  <c:v>8.4922795570356965E-2</c:v>
                </c:pt>
                <c:pt idx="20">
                  <c:v>7.7287760102613165E-2</c:v>
                </c:pt>
                <c:pt idx="21">
                  <c:v>7.0858358085158279E-2</c:v>
                </c:pt>
                <c:pt idx="22">
                  <c:v>6.5405726563627031E-2</c:v>
                </c:pt>
                <c:pt idx="23">
                  <c:v>6.0751666622035981E-2</c:v>
                </c:pt>
                <c:pt idx="24">
                  <c:v>5.6756124931281883E-2</c:v>
                </c:pt>
                <c:pt idx="25">
                  <c:v>5.3308021393998963E-2</c:v>
                </c:pt>
                <c:pt idx="26">
                  <c:v>5.0318478500027089E-2</c:v>
                </c:pt>
                <c:pt idx="27">
                  <c:v>4.7715782491756696E-2</c:v>
                </c:pt>
                <c:pt idx="28">
                  <c:v>4.5441601381386268E-2</c:v>
                </c:pt>
                <c:pt idx="29">
                  <c:v>4.3448121982323513E-2</c:v>
                </c:pt>
                <c:pt idx="30">
                  <c:v>4.1695864342654737E-2</c:v>
                </c:pt>
                <c:pt idx="31">
                  <c:v>4.0151999625669302E-2</c:v>
                </c:pt>
                <c:pt idx="32">
                  <c:v>3.8789045263515856E-2</c:v>
                </c:pt>
                <c:pt idx="33">
                  <c:v>3.7583845154333023E-2</c:v>
                </c:pt>
                <c:pt idx="34">
                  <c:v>3.6516766951472816E-2</c:v>
                </c:pt>
                <c:pt idx="35">
                  <c:v>3.5571065984236219E-2</c:v>
                </c:pt>
                <c:pt idx="36">
                  <c:v>3.4732378044387412E-2</c:v>
                </c:pt>
                <c:pt idx="37">
                  <c:v>3.3988312555563498E-2</c:v>
                </c:pt>
                <c:pt idx="38">
                  <c:v>3.3328124480774296E-2</c:v>
                </c:pt>
                <c:pt idx="39">
                  <c:v>3.2742448396813929E-2</c:v>
                </c:pt>
                <c:pt idx="40">
                  <c:v>3.2223081955436543E-2</c:v>
                </c:pt>
                <c:pt idx="41">
                  <c:v>3.1762808803313711E-2</c:v>
                </c:pt>
                <c:pt idx="42">
                  <c:v>3.1355253193091653E-2</c:v>
                </c:pt>
                <c:pt idx="43">
                  <c:v>3.0994760165086087E-2</c:v>
                </c:pt>
                <c:pt idx="44">
                  <c:v>3.0676296443625118E-2</c:v>
                </c:pt>
                <c:pt idx="45">
                  <c:v>3.0395368169442851E-2</c:v>
                </c:pt>
                <c:pt idx="46">
                  <c:v>3.0147952350498407E-2</c:v>
                </c:pt>
                <c:pt idx="47">
                  <c:v>2.9930439510642212E-2</c:v>
                </c:pt>
                <c:pt idx="48">
                  <c:v>2.9739585487845055E-2</c:v>
                </c:pt>
                <c:pt idx="49">
                  <c:v>2.9572470710590489E-2</c:v>
                </c:pt>
                <c:pt idx="50">
                  <c:v>2.9426465584528466E-2</c:v>
                </c:pt>
                <c:pt idx="51">
                  <c:v>2.9299200868146729E-2</c:v>
                </c:pt>
                <c:pt idx="52">
                  <c:v>2.9188542118460125E-2</c:v>
                </c:pt>
                <c:pt idx="53">
                  <c:v>2.909256745487002E-2</c:v>
                </c:pt>
                <c:pt idx="54">
                  <c:v>2.9009548028391764E-2</c:v>
                </c:pt>
                <c:pt idx="55">
                  <c:v>2.8937930699626097E-2</c:v>
                </c:pt>
                <c:pt idx="56">
                  <c:v>2.8876322526103042E-2</c:v>
                </c:pt>
                <c:pt idx="57">
                  <c:v>2.8823476740951166E-2</c:v>
                </c:pt>
                <c:pt idx="58">
                  <c:v>2.8778279972560706E-2</c:v>
                </c:pt>
                <c:pt idx="59">
                  <c:v>2.87397405108617E-2</c:v>
                </c:pt>
                <c:pt idx="60">
                  <c:v>2.8706977471549162E-2</c:v>
                </c:pt>
                <c:pt idx="61">
                  <c:v>2.8679210746364512E-2</c:v>
                </c:pt>
                <c:pt idx="62">
                  <c:v>2.8655751656547674E-2</c:v>
                </c:pt>
                <c:pt idx="63">
                  <c:v>2.8635994248875078E-2</c:v>
                </c:pt>
                <c:pt idx="64">
                  <c:v>2.86194071902874E-2</c:v>
                </c:pt>
                <c:pt idx="65">
                  <c:v>2.8605526228917492E-2</c:v>
                </c:pt>
                <c:pt idx="66">
                  <c:v>2.8593947197221335E-2</c:v>
                </c:pt>
                <c:pt idx="67">
                  <c:v>2.8584319537689837E-2</c:v>
                </c:pt>
                <c:pt idx="68">
                  <c:v>2.8576340334001797E-2</c:v>
                </c:pt>
                <c:pt idx="69">
                  <c:v>2.8569748831105864E-2</c:v>
                </c:pt>
                <c:pt idx="70">
                  <c:v>2.8564321427146305E-2</c:v>
                </c:pt>
                <c:pt idx="71">
                  <c:v>2.8559867118835333E-2</c:v>
                </c:pt>
                <c:pt idx="72">
                  <c:v>2.8556223380199697E-2</c:v>
                </c:pt>
                <c:pt idx="73">
                  <c:v>2.8553252452881966E-2</c:v>
                </c:pt>
                <c:pt idx="74">
                  <c:v>2.8550838024573744E-2</c:v>
                </c:pt>
                <c:pt idx="75">
                  <c:v>2.8548882270844674E-2</c:v>
                </c:pt>
                <c:pt idx="76">
                  <c:v>2.8547303234699204E-2</c:v>
                </c:pt>
                <c:pt idx="77">
                  <c:v>2.8546032517683239E-2</c:v>
                </c:pt>
                <c:pt idx="78">
                  <c:v>2.8545013256281049E-2</c:v>
                </c:pt>
                <c:pt idx="79">
                  <c:v>2.8544198357665855E-2</c:v>
                </c:pt>
                <c:pt idx="80">
                  <c:v>2.8543548969553363E-2</c:v>
                </c:pt>
                <c:pt idx="81">
                  <c:v>2.8543033159901907E-2</c:v>
                </c:pt>
                <c:pt idx="82">
                  <c:v>2.8542624783446068E-2</c:v>
                </c:pt>
                <c:pt idx="83">
                  <c:v>2.8542302513480389E-2</c:v>
                </c:pt>
                <c:pt idx="84">
                  <c:v>2.8542049018868445E-2</c:v>
                </c:pt>
                <c:pt idx="85">
                  <c:v>2.8541850267884368E-2</c:v>
                </c:pt>
                <c:pt idx="86">
                  <c:v>2.8541694942152678E-2</c:v>
                </c:pt>
                <c:pt idx="87">
                  <c:v>2.8541573945596234E-2</c:v>
                </c:pt>
                <c:pt idx="88">
                  <c:v>2.8541479994899265E-2</c:v>
                </c:pt>
                <c:pt idx="89">
                  <c:v>2.8541407279516626E-2</c:v>
                </c:pt>
                <c:pt idx="90">
                  <c:v>2.8541351180693411E-2</c:v>
                </c:pt>
                <c:pt idx="91">
                  <c:v>2.8541308040287018E-2</c:v>
                </c:pt>
                <c:pt idx="92">
                  <c:v>2.8541274971401357E-2</c:v>
                </c:pt>
                <c:pt idx="93">
                  <c:v>2.8541249703944709E-2</c:v>
                </c:pt>
                <c:pt idx="94">
                  <c:v>2.8541230459211395E-2</c:v>
                </c:pt>
                <c:pt idx="95">
                  <c:v>2.8541215848465491E-2</c:v>
                </c:pt>
                <c:pt idx="96">
                  <c:v>2.8541204791277603E-2</c:v>
                </c:pt>
                <c:pt idx="97">
                  <c:v>2.8541196450040763E-2</c:v>
                </c:pt>
                <c:pt idx="98">
                  <c:v>2.8541190177676191E-2</c:v>
                </c:pt>
                <c:pt idx="99">
                  <c:v>2.8541185476042497E-2</c:v>
                </c:pt>
                <c:pt idx="100">
                  <c:v>2.8541181962991238E-2</c:v>
                </c:pt>
                <c:pt idx="101">
                  <c:v>2.8541179346375831E-2</c:v>
                </c:pt>
                <c:pt idx="102">
                  <c:v>2.8541177403627774E-2</c:v>
                </c:pt>
                <c:pt idx="103">
                  <c:v>2.8541175965770767E-2</c:v>
                </c:pt>
                <c:pt idx="104">
                  <c:v>2.8541174904957479E-2</c:v>
                </c:pt>
                <c:pt idx="105">
                  <c:v>2.8541174124790424E-2</c:v>
                </c:pt>
                <c:pt idx="106">
                  <c:v>2.8541173552833882E-2</c:v>
                </c:pt>
                <c:pt idx="107">
                  <c:v>2.8541173134843268E-2</c:v>
                </c:pt>
                <c:pt idx="108">
                  <c:v>2.8541172830334791E-2</c:v>
                </c:pt>
                <c:pt idx="109">
                  <c:v>2.8541172609197044E-2</c:v>
                </c:pt>
                <c:pt idx="110">
                  <c:v>2.854117244910925E-2</c:v>
                </c:pt>
                <c:pt idx="111">
                  <c:v>2.8541172333581413E-2</c:v>
                </c:pt>
                <c:pt idx="112">
                  <c:v>2.8541172250472174E-2</c:v>
                </c:pt>
                <c:pt idx="113">
                  <c:v>2.8541172190872023E-2</c:v>
                </c:pt>
                <c:pt idx="114">
                  <c:v>2.8541172148264921E-2</c:v>
                </c:pt>
                <c:pt idx="115">
                  <c:v>2.8541172117901248E-2</c:v>
                </c:pt>
                <c:pt idx="116">
                  <c:v>2.8541172096330492E-2</c:v>
                </c:pt>
                <c:pt idx="117">
                  <c:v>2.8541172081054268E-2</c:v>
                </c:pt>
                <c:pt idx="118">
                  <c:v>2.8541172070269571E-2</c:v>
                </c:pt>
                <c:pt idx="119">
                  <c:v>2.8541172062679577E-2</c:v>
                </c:pt>
                <c:pt idx="120">
                  <c:v>2.85411720573546E-2</c:v>
                </c:pt>
                <c:pt idx="121">
                  <c:v>2.854117205363035E-2</c:v>
                </c:pt>
                <c:pt idx="122">
                  <c:v>2.8541172051033757E-2</c:v>
                </c:pt>
                <c:pt idx="123">
                  <c:v>2.854117204922902E-2</c:v>
                </c:pt>
                <c:pt idx="124">
                  <c:v>2.8541172047978555E-2</c:v>
                </c:pt>
                <c:pt idx="125">
                  <c:v>2.8541172047114826E-2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4CA-4C25-8DE9-7B2946D8A78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F12'!$I$128:$I$251</c:f>
              <c:numCache>
                <c:formatCode>0.0000</c:formatCode>
                <c:ptCount val="124"/>
                <c:pt idx="0">
                  <c:v>0.51842746020041108</c:v>
                </c:pt>
                <c:pt idx="1">
                  <c:v>0.51791622868690523</c:v>
                </c:pt>
                <c:pt idx="2">
                  <c:v>0.51714107627538142</c:v>
                </c:pt>
                <c:pt idx="3">
                  <c:v>0.51610437392229724</c:v>
                </c:pt>
                <c:pt idx="4">
                  <c:v>0.4923945533838221</c:v>
                </c:pt>
                <c:pt idx="5">
                  <c:v>0.44980153240923948</c:v>
                </c:pt>
                <c:pt idx="6">
                  <c:v>0.39768930349438775</c:v>
                </c:pt>
                <c:pt idx="7">
                  <c:v>0.34425058115091256</c:v>
                </c:pt>
                <c:pt idx="8">
                  <c:v>0.29461956740610817</c:v>
                </c:pt>
                <c:pt idx="9">
                  <c:v>0.25109435815509001</c:v>
                </c:pt>
                <c:pt idx="10">
                  <c:v>0.21413563095790802</c:v>
                </c:pt>
                <c:pt idx="11">
                  <c:v>0.18327369979954541</c:v>
                </c:pt>
                <c:pt idx="12">
                  <c:v>0.15723834655940072</c:v>
                </c:pt>
                <c:pt idx="13">
                  <c:v>0.13588176216434675</c:v>
                </c:pt>
                <c:pt idx="14">
                  <c:v>0.11863256566840778</c:v>
                </c:pt>
                <c:pt idx="15">
                  <c:v>0.10458739077544806</c:v>
                </c:pt>
                <c:pt idx="16">
                  <c:v>9.3053786750616235E-2</c:v>
                </c:pt>
                <c:pt idx="17">
                  <c:v>8.3502943613826694E-2</c:v>
                </c:pt>
                <c:pt idx="18">
                  <c:v>7.5530215509682488E-2</c:v>
                </c:pt>
                <c:pt idx="19">
                  <c:v>6.8824367166615483E-2</c:v>
                </c:pt>
                <c:pt idx="20">
                  <c:v>6.3144359453774099E-2</c:v>
                </c:pt>
                <c:pt idx="21">
                  <c:v>5.8302065430545377E-2</c:v>
                </c:pt>
                <c:pt idx="22">
                  <c:v>5.4149458409685144E-2</c:v>
                </c:pt>
                <c:pt idx="23">
                  <c:v>5.0569106869603052E-2</c:v>
                </c:pt>
                <c:pt idx="24">
                  <c:v>4.7467095197184207E-2</c:v>
                </c:pt>
                <c:pt idx="25">
                  <c:v>4.4767721243928575E-2</c:v>
                </c:pt>
                <c:pt idx="26">
                  <c:v>4.2409498222266757E-2</c:v>
                </c:pt>
                <c:pt idx="27">
                  <c:v>4.0342118391295437E-2</c:v>
                </c:pt>
                <c:pt idx="28">
                  <c:v>3.8524130068255641E-2</c:v>
                </c:pt>
                <c:pt idx="29">
                  <c:v>3.6921147177134274E-2</c:v>
                </c:pt>
                <c:pt idx="30">
                  <c:v>3.5504459153917457E-2</c:v>
                </c:pt>
                <c:pt idx="31">
                  <c:v>3.4249944004432924E-2</c:v>
                </c:pt>
                <c:pt idx="32">
                  <c:v>3.3137212574098747E-2</c:v>
                </c:pt>
                <c:pt idx="33">
                  <c:v>3.2148930428502899E-2</c:v>
                </c:pt>
                <c:pt idx="34">
                  <c:v>3.127027713404773E-2</c:v>
                </c:pt>
                <c:pt idx="35">
                  <c:v>3.0488512565097863E-2</c:v>
                </c:pt>
                <c:pt idx="36">
                  <c:v>2.9792627137141533E-2</c:v>
                </c:pt>
                <c:pt idx="37">
                  <c:v>2.9173058277350134E-2</c:v>
                </c:pt>
                <c:pt idx="38">
                  <c:v>2.8621459496573323E-2</c:v>
                </c:pt>
                <c:pt idx="39">
                  <c:v>2.8130511480622993E-2</c:v>
                </c:pt>
                <c:pt idx="40">
                  <c:v>2.7693766933961673E-2</c:v>
                </c:pt>
                <c:pt idx="41">
                  <c:v>2.7305522674771442E-2</c:v>
                </c:pt>
                <c:pt idx="42">
                  <c:v>2.6960713835180981E-2</c:v>
                </c:pt>
                <c:pt idx="43">
                  <c:v>2.6654826066015064E-2</c:v>
                </c:pt>
                <c:pt idx="44">
                  <c:v>2.6383822457252813E-2</c:v>
                </c:pt>
                <c:pt idx="45">
                  <c:v>2.6144082519675947E-2</c:v>
                </c:pt>
                <c:pt idx="46">
                  <c:v>2.5932351072119456E-2</c:v>
                </c:pt>
                <c:pt idx="47">
                  <c:v>2.574569527406128E-2</c:v>
                </c:pt>
                <c:pt idx="48">
                  <c:v>2.5581468359027176E-2</c:v>
                </c:pt>
                <c:pt idx="49">
                  <c:v>2.5437278878653592E-2</c:v>
                </c:pt>
                <c:pt idx="50">
                  <c:v>2.5310964474072228E-2</c:v>
                </c:pt>
                <c:pt idx="51">
                  <c:v>2.5200569361043194E-2</c:v>
                </c:pt>
                <c:pt idx="52">
                  <c:v>2.5104324855909195E-2</c:v>
                </c:pt>
                <c:pt idx="53">
                  <c:v>2.502063238696026E-2</c:v>
                </c:pt>
                <c:pt idx="54">
                  <c:v>2.4948048534687496E-2</c:v>
                </c:pt>
                <c:pt idx="55">
                  <c:v>2.4885271728034279E-2</c:v>
                </c:pt>
                <c:pt idx="56">
                  <c:v>2.4831130294649506E-2</c:v>
                </c:pt>
                <c:pt idx="57">
                  <c:v>2.4784571623210207E-2</c:v>
                </c:pt>
                <c:pt idx="58">
                  <c:v>2.4744652246564872E-2</c:v>
                </c:pt>
                <c:pt idx="59">
                  <c:v>2.4710528696900397E-2</c:v>
                </c:pt>
                <c:pt idx="60">
                  <c:v>2.4681449019292971E-2</c:v>
                </c:pt>
                <c:pt idx="61">
                  <c:v>2.4656744858677467E-2</c:v>
                </c:pt>
                <c:pt idx="62">
                  <c:v>2.4635824058191994E-2</c:v>
                </c:pt>
                <c:pt idx="63">
                  <c:v>2.461816372471181E-2</c:v>
                </c:pt>
                <c:pt idx="64">
                  <c:v>2.4603303730839958E-2</c:v>
                </c:pt>
                <c:pt idx="65">
                  <c:v>2.459084063230791E-2</c:v>
                </c:pt>
                <c:pt idx="66">
                  <c:v>2.4580421986274897E-2</c:v>
                </c:pt>
                <c:pt idx="67">
                  <c:v>2.4571741059982558E-2</c:v>
                </c:pt>
                <c:pt idx="68">
                  <c:v>2.4564531921168982E-2</c:v>
                </c:pt>
                <c:pt idx="69">
                  <c:v>2.4558564902070458E-2</c:v>
                </c:pt>
                <c:pt idx="70">
                  <c:v>2.455364242818232E-2</c:v>
                </c:pt>
                <c:pt idx="71">
                  <c:v>2.454959520159445E-2</c:v>
                </c:pt>
                <c:pt idx="72">
                  <c:v>2.4546278726980054E-2</c:v>
                </c:pt>
                <c:pt idx="73">
                  <c:v>2.4543570166455204E-2</c:v>
                </c:pt>
                <c:pt idx="74">
                  <c:v>2.4541365507736976E-2</c:v>
                </c:pt>
                <c:pt idx="75">
                  <c:v>2.4539577028451876E-2</c:v>
                </c:pt>
                <c:pt idx="76">
                  <c:v>2.4538131038176772E-2</c:v>
                </c:pt>
                <c:pt idx="77">
                  <c:v>2.4536965878883488E-2</c:v>
                </c:pt>
                <c:pt idx="78">
                  <c:v>2.4536030163924638E-2</c:v>
                </c:pt>
                <c:pt idx="79">
                  <c:v>2.4535281235534039E-2</c:v>
                </c:pt>
                <c:pt idx="80">
                  <c:v>2.4534683820993081E-2</c:v>
                </c:pt>
                <c:pt idx="81">
                  <c:v>2.4534208868095507E-2</c:v>
                </c:pt>
                <c:pt idx="82">
                  <c:v>2.4533832541278593E-2</c:v>
                </c:pt>
                <c:pt idx="83">
                  <c:v>2.453353536072847E-2</c:v>
                </c:pt>
                <c:pt idx="84">
                  <c:v>2.4533301467859842E-2</c:v>
                </c:pt>
                <c:pt idx="85">
                  <c:v>2.4533118001767669E-2</c:v>
                </c:pt>
                <c:pt idx="86">
                  <c:v>2.4532974572506746E-2</c:v>
                </c:pt>
                <c:pt idx="87">
                  <c:v>2.4532862818335447E-2</c:v>
                </c:pt>
                <c:pt idx="88">
                  <c:v>2.4532776035331057E-2</c:v>
                </c:pt>
                <c:pt idx="89">
                  <c:v>2.4532708869018711E-2</c:v>
                </c:pt>
                <c:pt idx="90">
                  <c:v>2.4532657058834426E-2</c:v>
                </c:pt>
                <c:pt idx="91">
                  <c:v>2.4532617227350034E-2</c:v>
                </c:pt>
                <c:pt idx="92">
                  <c:v>2.4532586707213876E-2</c:v>
                </c:pt>
                <c:pt idx="93">
                  <c:v>2.4532563399700471E-2</c:v>
                </c:pt>
                <c:pt idx="94">
                  <c:v>2.4532545659612118E-2</c:v>
                </c:pt>
                <c:pt idx="95">
                  <c:v>2.4532532202037095E-2</c:v>
                </c:pt>
                <c:pt idx="96">
                  <c:v>2.4532522027144163E-2</c:v>
                </c:pt>
                <c:pt idx="97">
                  <c:v>2.453251435978725E-2</c:v>
                </c:pt>
                <c:pt idx="98">
                  <c:v>2.4532508601211735E-2</c:v>
                </c:pt>
                <c:pt idx="99">
                  <c:v>2.4532504290601637E-2</c:v>
                </c:pt>
                <c:pt idx="100">
                  <c:v>2.4532501074591432E-2</c:v>
                </c:pt>
                <c:pt idx="101">
                  <c:v>2.4532498683193897E-2</c:v>
                </c:pt>
                <c:pt idx="102">
                  <c:v>2.4532496910872493E-2</c:v>
                </c:pt>
                <c:pt idx="103">
                  <c:v>2.4532495601720213E-2</c:v>
                </c:pt>
                <c:pt idx="104">
                  <c:v>2.4532494637901307E-2</c:v>
                </c:pt>
                <c:pt idx="105">
                  <c:v>2.4532493930674193E-2</c:v>
                </c:pt>
                <c:pt idx="106">
                  <c:v>2.4532493413447286E-2</c:v>
                </c:pt>
                <c:pt idx="107">
                  <c:v>2.4532493036428828E-2</c:v>
                </c:pt>
                <c:pt idx="108">
                  <c:v>2.4532492762521316E-2</c:v>
                </c:pt>
                <c:pt idx="109">
                  <c:v>2.453249256418347E-2</c:v>
                </c:pt>
                <c:pt idx="110">
                  <c:v>2.4532492421041153E-2</c:v>
                </c:pt>
                <c:pt idx="111">
                  <c:v>2.4532492318075635E-2</c:v>
                </c:pt>
                <c:pt idx="112">
                  <c:v>2.4532492244255084E-2</c:v>
                </c:pt>
                <c:pt idx="113">
                  <c:v>2.4532492191504791E-2</c:v>
                </c:pt>
                <c:pt idx="114">
                  <c:v>2.4532492153935315E-2</c:v>
                </c:pt>
                <c:pt idx="115">
                  <c:v>2.4532492127266214E-2</c:v>
                </c:pt>
                <c:pt idx="116">
                  <c:v>2.4532492108397388E-2</c:v>
                </c:pt>
                <c:pt idx="117">
                  <c:v>2.4532492095091462E-2</c:v>
                </c:pt>
                <c:pt idx="118">
                  <c:v>2.4532492085739353E-2</c:v>
                </c:pt>
                <c:pt idx="119">
                  <c:v>2.4532492079187885E-2</c:v>
                </c:pt>
                <c:pt idx="120">
                  <c:v>2.4532492074613509E-2</c:v>
                </c:pt>
                <c:pt idx="121">
                  <c:v>2.4532492071430115E-2</c:v>
                </c:pt>
                <c:pt idx="122">
                  <c:v>2.4532492069222034E-2</c:v>
                </c:pt>
                <c:pt idx="123">
                  <c:v>2.4532492067695505E-2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4CA-4C25-8DE9-7B2946D8A7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85000000000000009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F12'!$B$121:$B$251</c:f>
              <c:numCache>
                <c:formatCode>0</c:formatCode>
                <c:ptCount val="131"/>
                <c:pt idx="0">
                  <c:v>24.456971828502397</c:v>
                </c:pt>
                <c:pt idx="1">
                  <c:v>24.467827283760005</c:v>
                </c:pt>
                <c:pt idx="2">
                  <c:v>24.500730846676035</c:v>
                </c:pt>
                <c:pt idx="3">
                  <c:v>24.555872373722696</c:v>
                </c:pt>
                <c:pt idx="4">
                  <c:v>24.633348428684467</c:v>
                </c:pt>
                <c:pt idx="5">
                  <c:v>24.733221144291104</c:v>
                </c:pt>
                <c:pt idx="6">
                  <c:v>24.85553280657837</c:v>
                </c:pt>
                <c:pt idx="7">
                  <c:v>25.000312052900799</c:v>
                </c:pt>
                <c:pt idx="8">
                  <c:v>25.167577115369962</c:v>
                </c:pt>
                <c:pt idx="9">
                  <c:v>25.357337738544246</c:v>
                </c:pt>
                <c:pt idx="10">
                  <c:v>25.569596410319157</c:v>
                </c:pt>
                <c:pt idx="11">
                  <c:v>28.926104565536658</c:v>
                </c:pt>
                <c:pt idx="12">
                  <c:v>34.497793617918965</c:v>
                </c:pt>
                <c:pt idx="13">
                  <c:v>42.214713222917482</c:v>
                </c:pt>
                <c:pt idx="14">
                  <c:v>51.973334854462401</c:v>
                </c:pt>
                <c:pt idx="15">
                  <c:v>63.640498313150943</c:v>
                </c:pt>
                <c:pt idx="16">
                  <c:v>77.057186811840779</c:v>
                </c:pt>
                <c:pt idx="17">
                  <c:v>92.042564145793719</c:v>
                </c:pt>
                <c:pt idx="18">
                  <c:v>108.39830968502163</c:v>
                </c:pt>
                <c:pt idx="19">
                  <c:v>125.91317790766398</c:v>
                </c:pt>
                <c:pt idx="20">
                  <c:v>144.36767009523732</c:v>
                </c:pt>
                <c:pt idx="21">
                  <c:v>163.53869219020137</c:v>
                </c:pt>
                <c:pt idx="22">
                  <c:v>183.20407200263347</c:v>
                </c:pt>
                <c:pt idx="23">
                  <c:v>203.14681623287774</c:v>
                </c:pt>
                <c:pt idx="24">
                  <c:v>223.15900080487151</c:v>
                </c:pt>
                <c:pt idx="25">
                  <c:v>243.04520520234701</c:v>
                </c:pt>
                <c:pt idx="26">
                  <c:v>262.62542155125192</c:v>
                </c:pt>
                <c:pt idx="27">
                  <c:v>281.7373908872778</c:v>
                </c:pt>
                <c:pt idx="28">
                  <c:v>300.23834125419427</c:v>
                </c:pt>
                <c:pt idx="29">
                  <c:v>318.00612395475406</c:v>
                </c:pt>
                <c:pt idx="30">
                  <c:v>334.93976450011689</c:v>
                </c:pt>
                <c:pt idx="31">
                  <c:v>350.95946280526584</c:v>
                </c:pt>
                <c:pt idx="32">
                  <c:v>366.00609236034546</c:v>
                </c:pt>
                <c:pt idx="33">
                  <c:v>380.04026006280577</c:v>
                </c:pt>
                <c:pt idx="34">
                  <c:v>393.04099690591158</c:v>
                </c:pt>
                <c:pt idx="35">
                  <c:v>405.00415475301719</c:v>
                </c:pt>
                <c:pt idx="36">
                  <c:v>415.94058611938192</c:v>
                </c:pt>
                <c:pt idx="37">
                  <c:v>425.87418251307463</c:v>
                </c:pt>
                <c:pt idx="38">
                  <c:v>434.83984284655526</c:v>
                </c:pt>
                <c:pt idx="39">
                  <c:v>442.88143719481252</c:v>
                </c:pt>
                <c:pt idx="40">
                  <c:v>450.04982326592511</c:v>
                </c:pt>
                <c:pt idx="41">
                  <c:v>456.40096390211073</c:v>
                </c:pt>
                <c:pt idx="42">
                  <c:v>461.99418426609685</c:v>
                </c:pt>
                <c:pt idx="43">
                  <c:v>466.89059757221469</c:v>
                </c:pt>
                <c:pt idx="44">
                  <c:v>471.15171871876379</c:v>
                </c:pt>
                <c:pt idx="45">
                  <c:v>474.83827632051054</c:v>
                </c:pt>
                <c:pt idx="46">
                  <c:v>478.00922570042837</c:v>
                </c:pt>
                <c:pt idx="47">
                  <c:v>480.72095856856299</c:v>
                </c:pt>
                <c:pt idx="48">
                  <c:v>483.02669950432681</c:v>
                </c:pt>
                <c:pt idx="49">
                  <c:v>484.97607500476704</c:v>
                </c:pt>
                <c:pt idx="50">
                  <c:v>486.61483774018456</c:v>
                </c:pt>
                <c:pt idx="51">
                  <c:v>487.98472669283444</c:v>
                </c:pt>
                <c:pt idx="52">
                  <c:v>489.12344292774941</c:v>
                </c:pt>
                <c:pt idx="53">
                  <c:v>490.06472071353124</c:v>
                </c:pt>
                <c:pt idx="54">
                  <c:v>490.83847441664494</c:v>
                </c:pt>
                <c:pt idx="55">
                  <c:v>491.47100287215289</c:v>
                </c:pt>
                <c:pt idx="56">
                  <c:v>491.98523462811664</c:v>
                </c:pt>
                <c:pt idx="57">
                  <c:v>492.40099942258826</c:v>
                </c:pt>
                <c:pt idx="58">
                  <c:v>492.73531335021119</c:v>
                </c:pt>
                <c:pt idx="59">
                  <c:v>493.00266729862432</c:v>
                </c:pt>
                <c:pt idx="60">
                  <c:v>493.2153102930227</c:v>
                </c:pt>
                <c:pt idx="61">
                  <c:v>493.38352131163282</c:v>
                </c:pt>
                <c:pt idx="62">
                  <c:v>493.5158648770277</c:v>
                </c:pt>
                <c:pt idx="63">
                  <c:v>493.61942725804994</c:v>
                </c:pt>
                <c:pt idx="64">
                  <c:v>493.70003142040127</c:v>
                </c:pt>
                <c:pt idx="65">
                  <c:v>493.76242993959897</c:v>
                </c:pt>
                <c:pt idx="66">
                  <c:v>493.81047594712197</c:v>
                </c:pt>
                <c:pt idx="67">
                  <c:v>493.84727283579218</c:v>
                </c:pt>
                <c:pt idx="68">
                  <c:v>493.87530392534359</c:v>
                </c:pt>
                <c:pt idx="69">
                  <c:v>493.89654360806338</c:v>
                </c:pt>
                <c:pt idx="70">
                  <c:v>493.91255168263916</c:v>
                </c:pt>
                <c:pt idx="71">
                  <c:v>493.92455266669737</c:v>
                </c:pt>
                <c:pt idx="72">
                  <c:v>493.93350187821505</c:v>
                </c:pt>
                <c:pt idx="73">
                  <c:v>493.94014001398966</c:v>
                </c:pt>
                <c:pt idx="74">
                  <c:v>493.94503784793579</c:v>
                </c:pt>
                <c:pt idx="75">
                  <c:v>493.94863253854942</c:v>
                </c:pt>
                <c:pt idx="76">
                  <c:v>493.95125688600683</c:v>
                </c:pt>
                <c:pt idx="77">
                  <c:v>493.95316272491704</c:v>
                </c:pt>
                <c:pt idx="78">
                  <c:v>493.95453948617796</c:v>
                </c:pt>
                <c:pt idx="79">
                  <c:v>493.95552881602242</c:v>
                </c:pt>
                <c:pt idx="80">
                  <c:v>493.95623600572077</c:v>
                </c:pt>
                <c:pt idx="81">
                  <c:v>493.95673886363909</c:v>
                </c:pt>
                <c:pt idx="82">
                  <c:v>493.95709455336481</c:v>
                </c:pt>
                <c:pt idx="83">
                  <c:v>493.95734482752874</c:v>
                </c:pt>
                <c:pt idx="84">
                  <c:v>493.95752000623332</c:v>
                </c:pt>
                <c:pt idx="85">
                  <c:v>493.95764198072845</c:v>
                </c:pt>
                <c:pt idx="86">
                  <c:v>493.95772646598527</c:v>
                </c:pt>
                <c:pt idx="87">
                  <c:v>493.95778467881172</c:v>
                </c:pt>
                <c:pt idx="88">
                  <c:v>493.9578245798233</c:v>
                </c:pt>
                <c:pt idx="89">
                  <c:v>493.95785178666466</c:v>
                </c:pt>
                <c:pt idx="90">
                  <c:v>493.95787024118698</c:v>
                </c:pt>
                <c:pt idx="91">
                  <c:v>493.95788269376777</c:v>
                </c:pt>
                <c:pt idx="92">
                  <c:v>493.95789105266812</c:v>
                </c:pt>
                <c:pt idx="93">
                  <c:v>493.95789663445748</c:v>
                </c:pt>
                <c:pt idx="94">
                  <c:v>493.95790034240429</c:v>
                </c:pt>
                <c:pt idx="95">
                  <c:v>493.95790279276764</c:v>
                </c:pt>
                <c:pt idx="96">
                  <c:v>493.95790440365647</c:v>
                </c:pt>
                <c:pt idx="97">
                  <c:v>493.95790545716926</c:v>
                </c:pt>
                <c:pt idx="98">
                  <c:v>493.95790614258539</c:v>
                </c:pt>
                <c:pt idx="99">
                  <c:v>493.95790658620422</c:v>
                </c:pt>
                <c:pt idx="100">
                  <c:v>493.957906871837</c:v>
                </c:pt>
                <c:pt idx="101">
                  <c:v>493.95790705479391</c:v>
                </c:pt>
                <c:pt idx="102">
                  <c:v>493.95790717137663</c:v>
                </c:pt>
                <c:pt idx="103">
                  <c:v>493.95790724528001</c:v>
                </c:pt>
                <c:pt idx="104">
                  <c:v>493.9579072918857</c:v>
                </c:pt>
                <c:pt idx="105">
                  <c:v>493.95790732112471</c:v>
                </c:pt>
                <c:pt idx="106">
                  <c:v>493.95790733937338</c:v>
                </c:pt>
                <c:pt idx="107">
                  <c:v>493.95790735070386</c:v>
                </c:pt>
                <c:pt idx="108">
                  <c:v>493.95790735770248</c:v>
                </c:pt>
                <c:pt idx="109">
                  <c:v>493.95790736200314</c:v>
                </c:pt>
                <c:pt idx="110">
                  <c:v>493.95790736463215</c:v>
                </c:pt>
                <c:pt idx="111">
                  <c:v>493.95790736623104</c:v>
                </c:pt>
                <c:pt idx="112">
                  <c:v>493.9579073671984</c:v>
                </c:pt>
                <c:pt idx="113">
                  <c:v>493.95790736778065</c:v>
                </c:pt>
                <c:pt idx="114">
                  <c:v>493.95790736812927</c:v>
                </c:pt>
                <c:pt idx="115">
                  <c:v>493.95790736833692</c:v>
                </c:pt>
                <c:pt idx="116">
                  <c:v>493.95790736845998</c:v>
                </c:pt>
                <c:pt idx="117">
                  <c:v>493.95790736853257</c:v>
                </c:pt>
                <c:pt idx="118">
                  <c:v>493.95790736857515</c:v>
                </c:pt>
                <c:pt idx="119">
                  <c:v>493.95790736859999</c:v>
                </c:pt>
                <c:pt idx="120">
                  <c:v>493.95790736861437</c:v>
                </c:pt>
                <c:pt idx="121">
                  <c:v>493.95790736862273</c:v>
                </c:pt>
                <c:pt idx="122">
                  <c:v>493.9579073686275</c:v>
                </c:pt>
                <c:pt idx="123">
                  <c:v>493.95790736863017</c:v>
                </c:pt>
                <c:pt idx="124">
                  <c:v>493.95790736863177</c:v>
                </c:pt>
                <c:pt idx="125">
                  <c:v>493.95790736863268</c:v>
                </c:pt>
                <c:pt idx="126">
                  <c:v>493.95790736863313</c:v>
                </c:pt>
                <c:pt idx="127">
                  <c:v>493.95790736863341</c:v>
                </c:pt>
                <c:pt idx="128">
                  <c:v>493.95790736863358</c:v>
                </c:pt>
                <c:pt idx="129">
                  <c:v>493.95790736863364</c:v>
                </c:pt>
                <c:pt idx="130">
                  <c:v>493.9579073686337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697-4A64-B42A-9CBBF6ADAE2A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F12'!$E$126:$E$251</c:f>
              <c:numCache>
                <c:formatCode>0</c:formatCode>
                <c:ptCount val="126"/>
                <c:pt idx="0">
                  <c:v>34.432523547413901</c:v>
                </c:pt>
                <c:pt idx="1">
                  <c:v>34.520525901252675</c:v>
                </c:pt>
                <c:pt idx="2">
                  <c:v>34.627758906381111</c:v>
                </c:pt>
                <c:pt idx="3">
                  <c:v>34.754222562799193</c:v>
                </c:pt>
                <c:pt idx="4">
                  <c:v>34.899916870506942</c:v>
                </c:pt>
                <c:pt idx="5">
                  <c:v>35.064841829504338</c:v>
                </c:pt>
                <c:pt idx="6">
                  <c:v>37.771777240409428</c:v>
                </c:pt>
                <c:pt idx="7">
                  <c:v>42.401777780280113</c:v>
                </c:pt>
                <c:pt idx="8">
                  <c:v>48.954843449116424</c:v>
                </c:pt>
                <c:pt idx="9">
                  <c:v>57.430974246918339</c:v>
                </c:pt>
                <c:pt idx="10">
                  <c:v>67.830170173685872</c:v>
                </c:pt>
                <c:pt idx="11">
                  <c:v>80.152431229418994</c:v>
                </c:pt>
                <c:pt idx="12">
                  <c:v>94.397757414117734</c:v>
                </c:pt>
                <c:pt idx="13">
                  <c:v>110.34972868756779</c:v>
                </c:pt>
                <c:pt idx="14">
                  <c:v>128.58534078537787</c:v>
                </c:pt>
                <c:pt idx="15">
                  <c:v>148.11156022458914</c:v>
                </c:pt>
                <c:pt idx="16">
                  <c:v>168.74933084368425</c:v>
                </c:pt>
                <c:pt idx="17">
                  <c:v>190.31642929733277</c:v>
                </c:pt>
                <c:pt idx="18">
                  <c:v>212.62983352776325</c:v>
                </c:pt>
                <c:pt idx="19">
                  <c:v>235.50802662202011</c:v>
                </c:pt>
                <c:pt idx="20">
                  <c:v>258.77318702788727</c:v>
                </c:pt>
                <c:pt idx="21">
                  <c:v>282.25322376174455</c:v>
                </c:pt>
                <c:pt idx="22">
                  <c:v>305.78362248669305</c:v>
                </c:pt>
                <c:pt idx="23">
                  <c:v>329.20907543869021</c:v>
                </c:pt>
                <c:pt idx="24">
                  <c:v>352.38487518686708</c:v>
                </c:pt>
                <c:pt idx="25">
                  <c:v>375.17805908008165</c:v>
                </c:pt>
                <c:pt idx="26">
                  <c:v>397.46829785382386</c:v>
                </c:pt>
                <c:pt idx="27">
                  <c:v>419.14852813018769</c:v>
                </c:pt>
                <c:pt idx="28">
                  <c:v>440.12533431958616</c:v>
                </c:pt>
                <c:pt idx="29">
                  <c:v>460.31909061884943</c:v>
                </c:pt>
                <c:pt idx="30">
                  <c:v>479.66387830795156</c:v>
                </c:pt>
                <c:pt idx="31">
                  <c:v>498.10719731163613</c:v>
                </c:pt>
                <c:pt idx="32">
                  <c:v>515.60949397255649</c:v>
                </c:pt>
                <c:pt idx="33">
                  <c:v>532.14352916453015</c:v>
                </c:pt>
                <c:pt idx="34">
                  <c:v>547.69361226797616</c:v>
                </c:pt>
                <c:pt idx="35">
                  <c:v>562.25472716682884</c:v>
                </c:pt>
                <c:pt idx="36">
                  <c:v>575.83157635910584</c:v>
                </c:pt>
                <c:pt idx="37">
                  <c:v>588.43756857020628</c:v>
                </c:pt>
                <c:pt idx="38">
                  <c:v>600.09377399971083</c:v>
                </c:pt>
                <c:pt idx="39">
                  <c:v>610.82786960874137</c:v>
                </c:pt>
                <c:pt idx="40">
                  <c:v>620.67309476043727</c:v>
                </c:pt>
                <c:pt idx="41">
                  <c:v>629.66723515690671</c:v>
                </c:pt>
                <c:pt idx="42">
                  <c:v>637.85165046622876</c:v>
                </c:pt>
                <c:pt idx="43">
                  <c:v>645.27035839202631</c:v>
                </c:pt>
                <c:pt idx="44">
                  <c:v>651.96918528788785</c:v>
                </c:pt>
                <c:pt idx="45">
                  <c:v>657.99499083240096</c:v>
                </c:pt>
                <c:pt idx="46">
                  <c:v>663.39497182034518</c:v>
                </c:pt>
                <c:pt idx="47">
                  <c:v>668.21604784282249</c:v>
                </c:pt>
                <c:pt idx="48">
                  <c:v>672.50432956351233</c:v>
                </c:pt>
                <c:pt idx="49">
                  <c:v>676.30466847795719</c:v>
                </c:pt>
                <c:pt idx="50">
                  <c:v>679.66028548516499</c:v>
                </c:pt>
                <c:pt idx="51">
                  <c:v>682.61247431302604</c:v>
                </c:pt>
                <c:pt idx="52">
                  <c:v>685.20037481937527</c:v>
                </c:pt>
                <c:pt idx="53">
                  <c:v>687.4608104295055</c:v>
                </c:pt>
                <c:pt idx="54">
                  <c:v>689.4281834527693</c:v>
                </c:pt>
                <c:pt idx="55">
                  <c:v>691.13442172485463</c:v>
                </c:pt>
                <c:pt idx="56">
                  <c:v>692.60896992408914</c:v>
                </c:pt>
                <c:pt idx="57">
                  <c:v>693.87881898316778</c:v>
                </c:pt>
                <c:pt idx="58">
                  <c:v>694.96856723436724</c:v>
                </c:pt>
                <c:pt idx="59">
                  <c:v>695.90050725897606</c:v>
                </c:pt>
                <c:pt idx="60">
                  <c:v>696.69473283356103</c:v>
                </c:pt>
                <c:pt idx="61">
                  <c:v>697.36926085161804</c:v>
                </c:pt>
                <c:pt idx="62">
                  <c:v>697.94016362610807</c:v>
                </c:pt>
                <c:pt idx="63">
                  <c:v>698.42170752585866</c:v>
                </c:pt>
                <c:pt idx="64">
                  <c:v>698.82649444910317</c:v>
                </c:pt>
                <c:pt idx="65">
                  <c:v>699.16560317572078</c:v>
                </c:pt>
                <c:pt idx="66">
                  <c:v>699.44872815403164</c:v>
                </c:pt>
                <c:pt idx="67">
                  <c:v>699.6843137591228</c:v>
                </c:pt>
                <c:pt idx="68">
                  <c:v>699.87968250094059</c:v>
                </c:pt>
                <c:pt idx="69">
                  <c:v>700.04115605750849</c:v>
                </c:pt>
                <c:pt idx="70">
                  <c:v>700.17416835930362</c:v>
                </c:pt>
                <c:pt idx="71">
                  <c:v>700.28337025454607</c:v>
                </c:pt>
                <c:pt idx="72">
                  <c:v>700.37272554281788</c:v>
                </c:pt>
                <c:pt idx="73">
                  <c:v>700.44559837810493</c:v>
                </c:pt>
                <c:pt idx="74">
                  <c:v>700.50483221494142</c:v>
                </c:pt>
                <c:pt idx="75">
                  <c:v>700.55282060639013</c:v>
                </c:pt>
                <c:pt idx="76">
                  <c:v>700.59157026398316</c:v>
                </c:pt>
                <c:pt idx="77">
                  <c:v>700.62275686159614</c:v>
                </c:pt>
                <c:pt idx="78">
                  <c:v>700.64777411161992</c:v>
                </c:pt>
                <c:pt idx="79">
                  <c:v>700.66777666673488</c:v>
                </c:pt>
                <c:pt idx="80">
                  <c:v>700.68371740786199</c:v>
                </c:pt>
                <c:pt idx="81">
                  <c:v>700.69637967196104</c:v>
                </c:pt>
                <c:pt idx="82">
                  <c:v>700.70640495542114</c:v>
                </c:pt>
                <c:pt idx="83">
                  <c:v>700.71431660266717</c:v>
                </c:pt>
                <c:pt idx="84">
                  <c:v>700.7205399576776</c:v>
                </c:pt>
                <c:pt idx="85">
                  <c:v>700.72541942048656</c:v>
                </c:pt>
                <c:pt idx="86">
                  <c:v>700.72923281309363</c:v>
                </c:pt>
                <c:pt idx="87">
                  <c:v>700.73220342096306</c:v>
                </c:pt>
                <c:pt idx="88">
                  <c:v>700.73451003852153</c:v>
                </c:pt>
                <c:pt idx="89">
                  <c:v>700.73629531061852</c:v>
                </c:pt>
                <c:pt idx="90">
                  <c:v>700.73767262738613</c:v>
                </c:pt>
                <c:pt idx="91">
                  <c:v>700.73873179776228</c:v>
                </c:pt>
                <c:pt idx="92">
                  <c:v>700.73954369733656</c:v>
                </c:pt>
                <c:pt idx="93">
                  <c:v>700.74016405931184</c:v>
                </c:pt>
                <c:pt idx="94">
                  <c:v>700.74063655322198</c:v>
                </c:pt>
                <c:pt idx="95">
                  <c:v>700.7409952745686</c:v>
                </c:pt>
                <c:pt idx="96">
                  <c:v>700.74126674961326</c:v>
                </c:pt>
                <c:pt idx="97">
                  <c:v>700.74147154302057</c:v>
                </c:pt>
                <c:pt idx="98">
                  <c:v>700.74162554171346</c:v>
                </c:pt>
                <c:pt idx="99">
                  <c:v>700.74174097596688</c:v>
                </c:pt>
                <c:pt idx="100">
                  <c:v>700.74182722823423</c:v>
                </c:pt>
                <c:pt idx="101">
                  <c:v>700.74189147126492</c:v>
                </c:pt>
                <c:pt idx="102">
                  <c:v>700.74193916954061</c:v>
                </c:pt>
                <c:pt idx="103">
                  <c:v>700.74197447175482</c:v>
                </c:pt>
                <c:pt idx="104">
                  <c:v>700.74200051680725</c:v>
                </c:pt>
                <c:pt idx="105">
                  <c:v>700.74201967144404</c:v>
                </c:pt>
                <c:pt idx="106">
                  <c:v>700.74203371410351</c:v>
                </c:pt>
                <c:pt idx="107">
                  <c:v>700.74204397659662</c:v>
                </c:pt>
                <c:pt idx="108">
                  <c:v>700.74205145287988</c:v>
                </c:pt>
                <c:pt idx="109">
                  <c:v>700.74205688224754</c:v>
                </c:pt>
                <c:pt idx="110">
                  <c:v>700.74206081271848</c:v>
                </c:pt>
                <c:pt idx="111">
                  <c:v>700.74206364915472</c:v>
                </c:pt>
                <c:pt idx="112">
                  <c:v>700.74206568965042</c:v>
                </c:pt>
                <c:pt idx="113">
                  <c:v>700.74206715295168</c:v>
                </c:pt>
                <c:pt idx="114">
                  <c:v>700.74206819904009</c:v>
                </c:pt>
                <c:pt idx="115">
                  <c:v>700.74206894452811</c:v>
                </c:pt>
                <c:pt idx="116">
                  <c:v>700.74206947413268</c:v>
                </c:pt>
                <c:pt idx="117">
                  <c:v>700.74206984919419</c:v>
                </c:pt>
                <c:pt idx="118">
                  <c:v>700.74207011397971</c:v>
                </c:pt>
                <c:pt idx="119">
                  <c:v>700.74207030032903</c:v>
                </c:pt>
                <c:pt idx="120">
                  <c:v>700.74207043106776</c:v>
                </c:pt>
                <c:pt idx="121">
                  <c:v>700.7420705225054</c:v>
                </c:pt>
                <c:pt idx="122">
                  <c:v>700.74207058625689</c:v>
                </c:pt>
                <c:pt idx="123">
                  <c:v>700.74207063056679</c:v>
                </c:pt>
                <c:pt idx="124">
                  <c:v>700.74207066126814</c:v>
                </c:pt>
                <c:pt idx="125">
                  <c:v>700.74207068247438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697-4A64-B42A-9CBBF6ADAE2A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F12'!$H$128:$H$251</c:f>
              <c:numCache>
                <c:formatCode>0</c:formatCode>
                <c:ptCount val="124"/>
                <c:pt idx="0">
                  <c:v>38.578203385037703</c:v>
                </c:pt>
                <c:pt idx="1">
                  <c:v>38.616283661755183</c:v>
                </c:pt>
                <c:pt idx="2">
                  <c:v>38.674166330098004</c:v>
                </c:pt>
                <c:pt idx="3">
                  <c:v>38.751851390066165</c:v>
                </c:pt>
                <c:pt idx="4">
                  <c:v>40.617833529141372</c:v>
                </c:pt>
                <c:pt idx="5">
                  <c:v>44.464054830750449</c:v>
                </c:pt>
                <c:pt idx="6">
                  <c:v>50.290515294893375</c:v>
                </c:pt>
                <c:pt idx="7">
                  <c:v>58.097214921570171</c:v>
                </c:pt>
                <c:pt idx="8">
                  <c:v>67.884153710780822</c:v>
                </c:pt>
                <c:pt idx="9">
                  <c:v>79.651331662525337</c:v>
                </c:pt>
                <c:pt idx="10">
                  <c:v>93.3987487768037</c:v>
                </c:pt>
                <c:pt idx="11">
                  <c:v>109.12640505361593</c:v>
                </c:pt>
                <c:pt idx="12">
                  <c:v>127.19543570400303</c:v>
                </c:pt>
                <c:pt idx="13">
                  <c:v>147.18678711135885</c:v>
                </c:pt>
                <c:pt idx="14">
                  <c:v>168.58777256746174</c:v>
                </c:pt>
                <c:pt idx="15">
                  <c:v>191.22764084382351</c:v>
                </c:pt>
                <c:pt idx="16">
                  <c:v>214.9294585248843</c:v>
                </c:pt>
                <c:pt idx="17">
                  <c:v>239.51251458263962</c:v>
                </c:pt>
                <c:pt idx="18">
                  <c:v>264.79468997988135</c:v>
                </c:pt>
                <c:pt idx="19">
                  <c:v>290.594753331802</c:v>
                </c:pt>
                <c:pt idx="20">
                  <c:v>316.73454561909585</c:v>
                </c:pt>
                <c:pt idx="21">
                  <c:v>343.04102011318594</c:v>
                </c:pt>
                <c:pt idx="22">
                  <c:v>369.34810776284348</c:v>
                </c:pt>
                <c:pt idx="23">
                  <c:v>395.49838306560923</c:v>
                </c:pt>
                <c:pt idx="24">
                  <c:v>421.3445106956201</c:v>
                </c:pt>
                <c:pt idx="25">
                  <c:v>446.7504586848367</c:v>
                </c:pt>
                <c:pt idx="26">
                  <c:v>471.59246957322318</c:v>
                </c:pt>
                <c:pt idx="27">
                  <c:v>495.75978648447409</c:v>
                </c:pt>
                <c:pt idx="28">
                  <c:v>519.15513639282017</c:v>
                </c:pt>
                <c:pt idx="29">
                  <c:v>541.6949777873167</c:v>
                </c:pt>
                <c:pt idx="30">
                  <c:v>563.30952439795885</c:v>
                </c:pt>
                <c:pt idx="31">
                  <c:v>583.94256053123547</c:v>
                </c:pt>
                <c:pt idx="32">
                  <c:v>603.55106680375184</c:v>
                </c:pt>
                <c:pt idx="33">
                  <c:v>622.10467761839482</c:v>
                </c:pt>
                <c:pt idx="34">
                  <c:v>639.58499357920891</c:v>
                </c:pt>
                <c:pt idx="35">
                  <c:v>655.984773192749</c:v>
                </c:pt>
                <c:pt idx="36">
                  <c:v>671.30702867981142</c:v>
                </c:pt>
                <c:pt idx="37">
                  <c:v>685.56405056537847</c:v>
                </c:pt>
                <c:pt idx="38">
                  <c:v>698.77638498464694</c:v>
                </c:pt>
                <c:pt idx="39">
                  <c:v>710.97178640980292</c:v>
                </c:pt>
                <c:pt idx="40">
                  <c:v>722.18416684490171</c:v>
                </c:pt>
                <c:pt idx="41">
                  <c:v>732.45256053929052</c:v>
                </c:pt>
                <c:pt idx="42">
                  <c:v>741.82012102001693</c:v>
                </c:pt>
                <c:pt idx="43">
                  <c:v>750.33316482601344</c:v>
                </c:pt>
                <c:pt idx="44">
                  <c:v>758.04027382325251</c:v>
                </c:pt>
                <c:pt idx="45">
                  <c:v>764.99146546634665</c:v>
                </c:pt>
                <c:pt idx="46">
                  <c:v>771.23743791601373</c:v>
                </c:pt>
                <c:pt idx="47">
                  <c:v>776.82889458223133</c:v>
                </c:pt>
                <c:pt idx="48">
                  <c:v>781.81595048833117</c:v>
                </c:pt>
                <c:pt idx="49">
                  <c:v>786.24762087990325</c:v>
                </c:pt>
                <c:pt idx="50">
                  <c:v>790.17139076179353</c:v>
                </c:pt>
                <c:pt idx="51">
                  <c:v>793.63286255418507</c:v>
                </c:pt>
                <c:pt idx="52">
                  <c:v>796.67547782278996</c:v>
                </c:pt>
                <c:pt idx="53">
                  <c:v>799.34030805804855</c:v>
                </c:pt>
                <c:pt idx="54">
                  <c:v>801.66590874601741</c:v>
                </c:pt>
                <c:pt idx="55">
                  <c:v>803.68823047526462</c:v>
                </c:pt>
                <c:pt idx="56">
                  <c:v>805.44058054052834</c:v>
                </c:pt>
                <c:pt idx="57">
                  <c:v>806.95362841254189</c:v>
                </c:pt>
                <c:pt idx="58">
                  <c:v>808.2554485192436</c:v>
                </c:pt>
                <c:pt idx="59">
                  <c:v>809.37159400028258</c:v>
                </c:pt>
                <c:pt idx="60">
                  <c:v>810.32519542780574</c:v>
                </c:pt>
                <c:pt idx="61">
                  <c:v>811.13707890607407</c:v>
                </c:pt>
                <c:pt idx="62">
                  <c:v>811.82589844602853</c:v>
                </c:pt>
                <c:pt idx="63">
                  <c:v>812.40827803594141</c:v>
                </c:pt>
                <c:pt idx="64">
                  <c:v>812.89895937553422</c:v>
                </c:pt>
                <c:pt idx="65">
                  <c:v>813.3109517908722</c:v>
                </c:pt>
                <c:pt idx="66">
                  <c:v>813.65568138608478</c:v>
                </c:pt>
                <c:pt idx="67">
                  <c:v>813.94313700350369</c:v>
                </c:pt>
                <c:pt idx="68">
                  <c:v>814.18201104677246</c:v>
                </c:pt>
                <c:pt idx="69">
                  <c:v>814.37983366503067</c:v>
                </c:pt>
                <c:pt idx="70">
                  <c:v>814.54309919591753</c:v>
                </c:pt>
                <c:pt idx="71">
                  <c:v>814.67738411837593</c:v>
                </c:pt>
                <c:pt idx="72">
                  <c:v>814.78745607239398</c:v>
                </c:pt>
                <c:pt idx="73">
                  <c:v>814.87737376263601</c:v>
                </c:pt>
                <c:pt idx="74">
                  <c:v>814.95057777835336</c:v>
                </c:pt>
                <c:pt idx="75">
                  <c:v>815.00997253585251</c:v>
                </c:pt>
                <c:pt idx="76">
                  <c:v>815.05799968562053</c:v>
                </c:pt>
                <c:pt idx="77">
                  <c:v>815.09670342786762</c:v>
                </c:pt>
                <c:pt idx="78">
                  <c:v>815.12778825182693</c:v>
                </c:pt>
                <c:pt idx="79">
                  <c:v>815.15266965981755</c:v>
                </c:pt>
                <c:pt idx="80">
                  <c:v>815.17251846086629</c:v>
                </c:pt>
                <c:pt idx="81">
                  <c:v>815.18829922444206</c:v>
                </c:pt>
                <c:pt idx="82">
                  <c:v>815.20080347616533</c:v>
                </c:pt>
                <c:pt idx="83">
                  <c:v>815.21067819742643</c:v>
                </c:pt>
                <c:pt idx="84">
                  <c:v>815.21845016257805</c:v>
                </c:pt>
                <c:pt idx="85">
                  <c:v>815.22454661323331</c:v>
                </c:pt>
                <c:pt idx="86">
                  <c:v>815.22931273133531</c:v>
                </c:pt>
                <c:pt idx="87">
                  <c:v>815.23302633283947</c:v>
                </c:pt>
                <c:pt idx="88">
                  <c:v>815.23591016348303</c:v>
                </c:pt>
                <c:pt idx="89">
                  <c:v>815.23814213835669</c:v>
                </c:pt>
                <c:pt idx="90">
                  <c:v>815.23986382868475</c:v>
                </c:pt>
                <c:pt idx="91">
                  <c:v>815.24118746299621</c:v>
                </c:pt>
                <c:pt idx="92">
                  <c:v>815.24220167614624</c:v>
                </c:pt>
                <c:pt idx="93">
                  <c:v>815.24297620868231</c:v>
                </c:pt>
                <c:pt idx="94">
                  <c:v>815.24356573096941</c:v>
                </c:pt>
                <c:pt idx="95">
                  <c:v>815.24401294128415</c:v>
                </c:pt>
                <c:pt idx="96">
                  <c:v>815.24435106471628</c:v>
                </c:pt>
                <c:pt idx="97">
                  <c:v>815.24460586001851</c:v>
                </c:pt>
                <c:pt idx="98">
                  <c:v>815.24479722437104</c:v>
                </c:pt>
                <c:pt idx="99">
                  <c:v>815.24494047115968</c:v>
                </c:pt>
                <c:pt idx="100">
                  <c:v>815.24504734310233</c:v>
                </c:pt>
                <c:pt idx="101">
                  <c:v>815.24512681217811</c:v>
                </c:pt>
                <c:pt idx="102">
                  <c:v>815.24518570860403</c:v>
                </c:pt>
                <c:pt idx="103">
                  <c:v>815.24522921335426</c:v>
                </c:pt>
                <c:pt idx="104">
                  <c:v>815.24526124225213</c:v>
                </c:pt>
                <c:pt idx="105">
                  <c:v>815.24528474428803</c:v>
                </c:pt>
                <c:pt idx="106">
                  <c:v>815.24530193238184</c:v>
                </c:pt>
                <c:pt idx="107">
                  <c:v>815.24531446117476</c:v>
                </c:pt>
                <c:pt idx="108">
                  <c:v>815.24532356346276</c:v>
                </c:pt>
                <c:pt idx="109">
                  <c:v>815.24533015447673</c:v>
                </c:pt>
                <c:pt idx="110">
                  <c:v>815.24533491127454</c:v>
                </c:pt>
                <c:pt idx="111">
                  <c:v>815.2453383329472</c:v>
                </c:pt>
                <c:pt idx="112">
                  <c:v>815.24534078609622</c:v>
                </c:pt>
                <c:pt idx="113">
                  <c:v>815.24534253905438</c:v>
                </c:pt>
                <c:pt idx="114">
                  <c:v>815.24534378753492</c:v>
                </c:pt>
                <c:pt idx="115">
                  <c:v>815.24534467378248</c:v>
                </c:pt>
                <c:pt idx="116">
                  <c:v>815.24534530081712</c:v>
                </c:pt>
                <c:pt idx="117">
                  <c:v>815.24534574298968</c:v>
                </c:pt>
                <c:pt idx="118">
                  <c:v>815.24534605377198</c:v>
                </c:pt>
                <c:pt idx="119">
                  <c:v>815.24534627148535</c:v>
                </c:pt>
                <c:pt idx="120">
                  <c:v>815.24534642349761</c:v>
                </c:pt>
                <c:pt idx="121">
                  <c:v>815.24534652928583</c:v>
                </c:pt>
                <c:pt idx="122">
                  <c:v>815.24534660266306</c:v>
                </c:pt>
                <c:pt idx="123">
                  <c:v>815.24534665339149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697-4A64-B42A-9CBBF6ADAE2A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F12'!$K$131:$K$251</c:f>
              <c:numCache>
                <c:formatCode>0</c:formatCode>
                <c:ptCount val="121"/>
                <c:pt idx="0">
                  <c:v>43.131207213700002</c:v>
                </c:pt>
                <c:pt idx="1">
                  <c:v>43.908685496899999</c:v>
                </c:pt>
                <c:pt idx="2">
                  <c:v>46.500827683499999</c:v>
                </c:pt>
                <c:pt idx="3">
                  <c:v>51.072947935199998</c:v>
                </c:pt>
                <c:pt idx="4">
                  <c:v>57.714047727599997</c:v>
                </c:pt>
                <c:pt idx="5">
                  <c:v>66.481537300699998</c:v>
                </c:pt>
                <c:pt idx="6">
                  <c:v>77.412933729800002</c:v>
                </c:pt>
                <c:pt idx="7">
                  <c:v>90.5309266493</c:v>
                </c:pt>
                <c:pt idx="8">
                  <c:v>105.90639218658373</c:v>
                </c:pt>
                <c:pt idx="9">
                  <c:v>124.09908083283996</c:v>
                </c:pt>
                <c:pt idx="10">
                  <c:v>144.00531310234294</c:v>
                </c:pt>
                <c:pt idx="11">
                  <c:v>165.47868959739895</c:v>
                </c:pt>
                <c:pt idx="12">
                  <c:v>188.36277712960469</c:v>
                </c:pt>
                <c:pt idx="13">
                  <c:v>212.4931977042788</c:v>
                </c:pt>
                <c:pt idx="14">
                  <c:v>237.69974950533714</c:v>
                </c:pt>
                <c:pt idx="15">
                  <c:v>263.8085311100233</c:v>
                </c:pt>
                <c:pt idx="16">
                  <c:v>290.6440382071201</c:v>
                </c:pt>
                <c:pt idx="17">
                  <c:v>318.03120194015429</c:v>
                </c:pt>
                <c:pt idx="18">
                  <c:v>345.79733914343893</c:v>
                </c:pt>
                <c:pt idx="19">
                  <c:v>373.77398686797346</c:v>
                </c:pt>
                <c:pt idx="20">
                  <c:v>401.79859648044601</c:v>
                </c:pt>
                <c:pt idx="21">
                  <c:v>429.71606608016708</c:v>
                </c:pt>
                <c:pt idx="22">
                  <c:v>457.38009385665492</c:v>
                </c:pt>
                <c:pt idx="23">
                  <c:v>484.65433915916486</c:v>
                </c:pt>
                <c:pt idx="24">
                  <c:v>511.41338233284444</c:v>
                </c:pt>
                <c:pt idx="25">
                  <c:v>537.54347866808814</c:v>
                </c:pt>
                <c:pt idx="26">
                  <c:v>562.94310599385778</c:v>
                </c:pt>
                <c:pt idx="27">
                  <c:v>587.52330941814239</c:v>
                </c:pt>
                <c:pt idx="28">
                  <c:v>611.2078503885092</c:v>
                </c:pt>
                <c:pt idx="29">
                  <c:v>633.93317053704129</c:v>
                </c:pt>
                <c:pt idx="30">
                  <c:v>655.64818362693552</c:v>
                </c:pt>
                <c:pt idx="31">
                  <c:v>676.31391128928715</c:v>
                </c:pt>
                <c:pt idx="32">
                  <c:v>695.90298010120898</c:v>
                </c:pt>
                <c:pt idx="33">
                  <c:v>714.39899889988988</c:v>
                </c:pt>
                <c:pt idx="34">
                  <c:v>731.79583605598532</c:v>
                </c:pt>
                <c:pt idx="35">
                  <c:v>748.09681676253183</c:v>
                </c:pt>
                <c:pt idx="36">
                  <c:v>763.31386026308178</c:v>
                </c:pt>
                <c:pt idx="37">
                  <c:v>777.46657638635156</c:v>
                </c:pt>
                <c:pt idx="38">
                  <c:v>790.5813398236437</c:v>
                </c:pt>
                <c:pt idx="39">
                  <c:v>802.69035933525458</c:v>
                </c:pt>
                <c:pt idx="40">
                  <c:v>813.83075756234734</c:v>
                </c:pt>
                <c:pt idx="41">
                  <c:v>824.04367541233091</c:v>
                </c:pt>
                <c:pt idx="42">
                  <c:v>833.37341313950822</c:v>
                </c:pt>
                <c:pt idx="43">
                  <c:v>841.86661831722472</c:v>
                </c:pt>
                <c:pt idx="44">
                  <c:v>849.57152894801914</c:v>
                </c:pt>
                <c:pt idx="45">
                  <c:v>856.53727803443621</c:v>
                </c:pt>
                <c:pt idx="46">
                  <c:v>862.81326407937263</c:v>
                </c:pt>
                <c:pt idx="47">
                  <c:v>868.44859023863285</c:v>
                </c:pt>
                <c:pt idx="48">
                  <c:v>873.4915732402942</c:v>
                </c:pt>
                <c:pt idx="49">
                  <c:v>877.98932173889148</c:v>
                </c:pt>
                <c:pt idx="50">
                  <c:v>881.98738250364693</c:v>
                </c:pt>
                <c:pt idx="51">
                  <c:v>885.52945175859782</c:v>
                </c:pt>
                <c:pt idx="52">
                  <c:v>888.65714810193651</c:v>
                </c:pt>
                <c:pt idx="53">
                  <c:v>891.40984273000936</c:v>
                </c:pt>
                <c:pt idx="54">
                  <c:v>893.82454217129828</c:v>
                </c:pt>
                <c:pt idx="55">
                  <c:v>895.93581838637579</c:v>
                </c:pt>
                <c:pt idx="56">
                  <c:v>897.77578089720305</c:v>
                </c:pt>
                <c:pt idx="57">
                  <c:v>899.37408555679008</c:v>
                </c:pt>
                <c:pt idx="58">
                  <c:v>900.7579746402514</c:v>
                </c:pt>
                <c:pt idx="59">
                  <c:v>901.95234311187278</c:v>
                </c:pt>
                <c:pt idx="60">
                  <c:v>902.97982618113588</c:v>
                </c:pt>
                <c:pt idx="61">
                  <c:v>903.8609035852586</c:v>
                </c:pt>
                <c:pt idx="62">
                  <c:v>904.61401640919735</c:v>
                </c:pt>
                <c:pt idx="63">
                  <c:v>905.25569266000821</c:v>
                </c:pt>
                <c:pt idx="64">
                  <c:v>905.80067823632112</c:v>
                </c:pt>
                <c:pt idx="65">
                  <c:v>906.26207036258052</c:v>
                </c:pt>
                <c:pt idx="66">
                  <c:v>906.65145098063238</c:v>
                </c:pt>
                <c:pt idx="67">
                  <c:v>906.97901799907766</c:v>
                </c:pt>
                <c:pt idx="68">
                  <c:v>907.25371268632682</c:v>
                </c:pt>
                <c:pt idx="69">
                  <c:v>907.48334185099156</c:v>
                </c:pt>
                <c:pt idx="70">
                  <c:v>907.67469377929626</c:v>
                </c:pt>
                <c:pt idx="71">
                  <c:v>907.83364719123585</c:v>
                </c:pt>
                <c:pt idx="72">
                  <c:v>907.96527273416882</c:v>
                </c:pt>
                <c:pt idx="73">
                  <c:v>908.07392675446306</c:v>
                </c:pt>
                <c:pt idx="74">
                  <c:v>908.16333727566246</c:v>
                </c:pt>
                <c:pt idx="75">
                  <c:v>908.23668226708241</c:v>
                </c:pt>
                <c:pt idx="76">
                  <c:v>908.29666041200801</c:v>
                </c:pt>
                <c:pt idx="77">
                  <c:v>908.34555468235203</c:v>
                </c:pt>
                <c:pt idx="78">
                  <c:v>908.38528909958995</c:v>
                </c:pt>
                <c:pt idx="79">
                  <c:v>908.41747911296693</c:v>
                </c:pt>
                <c:pt idx="80">
                  <c:v>908.44347605834469</c:v>
                </c:pt>
                <c:pt idx="81">
                  <c:v>908.46440617749749</c:v>
                </c:pt>
                <c:pt idx="82">
                  <c:v>908.48120468091508</c:v>
                </c:pt>
                <c:pt idx="83">
                  <c:v>908.49464532976663</c:v>
                </c:pt>
                <c:pt idx="84">
                  <c:v>908.50536599693294</c:v>
                </c:pt>
                <c:pt idx="85">
                  <c:v>908.51389064498233</c:v>
                </c:pt>
                <c:pt idx="86">
                  <c:v>908.52064813245784</c:v>
                </c:pt>
                <c:pt idx="87">
                  <c:v>908.52598823039045</c:v>
                </c:pt>
                <c:pt idx="88">
                  <c:v>908.53019519987799</c:v>
                </c:pt>
                <c:pt idx="89">
                  <c:v>908.5334992499138</c:v>
                </c:pt>
                <c:pt idx="90">
                  <c:v>908.53608616328279</c:v>
                </c:pt>
                <c:pt idx="91">
                  <c:v>908.53810534793013</c:v>
                </c:pt>
                <c:pt idx="92">
                  <c:v>908.53967654222322</c:v>
                </c:pt>
                <c:pt idx="93">
                  <c:v>908.54089537534867</c:v>
                </c:pt>
                <c:pt idx="94">
                  <c:v>908.54183795890765</c:v>
                </c:pt>
                <c:pt idx="95">
                  <c:v>908.54256466274205</c:v>
                </c:pt>
                <c:pt idx="96">
                  <c:v>908.54312320716087</c:v>
                </c:pt>
                <c:pt idx="97">
                  <c:v>908.54355118503645</c:v>
                </c:pt>
                <c:pt idx="98">
                  <c:v>908.54387811060894</c:v>
                </c:pt>
                <c:pt idx="99">
                  <c:v>908.54412707718586</c:v>
                </c:pt>
                <c:pt idx="100">
                  <c:v>908.54431609309813</c:v>
                </c:pt>
                <c:pt idx="101">
                  <c:v>908.54445915414703</c:v>
                </c:pt>
                <c:pt idx="102">
                  <c:v>908.54456710117699</c:v>
                </c:pt>
                <c:pt idx="103">
                  <c:v>908.54464830318238</c:v>
                </c:pt>
                <c:pt idx="104">
                  <c:v>908.54470919936455</c:v>
                </c:pt>
                <c:pt idx="105">
                  <c:v>908.5447547276292</c:v>
                </c:pt>
                <c:pt idx="106">
                  <c:v>908.54478866203908</c:v>
                </c:pt>
                <c:pt idx="107">
                  <c:v>908.54481387756903</c:v>
                </c:pt>
                <c:pt idx="108">
                  <c:v>908.54483255705441</c:v>
                </c:pt>
                <c:pt idx="109">
                  <c:v>908.54484635235326</c:v>
                </c:pt>
                <c:pt idx="110">
                  <c:v>908.54485650939193</c:v>
                </c:pt>
                <c:pt idx="111">
                  <c:v>908.54486396483094</c:v>
                </c:pt>
                <c:pt idx="112">
                  <c:v>908.54486942052256</c:v>
                </c:pt>
                <c:pt idx="113">
                  <c:v>908.54487340065236</c:v>
                </c:pt>
                <c:pt idx="114">
                  <c:v>908.5448762954336</c:v>
                </c:pt>
                <c:pt idx="115">
                  <c:v>908.54487839440094</c:v>
                </c:pt>
                <c:pt idx="116">
                  <c:v>908.54487991168662</c:v>
                </c:pt>
                <c:pt idx="117">
                  <c:v>908.54488100514163</c:v>
                </c:pt>
                <c:pt idx="118">
                  <c:v>908.54488179075133</c:v>
                </c:pt>
                <c:pt idx="119">
                  <c:v>908.54488235346207</c:v>
                </c:pt>
                <c:pt idx="120">
                  <c:v>908.54488275528649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697-4A64-B42A-9CBBF6ADAE2A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F12'!$M$131:$M$251</c:f>
              <c:numCache>
                <c:formatCode>0</c:formatCode>
                <c:ptCount val="121"/>
                <c:pt idx="0">
                  <c:v>44</c:v>
                </c:pt>
                <c:pt idx="1">
                  <c:v>46</c:v>
                </c:pt>
                <c:pt idx="2">
                  <c:v>50.021119433499997</c:v>
                </c:pt>
                <c:pt idx="3">
                  <c:v>55.406546458500003</c:v>
                </c:pt>
                <c:pt idx="4">
                  <c:v>62.802879488499997</c:v>
                </c:pt>
                <c:pt idx="5">
                  <c:v>72.170982298699997</c:v>
                </c:pt>
                <c:pt idx="6">
                  <c:v>83.477545506599995</c:v>
                </c:pt>
                <c:pt idx="7">
                  <c:v>96.692210724399999</c:v>
                </c:pt>
                <c:pt idx="8">
                  <c:v>111.78610904</c:v>
                </c:pt>
                <c:pt idx="9">
                  <c:v>128.731024894</c:v>
                </c:pt>
                <c:pt idx="10">
                  <c:v>146.76629740255561</c:v>
                </c:pt>
                <c:pt idx="11">
                  <c:v>168.52154556443099</c:v>
                </c:pt>
                <c:pt idx="12">
                  <c:v>191.73372509806379</c:v>
                </c:pt>
                <c:pt idx="13">
                  <c:v>216.24896048645849</c:v>
                </c:pt>
                <c:pt idx="14">
                  <c:v>241.90784471902791</c:v>
                </c:pt>
                <c:pt idx="15">
                  <c:v>268.54721440241116</c:v>
                </c:pt>
                <c:pt idx="16">
                  <c:v>296.00191215735794</c:v>
                </c:pt>
                <c:pt idx="17">
                  <c:v>324.10651190102413</c:v>
                </c:pt>
                <c:pt idx="18">
                  <c:v>352.6969835718001</c:v>
                </c:pt>
                <c:pt idx="19">
                  <c:v>381.61227541445658</c:v>
                </c:pt>
                <c:pt idx="20">
                  <c:v>410.69579398665428</c:v>
                </c:pt>
                <c:pt idx="21">
                  <c:v>439.79676447256713</c:v>
                </c:pt>
                <c:pt idx="22">
                  <c:v>468.77145660340159</c:v>
                </c:pt>
                <c:pt idx="23">
                  <c:v>497.48426440119238</c:v>
                </c:pt>
                <c:pt idx="24">
                  <c:v>525.80863099815849</c:v>
                </c:pt>
                <c:pt idx="25">
                  <c:v>553.62781286013922</c:v>
                </c:pt>
                <c:pt idx="26">
                  <c:v>580.83548078462366</c:v>
                </c:pt>
                <c:pt idx="27">
                  <c:v>607.33615798322865</c:v>
                </c:pt>
                <c:pt idx="28">
                  <c:v>633.04549833351666</c:v>
                </c:pt>
                <c:pt idx="29">
                  <c:v>657.8904104422312</c:v>
                </c:pt>
                <c:pt idx="30">
                  <c:v>681.8090354566408</c:v>
                </c:pt>
                <c:pt idx="31">
                  <c:v>704.75058855739996</c:v>
                </c:pt>
                <c:pt idx="32">
                  <c:v>726.67507573946932</c:v>
                </c:pt>
                <c:pt idx="33">
                  <c:v>747.55289882143404</c:v>
                </c:pt>
                <c:pt idx="34">
                  <c:v>767.36436261146116</c:v>
                </c:pt>
                <c:pt idx="35">
                  <c:v>786.09909880286716</c:v>
                </c:pt>
                <c:pt idx="36">
                  <c:v>803.75542148457419</c:v>
                </c:pt>
                <c:pt idx="37">
                  <c:v>820.33962914985284</c:v>
                </c:pt>
                <c:pt idx="38">
                  <c:v>835.86526779518795</c:v>
                </c:pt>
                <c:pt idx="39">
                  <c:v>850.35236914944403</c:v>
                </c:pt>
                <c:pt idx="40">
                  <c:v>863.82667729541481</c:v>
                </c:pt>
                <c:pt idx="41">
                  <c:v>876.31887597747493</c:v>
                </c:pt>
                <c:pt idx="42">
                  <c:v>887.86382776830169</c:v>
                </c:pt>
                <c:pt idx="43">
                  <c:v>898.4998350325626</c:v>
                </c:pt>
                <c:pt idx="44">
                  <c:v>908.26793131355362</c:v>
                </c:pt>
                <c:pt idx="45">
                  <c:v>917.21121041581682</c:v>
                </c:pt>
                <c:pt idx="46">
                  <c:v>925.3741990961945</c:v>
                </c:pt>
                <c:pt idx="47">
                  <c:v>932.80227793784945</c:v>
                </c:pt>
                <c:pt idx="48">
                  <c:v>939.54115369325677</c:v>
                </c:pt>
                <c:pt idx="49">
                  <c:v>945.63638516583865</c:v>
                </c:pt>
                <c:pt idx="50">
                  <c:v>951.13296357444074</c:v>
                </c:pt>
                <c:pt idx="51">
                  <c:v>956.07494732470536</c:v>
                </c:pt>
                <c:pt idx="52">
                  <c:v>960.50515020698629</c:v>
                </c:pt>
                <c:pt idx="53">
                  <c:v>964.46488125817541</c:v>
                </c:pt>
                <c:pt idx="54">
                  <c:v>967.99373386747266</c:v>
                </c:pt>
                <c:pt idx="55">
                  <c:v>971.12942117317232</c:v>
                </c:pt>
                <c:pt idx="56">
                  <c:v>973.90765438553353</c:v>
                </c:pt>
                <c:pt idx="57">
                  <c:v>976.36206037381498</c:v>
                </c:pt>
                <c:pt idx="58">
                  <c:v>978.52413466566622</c:v>
                </c:pt>
                <c:pt idx="59">
                  <c:v>980.4232259147708</c:v>
                </c:pt>
                <c:pt idx="60">
                  <c:v>982.08654788736465</c:v>
                </c:pt>
                <c:pt idx="61">
                  <c:v>983.53921508866119</c:v>
                </c:pt>
                <c:pt idx="62">
                  <c:v>984.80429828476156</c:v>
                </c:pt>
                <c:pt idx="63">
                  <c:v>985.9028963627095</c:v>
                </c:pt>
                <c:pt idx="64">
                  <c:v>986.85422119976442</c:v>
                </c:pt>
                <c:pt idx="65">
                  <c:v>987.67569247204915</c:v>
                </c:pt>
                <c:pt idx="66">
                  <c:v>988.38303961263682</c:v>
                </c:pt>
                <c:pt idx="67">
                  <c:v>988.99040842088357</c:v>
                </c:pt>
                <c:pt idx="68">
                  <c:v>989.51047012051947</c:v>
                </c:pt>
                <c:pt idx="69">
                  <c:v>989.95453095676964</c:v>
                </c:pt>
                <c:pt idx="70">
                  <c:v>990.3326407068962</c:v>
                </c:pt>
                <c:pt idx="71">
                  <c:v>990.65369874929979</c:v>
                </c:pt>
                <c:pt idx="72">
                  <c:v>990.92555659009781</c:v>
                </c:pt>
                <c:pt idx="73">
                  <c:v>991.15511598020078</c:v>
                </c:pt>
                <c:pt idx="74">
                  <c:v>991.34842196856948</c:v>
                </c:pt>
                <c:pt idx="75">
                  <c:v>991.51075042753973</c:v>
                </c:pt>
                <c:pt idx="76">
                  <c:v>991.64668975353766</c:v>
                </c:pt>
                <c:pt idx="77">
                  <c:v>991.76021659146033</c:v>
                </c:pt>
                <c:pt idx="78">
                  <c:v>991.85476555418279</c:v>
                </c:pt>
                <c:pt idx="79">
                  <c:v>991.93329301124277</c:v>
                </c:pt>
                <c:pt idx="80">
                  <c:v>991.99833510411906</c:v>
                </c:pt>
                <c:pt idx="81">
                  <c:v>992.05206021131005</c:v>
                </c:pt>
                <c:pt idx="82">
                  <c:v>992.09631613635042</c:v>
                </c:pt>
                <c:pt idx="83">
                  <c:v>992.13267232778651</c:v>
                </c:pt>
                <c:pt idx="84">
                  <c:v>992.16245746375387</c:v>
                </c:pt>
                <c:pt idx="85">
                  <c:v>992.18679274692977</c:v>
                </c:pt>
                <c:pt idx="86">
                  <c:v>992.20662125992772</c:v>
                </c:pt>
                <c:pt idx="87">
                  <c:v>992.2227337282435</c:v>
                </c:pt>
                <c:pt idx="88">
                  <c:v>992.23579102907149</c:v>
                </c:pt>
                <c:pt idx="89">
                  <c:v>992.24634377100404</c:v>
                </c:pt>
                <c:pt idx="90">
                  <c:v>992.2548492529379</c:v>
                </c:pt>
                <c:pt idx="91">
                  <c:v>992.26168609146066</c:v>
                </c:pt>
                <c:pt idx="92">
                  <c:v>992.26716678542812</c:v>
                </c:pt>
                <c:pt idx="93">
                  <c:v>992.27154846510575</c:v>
                </c:pt>
                <c:pt idx="94">
                  <c:v>992.27504205171294</c:v>
                </c:pt>
                <c:pt idx="95">
                  <c:v>992.27782003198547</c:v>
                </c:pt>
                <c:pt idx="96">
                  <c:v>992.28002303180142</c:v>
                </c:pt>
                <c:pt idx="97">
                  <c:v>992.28176535331386</c:v>
                </c:pt>
                <c:pt idx="98">
                  <c:v>992.28313962157176</c:v>
                </c:pt>
                <c:pt idx="99">
                  <c:v>992.28422066944245</c:v>
                </c:pt>
                <c:pt idx="100">
                  <c:v>992.2850687738437</c:v>
                </c:pt>
                <c:pt idx="101">
                  <c:v>992.28573234186774</c:v>
                </c:pt>
                <c:pt idx="102">
                  <c:v>992.28625013234682</c:v>
                </c:pt>
                <c:pt idx="103">
                  <c:v>992.28665308670668</c:v>
                </c:pt>
                <c:pt idx="104">
                  <c:v>992.28696583254043</c:v>
                </c:pt>
                <c:pt idx="105">
                  <c:v>992.2872079141215</c:v>
                </c:pt>
                <c:pt idx="106">
                  <c:v>992.28739479598028</c:v>
                </c:pt>
                <c:pt idx="107">
                  <c:v>992.28753867860394</c:v>
                </c:pt>
                <c:pt idx="108">
                  <c:v>992.28764915918759</c:v>
                </c:pt>
                <c:pt idx="109">
                  <c:v>992.28773376507058</c:v>
                </c:pt>
                <c:pt idx="110">
                  <c:v>992.28779838295281</c:v>
                </c:pt>
                <c:pt idx="111">
                  <c:v>992.28784760310828</c:v>
                </c:pt>
                <c:pt idx="112">
                  <c:v>992.28788499452082</c:v>
                </c:pt>
                <c:pt idx="113">
                  <c:v>992.28791332408593</c:v>
                </c:pt>
                <c:pt idx="114">
                  <c:v>992.28793473068072</c:v>
                </c:pt>
                <c:pt idx="115">
                  <c:v>992.28795086294724</c:v>
                </c:pt>
                <c:pt idx="116">
                  <c:v>992.2879629880041</c:v>
                </c:pt>
                <c:pt idx="117">
                  <c:v>992.28797207694367</c:v>
                </c:pt>
                <c:pt idx="118">
                  <c:v>992.28797887186022</c:v>
                </c:pt>
                <c:pt idx="119">
                  <c:v>992.28798393823081</c:v>
                </c:pt>
                <c:pt idx="120">
                  <c:v>992.28798770572064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697-4A64-B42A-9CBBF6ADA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F12'!$B$121:$B$251</c:f>
              <c:numCache>
                <c:formatCode>0</c:formatCode>
                <c:ptCount val="131"/>
                <c:pt idx="0">
                  <c:v>24.456971828502397</c:v>
                </c:pt>
                <c:pt idx="1">
                  <c:v>24.467827283760005</c:v>
                </c:pt>
                <c:pt idx="2">
                  <c:v>24.500730846676035</c:v>
                </c:pt>
                <c:pt idx="3">
                  <c:v>24.555872373722696</c:v>
                </c:pt>
                <c:pt idx="4">
                  <c:v>24.633348428684467</c:v>
                </c:pt>
                <c:pt idx="5">
                  <c:v>24.733221144291104</c:v>
                </c:pt>
                <c:pt idx="6">
                  <c:v>24.85553280657837</c:v>
                </c:pt>
                <c:pt idx="7">
                  <c:v>25.000312052900799</c:v>
                </c:pt>
                <c:pt idx="8">
                  <c:v>25.167577115369962</c:v>
                </c:pt>
                <c:pt idx="9">
                  <c:v>25.357337738544246</c:v>
                </c:pt>
                <c:pt idx="10">
                  <c:v>25.569596410319157</c:v>
                </c:pt>
                <c:pt idx="11">
                  <c:v>28.926104565536658</c:v>
                </c:pt>
                <c:pt idx="12">
                  <c:v>34.497793617918965</c:v>
                </c:pt>
                <c:pt idx="13">
                  <c:v>42.214713222917482</c:v>
                </c:pt>
                <c:pt idx="14">
                  <c:v>51.973334854462401</c:v>
                </c:pt>
                <c:pt idx="15">
                  <c:v>63.640498313150943</c:v>
                </c:pt>
                <c:pt idx="16">
                  <c:v>77.057186811840779</c:v>
                </c:pt>
                <c:pt idx="17">
                  <c:v>92.042564145793719</c:v>
                </c:pt>
                <c:pt idx="18">
                  <c:v>108.39830968502163</c:v>
                </c:pt>
                <c:pt idx="19">
                  <c:v>125.91317790766398</c:v>
                </c:pt>
                <c:pt idx="20">
                  <c:v>144.36767009523732</c:v>
                </c:pt>
                <c:pt idx="21">
                  <c:v>163.53869219020137</c:v>
                </c:pt>
                <c:pt idx="22">
                  <c:v>183.20407200263347</c:v>
                </c:pt>
                <c:pt idx="23">
                  <c:v>203.14681623287774</c:v>
                </c:pt>
                <c:pt idx="24">
                  <c:v>223.15900080487151</c:v>
                </c:pt>
                <c:pt idx="25">
                  <c:v>243.04520520234701</c:v>
                </c:pt>
                <c:pt idx="26">
                  <c:v>262.62542155125192</c:v>
                </c:pt>
                <c:pt idx="27">
                  <c:v>281.7373908872778</c:v>
                </c:pt>
                <c:pt idx="28">
                  <c:v>300.23834125419427</c:v>
                </c:pt>
                <c:pt idx="29">
                  <c:v>318.00612395475406</c:v>
                </c:pt>
                <c:pt idx="30">
                  <c:v>334.93976450011689</c:v>
                </c:pt>
                <c:pt idx="31">
                  <c:v>350.95946280526584</c:v>
                </c:pt>
                <c:pt idx="32">
                  <c:v>366.00609236034546</c:v>
                </c:pt>
                <c:pt idx="33">
                  <c:v>380.04026006280577</c:v>
                </c:pt>
                <c:pt idx="34">
                  <c:v>393.04099690591158</c:v>
                </c:pt>
                <c:pt idx="35">
                  <c:v>405.00415475301719</c:v>
                </c:pt>
                <c:pt idx="36">
                  <c:v>415.94058611938192</c:v>
                </c:pt>
                <c:pt idx="37">
                  <c:v>425.87418251307463</c:v>
                </c:pt>
                <c:pt idx="38">
                  <c:v>434.83984284655526</c:v>
                </c:pt>
                <c:pt idx="39">
                  <c:v>442.88143719481252</c:v>
                </c:pt>
                <c:pt idx="40">
                  <c:v>450.04982326592511</c:v>
                </c:pt>
                <c:pt idx="41">
                  <c:v>456.40096390211073</c:v>
                </c:pt>
                <c:pt idx="42">
                  <c:v>461.99418426609685</c:v>
                </c:pt>
                <c:pt idx="43">
                  <c:v>466.89059757221469</c:v>
                </c:pt>
                <c:pt idx="44">
                  <c:v>471.15171871876379</c:v>
                </c:pt>
                <c:pt idx="45">
                  <c:v>474.83827632051054</c:v>
                </c:pt>
                <c:pt idx="46">
                  <c:v>478.00922570042837</c:v>
                </c:pt>
                <c:pt idx="47">
                  <c:v>480.72095856856299</c:v>
                </c:pt>
                <c:pt idx="48">
                  <c:v>483.02669950432681</c:v>
                </c:pt>
                <c:pt idx="49">
                  <c:v>484.97607500476704</c:v>
                </c:pt>
                <c:pt idx="50">
                  <c:v>486.61483774018456</c:v>
                </c:pt>
                <c:pt idx="51">
                  <c:v>487.98472669283444</c:v>
                </c:pt>
                <c:pt idx="52">
                  <c:v>489.12344292774941</c:v>
                </c:pt>
                <c:pt idx="53">
                  <c:v>490.06472071353124</c:v>
                </c:pt>
                <c:pt idx="54">
                  <c:v>490.83847441664494</c:v>
                </c:pt>
                <c:pt idx="55">
                  <c:v>491.47100287215289</c:v>
                </c:pt>
                <c:pt idx="56">
                  <c:v>491.98523462811664</c:v>
                </c:pt>
                <c:pt idx="57">
                  <c:v>492.40099942258826</c:v>
                </c:pt>
                <c:pt idx="58">
                  <c:v>492.73531335021119</c:v>
                </c:pt>
                <c:pt idx="59">
                  <c:v>493.00266729862432</c:v>
                </c:pt>
                <c:pt idx="60">
                  <c:v>493.2153102930227</c:v>
                </c:pt>
                <c:pt idx="61">
                  <c:v>493.38352131163282</c:v>
                </c:pt>
                <c:pt idx="62">
                  <c:v>493.5158648770277</c:v>
                </c:pt>
                <c:pt idx="63">
                  <c:v>493.61942725804994</c:v>
                </c:pt>
                <c:pt idx="64">
                  <c:v>493.70003142040127</c:v>
                </c:pt>
                <c:pt idx="65">
                  <c:v>493.76242993959897</c:v>
                </c:pt>
                <c:pt idx="66">
                  <c:v>493.81047594712197</c:v>
                </c:pt>
                <c:pt idx="67">
                  <c:v>493.84727283579218</c:v>
                </c:pt>
                <c:pt idx="68">
                  <c:v>493.87530392534359</c:v>
                </c:pt>
                <c:pt idx="69">
                  <c:v>493.89654360806338</c:v>
                </c:pt>
                <c:pt idx="70">
                  <c:v>493.91255168263916</c:v>
                </c:pt>
                <c:pt idx="71">
                  <c:v>493.92455266669737</c:v>
                </c:pt>
                <c:pt idx="72">
                  <c:v>493.93350187821505</c:v>
                </c:pt>
                <c:pt idx="73">
                  <c:v>493.94014001398966</c:v>
                </c:pt>
                <c:pt idx="74">
                  <c:v>493.94503784793579</c:v>
                </c:pt>
                <c:pt idx="75">
                  <c:v>493.94863253854942</c:v>
                </c:pt>
                <c:pt idx="76">
                  <c:v>493.95125688600683</c:v>
                </c:pt>
                <c:pt idx="77">
                  <c:v>493.95316272491704</c:v>
                </c:pt>
                <c:pt idx="78">
                  <c:v>493.95453948617796</c:v>
                </c:pt>
                <c:pt idx="79">
                  <c:v>493.95552881602242</c:v>
                </c:pt>
                <c:pt idx="80">
                  <c:v>493.95623600572077</c:v>
                </c:pt>
                <c:pt idx="81">
                  <c:v>493.95673886363909</c:v>
                </c:pt>
                <c:pt idx="82">
                  <c:v>493.95709455336481</c:v>
                </c:pt>
                <c:pt idx="83">
                  <c:v>493.95734482752874</c:v>
                </c:pt>
                <c:pt idx="84">
                  <c:v>493.95752000623332</c:v>
                </c:pt>
                <c:pt idx="85">
                  <c:v>493.95764198072845</c:v>
                </c:pt>
                <c:pt idx="86">
                  <c:v>493.95772646598527</c:v>
                </c:pt>
                <c:pt idx="87">
                  <c:v>493.95778467881172</c:v>
                </c:pt>
                <c:pt idx="88">
                  <c:v>493.9578245798233</c:v>
                </c:pt>
                <c:pt idx="89">
                  <c:v>493.95785178666466</c:v>
                </c:pt>
                <c:pt idx="90">
                  <c:v>493.95787024118698</c:v>
                </c:pt>
                <c:pt idx="91">
                  <c:v>493.95788269376777</c:v>
                </c:pt>
                <c:pt idx="92">
                  <c:v>493.95789105266812</c:v>
                </c:pt>
                <c:pt idx="93">
                  <c:v>493.95789663445748</c:v>
                </c:pt>
                <c:pt idx="94">
                  <c:v>493.95790034240429</c:v>
                </c:pt>
                <c:pt idx="95">
                  <c:v>493.95790279276764</c:v>
                </c:pt>
                <c:pt idx="96">
                  <c:v>493.95790440365647</c:v>
                </c:pt>
                <c:pt idx="97">
                  <c:v>493.95790545716926</c:v>
                </c:pt>
                <c:pt idx="98">
                  <c:v>493.95790614258539</c:v>
                </c:pt>
                <c:pt idx="99">
                  <c:v>493.95790658620422</c:v>
                </c:pt>
                <c:pt idx="100">
                  <c:v>493.957906871837</c:v>
                </c:pt>
                <c:pt idx="101">
                  <c:v>493.95790705479391</c:v>
                </c:pt>
                <c:pt idx="102">
                  <c:v>493.95790717137663</c:v>
                </c:pt>
                <c:pt idx="103">
                  <c:v>493.95790724528001</c:v>
                </c:pt>
                <c:pt idx="104">
                  <c:v>493.9579072918857</c:v>
                </c:pt>
                <c:pt idx="105">
                  <c:v>493.95790732112471</c:v>
                </c:pt>
                <c:pt idx="106">
                  <c:v>493.95790733937338</c:v>
                </c:pt>
                <c:pt idx="107">
                  <c:v>493.95790735070386</c:v>
                </c:pt>
                <c:pt idx="108">
                  <c:v>493.95790735770248</c:v>
                </c:pt>
                <c:pt idx="109">
                  <c:v>493.95790736200314</c:v>
                </c:pt>
                <c:pt idx="110">
                  <c:v>493.95790736463215</c:v>
                </c:pt>
                <c:pt idx="111">
                  <c:v>493.95790736623104</c:v>
                </c:pt>
                <c:pt idx="112">
                  <c:v>493.9579073671984</c:v>
                </c:pt>
                <c:pt idx="113">
                  <c:v>493.95790736778065</c:v>
                </c:pt>
                <c:pt idx="114">
                  <c:v>493.95790736812927</c:v>
                </c:pt>
                <c:pt idx="115">
                  <c:v>493.95790736833692</c:v>
                </c:pt>
                <c:pt idx="116">
                  <c:v>493.95790736845998</c:v>
                </c:pt>
                <c:pt idx="117">
                  <c:v>493.95790736853257</c:v>
                </c:pt>
                <c:pt idx="118">
                  <c:v>493.95790736857515</c:v>
                </c:pt>
                <c:pt idx="119">
                  <c:v>493.95790736859999</c:v>
                </c:pt>
                <c:pt idx="120">
                  <c:v>493.95790736861437</c:v>
                </c:pt>
                <c:pt idx="121">
                  <c:v>493.95790736862273</c:v>
                </c:pt>
                <c:pt idx="122">
                  <c:v>493.9579073686275</c:v>
                </c:pt>
                <c:pt idx="123">
                  <c:v>493.95790736863017</c:v>
                </c:pt>
                <c:pt idx="124">
                  <c:v>493.95790736863177</c:v>
                </c:pt>
                <c:pt idx="125">
                  <c:v>493.95790736863268</c:v>
                </c:pt>
                <c:pt idx="126">
                  <c:v>493.95790736863313</c:v>
                </c:pt>
                <c:pt idx="127">
                  <c:v>493.95790736863341</c:v>
                </c:pt>
                <c:pt idx="128">
                  <c:v>493.95790736863358</c:v>
                </c:pt>
                <c:pt idx="129">
                  <c:v>493.95790736863364</c:v>
                </c:pt>
                <c:pt idx="130">
                  <c:v>493.9579073686337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7A4-48C8-A36E-DF3C9045CB0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F12'!$E$126:$E$251</c:f>
              <c:numCache>
                <c:formatCode>0</c:formatCode>
                <c:ptCount val="126"/>
                <c:pt idx="0">
                  <c:v>34.432523547413901</c:v>
                </c:pt>
                <c:pt idx="1">
                  <c:v>34.520525901252675</c:v>
                </c:pt>
                <c:pt idx="2">
                  <c:v>34.627758906381111</c:v>
                </c:pt>
                <c:pt idx="3">
                  <c:v>34.754222562799193</c:v>
                </c:pt>
                <c:pt idx="4">
                  <c:v>34.899916870506942</c:v>
                </c:pt>
                <c:pt idx="5">
                  <c:v>35.064841829504338</c:v>
                </c:pt>
                <c:pt idx="6">
                  <c:v>37.771777240409428</c:v>
                </c:pt>
                <c:pt idx="7">
                  <c:v>42.401777780280113</c:v>
                </c:pt>
                <c:pt idx="8">
                  <c:v>48.954843449116424</c:v>
                </c:pt>
                <c:pt idx="9">
                  <c:v>57.430974246918339</c:v>
                </c:pt>
                <c:pt idx="10">
                  <c:v>67.830170173685872</c:v>
                </c:pt>
                <c:pt idx="11">
                  <c:v>80.152431229418994</c:v>
                </c:pt>
                <c:pt idx="12">
                  <c:v>94.397757414117734</c:v>
                </c:pt>
                <c:pt idx="13">
                  <c:v>110.34972868756779</c:v>
                </c:pt>
                <c:pt idx="14">
                  <c:v>128.58534078537787</c:v>
                </c:pt>
                <c:pt idx="15">
                  <c:v>148.11156022458914</c:v>
                </c:pt>
                <c:pt idx="16">
                  <c:v>168.74933084368425</c:v>
                </c:pt>
                <c:pt idx="17">
                  <c:v>190.31642929733277</c:v>
                </c:pt>
                <c:pt idx="18">
                  <c:v>212.62983352776325</c:v>
                </c:pt>
                <c:pt idx="19">
                  <c:v>235.50802662202011</c:v>
                </c:pt>
                <c:pt idx="20">
                  <c:v>258.77318702788727</c:v>
                </c:pt>
                <c:pt idx="21">
                  <c:v>282.25322376174455</c:v>
                </c:pt>
                <c:pt idx="22">
                  <c:v>305.78362248669305</c:v>
                </c:pt>
                <c:pt idx="23">
                  <c:v>329.20907543869021</c:v>
                </c:pt>
                <c:pt idx="24">
                  <c:v>352.38487518686708</c:v>
                </c:pt>
                <c:pt idx="25">
                  <c:v>375.17805908008165</c:v>
                </c:pt>
                <c:pt idx="26">
                  <c:v>397.46829785382386</c:v>
                </c:pt>
                <c:pt idx="27">
                  <c:v>419.14852813018769</c:v>
                </c:pt>
                <c:pt idx="28">
                  <c:v>440.12533431958616</c:v>
                </c:pt>
                <c:pt idx="29">
                  <c:v>460.31909061884943</c:v>
                </c:pt>
                <c:pt idx="30">
                  <c:v>479.66387830795156</c:v>
                </c:pt>
                <c:pt idx="31">
                  <c:v>498.10719731163613</c:v>
                </c:pt>
                <c:pt idx="32">
                  <c:v>515.60949397255649</c:v>
                </c:pt>
                <c:pt idx="33">
                  <c:v>532.14352916453015</c:v>
                </c:pt>
                <c:pt idx="34">
                  <c:v>547.69361226797616</c:v>
                </c:pt>
                <c:pt idx="35">
                  <c:v>562.25472716682884</c:v>
                </c:pt>
                <c:pt idx="36">
                  <c:v>575.83157635910584</c:v>
                </c:pt>
                <c:pt idx="37">
                  <c:v>588.43756857020628</c:v>
                </c:pt>
                <c:pt idx="38">
                  <c:v>600.09377399971083</c:v>
                </c:pt>
                <c:pt idx="39">
                  <c:v>610.82786960874137</c:v>
                </c:pt>
                <c:pt idx="40">
                  <c:v>620.67309476043727</c:v>
                </c:pt>
                <c:pt idx="41">
                  <c:v>629.66723515690671</c:v>
                </c:pt>
                <c:pt idx="42">
                  <c:v>637.85165046622876</c:v>
                </c:pt>
                <c:pt idx="43">
                  <c:v>645.27035839202631</c:v>
                </c:pt>
                <c:pt idx="44">
                  <c:v>651.96918528788785</c:v>
                </c:pt>
                <c:pt idx="45">
                  <c:v>657.99499083240096</c:v>
                </c:pt>
                <c:pt idx="46">
                  <c:v>663.39497182034518</c:v>
                </c:pt>
                <c:pt idx="47">
                  <c:v>668.21604784282249</c:v>
                </c:pt>
                <c:pt idx="48">
                  <c:v>672.50432956351233</c:v>
                </c:pt>
                <c:pt idx="49">
                  <c:v>676.30466847795719</c:v>
                </c:pt>
                <c:pt idx="50">
                  <c:v>679.66028548516499</c:v>
                </c:pt>
                <c:pt idx="51">
                  <c:v>682.61247431302604</c:v>
                </c:pt>
                <c:pt idx="52">
                  <c:v>685.20037481937527</c:v>
                </c:pt>
                <c:pt idx="53">
                  <c:v>687.4608104295055</c:v>
                </c:pt>
                <c:pt idx="54">
                  <c:v>689.4281834527693</c:v>
                </c:pt>
                <c:pt idx="55">
                  <c:v>691.13442172485463</c:v>
                </c:pt>
                <c:pt idx="56">
                  <c:v>692.60896992408914</c:v>
                </c:pt>
                <c:pt idx="57">
                  <c:v>693.87881898316778</c:v>
                </c:pt>
                <c:pt idx="58">
                  <c:v>694.96856723436724</c:v>
                </c:pt>
                <c:pt idx="59">
                  <c:v>695.90050725897606</c:v>
                </c:pt>
                <c:pt idx="60">
                  <c:v>696.69473283356103</c:v>
                </c:pt>
                <c:pt idx="61">
                  <c:v>697.36926085161804</c:v>
                </c:pt>
                <c:pt idx="62">
                  <c:v>697.94016362610807</c:v>
                </c:pt>
                <c:pt idx="63">
                  <c:v>698.42170752585866</c:v>
                </c:pt>
                <c:pt idx="64">
                  <c:v>698.82649444910317</c:v>
                </c:pt>
                <c:pt idx="65">
                  <c:v>699.16560317572078</c:v>
                </c:pt>
                <c:pt idx="66">
                  <c:v>699.44872815403164</c:v>
                </c:pt>
                <c:pt idx="67">
                  <c:v>699.6843137591228</c:v>
                </c:pt>
                <c:pt idx="68">
                  <c:v>699.87968250094059</c:v>
                </c:pt>
                <c:pt idx="69">
                  <c:v>700.04115605750849</c:v>
                </c:pt>
                <c:pt idx="70">
                  <c:v>700.17416835930362</c:v>
                </c:pt>
                <c:pt idx="71">
                  <c:v>700.28337025454607</c:v>
                </c:pt>
                <c:pt idx="72">
                  <c:v>700.37272554281788</c:v>
                </c:pt>
                <c:pt idx="73">
                  <c:v>700.44559837810493</c:v>
                </c:pt>
                <c:pt idx="74">
                  <c:v>700.50483221494142</c:v>
                </c:pt>
                <c:pt idx="75">
                  <c:v>700.55282060639013</c:v>
                </c:pt>
                <c:pt idx="76">
                  <c:v>700.59157026398316</c:v>
                </c:pt>
                <c:pt idx="77">
                  <c:v>700.62275686159614</c:v>
                </c:pt>
                <c:pt idx="78">
                  <c:v>700.64777411161992</c:v>
                </c:pt>
                <c:pt idx="79">
                  <c:v>700.66777666673488</c:v>
                </c:pt>
                <c:pt idx="80">
                  <c:v>700.68371740786199</c:v>
                </c:pt>
                <c:pt idx="81">
                  <c:v>700.69637967196104</c:v>
                </c:pt>
                <c:pt idx="82">
                  <c:v>700.70640495542114</c:v>
                </c:pt>
                <c:pt idx="83">
                  <c:v>700.71431660266717</c:v>
                </c:pt>
                <c:pt idx="84">
                  <c:v>700.7205399576776</c:v>
                </c:pt>
                <c:pt idx="85">
                  <c:v>700.72541942048656</c:v>
                </c:pt>
                <c:pt idx="86">
                  <c:v>700.72923281309363</c:v>
                </c:pt>
                <c:pt idx="87">
                  <c:v>700.73220342096306</c:v>
                </c:pt>
                <c:pt idx="88">
                  <c:v>700.73451003852153</c:v>
                </c:pt>
                <c:pt idx="89">
                  <c:v>700.73629531061852</c:v>
                </c:pt>
                <c:pt idx="90">
                  <c:v>700.73767262738613</c:v>
                </c:pt>
                <c:pt idx="91">
                  <c:v>700.73873179776228</c:v>
                </c:pt>
                <c:pt idx="92">
                  <c:v>700.73954369733656</c:v>
                </c:pt>
                <c:pt idx="93">
                  <c:v>700.74016405931184</c:v>
                </c:pt>
                <c:pt idx="94">
                  <c:v>700.74063655322198</c:v>
                </c:pt>
                <c:pt idx="95">
                  <c:v>700.7409952745686</c:v>
                </c:pt>
                <c:pt idx="96">
                  <c:v>700.74126674961326</c:v>
                </c:pt>
                <c:pt idx="97">
                  <c:v>700.74147154302057</c:v>
                </c:pt>
                <c:pt idx="98">
                  <c:v>700.74162554171346</c:v>
                </c:pt>
                <c:pt idx="99">
                  <c:v>700.74174097596688</c:v>
                </c:pt>
                <c:pt idx="100">
                  <c:v>700.74182722823423</c:v>
                </c:pt>
                <c:pt idx="101">
                  <c:v>700.74189147126492</c:v>
                </c:pt>
                <c:pt idx="102">
                  <c:v>700.74193916954061</c:v>
                </c:pt>
                <c:pt idx="103">
                  <c:v>700.74197447175482</c:v>
                </c:pt>
                <c:pt idx="104">
                  <c:v>700.74200051680725</c:v>
                </c:pt>
                <c:pt idx="105">
                  <c:v>700.74201967144404</c:v>
                </c:pt>
                <c:pt idx="106">
                  <c:v>700.74203371410351</c:v>
                </c:pt>
                <c:pt idx="107">
                  <c:v>700.74204397659662</c:v>
                </c:pt>
                <c:pt idx="108">
                  <c:v>700.74205145287988</c:v>
                </c:pt>
                <c:pt idx="109">
                  <c:v>700.74205688224754</c:v>
                </c:pt>
                <c:pt idx="110">
                  <c:v>700.74206081271848</c:v>
                </c:pt>
                <c:pt idx="111">
                  <c:v>700.74206364915472</c:v>
                </c:pt>
                <c:pt idx="112">
                  <c:v>700.74206568965042</c:v>
                </c:pt>
                <c:pt idx="113">
                  <c:v>700.74206715295168</c:v>
                </c:pt>
                <c:pt idx="114">
                  <c:v>700.74206819904009</c:v>
                </c:pt>
                <c:pt idx="115">
                  <c:v>700.74206894452811</c:v>
                </c:pt>
                <c:pt idx="116">
                  <c:v>700.74206947413268</c:v>
                </c:pt>
                <c:pt idx="117">
                  <c:v>700.74206984919419</c:v>
                </c:pt>
                <c:pt idx="118">
                  <c:v>700.74207011397971</c:v>
                </c:pt>
                <c:pt idx="119">
                  <c:v>700.74207030032903</c:v>
                </c:pt>
                <c:pt idx="120">
                  <c:v>700.74207043106776</c:v>
                </c:pt>
                <c:pt idx="121">
                  <c:v>700.7420705225054</c:v>
                </c:pt>
                <c:pt idx="122">
                  <c:v>700.74207058625689</c:v>
                </c:pt>
                <c:pt idx="123">
                  <c:v>700.74207063056679</c:v>
                </c:pt>
                <c:pt idx="124">
                  <c:v>700.74207066126814</c:v>
                </c:pt>
                <c:pt idx="125">
                  <c:v>700.74207068247438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7A4-48C8-A36E-DF3C9045CB0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F12'!$H$128:$H$251</c:f>
              <c:numCache>
                <c:formatCode>0</c:formatCode>
                <c:ptCount val="124"/>
                <c:pt idx="0">
                  <c:v>38.578203385037703</c:v>
                </c:pt>
                <c:pt idx="1">
                  <c:v>38.616283661755183</c:v>
                </c:pt>
                <c:pt idx="2">
                  <c:v>38.674166330098004</c:v>
                </c:pt>
                <c:pt idx="3">
                  <c:v>38.751851390066165</c:v>
                </c:pt>
                <c:pt idx="4">
                  <c:v>40.617833529141372</c:v>
                </c:pt>
                <c:pt idx="5">
                  <c:v>44.464054830750449</c:v>
                </c:pt>
                <c:pt idx="6">
                  <c:v>50.290515294893375</c:v>
                </c:pt>
                <c:pt idx="7">
                  <c:v>58.097214921570171</c:v>
                </c:pt>
                <c:pt idx="8">
                  <c:v>67.884153710780822</c:v>
                </c:pt>
                <c:pt idx="9">
                  <c:v>79.651331662525337</c:v>
                </c:pt>
                <c:pt idx="10">
                  <c:v>93.3987487768037</c:v>
                </c:pt>
                <c:pt idx="11">
                  <c:v>109.12640505361593</c:v>
                </c:pt>
                <c:pt idx="12">
                  <c:v>127.19543570400303</c:v>
                </c:pt>
                <c:pt idx="13">
                  <c:v>147.18678711135885</c:v>
                </c:pt>
                <c:pt idx="14">
                  <c:v>168.58777256746174</c:v>
                </c:pt>
                <c:pt idx="15">
                  <c:v>191.22764084382351</c:v>
                </c:pt>
                <c:pt idx="16">
                  <c:v>214.9294585248843</c:v>
                </c:pt>
                <c:pt idx="17">
                  <c:v>239.51251458263962</c:v>
                </c:pt>
                <c:pt idx="18">
                  <c:v>264.79468997988135</c:v>
                </c:pt>
                <c:pt idx="19">
                  <c:v>290.594753331802</c:v>
                </c:pt>
                <c:pt idx="20">
                  <c:v>316.73454561909585</c:v>
                </c:pt>
                <c:pt idx="21">
                  <c:v>343.04102011318594</c:v>
                </c:pt>
                <c:pt idx="22">
                  <c:v>369.34810776284348</c:v>
                </c:pt>
                <c:pt idx="23">
                  <c:v>395.49838306560923</c:v>
                </c:pt>
                <c:pt idx="24">
                  <c:v>421.3445106956201</c:v>
                </c:pt>
                <c:pt idx="25">
                  <c:v>446.7504586848367</c:v>
                </c:pt>
                <c:pt idx="26">
                  <c:v>471.59246957322318</c:v>
                </c:pt>
                <c:pt idx="27">
                  <c:v>495.75978648447409</c:v>
                </c:pt>
                <c:pt idx="28">
                  <c:v>519.15513639282017</c:v>
                </c:pt>
                <c:pt idx="29">
                  <c:v>541.6949777873167</c:v>
                </c:pt>
                <c:pt idx="30">
                  <c:v>563.30952439795885</c:v>
                </c:pt>
                <c:pt idx="31">
                  <c:v>583.94256053123547</c:v>
                </c:pt>
                <c:pt idx="32">
                  <c:v>603.55106680375184</c:v>
                </c:pt>
                <c:pt idx="33">
                  <c:v>622.10467761839482</c:v>
                </c:pt>
                <c:pt idx="34">
                  <c:v>639.58499357920891</c:v>
                </c:pt>
                <c:pt idx="35">
                  <c:v>655.984773192749</c:v>
                </c:pt>
                <c:pt idx="36">
                  <c:v>671.30702867981142</c:v>
                </c:pt>
                <c:pt idx="37">
                  <c:v>685.56405056537847</c:v>
                </c:pt>
                <c:pt idx="38">
                  <c:v>698.77638498464694</c:v>
                </c:pt>
                <c:pt idx="39">
                  <c:v>710.97178640980292</c:v>
                </c:pt>
                <c:pt idx="40">
                  <c:v>722.18416684490171</c:v>
                </c:pt>
                <c:pt idx="41">
                  <c:v>732.45256053929052</c:v>
                </c:pt>
                <c:pt idx="42">
                  <c:v>741.82012102001693</c:v>
                </c:pt>
                <c:pt idx="43">
                  <c:v>750.33316482601344</c:v>
                </c:pt>
                <c:pt idx="44">
                  <c:v>758.04027382325251</c:v>
                </c:pt>
                <c:pt idx="45">
                  <c:v>764.99146546634665</c:v>
                </c:pt>
                <c:pt idx="46">
                  <c:v>771.23743791601373</c:v>
                </c:pt>
                <c:pt idx="47">
                  <c:v>776.82889458223133</c:v>
                </c:pt>
                <c:pt idx="48">
                  <c:v>781.81595048833117</c:v>
                </c:pt>
                <c:pt idx="49">
                  <c:v>786.24762087990325</c:v>
                </c:pt>
                <c:pt idx="50">
                  <c:v>790.17139076179353</c:v>
                </c:pt>
                <c:pt idx="51">
                  <c:v>793.63286255418507</c:v>
                </c:pt>
                <c:pt idx="52">
                  <c:v>796.67547782278996</c:v>
                </c:pt>
                <c:pt idx="53">
                  <c:v>799.34030805804855</c:v>
                </c:pt>
                <c:pt idx="54">
                  <c:v>801.66590874601741</c:v>
                </c:pt>
                <c:pt idx="55">
                  <c:v>803.68823047526462</c:v>
                </c:pt>
                <c:pt idx="56">
                  <c:v>805.44058054052834</c:v>
                </c:pt>
                <c:pt idx="57">
                  <c:v>806.95362841254189</c:v>
                </c:pt>
                <c:pt idx="58">
                  <c:v>808.2554485192436</c:v>
                </c:pt>
                <c:pt idx="59">
                  <c:v>809.37159400028258</c:v>
                </c:pt>
                <c:pt idx="60">
                  <c:v>810.32519542780574</c:v>
                </c:pt>
                <c:pt idx="61">
                  <c:v>811.13707890607407</c:v>
                </c:pt>
                <c:pt idx="62">
                  <c:v>811.82589844602853</c:v>
                </c:pt>
                <c:pt idx="63">
                  <c:v>812.40827803594141</c:v>
                </c:pt>
                <c:pt idx="64">
                  <c:v>812.89895937553422</c:v>
                </c:pt>
                <c:pt idx="65">
                  <c:v>813.3109517908722</c:v>
                </c:pt>
                <c:pt idx="66">
                  <c:v>813.65568138608478</c:v>
                </c:pt>
                <c:pt idx="67">
                  <c:v>813.94313700350369</c:v>
                </c:pt>
                <c:pt idx="68">
                  <c:v>814.18201104677246</c:v>
                </c:pt>
                <c:pt idx="69">
                  <c:v>814.37983366503067</c:v>
                </c:pt>
                <c:pt idx="70">
                  <c:v>814.54309919591753</c:v>
                </c:pt>
                <c:pt idx="71">
                  <c:v>814.67738411837593</c:v>
                </c:pt>
                <c:pt idx="72">
                  <c:v>814.78745607239398</c:v>
                </c:pt>
                <c:pt idx="73">
                  <c:v>814.87737376263601</c:v>
                </c:pt>
                <c:pt idx="74">
                  <c:v>814.95057777835336</c:v>
                </c:pt>
                <c:pt idx="75">
                  <c:v>815.00997253585251</c:v>
                </c:pt>
                <c:pt idx="76">
                  <c:v>815.05799968562053</c:v>
                </c:pt>
                <c:pt idx="77">
                  <c:v>815.09670342786762</c:v>
                </c:pt>
                <c:pt idx="78">
                  <c:v>815.12778825182693</c:v>
                </c:pt>
                <c:pt idx="79">
                  <c:v>815.15266965981755</c:v>
                </c:pt>
                <c:pt idx="80">
                  <c:v>815.17251846086629</c:v>
                </c:pt>
                <c:pt idx="81">
                  <c:v>815.18829922444206</c:v>
                </c:pt>
                <c:pt idx="82">
                  <c:v>815.20080347616533</c:v>
                </c:pt>
                <c:pt idx="83">
                  <c:v>815.21067819742643</c:v>
                </c:pt>
                <c:pt idx="84">
                  <c:v>815.21845016257805</c:v>
                </c:pt>
                <c:pt idx="85">
                  <c:v>815.22454661323331</c:v>
                </c:pt>
                <c:pt idx="86">
                  <c:v>815.22931273133531</c:v>
                </c:pt>
                <c:pt idx="87">
                  <c:v>815.23302633283947</c:v>
                </c:pt>
                <c:pt idx="88">
                  <c:v>815.23591016348303</c:v>
                </c:pt>
                <c:pt idx="89">
                  <c:v>815.23814213835669</c:v>
                </c:pt>
                <c:pt idx="90">
                  <c:v>815.23986382868475</c:v>
                </c:pt>
                <c:pt idx="91">
                  <c:v>815.24118746299621</c:v>
                </c:pt>
                <c:pt idx="92">
                  <c:v>815.24220167614624</c:v>
                </c:pt>
                <c:pt idx="93">
                  <c:v>815.24297620868231</c:v>
                </c:pt>
                <c:pt idx="94">
                  <c:v>815.24356573096941</c:v>
                </c:pt>
                <c:pt idx="95">
                  <c:v>815.24401294128415</c:v>
                </c:pt>
                <c:pt idx="96">
                  <c:v>815.24435106471628</c:v>
                </c:pt>
                <c:pt idx="97">
                  <c:v>815.24460586001851</c:v>
                </c:pt>
                <c:pt idx="98">
                  <c:v>815.24479722437104</c:v>
                </c:pt>
                <c:pt idx="99">
                  <c:v>815.24494047115968</c:v>
                </c:pt>
                <c:pt idx="100">
                  <c:v>815.24504734310233</c:v>
                </c:pt>
                <c:pt idx="101">
                  <c:v>815.24512681217811</c:v>
                </c:pt>
                <c:pt idx="102">
                  <c:v>815.24518570860403</c:v>
                </c:pt>
                <c:pt idx="103">
                  <c:v>815.24522921335426</c:v>
                </c:pt>
                <c:pt idx="104">
                  <c:v>815.24526124225213</c:v>
                </c:pt>
                <c:pt idx="105">
                  <c:v>815.24528474428803</c:v>
                </c:pt>
                <c:pt idx="106">
                  <c:v>815.24530193238184</c:v>
                </c:pt>
                <c:pt idx="107">
                  <c:v>815.24531446117476</c:v>
                </c:pt>
                <c:pt idx="108">
                  <c:v>815.24532356346276</c:v>
                </c:pt>
                <c:pt idx="109">
                  <c:v>815.24533015447673</c:v>
                </c:pt>
                <c:pt idx="110">
                  <c:v>815.24533491127454</c:v>
                </c:pt>
                <c:pt idx="111">
                  <c:v>815.2453383329472</c:v>
                </c:pt>
                <c:pt idx="112">
                  <c:v>815.24534078609622</c:v>
                </c:pt>
                <c:pt idx="113">
                  <c:v>815.24534253905438</c:v>
                </c:pt>
                <c:pt idx="114">
                  <c:v>815.24534378753492</c:v>
                </c:pt>
                <c:pt idx="115">
                  <c:v>815.24534467378248</c:v>
                </c:pt>
                <c:pt idx="116">
                  <c:v>815.24534530081712</c:v>
                </c:pt>
                <c:pt idx="117">
                  <c:v>815.24534574298968</c:v>
                </c:pt>
                <c:pt idx="118">
                  <c:v>815.24534605377198</c:v>
                </c:pt>
                <c:pt idx="119">
                  <c:v>815.24534627148535</c:v>
                </c:pt>
                <c:pt idx="120">
                  <c:v>815.24534642349761</c:v>
                </c:pt>
                <c:pt idx="121">
                  <c:v>815.24534652928583</c:v>
                </c:pt>
                <c:pt idx="122">
                  <c:v>815.24534660266306</c:v>
                </c:pt>
                <c:pt idx="123">
                  <c:v>815.24534665339149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7A4-48C8-A36E-DF3C9045CB0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F12'!$K$131:$K$251</c:f>
              <c:numCache>
                <c:formatCode>0</c:formatCode>
                <c:ptCount val="121"/>
                <c:pt idx="0">
                  <c:v>43.131207213700002</c:v>
                </c:pt>
                <c:pt idx="1">
                  <c:v>43.908685496899999</c:v>
                </c:pt>
                <c:pt idx="2">
                  <c:v>46.500827683499999</c:v>
                </c:pt>
                <c:pt idx="3">
                  <c:v>51.072947935199998</c:v>
                </c:pt>
                <c:pt idx="4">
                  <c:v>57.714047727599997</c:v>
                </c:pt>
                <c:pt idx="5">
                  <c:v>66.481537300699998</c:v>
                </c:pt>
                <c:pt idx="6">
                  <c:v>77.412933729800002</c:v>
                </c:pt>
                <c:pt idx="7">
                  <c:v>90.5309266493</c:v>
                </c:pt>
                <c:pt idx="8">
                  <c:v>105.90639218658373</c:v>
                </c:pt>
                <c:pt idx="9">
                  <c:v>124.09908083283996</c:v>
                </c:pt>
                <c:pt idx="10">
                  <c:v>144.00531310234294</c:v>
                </c:pt>
                <c:pt idx="11">
                  <c:v>165.47868959739895</c:v>
                </c:pt>
                <c:pt idx="12">
                  <c:v>188.36277712960469</c:v>
                </c:pt>
                <c:pt idx="13">
                  <c:v>212.4931977042788</c:v>
                </c:pt>
                <c:pt idx="14">
                  <c:v>237.69974950533714</c:v>
                </c:pt>
                <c:pt idx="15">
                  <c:v>263.8085311100233</c:v>
                </c:pt>
                <c:pt idx="16">
                  <c:v>290.6440382071201</c:v>
                </c:pt>
                <c:pt idx="17">
                  <c:v>318.03120194015429</c:v>
                </c:pt>
                <c:pt idx="18">
                  <c:v>345.79733914343893</c:v>
                </c:pt>
                <c:pt idx="19">
                  <c:v>373.77398686797346</c:v>
                </c:pt>
                <c:pt idx="20">
                  <c:v>401.79859648044601</c:v>
                </c:pt>
                <c:pt idx="21">
                  <c:v>429.71606608016708</c:v>
                </c:pt>
                <c:pt idx="22">
                  <c:v>457.38009385665492</c:v>
                </c:pt>
                <c:pt idx="23">
                  <c:v>484.65433915916486</c:v>
                </c:pt>
                <c:pt idx="24">
                  <c:v>511.41338233284444</c:v>
                </c:pt>
                <c:pt idx="25">
                  <c:v>537.54347866808814</c:v>
                </c:pt>
                <c:pt idx="26">
                  <c:v>562.94310599385778</c:v>
                </c:pt>
                <c:pt idx="27">
                  <c:v>587.52330941814239</c:v>
                </c:pt>
                <c:pt idx="28">
                  <c:v>611.2078503885092</c:v>
                </c:pt>
                <c:pt idx="29">
                  <c:v>633.93317053704129</c:v>
                </c:pt>
                <c:pt idx="30">
                  <c:v>655.64818362693552</c:v>
                </c:pt>
                <c:pt idx="31">
                  <c:v>676.31391128928715</c:v>
                </c:pt>
                <c:pt idx="32">
                  <c:v>695.90298010120898</c:v>
                </c:pt>
                <c:pt idx="33">
                  <c:v>714.39899889988988</c:v>
                </c:pt>
                <c:pt idx="34">
                  <c:v>731.79583605598532</c:v>
                </c:pt>
                <c:pt idx="35">
                  <c:v>748.09681676253183</c:v>
                </c:pt>
                <c:pt idx="36">
                  <c:v>763.31386026308178</c:v>
                </c:pt>
                <c:pt idx="37">
                  <c:v>777.46657638635156</c:v>
                </c:pt>
                <c:pt idx="38">
                  <c:v>790.5813398236437</c:v>
                </c:pt>
                <c:pt idx="39">
                  <c:v>802.69035933525458</c:v>
                </c:pt>
                <c:pt idx="40">
                  <c:v>813.83075756234734</c:v>
                </c:pt>
                <c:pt idx="41">
                  <c:v>824.04367541233091</c:v>
                </c:pt>
                <c:pt idx="42">
                  <c:v>833.37341313950822</c:v>
                </c:pt>
                <c:pt idx="43">
                  <c:v>841.86661831722472</c:v>
                </c:pt>
                <c:pt idx="44">
                  <c:v>849.57152894801914</c:v>
                </c:pt>
                <c:pt idx="45">
                  <c:v>856.53727803443621</c:v>
                </c:pt>
                <c:pt idx="46">
                  <c:v>862.81326407937263</c:v>
                </c:pt>
                <c:pt idx="47">
                  <c:v>868.44859023863285</c:v>
                </c:pt>
                <c:pt idx="48">
                  <c:v>873.4915732402942</c:v>
                </c:pt>
                <c:pt idx="49">
                  <c:v>877.98932173889148</c:v>
                </c:pt>
                <c:pt idx="50">
                  <c:v>881.98738250364693</c:v>
                </c:pt>
                <c:pt idx="51">
                  <c:v>885.52945175859782</c:v>
                </c:pt>
                <c:pt idx="52">
                  <c:v>888.65714810193651</c:v>
                </c:pt>
                <c:pt idx="53">
                  <c:v>891.40984273000936</c:v>
                </c:pt>
                <c:pt idx="54">
                  <c:v>893.82454217129828</c:v>
                </c:pt>
                <c:pt idx="55">
                  <c:v>895.93581838637579</c:v>
                </c:pt>
                <c:pt idx="56">
                  <c:v>897.77578089720305</c:v>
                </c:pt>
                <c:pt idx="57">
                  <c:v>899.37408555679008</c:v>
                </c:pt>
                <c:pt idx="58">
                  <c:v>900.7579746402514</c:v>
                </c:pt>
                <c:pt idx="59">
                  <c:v>901.95234311187278</c:v>
                </c:pt>
                <c:pt idx="60">
                  <c:v>902.97982618113588</c:v>
                </c:pt>
                <c:pt idx="61">
                  <c:v>903.8609035852586</c:v>
                </c:pt>
                <c:pt idx="62">
                  <c:v>904.61401640919735</c:v>
                </c:pt>
                <c:pt idx="63">
                  <c:v>905.25569266000821</c:v>
                </c:pt>
                <c:pt idx="64">
                  <c:v>905.80067823632112</c:v>
                </c:pt>
                <c:pt idx="65">
                  <c:v>906.26207036258052</c:v>
                </c:pt>
                <c:pt idx="66">
                  <c:v>906.65145098063238</c:v>
                </c:pt>
                <c:pt idx="67">
                  <c:v>906.97901799907766</c:v>
                </c:pt>
                <c:pt idx="68">
                  <c:v>907.25371268632682</c:v>
                </c:pt>
                <c:pt idx="69">
                  <c:v>907.48334185099156</c:v>
                </c:pt>
                <c:pt idx="70">
                  <c:v>907.67469377929626</c:v>
                </c:pt>
                <c:pt idx="71">
                  <c:v>907.83364719123585</c:v>
                </c:pt>
                <c:pt idx="72">
                  <c:v>907.96527273416882</c:v>
                </c:pt>
                <c:pt idx="73">
                  <c:v>908.07392675446306</c:v>
                </c:pt>
                <c:pt idx="74">
                  <c:v>908.16333727566246</c:v>
                </c:pt>
                <c:pt idx="75">
                  <c:v>908.23668226708241</c:v>
                </c:pt>
                <c:pt idx="76">
                  <c:v>908.29666041200801</c:v>
                </c:pt>
                <c:pt idx="77">
                  <c:v>908.34555468235203</c:v>
                </c:pt>
                <c:pt idx="78">
                  <c:v>908.38528909958995</c:v>
                </c:pt>
                <c:pt idx="79">
                  <c:v>908.41747911296693</c:v>
                </c:pt>
                <c:pt idx="80">
                  <c:v>908.44347605834469</c:v>
                </c:pt>
                <c:pt idx="81">
                  <c:v>908.46440617749749</c:v>
                </c:pt>
                <c:pt idx="82">
                  <c:v>908.48120468091508</c:v>
                </c:pt>
                <c:pt idx="83">
                  <c:v>908.49464532976663</c:v>
                </c:pt>
                <c:pt idx="84">
                  <c:v>908.50536599693294</c:v>
                </c:pt>
                <c:pt idx="85">
                  <c:v>908.51389064498233</c:v>
                </c:pt>
                <c:pt idx="86">
                  <c:v>908.52064813245784</c:v>
                </c:pt>
                <c:pt idx="87">
                  <c:v>908.52598823039045</c:v>
                </c:pt>
                <c:pt idx="88">
                  <c:v>908.53019519987799</c:v>
                </c:pt>
                <c:pt idx="89">
                  <c:v>908.5334992499138</c:v>
                </c:pt>
                <c:pt idx="90">
                  <c:v>908.53608616328279</c:v>
                </c:pt>
                <c:pt idx="91">
                  <c:v>908.53810534793013</c:v>
                </c:pt>
                <c:pt idx="92">
                  <c:v>908.53967654222322</c:v>
                </c:pt>
                <c:pt idx="93">
                  <c:v>908.54089537534867</c:v>
                </c:pt>
                <c:pt idx="94">
                  <c:v>908.54183795890765</c:v>
                </c:pt>
                <c:pt idx="95">
                  <c:v>908.54256466274205</c:v>
                </c:pt>
                <c:pt idx="96">
                  <c:v>908.54312320716087</c:v>
                </c:pt>
                <c:pt idx="97">
                  <c:v>908.54355118503645</c:v>
                </c:pt>
                <c:pt idx="98">
                  <c:v>908.54387811060894</c:v>
                </c:pt>
                <c:pt idx="99">
                  <c:v>908.54412707718586</c:v>
                </c:pt>
                <c:pt idx="100">
                  <c:v>908.54431609309813</c:v>
                </c:pt>
                <c:pt idx="101">
                  <c:v>908.54445915414703</c:v>
                </c:pt>
                <c:pt idx="102">
                  <c:v>908.54456710117699</c:v>
                </c:pt>
                <c:pt idx="103">
                  <c:v>908.54464830318238</c:v>
                </c:pt>
                <c:pt idx="104">
                  <c:v>908.54470919936455</c:v>
                </c:pt>
                <c:pt idx="105">
                  <c:v>908.5447547276292</c:v>
                </c:pt>
                <c:pt idx="106">
                  <c:v>908.54478866203908</c:v>
                </c:pt>
                <c:pt idx="107">
                  <c:v>908.54481387756903</c:v>
                </c:pt>
                <c:pt idx="108">
                  <c:v>908.54483255705441</c:v>
                </c:pt>
                <c:pt idx="109">
                  <c:v>908.54484635235326</c:v>
                </c:pt>
                <c:pt idx="110">
                  <c:v>908.54485650939193</c:v>
                </c:pt>
                <c:pt idx="111">
                  <c:v>908.54486396483094</c:v>
                </c:pt>
                <c:pt idx="112">
                  <c:v>908.54486942052256</c:v>
                </c:pt>
                <c:pt idx="113">
                  <c:v>908.54487340065236</c:v>
                </c:pt>
                <c:pt idx="114">
                  <c:v>908.5448762954336</c:v>
                </c:pt>
                <c:pt idx="115">
                  <c:v>908.54487839440094</c:v>
                </c:pt>
                <c:pt idx="116">
                  <c:v>908.54487991168662</c:v>
                </c:pt>
                <c:pt idx="117">
                  <c:v>908.54488100514163</c:v>
                </c:pt>
                <c:pt idx="118">
                  <c:v>908.54488179075133</c:v>
                </c:pt>
                <c:pt idx="119">
                  <c:v>908.54488235346207</c:v>
                </c:pt>
                <c:pt idx="120">
                  <c:v>908.54488275528649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7A4-48C8-A36E-DF3C9045CB0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F12'!$M$131:$M$251</c:f>
              <c:numCache>
                <c:formatCode>0</c:formatCode>
                <c:ptCount val="121"/>
                <c:pt idx="0">
                  <c:v>44</c:v>
                </c:pt>
                <c:pt idx="1">
                  <c:v>46</c:v>
                </c:pt>
                <c:pt idx="2">
                  <c:v>50.021119433499997</c:v>
                </c:pt>
                <c:pt idx="3">
                  <c:v>55.406546458500003</c:v>
                </c:pt>
                <c:pt idx="4">
                  <c:v>62.802879488499997</c:v>
                </c:pt>
                <c:pt idx="5">
                  <c:v>72.170982298699997</c:v>
                </c:pt>
                <c:pt idx="6">
                  <c:v>83.477545506599995</c:v>
                </c:pt>
                <c:pt idx="7">
                  <c:v>96.692210724399999</c:v>
                </c:pt>
                <c:pt idx="8">
                  <c:v>111.78610904</c:v>
                </c:pt>
                <c:pt idx="9">
                  <c:v>128.731024894</c:v>
                </c:pt>
                <c:pt idx="10">
                  <c:v>146.76629740255561</c:v>
                </c:pt>
                <c:pt idx="11">
                  <c:v>168.52154556443099</c:v>
                </c:pt>
                <c:pt idx="12">
                  <c:v>191.73372509806379</c:v>
                </c:pt>
                <c:pt idx="13">
                  <c:v>216.24896048645849</c:v>
                </c:pt>
                <c:pt idx="14">
                  <c:v>241.90784471902791</c:v>
                </c:pt>
                <c:pt idx="15">
                  <c:v>268.54721440241116</c:v>
                </c:pt>
                <c:pt idx="16">
                  <c:v>296.00191215735794</c:v>
                </c:pt>
                <c:pt idx="17">
                  <c:v>324.10651190102413</c:v>
                </c:pt>
                <c:pt idx="18">
                  <c:v>352.6969835718001</c:v>
                </c:pt>
                <c:pt idx="19">
                  <c:v>381.61227541445658</c:v>
                </c:pt>
                <c:pt idx="20">
                  <c:v>410.69579398665428</c:v>
                </c:pt>
                <c:pt idx="21">
                  <c:v>439.79676447256713</c:v>
                </c:pt>
                <c:pt idx="22">
                  <c:v>468.77145660340159</c:v>
                </c:pt>
                <c:pt idx="23">
                  <c:v>497.48426440119238</c:v>
                </c:pt>
                <c:pt idx="24">
                  <c:v>525.80863099815849</c:v>
                </c:pt>
                <c:pt idx="25">
                  <c:v>553.62781286013922</c:v>
                </c:pt>
                <c:pt idx="26">
                  <c:v>580.83548078462366</c:v>
                </c:pt>
                <c:pt idx="27">
                  <c:v>607.33615798322865</c:v>
                </c:pt>
                <c:pt idx="28">
                  <c:v>633.04549833351666</c:v>
                </c:pt>
                <c:pt idx="29">
                  <c:v>657.8904104422312</c:v>
                </c:pt>
                <c:pt idx="30">
                  <c:v>681.8090354566408</c:v>
                </c:pt>
                <c:pt idx="31">
                  <c:v>704.75058855739996</c:v>
                </c:pt>
                <c:pt idx="32">
                  <c:v>726.67507573946932</c:v>
                </c:pt>
                <c:pt idx="33">
                  <c:v>747.55289882143404</c:v>
                </c:pt>
                <c:pt idx="34">
                  <c:v>767.36436261146116</c:v>
                </c:pt>
                <c:pt idx="35">
                  <c:v>786.09909880286716</c:v>
                </c:pt>
                <c:pt idx="36">
                  <c:v>803.75542148457419</c:v>
                </c:pt>
                <c:pt idx="37">
                  <c:v>820.33962914985284</c:v>
                </c:pt>
                <c:pt idx="38">
                  <c:v>835.86526779518795</c:v>
                </c:pt>
                <c:pt idx="39">
                  <c:v>850.35236914944403</c:v>
                </c:pt>
                <c:pt idx="40">
                  <c:v>863.82667729541481</c:v>
                </c:pt>
                <c:pt idx="41">
                  <c:v>876.31887597747493</c:v>
                </c:pt>
                <c:pt idx="42">
                  <c:v>887.86382776830169</c:v>
                </c:pt>
                <c:pt idx="43">
                  <c:v>898.4998350325626</c:v>
                </c:pt>
                <c:pt idx="44">
                  <c:v>908.26793131355362</c:v>
                </c:pt>
                <c:pt idx="45">
                  <c:v>917.21121041581682</c:v>
                </c:pt>
                <c:pt idx="46">
                  <c:v>925.3741990961945</c:v>
                </c:pt>
                <c:pt idx="47">
                  <c:v>932.80227793784945</c:v>
                </c:pt>
                <c:pt idx="48">
                  <c:v>939.54115369325677</c:v>
                </c:pt>
                <c:pt idx="49">
                  <c:v>945.63638516583865</c:v>
                </c:pt>
                <c:pt idx="50">
                  <c:v>951.13296357444074</c:v>
                </c:pt>
                <c:pt idx="51">
                  <c:v>956.07494732470536</c:v>
                </c:pt>
                <c:pt idx="52">
                  <c:v>960.50515020698629</c:v>
                </c:pt>
                <c:pt idx="53">
                  <c:v>964.46488125817541</c:v>
                </c:pt>
                <c:pt idx="54">
                  <c:v>967.99373386747266</c:v>
                </c:pt>
                <c:pt idx="55">
                  <c:v>971.12942117317232</c:v>
                </c:pt>
                <c:pt idx="56">
                  <c:v>973.90765438553353</c:v>
                </c:pt>
                <c:pt idx="57">
                  <c:v>976.36206037381498</c:v>
                </c:pt>
                <c:pt idx="58">
                  <c:v>978.52413466566622</c:v>
                </c:pt>
                <c:pt idx="59">
                  <c:v>980.4232259147708</c:v>
                </c:pt>
                <c:pt idx="60">
                  <c:v>982.08654788736465</c:v>
                </c:pt>
                <c:pt idx="61">
                  <c:v>983.53921508866119</c:v>
                </c:pt>
                <c:pt idx="62">
                  <c:v>984.80429828476156</c:v>
                </c:pt>
                <c:pt idx="63">
                  <c:v>985.9028963627095</c:v>
                </c:pt>
                <c:pt idx="64">
                  <c:v>986.85422119976442</c:v>
                </c:pt>
                <c:pt idx="65">
                  <c:v>987.67569247204915</c:v>
                </c:pt>
                <c:pt idx="66">
                  <c:v>988.38303961263682</c:v>
                </c:pt>
                <c:pt idx="67">
                  <c:v>988.99040842088357</c:v>
                </c:pt>
                <c:pt idx="68">
                  <c:v>989.51047012051947</c:v>
                </c:pt>
                <c:pt idx="69">
                  <c:v>989.95453095676964</c:v>
                </c:pt>
                <c:pt idx="70">
                  <c:v>990.3326407068962</c:v>
                </c:pt>
                <c:pt idx="71">
                  <c:v>990.65369874929979</c:v>
                </c:pt>
                <c:pt idx="72">
                  <c:v>990.92555659009781</c:v>
                </c:pt>
                <c:pt idx="73">
                  <c:v>991.15511598020078</c:v>
                </c:pt>
                <c:pt idx="74">
                  <c:v>991.34842196856948</c:v>
                </c:pt>
                <c:pt idx="75">
                  <c:v>991.51075042753973</c:v>
                </c:pt>
                <c:pt idx="76">
                  <c:v>991.64668975353766</c:v>
                </c:pt>
                <c:pt idx="77">
                  <c:v>991.76021659146033</c:v>
                </c:pt>
                <c:pt idx="78">
                  <c:v>991.85476555418279</c:v>
                </c:pt>
                <c:pt idx="79">
                  <c:v>991.93329301124277</c:v>
                </c:pt>
                <c:pt idx="80">
                  <c:v>991.99833510411906</c:v>
                </c:pt>
                <c:pt idx="81">
                  <c:v>992.05206021131005</c:v>
                </c:pt>
                <c:pt idx="82">
                  <c:v>992.09631613635042</c:v>
                </c:pt>
                <c:pt idx="83">
                  <c:v>992.13267232778651</c:v>
                </c:pt>
                <c:pt idx="84">
                  <c:v>992.16245746375387</c:v>
                </c:pt>
                <c:pt idx="85">
                  <c:v>992.18679274692977</c:v>
                </c:pt>
                <c:pt idx="86">
                  <c:v>992.20662125992772</c:v>
                </c:pt>
                <c:pt idx="87">
                  <c:v>992.2227337282435</c:v>
                </c:pt>
                <c:pt idx="88">
                  <c:v>992.23579102907149</c:v>
                </c:pt>
                <c:pt idx="89">
                  <c:v>992.24634377100404</c:v>
                </c:pt>
                <c:pt idx="90">
                  <c:v>992.2548492529379</c:v>
                </c:pt>
                <c:pt idx="91">
                  <c:v>992.26168609146066</c:v>
                </c:pt>
                <c:pt idx="92">
                  <c:v>992.26716678542812</c:v>
                </c:pt>
                <c:pt idx="93">
                  <c:v>992.27154846510575</c:v>
                </c:pt>
                <c:pt idx="94">
                  <c:v>992.27504205171294</c:v>
                </c:pt>
                <c:pt idx="95">
                  <c:v>992.27782003198547</c:v>
                </c:pt>
                <c:pt idx="96">
                  <c:v>992.28002303180142</c:v>
                </c:pt>
                <c:pt idx="97">
                  <c:v>992.28176535331386</c:v>
                </c:pt>
                <c:pt idx="98">
                  <c:v>992.28313962157176</c:v>
                </c:pt>
                <c:pt idx="99">
                  <c:v>992.28422066944245</c:v>
                </c:pt>
                <c:pt idx="100">
                  <c:v>992.2850687738437</c:v>
                </c:pt>
                <c:pt idx="101">
                  <c:v>992.28573234186774</c:v>
                </c:pt>
                <c:pt idx="102">
                  <c:v>992.28625013234682</c:v>
                </c:pt>
                <c:pt idx="103">
                  <c:v>992.28665308670668</c:v>
                </c:pt>
                <c:pt idx="104">
                  <c:v>992.28696583254043</c:v>
                </c:pt>
                <c:pt idx="105">
                  <c:v>992.2872079141215</c:v>
                </c:pt>
                <c:pt idx="106">
                  <c:v>992.28739479598028</c:v>
                </c:pt>
                <c:pt idx="107">
                  <c:v>992.28753867860394</c:v>
                </c:pt>
                <c:pt idx="108">
                  <c:v>992.28764915918759</c:v>
                </c:pt>
                <c:pt idx="109">
                  <c:v>992.28773376507058</c:v>
                </c:pt>
                <c:pt idx="110">
                  <c:v>992.28779838295281</c:v>
                </c:pt>
                <c:pt idx="111">
                  <c:v>992.28784760310828</c:v>
                </c:pt>
                <c:pt idx="112">
                  <c:v>992.28788499452082</c:v>
                </c:pt>
                <c:pt idx="113">
                  <c:v>992.28791332408593</c:v>
                </c:pt>
                <c:pt idx="114">
                  <c:v>992.28793473068072</c:v>
                </c:pt>
                <c:pt idx="115">
                  <c:v>992.28795086294724</c:v>
                </c:pt>
                <c:pt idx="116">
                  <c:v>992.2879629880041</c:v>
                </c:pt>
                <c:pt idx="117">
                  <c:v>992.28797207694367</c:v>
                </c:pt>
                <c:pt idx="118">
                  <c:v>992.28797887186022</c:v>
                </c:pt>
                <c:pt idx="119">
                  <c:v>992.28798393823081</c:v>
                </c:pt>
                <c:pt idx="120">
                  <c:v>992.28798770572064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7A4-48C8-A36E-DF3C9045C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S12'!$C$121:$C$251</c:f>
              <c:numCache>
                <c:formatCode>0.0000</c:formatCode>
                <c:ptCount val="131"/>
                <c:pt idx="0">
                  <c:v>0.81820136168600388</c:v>
                </c:pt>
                <c:pt idx="1">
                  <c:v>0.81813547464771164</c:v>
                </c:pt>
                <c:pt idx="2">
                  <c:v>0.81788563460147468</c:v>
                </c:pt>
                <c:pt idx="3">
                  <c:v>0.81741212499083005</c:v>
                </c:pt>
                <c:pt idx="4">
                  <c:v>0.81669021060552882</c:v>
                </c:pt>
                <c:pt idx="5">
                  <c:v>0.815701662551928</c:v>
                </c:pt>
                <c:pt idx="6">
                  <c:v>0.81443235064709218</c:v>
                </c:pt>
                <c:pt idx="7">
                  <c:v>0.81287116728062103</c:v>
                </c:pt>
                <c:pt idx="8">
                  <c:v>0.8110094497602599</c:v>
                </c:pt>
                <c:pt idx="9">
                  <c:v>0.80884063333920919</c:v>
                </c:pt>
                <c:pt idx="10">
                  <c:v>0.80636002446186417</c:v>
                </c:pt>
                <c:pt idx="11">
                  <c:v>0.7644680523159374</c:v>
                </c:pt>
                <c:pt idx="12">
                  <c:v>0.69615159472268417</c:v>
                </c:pt>
                <c:pt idx="13">
                  <c:v>0.61308120723366444</c:v>
                </c:pt>
                <c:pt idx="14">
                  <c:v>0.52755676672650975</c:v>
                </c:pt>
                <c:pt idx="15">
                  <c:v>0.44812458547955153</c:v>
                </c:pt>
                <c:pt idx="16">
                  <c:v>0.37887862733643424</c:v>
                </c:pt>
                <c:pt idx="17">
                  <c:v>0.32071761387258119</c:v>
                </c:pt>
                <c:pt idx="18">
                  <c:v>0.27284064608310266</c:v>
                </c:pt>
                <c:pt idx="19">
                  <c:v>0.23379063836179642</c:v>
                </c:pt>
                <c:pt idx="20">
                  <c:v>0.20201657576686122</c:v>
                </c:pt>
                <c:pt idx="21">
                  <c:v>0.17611822755417469</c:v>
                </c:pt>
                <c:pt idx="22">
                  <c:v>0.15492199855977848</c:v>
                </c:pt>
                <c:pt idx="23">
                  <c:v>0.13748012528873901</c:v>
                </c:pt>
                <c:pt idx="24">
                  <c:v>0.12304125348527618</c:v>
                </c:pt>
                <c:pt idx="25">
                  <c:v>0.11101457117097777</c:v>
                </c:pt>
                <c:pt idx="26">
                  <c:v>0.10093647369581606</c:v>
                </c:pt>
                <c:pt idx="27">
                  <c:v>9.2442604213687954E-2</c:v>
                </c:pt>
                <c:pt idx="28">
                  <c:v>8.5245519368540759E-2</c:v>
                </c:pt>
                <c:pt idx="29">
                  <c:v>7.911728546544243E-2</c:v>
                </c:pt>
                <c:pt idx="30">
                  <c:v>7.3876082111988359E-2</c:v>
                </c:pt>
                <c:pt idx="31">
                  <c:v>6.9375943225440884E-2</c:v>
                </c:pt>
                <c:pt idx="32">
                  <c:v>6.5498907100260795E-2</c:v>
                </c:pt>
                <c:pt idx="33">
                  <c:v>6.214899881931156E-2</c:v>
                </c:pt>
                <c:pt idx="34">
                  <c:v>5.9247601248781305E-2</c:v>
                </c:pt>
                <c:pt idx="35">
                  <c:v>5.6729878269174604E-2</c:v>
                </c:pt>
                <c:pt idx="36">
                  <c:v>5.4541997177072546E-2</c:v>
                </c:pt>
                <c:pt idx="37">
                  <c:v>5.2638960365039109E-2</c:v>
                </c:pt>
                <c:pt idx="38">
                  <c:v>5.0982903750785374E-2</c:v>
                </c:pt>
                <c:pt idx="39">
                  <c:v>4.9541754736333654E-2</c:v>
                </c:pt>
                <c:pt idx="40">
                  <c:v>4.8288168746630507E-2</c:v>
                </c:pt>
                <c:pt idx="41">
                  <c:v>4.7198682942367572E-2</c:v>
                </c:pt>
                <c:pt idx="42">
                  <c:v>4.6253040266110587E-2</c:v>
                </c:pt>
                <c:pt idx="43">
                  <c:v>4.5433647858729269E-2</c:v>
                </c:pt>
                <c:pt idx="44">
                  <c:v>4.4725142031275297E-2</c:v>
                </c:pt>
                <c:pt idx="45">
                  <c:v>4.4114038102320841E-2</c:v>
                </c:pt>
                <c:pt idx="46">
                  <c:v>4.3588448035056911E-2</c:v>
                </c:pt>
                <c:pt idx="47">
                  <c:v>4.3137852320318554E-2</c:v>
                </c:pt>
                <c:pt idx="48">
                  <c:v>4.2752915240507491E-2</c:v>
                </c:pt>
                <c:pt idx="49">
                  <c:v>4.2425334731313179E-2</c:v>
                </c:pt>
                <c:pt idx="50">
                  <c:v>4.2147719694521683E-2</c:v>
                </c:pt>
                <c:pt idx="51">
                  <c:v>4.1913488925603398E-2</c:v>
                </c:pt>
                <c:pt idx="52">
                  <c:v>4.1716786891470153E-2</c:v>
                </c:pt>
                <c:pt idx="53">
                  <c:v>4.1552412488930858E-2</c:v>
                </c:pt>
                <c:pt idx="54">
                  <c:v>4.1415757675555637E-2</c:v>
                </c:pt>
                <c:pt idx="55">
                  <c:v>4.1302753519586247E-2</c:v>
                </c:pt>
                <c:pt idx="56">
                  <c:v>4.1209821781008946E-2</c:v>
                </c:pt>
                <c:pt idx="57">
                  <c:v>4.1133830621316807E-2</c:v>
                </c:pt>
                <c:pt idx="58">
                  <c:v>4.107205344977858E-2</c:v>
                </c:pt>
                <c:pt idx="59">
                  <c:v>4.102213025214374E-2</c:v>
                </c:pt>
                <c:pt idx="60">
                  <c:v>4.0982031016417189E-2</c:v>
                </c:pt>
                <c:pt idx="61">
                  <c:v>4.09500210734225E-2</c:v>
                </c:pt>
                <c:pt idx="62">
                  <c:v>4.0924628312742045E-2</c:v>
                </c:pt>
                <c:pt idx="63">
                  <c:v>4.0904612324364396E-2</c:v>
                </c:pt>
                <c:pt idx="64">
                  <c:v>4.0888935561435601E-2</c:v>
                </c:pt>
                <c:pt idx="65">
                  <c:v>4.0876736629154295E-2</c:v>
                </c:pt>
                <c:pt idx="66">
                  <c:v>4.0867305788464044E-2</c:v>
                </c:pt>
                <c:pt idx="67">
                  <c:v>4.0860062729678362E-2</c:v>
                </c:pt>
                <c:pt idx="68">
                  <c:v>4.0854536628418092E-2</c:v>
                </c:pt>
                <c:pt idx="69">
                  <c:v>4.0850348450779617E-2</c:v>
                </c:pt>
                <c:pt idx="70">
                  <c:v>4.0847195431494988E-2</c:v>
                </c:pt>
                <c:pt idx="71">
                  <c:v>4.0844837611464964E-2</c:v>
                </c:pt>
                <c:pt idx="72">
                  <c:v>4.0843086291509838E-2</c:v>
                </c:pt>
                <c:pt idx="73">
                  <c:v>4.0841794238359007E-2</c:v>
                </c:pt>
                <c:pt idx="74">
                  <c:v>4.0840847466716623E-2</c:v>
                </c:pt>
                <c:pt idx="75">
                  <c:v>4.0840158416953293E-2</c:v>
                </c:pt>
                <c:pt idx="76">
                  <c:v>4.0839660350412324E-2</c:v>
                </c:pt>
                <c:pt idx="77">
                  <c:v>4.0839302792104196E-2</c:v>
                </c:pt>
                <c:pt idx="78">
                  <c:v>4.083904786227123E-2</c:v>
                </c:pt>
                <c:pt idx="79">
                  <c:v>4.0838867352595246E-2</c:v>
                </c:pt>
                <c:pt idx="80">
                  <c:v>4.0838740418510724E-2</c:v>
                </c:pt>
                <c:pt idx="81">
                  <c:v>4.083865177519666E-2</c:v>
                </c:pt>
                <c:pt idx="82">
                  <c:v>4.0838590300587653E-2</c:v>
                </c:pt>
                <c:pt idx="83">
                  <c:v>4.0838547963616086E-2</c:v>
                </c:pt>
                <c:pt idx="84">
                  <c:v>4.0838519009505227E-2</c:v>
                </c:pt>
                <c:pt idx="85">
                  <c:v>4.0838499346072005E-2</c:v>
                </c:pt>
                <c:pt idx="86">
                  <c:v>4.0838486085587246E-2</c:v>
                </c:pt>
                <c:pt idx="87">
                  <c:v>4.0838477205797571E-2</c:v>
                </c:pt>
                <c:pt idx="88">
                  <c:v>4.0838471301319852E-2</c:v>
                </c:pt>
                <c:pt idx="89">
                  <c:v>4.083846740290413E-2</c:v>
                </c:pt>
                <c:pt idx="90">
                  <c:v>4.0838464847173975E-2</c:v>
                </c:pt>
                <c:pt idx="91">
                  <c:v>4.0838463183553025E-2</c:v>
                </c:pt>
                <c:pt idx="92">
                  <c:v>4.0838462108329719E-2</c:v>
                </c:pt>
                <c:pt idx="93">
                  <c:v>4.0838461418343783E-2</c:v>
                </c:pt>
                <c:pt idx="94">
                  <c:v>4.0838460978729819E-2</c:v>
                </c:pt>
                <c:pt idx="95">
                  <c:v>4.0838460700640164E-2</c:v>
                </c:pt>
                <c:pt idx="96">
                  <c:v>4.0838460525988517E-2</c:v>
                </c:pt>
                <c:pt idx="97">
                  <c:v>4.08384604170886E-2</c:v>
                </c:pt>
                <c:pt idx="98">
                  <c:v>4.0838460349675879E-2</c:v>
                </c:pt>
                <c:pt idx="99">
                  <c:v>4.0838460308246533E-2</c:v>
                </c:pt>
                <c:pt idx="100">
                  <c:v>4.0838460282969925E-2</c:v>
                </c:pt>
                <c:pt idx="101">
                  <c:v>4.0838460267660234E-2</c:v>
                </c:pt>
                <c:pt idx="102">
                  <c:v>4.0838460258454806E-2</c:v>
                </c:pt>
                <c:pt idx="103">
                  <c:v>4.0838460252960118E-2</c:v>
                </c:pt>
                <c:pt idx="104">
                  <c:v>4.083846024970432E-2</c:v>
                </c:pt>
                <c:pt idx="105">
                  <c:v>4.0838460247789275E-2</c:v>
                </c:pt>
                <c:pt idx="106">
                  <c:v>4.0838460246671121E-2</c:v>
                </c:pt>
                <c:pt idx="107">
                  <c:v>4.0838460246023063E-2</c:v>
                </c:pt>
                <c:pt idx="108">
                  <c:v>4.0838460245650229E-2</c:v>
                </c:pt>
                <c:pt idx="109">
                  <c:v>4.0838460245437316E-2</c:v>
                </c:pt>
                <c:pt idx="110">
                  <c:v>4.0838460245316642E-2</c:v>
                </c:pt>
                <c:pt idx="111">
                  <c:v>4.0838460245248738E-2</c:v>
                </c:pt>
                <c:pt idx="112">
                  <c:v>4.0838460245210824E-2</c:v>
                </c:pt>
                <c:pt idx="113">
                  <c:v>4.0838460245189813E-2</c:v>
                </c:pt>
                <c:pt idx="114">
                  <c:v>4.0838460245178246E-2</c:v>
                </c:pt>
                <c:pt idx="115">
                  <c:v>4.0838460245171931E-2</c:v>
                </c:pt>
                <c:pt idx="116">
                  <c:v>4.0838460245168511E-2</c:v>
                </c:pt>
                <c:pt idx="117">
                  <c:v>4.0838460245166672E-2</c:v>
                </c:pt>
                <c:pt idx="118">
                  <c:v>4.0838460245165693E-2</c:v>
                </c:pt>
                <c:pt idx="119">
                  <c:v>4.0838460245165173E-2</c:v>
                </c:pt>
                <c:pt idx="120">
                  <c:v>4.0838460245164902E-2</c:v>
                </c:pt>
                <c:pt idx="121">
                  <c:v>4.083846024516475E-2</c:v>
                </c:pt>
                <c:pt idx="122">
                  <c:v>4.083846024516468E-2</c:v>
                </c:pt>
                <c:pt idx="123">
                  <c:v>4.0838460245164646E-2</c:v>
                </c:pt>
                <c:pt idx="124">
                  <c:v>4.0838460245164625E-2</c:v>
                </c:pt>
                <c:pt idx="125">
                  <c:v>4.0838460245164618E-2</c:v>
                </c:pt>
                <c:pt idx="126">
                  <c:v>4.0838460245164611E-2</c:v>
                </c:pt>
                <c:pt idx="127">
                  <c:v>4.0838460245164604E-2</c:v>
                </c:pt>
                <c:pt idx="128">
                  <c:v>4.0838460245164604E-2</c:v>
                </c:pt>
                <c:pt idx="129">
                  <c:v>4.0838460245164604E-2</c:v>
                </c:pt>
                <c:pt idx="130">
                  <c:v>4.0838460245164604E-2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89-4559-846D-3E27757151DA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S12'!$F$126:$F$251</c:f>
              <c:numCache>
                <c:formatCode>0.0000</c:formatCode>
                <c:ptCount val="126"/>
                <c:pt idx="0">
                  <c:v>0.59473210581396763</c:v>
                </c:pt>
                <c:pt idx="1">
                  <c:v>0.59640246582758893</c:v>
                </c:pt>
                <c:pt idx="2">
                  <c:v>0.59785001501316171</c:v>
                </c:pt>
                <c:pt idx="3">
                  <c:v>0.59907143809701358</c:v>
                </c:pt>
                <c:pt idx="4">
                  <c:v>0.60006391882835242</c:v>
                </c:pt>
                <c:pt idx="5">
                  <c:v>0.60082515608096598</c:v>
                </c:pt>
                <c:pt idx="6">
                  <c:v>0.59559852697629445</c:v>
                </c:pt>
                <c:pt idx="7">
                  <c:v>0.56865546380143628</c:v>
                </c:pt>
                <c:pt idx="8">
                  <c:v>0.52547782182977543</c:v>
                </c:pt>
                <c:pt idx="9">
                  <c:v>0.47337931928465887</c:v>
                </c:pt>
                <c:pt idx="10">
                  <c:v>0.41896102581125311</c:v>
                </c:pt>
                <c:pt idx="11">
                  <c:v>0.36681255890488246</c:v>
                </c:pt>
                <c:pt idx="12">
                  <c:v>0.31944143625350652</c:v>
                </c:pt>
                <c:pt idx="13">
                  <c:v>0.27780203764320377</c:v>
                </c:pt>
                <c:pt idx="14">
                  <c:v>0.23892327481101261</c:v>
                </c:pt>
                <c:pt idx="15">
                  <c:v>0.20706265775033067</c:v>
                </c:pt>
                <c:pt idx="16">
                  <c:v>0.18092859984696452</c:v>
                </c:pt>
                <c:pt idx="17">
                  <c:v>0.1578235503484863</c:v>
                </c:pt>
                <c:pt idx="18">
                  <c:v>0.1387478118989654</c:v>
                </c:pt>
                <c:pt idx="19">
                  <c:v>0.12292562223286031</c:v>
                </c:pt>
                <c:pt idx="20">
                  <c:v>0.10973159566379703</c:v>
                </c:pt>
                <c:pt idx="21">
                  <c:v>9.8666759917489827E-2</c:v>
                </c:pt>
                <c:pt idx="22">
                  <c:v>8.9334586137606559E-2</c:v>
                </c:pt>
                <c:pt idx="23">
                  <c:v>8.1419981188089838E-2</c:v>
                </c:pt>
                <c:pt idx="24">
                  <c:v>7.4671972844833318E-2</c:v>
                </c:pt>
                <c:pt idx="25">
                  <c:v>6.8889886024363814E-2</c:v>
                </c:pt>
                <c:pt idx="26">
                  <c:v>6.3912490529260235E-2</c:v>
                </c:pt>
                <c:pt idx="27">
                  <c:v>5.9609552577309058E-2</c:v>
                </c:pt>
                <c:pt idx="28">
                  <c:v>5.5875279120410161E-2</c:v>
                </c:pt>
                <c:pt idx="29">
                  <c:v>5.2623231248452265E-2</c:v>
                </c:pt>
                <c:pt idx="30">
                  <c:v>4.9782369669104876E-2</c:v>
                </c:pt>
                <c:pt idx="31">
                  <c:v>4.7293970189583652E-2</c:v>
                </c:pt>
                <c:pt idx="32">
                  <c:v>4.510920787398557E-2</c:v>
                </c:pt>
                <c:pt idx="33">
                  <c:v>4.3187256157819216E-2</c:v>
                </c:pt>
                <c:pt idx="34">
                  <c:v>4.1493783820470406E-2</c:v>
                </c:pt>
                <c:pt idx="35">
                  <c:v>3.9999760597007772E-2</c:v>
                </c:pt>
                <c:pt idx="36">
                  <c:v>3.8680503330867311E-2</c:v>
                </c:pt>
                <c:pt idx="37">
                  <c:v>3.7514910538582434E-2</c:v>
                </c:pt>
                <c:pt idx="38">
                  <c:v>3.6484845335978892E-2</c:v>
                </c:pt>
                <c:pt idx="39">
                  <c:v>3.5574635824911702E-2</c:v>
                </c:pt>
                <c:pt idx="40">
                  <c:v>3.4770668987622544E-2</c:v>
                </c:pt>
                <c:pt idx="41">
                  <c:v>3.4061059427275539E-2</c:v>
                </c:pt>
                <c:pt idx="42">
                  <c:v>3.3435378335854575E-2</c:v>
                </c:pt>
                <c:pt idx="43">
                  <c:v>3.2884431169199653E-2</c:v>
                </c:pt>
                <c:pt idx="44">
                  <c:v>3.2400074891893262E-2</c:v>
                </c:pt>
                <c:pt idx="45">
                  <c:v>3.1975067493692909E-2</c:v>
                </c:pt>
                <c:pt idx="46">
                  <c:v>3.1602943903931154E-2</c:v>
                </c:pt>
                <c:pt idx="47">
                  <c:v>3.127791353927821E-2</c:v>
                </c:pt>
                <c:pt idx="48">
                  <c:v>3.0994775588667187E-2</c:v>
                </c:pt>
                <c:pt idx="49">
                  <c:v>3.0748848824682866E-2</c:v>
                </c:pt>
                <c:pt idx="50">
                  <c:v>3.0535913277606384E-2</c:v>
                </c:pt>
                <c:pt idx="51">
                  <c:v>3.0352161550578811E-2</c:v>
                </c:pt>
                <c:pt idx="52">
                  <c:v>3.0194157917900085E-2</c:v>
                </c:pt>
                <c:pt idx="53">
                  <c:v>3.0058803652793849E-2</c:v>
                </c:pt>
                <c:pt idx="54">
                  <c:v>2.9943307290373637E-2</c:v>
                </c:pt>
                <c:pt idx="55">
                  <c:v>2.9845158756246097E-2</c:v>
                </c:pt>
                <c:pt idx="56">
                  <c:v>2.9762106488127771E-2</c:v>
                </c:pt>
                <c:pt idx="57">
                  <c:v>2.9692136851469927E-2</c:v>
                </c:pt>
                <c:pt idx="58">
                  <c:v>2.963345530298802E-2</c:v>
                </c:pt>
                <c:pt idx="59">
                  <c:v>2.9584468889555553E-2</c:v>
                </c:pt>
                <c:pt idx="60">
                  <c:v>2.9543769784812764E-2</c:v>
                </c:pt>
                <c:pt idx="61">
                  <c:v>2.951011966244475E-2</c:v>
                </c:pt>
                <c:pt idx="62">
                  <c:v>2.9482434783834263E-2</c:v>
                </c:pt>
                <c:pt idx="63">
                  <c:v>2.9459771739387162E-2</c:v>
                </c:pt>
                <c:pt idx="64">
                  <c:v>2.9441313828342829E-2</c:v>
                </c:pt>
                <c:pt idx="65">
                  <c:v>2.9426358092800833E-2</c:v>
                </c:pt>
                <c:pt idx="66">
                  <c:v>2.9414303039858029E-2</c:v>
                </c:pt>
                <c:pt idx="67">
                  <c:v>2.940463709325114E-2</c:v>
                </c:pt>
                <c:pt idx="68">
                  <c:v>2.9396927814961137E-2</c:v>
                </c:pt>
                <c:pt idx="69">
                  <c:v>2.9390811930072074E-2</c:v>
                </c:pt>
                <c:pt idx="70">
                  <c:v>2.9385986176876575E-2</c:v>
                </c:pt>
                <c:pt idx="71">
                  <c:v>2.9382198990644971E-2</c:v>
                </c:pt>
                <c:pt idx="72">
                  <c:v>2.9379243015193471E-2</c:v>
                </c:pt>
                <c:pt idx="73">
                  <c:v>2.937694842264079E-2</c:v>
                </c:pt>
                <c:pt idx="74">
                  <c:v>2.9375177009438813E-2</c:v>
                </c:pt>
                <c:pt idx="75">
                  <c:v>2.9373817026493981E-2</c:v>
                </c:pt>
                <c:pt idx="76">
                  <c:v>2.9372778693276654E-2</c:v>
                </c:pt>
                <c:pt idx="77">
                  <c:v>2.9371990340327277E-2</c:v>
                </c:pt>
                <c:pt idx="78">
                  <c:v>2.9371395121416094E-2</c:v>
                </c:pt>
                <c:pt idx="79">
                  <c:v>2.9370948235571792E-2</c:v>
                </c:pt>
                <c:pt idx="80">
                  <c:v>2.9370614599960938E-2</c:v>
                </c:pt>
                <c:pt idx="81">
                  <c:v>2.9370366916828268E-2</c:v>
                </c:pt>
                <c:pt idx="82">
                  <c:v>2.9370184081047315E-2</c:v>
                </c:pt>
                <c:pt idx="83">
                  <c:v>2.9370049878944791E-2</c:v>
                </c:pt>
                <c:pt idx="84">
                  <c:v>2.936995193364985E-2</c:v>
                </c:pt>
                <c:pt idx="85">
                  <c:v>2.9369880857021486E-2</c:v>
                </c:pt>
                <c:pt idx="86">
                  <c:v>2.9369829573013043E-2</c:v>
                </c:pt>
                <c:pt idx="87">
                  <c:v>2.9369792781979088E-2</c:v>
                </c:pt>
                <c:pt idx="88">
                  <c:v>2.9369766539797646E-2</c:v>
                </c:pt>
                <c:pt idx="89">
                  <c:v>2.9369747929691672E-2</c:v>
                </c:pt>
                <c:pt idx="90">
                  <c:v>2.9369734808241958E-2</c:v>
                </c:pt>
                <c:pt idx="91">
                  <c:v>2.9369725610272322E-2</c:v>
                </c:pt>
                <c:pt idx="92">
                  <c:v>2.936971920005969E-2</c:v>
                </c:pt>
                <c:pt idx="93">
                  <c:v>2.9369714758695688E-2</c:v>
                </c:pt>
                <c:pt idx="94">
                  <c:v>2.9369711699431793E-2</c:v>
                </c:pt>
                <c:pt idx="95">
                  <c:v>2.9369709604512274E-2</c:v>
                </c:pt>
                <c:pt idx="96">
                  <c:v>2.9369708178376815E-2</c:v>
                </c:pt>
                <c:pt idx="97">
                  <c:v>2.9369707213236465E-2</c:v>
                </c:pt>
                <c:pt idx="98">
                  <c:v>2.9369706563930099E-2</c:v>
                </c:pt>
                <c:pt idx="99">
                  <c:v>2.9369706129688339E-2</c:v>
                </c:pt>
                <c:pt idx="100">
                  <c:v>2.9369705840999804E-2</c:v>
                </c:pt>
                <c:pt idx="101">
                  <c:v>2.9369705650218063E-2</c:v>
                </c:pt>
                <c:pt idx="102">
                  <c:v>2.9369705524890485E-2</c:v>
                </c:pt>
                <c:pt idx="103">
                  <c:v>2.9369705443052962E-2</c:v>
                </c:pt>
                <c:pt idx="104">
                  <c:v>2.9369705389934248E-2</c:v>
                </c:pt>
                <c:pt idx="105">
                  <c:v>2.9369705355663366E-2</c:v>
                </c:pt>
                <c:pt idx="106">
                  <c:v>2.9369705333685828E-2</c:v>
                </c:pt>
                <c:pt idx="107">
                  <c:v>2.9369705319676986E-2</c:v>
                </c:pt>
                <c:pt idx="108">
                  <c:v>2.9369705310801582E-2</c:v>
                </c:pt>
                <c:pt idx="109">
                  <c:v>2.9369705305212629E-2</c:v>
                </c:pt>
                <c:pt idx="110">
                  <c:v>2.9369705301714604E-2</c:v>
                </c:pt>
                <c:pt idx="111">
                  <c:v>2.9369705299538605E-2</c:v>
                </c:pt>
                <c:pt idx="112">
                  <c:v>2.9369705298193275E-2</c:v>
                </c:pt>
                <c:pt idx="113">
                  <c:v>2.9369705297366606E-2</c:v>
                </c:pt>
                <c:pt idx="114">
                  <c:v>2.9369705296861757E-2</c:v>
                </c:pt>
                <c:pt idx="115">
                  <c:v>2.9369705296555346E-2</c:v>
                </c:pt>
                <c:pt idx="116">
                  <c:v>2.9369705296370525E-2</c:v>
                </c:pt>
                <c:pt idx="117">
                  <c:v>2.9369705296259728E-2</c:v>
                </c:pt>
                <c:pt idx="118">
                  <c:v>2.9369705296193725E-2</c:v>
                </c:pt>
                <c:pt idx="119">
                  <c:v>2.9369705296154649E-2</c:v>
                </c:pt>
                <c:pt idx="120">
                  <c:v>2.9369705296131657E-2</c:v>
                </c:pt>
                <c:pt idx="121">
                  <c:v>2.9369705296118216E-2</c:v>
                </c:pt>
                <c:pt idx="122">
                  <c:v>2.9369705296110406E-2</c:v>
                </c:pt>
                <c:pt idx="123">
                  <c:v>2.9369705296105896E-2</c:v>
                </c:pt>
                <c:pt idx="124">
                  <c:v>2.9369705296103308E-2</c:v>
                </c:pt>
                <c:pt idx="125">
                  <c:v>2.9369705296101837E-2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989-4559-846D-3E27757151DA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S12'!$I$128:$I$251</c:f>
              <c:numCache>
                <c:formatCode>0.0000</c:formatCode>
                <c:ptCount val="124"/>
                <c:pt idx="0">
                  <c:v>0.50701270787501895</c:v>
                </c:pt>
                <c:pt idx="1">
                  <c:v>0.50858671190351146</c:v>
                </c:pt>
                <c:pt idx="2">
                  <c:v>0.51000306642524762</c:v>
                </c:pt>
                <c:pt idx="3">
                  <c:v>0.51125905298916208</c:v>
                </c:pt>
                <c:pt idx="4">
                  <c:v>0.51461950755257979</c:v>
                </c:pt>
                <c:pt idx="5">
                  <c:v>0.5013111407960098</c:v>
                </c:pt>
                <c:pt idx="6">
                  <c:v>0.47377347848301304</c:v>
                </c:pt>
                <c:pt idx="7">
                  <c:v>0.43648760750111504</c:v>
                </c:pt>
                <c:pt idx="8">
                  <c:v>0.39437207316108591</c:v>
                </c:pt>
                <c:pt idx="9">
                  <c:v>0.35153147473641022</c:v>
                </c:pt>
                <c:pt idx="10">
                  <c:v>0.31074499603267536</c:v>
                </c:pt>
                <c:pt idx="11">
                  <c:v>0.27353732217681465</c:v>
                </c:pt>
                <c:pt idx="12">
                  <c:v>0.24050590692730803</c:v>
                </c:pt>
                <c:pt idx="13">
                  <c:v>0.20813294502841453</c:v>
                </c:pt>
                <c:pt idx="14">
                  <c:v>0.181682054173922</c:v>
                </c:pt>
                <c:pt idx="15">
                  <c:v>0.15914167685698885</c:v>
                </c:pt>
                <c:pt idx="16">
                  <c:v>0.13985137493805003</c:v>
                </c:pt>
                <c:pt idx="17">
                  <c:v>0.12334094406825585</c:v>
                </c:pt>
                <c:pt idx="18">
                  <c:v>0.10956190068611056</c:v>
                </c:pt>
                <c:pt idx="19">
                  <c:v>9.8005406638581108E-2</c:v>
                </c:pt>
                <c:pt idx="20">
                  <c:v>8.826220640342998E-2</c:v>
                </c:pt>
                <c:pt idx="21">
                  <c:v>8.0004389271932652E-2</c:v>
                </c:pt>
                <c:pt idx="22">
                  <c:v>7.2969295929235178E-2</c:v>
                </c:pt>
                <c:pt idx="23">
                  <c:v>6.694612196485189E-2</c:v>
                </c:pt>
                <c:pt idx="24">
                  <c:v>6.1765107047102252E-2</c:v>
                </c:pt>
                <c:pt idx="25">
                  <c:v>5.7288956913968132E-2</c:v>
                </c:pt>
                <c:pt idx="26">
                  <c:v>5.3406096650415964E-2</c:v>
                </c:pt>
                <c:pt idx="27">
                  <c:v>5.0025384680441827E-2</c:v>
                </c:pt>
                <c:pt idx="28">
                  <c:v>4.7071974131013765E-2</c:v>
                </c:pt>
                <c:pt idx="29">
                  <c:v>4.4484068176072762E-2</c:v>
                </c:pt>
                <c:pt idx="30">
                  <c:v>4.2210369428393055E-2</c:v>
                </c:pt>
                <c:pt idx="31">
                  <c:v>4.0208067785695099E-2</c:v>
                </c:pt>
                <c:pt idx="32">
                  <c:v>3.8441246532222355E-2</c:v>
                </c:pt>
                <c:pt idx="33">
                  <c:v>3.6879614151666171E-2</c:v>
                </c:pt>
                <c:pt idx="34">
                  <c:v>3.5497490653125345E-2</c:v>
                </c:pt>
                <c:pt idx="35">
                  <c:v>3.4272993580250842E-2</c:v>
                </c:pt>
                <c:pt idx="36">
                  <c:v>3.3187381387746913E-2</c:v>
                </c:pt>
                <c:pt idx="37">
                  <c:v>3.2224521429943941E-2</c:v>
                </c:pt>
                <c:pt idx="38">
                  <c:v>3.1370457116235581E-2</c:v>
                </c:pt>
                <c:pt idx="39">
                  <c:v>3.0613054387506389E-2</c:v>
                </c:pt>
                <c:pt idx="40">
                  <c:v>2.9941711966817323E-2</c:v>
                </c:pt>
                <c:pt idx="41">
                  <c:v>2.9347123147352775E-2</c:v>
                </c:pt>
                <c:pt idx="42">
                  <c:v>2.8821079435849373E-2</c:v>
                </c:pt>
                <c:pt idx="43">
                  <c:v>2.8356308348018586E-2</c:v>
                </c:pt>
                <c:pt idx="44">
                  <c:v>2.794633918846709E-2</c:v>
                </c:pt>
                <c:pt idx="45">
                  <c:v>2.7585391843722377E-2</c:v>
                </c:pt>
                <c:pt idx="46">
                  <c:v>2.7268284551497764E-2</c:v>
                </c:pt>
                <c:pt idx="47">
                  <c:v>2.6990357342482167E-2</c:v>
                </c:pt>
                <c:pt idx="48">
                  <c:v>2.6747408429258192E-2</c:v>
                </c:pt>
                <c:pt idx="49">
                  <c:v>2.6535641276579858E-2</c:v>
                </c:pt>
                <c:pt idx="50">
                  <c:v>2.6351620456310707E-2</c:v>
                </c:pt>
                <c:pt idx="51">
                  <c:v>2.6192234690699052E-2</c:v>
                </c:pt>
                <c:pt idx="52">
                  <c:v>2.6054665736226123E-2</c:v>
                </c:pt>
                <c:pt idx="53">
                  <c:v>2.5936361969852797E-2</c:v>
                </c:pt>
                <c:pt idx="54">
                  <c:v>2.5835015719663304E-2</c:v>
                </c:pt>
                <c:pt idx="55">
                  <c:v>2.5748543539518623E-2</c:v>
                </c:pt>
                <c:pt idx="56">
                  <c:v>2.5675068767062707E-2</c:v>
                </c:pt>
                <c:pt idx="57">
                  <c:v>2.5612905829224313E-2</c:v>
                </c:pt>
                <c:pt idx="58">
                  <c:v>2.5560545870883331E-2</c:v>
                </c:pt>
                <c:pt idx="59">
                  <c:v>2.5516643381378382E-2</c:v>
                </c:pt>
                <c:pt idx="60">
                  <c:v>2.5480003580228817E-2</c:v>
                </c:pt>
                <c:pt idx="61">
                  <c:v>2.5449570397797307E-2</c:v>
                </c:pt>
                <c:pt idx="62">
                  <c:v>2.5424414948599167E-2</c:v>
                </c:pt>
                <c:pt idx="63">
                  <c:v>2.5403724444727056E-2</c:v>
                </c:pt>
                <c:pt idx="64">
                  <c:v>2.5386791534849889E-2</c:v>
                </c:pt>
                <c:pt idx="65">
                  <c:v>2.5373004081239742E-2</c:v>
                </c:pt>
                <c:pt idx="66">
                  <c:v>2.5361835404374703E-2</c:v>
                </c:pt>
                <c:pt idx="67">
                  <c:v>2.535283503320946E-2</c:v>
                </c:pt>
                <c:pt idx="68">
                  <c:v>2.5345620000719299E-2</c:v>
                </c:pt>
                <c:pt idx="69">
                  <c:v>2.5339866720399527E-2</c:v>
                </c:pt>
                <c:pt idx="70">
                  <c:v>2.5335303471606285E-2</c:v>
                </c:pt>
                <c:pt idx="71">
                  <c:v>2.5331703511410328E-2</c:v>
                </c:pt>
                <c:pt idx="72">
                  <c:v>2.5328878819282093E-2</c:v>
                </c:pt>
                <c:pt idx="73">
                  <c:v>2.5326674469492834E-2</c:v>
                </c:pt>
                <c:pt idx="74">
                  <c:v>2.5324963615426084E-2</c:v>
                </c:pt>
                <c:pt idx="75">
                  <c:v>2.5323643060628804E-2</c:v>
                </c:pt>
                <c:pt idx="76">
                  <c:v>2.5322629383757077E-2</c:v>
                </c:pt>
                <c:pt idx="77">
                  <c:v>2.5321855578757282E-2</c:v>
                </c:pt>
                <c:pt idx="78">
                  <c:v>2.5321268167683524E-2</c:v>
                </c:pt>
                <c:pt idx="79">
                  <c:v>2.532082474137913E-2</c:v>
                </c:pt>
                <c:pt idx="80">
                  <c:v>2.5320491882653076E-2</c:v>
                </c:pt>
                <c:pt idx="81">
                  <c:v>2.5320243427319204E-2</c:v>
                </c:pt>
                <c:pt idx="82">
                  <c:v>2.5320059020272831E-2</c:v>
                </c:pt>
                <c:pt idx="83">
                  <c:v>2.5319922926389765E-2</c:v>
                </c:pt>
                <c:pt idx="84">
                  <c:v>2.5319823059197191E-2</c:v>
                </c:pt>
                <c:pt idx="85">
                  <c:v>2.5319750193761755E-2</c:v>
                </c:pt>
                <c:pt idx="86">
                  <c:v>2.5319697333877327E-2</c:v>
                </c:pt>
                <c:pt idx="87">
                  <c:v>2.5319659207259527E-2</c:v>
                </c:pt>
                <c:pt idx="88">
                  <c:v>2.5319631865948048E-2</c:v>
                </c:pt>
                <c:pt idx="89">
                  <c:v>2.531961237239496E-2</c:v>
                </c:pt>
                <c:pt idx="90">
                  <c:v>2.5319598554721701E-2</c:v>
                </c:pt>
                <c:pt idx="91">
                  <c:v>2.5319588817327113E-2</c:v>
                </c:pt>
                <c:pt idx="92">
                  <c:v>2.5319581995412656E-2</c:v>
                </c:pt>
                <c:pt idx="93">
                  <c:v>2.5319577244061146E-2</c:v>
                </c:pt>
                <c:pt idx="94">
                  <c:v>2.5319573954278463E-2</c:v>
                </c:pt>
                <c:pt idx="95">
                  <c:v>2.531957168990423E-2</c:v>
                </c:pt>
                <c:pt idx="96">
                  <c:v>2.5319570140545596E-2</c:v>
                </c:pt>
                <c:pt idx="97">
                  <c:v>2.5319569086716214E-2</c:v>
                </c:pt>
                <c:pt idx="98">
                  <c:v>2.5319568374199439E-2</c:v>
                </c:pt>
                <c:pt idx="99">
                  <c:v>2.5319567895328802E-2</c:v>
                </c:pt>
                <c:pt idx="100">
                  <c:v>2.5319567575416049E-2</c:v>
                </c:pt>
                <c:pt idx="101">
                  <c:v>2.5319567362980574E-2</c:v>
                </c:pt>
                <c:pt idx="102">
                  <c:v>2.5319567222764884E-2</c:v>
                </c:pt>
                <c:pt idx="103">
                  <c:v>2.5319567130776651E-2</c:v>
                </c:pt>
                <c:pt idx="104">
                  <c:v>2.5319567070793962E-2</c:v>
                </c:pt>
                <c:pt idx="105">
                  <c:v>2.5319567031919017E-2</c:v>
                </c:pt>
                <c:pt idx="106">
                  <c:v>2.5319567006877795E-2</c:v>
                </c:pt>
                <c:pt idx="107">
                  <c:v>2.5319566990846237E-2</c:v>
                </c:pt>
                <c:pt idx="108">
                  <c:v>2.5319566980645723E-2</c:v>
                </c:pt>
                <c:pt idx="109">
                  <c:v>2.5319566974195323E-2</c:v>
                </c:pt>
                <c:pt idx="110">
                  <c:v>2.5319566970141528E-2</c:v>
                </c:pt>
                <c:pt idx="111">
                  <c:v>2.5319566967609668E-2</c:v>
                </c:pt>
                <c:pt idx="112">
                  <c:v>2.5319566966038175E-2</c:v>
                </c:pt>
                <c:pt idx="113">
                  <c:v>2.5319566965068842E-2</c:v>
                </c:pt>
                <c:pt idx="114">
                  <c:v>2.5319566964474668E-2</c:v>
                </c:pt>
                <c:pt idx="115">
                  <c:v>2.5319566964112743E-2</c:v>
                </c:pt>
                <c:pt idx="116">
                  <c:v>2.5319566963893664E-2</c:v>
                </c:pt>
                <c:pt idx="117">
                  <c:v>2.5319566963761891E-2</c:v>
                </c:pt>
                <c:pt idx="118">
                  <c:v>2.5319566963683132E-2</c:v>
                </c:pt>
                <c:pt idx="119">
                  <c:v>2.5319566963636353E-2</c:v>
                </c:pt>
                <c:pt idx="120">
                  <c:v>2.531956696360875E-2</c:v>
                </c:pt>
                <c:pt idx="121">
                  <c:v>2.5319566963592562E-2</c:v>
                </c:pt>
                <c:pt idx="122">
                  <c:v>2.5319566963583132E-2</c:v>
                </c:pt>
                <c:pt idx="123">
                  <c:v>2.5319566963577674E-2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989-4559-846D-3E27757151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85000000000000009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S12'!$B$121:$B$251</c:f>
              <c:numCache>
                <c:formatCode>0</c:formatCode>
                <c:ptCount val="131"/>
                <c:pt idx="0">
                  <c:v>24.443860566043984</c:v>
                </c:pt>
                <c:pt idx="1">
                  <c:v>24.445829107473894</c:v>
                </c:pt>
                <c:pt idx="2">
                  <c:v>24.453296590476562</c:v>
                </c:pt>
                <c:pt idx="3">
                  <c:v>24.46746186964668</c:v>
                </c:pt>
                <c:pt idx="4">
                  <c:v>24.489089914731743</c:v>
                </c:pt>
                <c:pt idx="5">
                  <c:v>24.518768219044532</c:v>
                </c:pt>
                <c:pt idx="6">
                  <c:v>24.556981293915165</c:v>
                </c:pt>
                <c:pt idx="7">
                  <c:v>24.604144918693567</c:v>
                </c:pt>
                <c:pt idx="8">
                  <c:v>24.660625108514015</c:v>
                </c:pt>
                <c:pt idx="9">
                  <c:v>24.726749838756504</c:v>
                </c:pt>
                <c:pt idx="10">
                  <c:v>24.802816847657205</c:v>
                </c:pt>
                <c:pt idx="11">
                  <c:v>26.161982753118963</c:v>
                </c:pt>
                <c:pt idx="12">
                  <c:v>28.729374681626794</c:v>
                </c:pt>
                <c:pt idx="13">
                  <c:v>32.62210578961259</c:v>
                </c:pt>
                <c:pt idx="14">
                  <c:v>37.910612205962252</c:v>
                </c:pt>
                <c:pt idx="15">
                  <c:v>44.630445746683151</c:v>
                </c:pt>
                <c:pt idx="16">
                  <c:v>52.787353408141776</c:v>
                </c:pt>
                <c:pt idx="17">
                  <c:v>62.360154649771928</c:v>
                </c:pt>
                <c:pt idx="18">
                  <c:v>73.302861165005226</c:v>
                </c:pt>
                <c:pt idx="19">
                  <c:v>85.546624707228602</c:v>
                </c:pt>
                <c:pt idx="20">
                  <c:v>99.001777077348123</c:v>
                </c:pt>
                <c:pt idx="21">
                  <c:v>113.56007994032258</c:v>
                </c:pt>
                <c:pt idx="22">
                  <c:v>129.09722431887403</c:v>
                </c:pt>
                <c:pt idx="23">
                  <c:v>145.4755729818803</c:v>
                </c:pt>
                <c:pt idx="24">
                  <c:v>162.5471086605381</c:v>
                </c:pt>
                <c:pt idx="25">
                  <c:v>180.15653070620107</c:v>
                </c:pt>
                <c:pt idx="26">
                  <c:v>198.14442953765507</c:v>
                </c:pt>
                <c:pt idx="27">
                  <c:v>216.35046059248302</c:v>
                </c:pt>
                <c:pt idx="28">
                  <c:v>234.61643671304623</c:v>
                </c:pt>
                <c:pt idx="29">
                  <c:v>252.78925941835786</c:v>
                </c:pt>
                <c:pt idx="30">
                  <c:v>270.72361484576436</c:v>
                </c:pt>
                <c:pt idx="31">
                  <c:v>288.28436876178989</c:v>
                </c:pt>
                <c:pt idx="32">
                  <c:v>305.34860634217159</c:v>
                </c:pt>
                <c:pt idx="33">
                  <c:v>321.80727573982091</c:v>
                </c:pt>
                <c:pt idx="34">
                  <c:v>337.56640907738677</c:v>
                </c:pt>
                <c:pt idx="35">
                  <c:v>352.54790967650337</c:v>
                </c:pt>
                <c:pt idx="36">
                  <c:v>366.68990933847334</c:v>
                </c:pt>
                <c:pt idx="37">
                  <c:v>379.94671363766668</c:v>
                </c:pt>
                <c:pt idx="38">
                  <c:v>392.28836587582373</c:v>
                </c:pt>
                <c:pt idx="39">
                  <c:v>403.69987107727752</c:v>
                </c:pt>
                <c:pt idx="40">
                  <c:v>414.18012981483332</c:v>
                </c:pt>
                <c:pt idx="41">
                  <c:v>423.74063751781381</c:v>
                </c:pt>
                <c:pt idx="42">
                  <c:v>432.40400814590168</c:v>
                </c:pt>
                <c:pt idx="43">
                  <c:v>440.20238177193505</c:v>
                </c:pt>
                <c:pt idx="44">
                  <c:v>447.17577388607162</c:v>
                </c:pt>
                <c:pt idx="45">
                  <c:v>453.37042040020816</c:v>
                </c:pt>
                <c:pt idx="46">
                  <c:v>458.83716676295944</c:v>
                </c:pt>
                <c:pt idx="47">
                  <c:v>463.62994271227802</c:v>
                </c:pt>
                <c:pt idx="48">
                  <c:v>467.80435643954451</c:v>
                </c:pt>
                <c:pt idx="49">
                  <c:v>471.41643375740892</c:v>
                </c:pt>
                <c:pt idx="50">
                  <c:v>474.52151966834822</c:v>
                </c:pt>
                <c:pt idx="51">
                  <c:v>477.17335188917525</c:v>
                </c:pt>
                <c:pt idx="52">
                  <c:v>479.42330870380164</c:v>
                </c:pt>
                <c:pt idx="53">
                  <c:v>481.31982722610383</c:v>
                </c:pt>
                <c:pt idx="54">
                  <c:v>482.90798291502409</c:v>
                </c:pt>
                <c:pt idx="55">
                  <c:v>484.22921707909296</c:v>
                </c:pt>
                <c:pt idx="56">
                  <c:v>485.32119615272785</c:v>
                </c:pt>
                <c:pt idx="57">
                  <c:v>486.2177846775931</c:v>
                </c:pt>
                <c:pt idx="58">
                  <c:v>486.94911308623216</c:v>
                </c:pt>
                <c:pt idx="59">
                  <c:v>487.54172143351423</c:v>
                </c:pt>
                <c:pt idx="60">
                  <c:v>488.01876100255021</c:v>
                </c:pt>
                <c:pt idx="61">
                  <c:v>488.40023706313684</c:v>
                </c:pt>
                <c:pt idx="62">
                  <c:v>488.70327781994592</c:v>
                </c:pt>
                <c:pt idx="63">
                  <c:v>488.94241660095662</c:v>
                </c:pt>
                <c:pt idx="64">
                  <c:v>489.12987646621451</c:v>
                </c:pt>
                <c:pt idx="65">
                  <c:v>489.27584854549048</c:v>
                </c:pt>
                <c:pt idx="66">
                  <c:v>489.38875744643701</c:v>
                </c:pt>
                <c:pt idx="67">
                  <c:v>489.4755089417219</c:v>
                </c:pt>
                <c:pt idx="68">
                  <c:v>489.54171679646856</c:v>
                </c:pt>
                <c:pt idx="69">
                  <c:v>489.59190700901615</c:v>
                </c:pt>
                <c:pt idx="70">
                  <c:v>489.62969889920811</c:v>
                </c:pt>
                <c:pt idx="71">
                  <c:v>489.65796339427948</c:v>
                </c:pt>
                <c:pt idx="72">
                  <c:v>489.67895954908414</c:v>
                </c:pt>
                <c:pt idx="73">
                  <c:v>489.69445081861284</c:v>
                </c:pt>
                <c:pt idx="74">
                  <c:v>489.70580290477722</c:v>
                </c:pt>
                <c:pt idx="75">
                  <c:v>489.7140651564597</c:v>
                </c:pt>
                <c:pt idx="76">
                  <c:v>489.72003754184203</c:v>
                </c:pt>
                <c:pt idx="77">
                  <c:v>489.72432516322897</c:v>
                </c:pt>
                <c:pt idx="78">
                  <c:v>489.7273821723158</c:v>
                </c:pt>
                <c:pt idx="79">
                  <c:v>489.72954678991681</c:v>
                </c:pt>
                <c:pt idx="80">
                  <c:v>489.73106895664012</c:v>
                </c:pt>
                <c:pt idx="81">
                  <c:v>489.7321319541453</c:v>
                </c:pt>
                <c:pt idx="82">
                  <c:v>489.7328691512696</c:v>
                </c:pt>
                <c:pt idx="83">
                  <c:v>489.73337685312458</c:v>
                </c:pt>
                <c:pt idx="84">
                  <c:v>489.73372406930258</c:v>
                </c:pt>
                <c:pt idx="85">
                  <c:v>489.7339598724426</c:v>
                </c:pt>
                <c:pt idx="86">
                  <c:v>489.73411889179744</c:v>
                </c:pt>
                <c:pt idx="87">
                  <c:v>489.73422537803958</c:v>
                </c:pt>
                <c:pt idx="88">
                  <c:v>489.73429618443197</c:v>
                </c:pt>
                <c:pt idx="89">
                  <c:v>489.73434293417552</c:v>
                </c:pt>
                <c:pt idx="90">
                  <c:v>489.73437358245855</c:v>
                </c:pt>
                <c:pt idx="91">
                  <c:v>489.73439353258158</c:v>
                </c:pt>
                <c:pt idx="92">
                  <c:v>489.73440642664775</c:v>
                </c:pt>
                <c:pt idx="93">
                  <c:v>489.73441470095196</c:v>
                </c:pt>
                <c:pt idx="94">
                  <c:v>489.73441997279821</c:v>
                </c:pt>
                <c:pt idx="95">
                  <c:v>489.73442330764658</c:v>
                </c:pt>
                <c:pt idx="96">
                  <c:v>489.73442540206747</c:v>
                </c:pt>
                <c:pt idx="97">
                  <c:v>489.73442670799426</c:v>
                </c:pt>
                <c:pt idx="98">
                  <c:v>489.73442751640692</c:v>
                </c:pt>
                <c:pt idx="99">
                  <c:v>489.73442801322727</c:v>
                </c:pt>
                <c:pt idx="100">
                  <c:v>489.73442831634412</c:v>
                </c:pt>
                <c:pt idx="101">
                  <c:v>489.73442849993779</c:v>
                </c:pt>
                <c:pt idx="102">
                  <c:v>489.73442861032913</c:v>
                </c:pt>
                <c:pt idx="103">
                  <c:v>489.7344286762214</c:v>
                </c:pt>
                <c:pt idx="104">
                  <c:v>489.73442871526493</c:v>
                </c:pt>
                <c:pt idx="105">
                  <c:v>489.73442873823012</c:v>
                </c:pt>
                <c:pt idx="106">
                  <c:v>489.73442875163897</c:v>
                </c:pt>
                <c:pt idx="107">
                  <c:v>489.73442875941055</c:v>
                </c:pt>
                <c:pt idx="108">
                  <c:v>489.73442876388151</c:v>
                </c:pt>
                <c:pt idx="109">
                  <c:v>489.73442876643475</c:v>
                </c:pt>
                <c:pt idx="110">
                  <c:v>489.73442876788192</c:v>
                </c:pt>
                <c:pt idx="111">
                  <c:v>489.7344287686962</c:v>
                </c:pt>
                <c:pt idx="112">
                  <c:v>489.73442876915084</c:v>
                </c:pt>
                <c:pt idx="113">
                  <c:v>489.73442876940283</c:v>
                </c:pt>
                <c:pt idx="114">
                  <c:v>489.73442876954152</c:v>
                </c:pt>
                <c:pt idx="115">
                  <c:v>489.73442876961724</c:v>
                </c:pt>
                <c:pt idx="116">
                  <c:v>489.73442876965828</c:v>
                </c:pt>
                <c:pt idx="117">
                  <c:v>489.73442876968033</c:v>
                </c:pt>
                <c:pt idx="118">
                  <c:v>489.7344287696921</c:v>
                </c:pt>
                <c:pt idx="119">
                  <c:v>489.7344287696983</c:v>
                </c:pt>
                <c:pt idx="120">
                  <c:v>489.73442876970159</c:v>
                </c:pt>
                <c:pt idx="121">
                  <c:v>489.73442876970336</c:v>
                </c:pt>
                <c:pt idx="122">
                  <c:v>489.73442876970421</c:v>
                </c:pt>
                <c:pt idx="123">
                  <c:v>489.73442876970466</c:v>
                </c:pt>
                <c:pt idx="124">
                  <c:v>489.73442876970489</c:v>
                </c:pt>
                <c:pt idx="125">
                  <c:v>489.734428769705</c:v>
                </c:pt>
                <c:pt idx="126">
                  <c:v>489.73442876970506</c:v>
                </c:pt>
                <c:pt idx="127">
                  <c:v>489.73442876970512</c:v>
                </c:pt>
                <c:pt idx="128">
                  <c:v>489.73442876970512</c:v>
                </c:pt>
                <c:pt idx="129">
                  <c:v>489.73442876970512</c:v>
                </c:pt>
                <c:pt idx="130">
                  <c:v>489.73442876970512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46-4579-9391-D90408E4383A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S12'!$E$126:$E$251</c:f>
              <c:numCache>
                <c:formatCode>0</c:formatCode>
                <c:ptCount val="126"/>
                <c:pt idx="0">
                  <c:v>33.628586391224701</c:v>
                </c:pt>
                <c:pt idx="1">
                  <c:v>33.534401928146458</c:v>
                </c:pt>
                <c:pt idx="2">
                  <c:v>33.453206486178139</c:v>
                </c:pt>
                <c:pt idx="3">
                  <c:v>33.385000065319758</c:v>
                </c:pt>
                <c:pt idx="4">
                  <c:v>33.329782665571294</c:v>
                </c:pt>
                <c:pt idx="5">
                  <c:v>33.287554286932753</c:v>
                </c:pt>
                <c:pt idx="6">
                  <c:v>33.579666661593379</c:v>
                </c:pt>
                <c:pt idx="7">
                  <c:v>35.170681147246697</c:v>
                </c:pt>
                <c:pt idx="8">
                  <c:v>38.0605977438927</c:v>
                </c:pt>
                <c:pt idx="9">
                  <c:v>42.249416451531395</c:v>
                </c:pt>
                <c:pt idx="10">
                  <c:v>47.737137270162776</c:v>
                </c:pt>
                <c:pt idx="11">
                  <c:v>54.52376019978685</c:v>
                </c:pt>
                <c:pt idx="12">
                  <c:v>62.609285240403622</c:v>
                </c:pt>
                <c:pt idx="13">
                  <c:v>71.993712392013066</c:v>
                </c:pt>
                <c:pt idx="14">
                  <c:v>83.708881086700003</c:v>
                </c:pt>
                <c:pt idx="15">
                  <c:v>96.589120497600007</c:v>
                </c:pt>
                <c:pt idx="16">
                  <c:v>110.54084327694279</c:v>
                </c:pt>
                <c:pt idx="17">
                  <c:v>126.72379981212241</c:v>
                </c:pt>
                <c:pt idx="18">
                  <c:v>144.14641734720672</c:v>
                </c:pt>
                <c:pt idx="19">
                  <c:v>162.700010272176</c:v>
                </c:pt>
                <c:pt idx="20">
                  <c:v>182.26291050462194</c:v>
                </c:pt>
                <c:pt idx="21">
                  <c:v>202.7025111265944</c:v>
                </c:pt>
                <c:pt idx="22">
                  <c:v>223.8774573734857</c:v>
                </c:pt>
                <c:pt idx="23">
                  <c:v>245.6399486730121</c:v>
                </c:pt>
                <c:pt idx="24">
                  <c:v>267.83810897241926</c:v>
                </c:pt>
                <c:pt idx="25">
                  <c:v>290.31837841808499</c:v>
                </c:pt>
                <c:pt idx="26">
                  <c:v>312.92787738953245</c:v>
                </c:pt>
                <c:pt idx="27">
                  <c:v>335.51669380610633</c:v>
                </c:pt>
                <c:pt idx="28">
                  <c:v>357.94004638259401</c:v>
                </c:pt>
                <c:pt idx="29">
                  <c:v>380.06027994695273</c:v>
                </c:pt>
                <c:pt idx="30">
                  <c:v>401.74865384947867</c:v>
                </c:pt>
                <c:pt idx="31">
                  <c:v>422.88689065070156</c:v>
                </c:pt>
                <c:pt idx="32">
                  <c:v>443.36845940347308</c:v>
                </c:pt>
                <c:pt idx="33">
                  <c:v>463.09957564597272</c:v>
                </c:pt>
                <c:pt idx="34">
                  <c:v>481.99990838466908</c:v>
                </c:pt>
                <c:pt idx="35">
                  <c:v>500.00299255531348</c:v>
                </c:pt>
                <c:pt idx="36">
                  <c:v>517.05635340168544</c:v>
                </c:pt>
                <c:pt idx="37">
                  <c:v>533.12135662514459</c:v>
                </c:pt>
                <c:pt idx="38">
                  <c:v>548.17280478580926</c:v>
                </c:pt>
                <c:pt idx="39">
                  <c:v>562.19830607498966</c:v>
                </c:pt>
                <c:pt idx="40">
                  <c:v>575.19744607500888</c:v>
                </c:pt>
                <c:pt idx="41">
                  <c:v>587.18079637840992</c:v>
                </c:pt>
                <c:pt idx="42">
                  <c:v>598.16879591139286</c:v>
                </c:pt>
                <c:pt idx="43">
                  <c:v>608.19054150866623</c:v>
                </c:pt>
                <c:pt idx="44">
                  <c:v>617.28252378219497</c:v>
                </c:pt>
                <c:pt idx="45">
                  <c:v>625.48734272241973</c:v>
                </c:pt>
                <c:pt idx="46">
                  <c:v>632.85243491231074</c:v>
                </c:pt>
                <c:pt idx="47">
                  <c:v>639.42884089389088</c:v>
                </c:pt>
                <c:pt idx="48">
                  <c:v>645.27003729340515</c:v>
                </c:pt>
                <c:pt idx="49">
                  <c:v>650.43085398193841</c:v>
                </c:pt>
                <c:pt idx="50">
                  <c:v>654.96649201800915</c:v>
                </c:pt>
                <c:pt idx="51">
                  <c:v>658.93165357175701</c:v>
                </c:pt>
                <c:pt idx="52">
                  <c:v>662.37979063305306</c:v>
                </c:pt>
                <c:pt idx="53">
                  <c:v>665.36247520087443</c:v>
                </c:pt>
                <c:pt idx="54">
                  <c:v>667.92888995364001</c:v>
                </c:pt>
                <c:pt idx="55">
                  <c:v>670.12543519522512</c:v>
                </c:pt>
                <c:pt idx="56">
                  <c:v>671.99544521413782</c:v>
                </c:pt>
                <c:pt idx="57">
                  <c:v>673.57900510989623</c:v>
                </c:pt>
                <c:pt idx="58">
                  <c:v>674.91285763031988</c:v>
                </c:pt>
                <c:pt idx="59">
                  <c:v>676.03038860233733</c:v>
                </c:pt>
                <c:pt idx="60">
                  <c:v>676.9616790840679</c:v>
                </c:pt>
                <c:pt idx="61">
                  <c:v>677.73361235984601</c:v>
                </c:pt>
                <c:pt idx="62">
                  <c:v>678.37002427514403</c:v>
                </c:pt>
                <c:pt idx="63">
                  <c:v>678.89188609225971</c:v>
                </c:pt>
                <c:pt idx="64">
                  <c:v>679.31750996608787</c:v>
                </c:pt>
                <c:pt idx="65">
                  <c:v>679.6627682204753</c:v>
                </c:pt>
                <c:pt idx="66">
                  <c:v>679.94131878286828</c:v>
                </c:pt>
                <c:pt idx="67">
                  <c:v>680.16483034882742</c:v>
                </c:pt>
                <c:pt idx="68">
                  <c:v>680.34320204784433</c:v>
                </c:pt>
                <c:pt idx="69">
                  <c:v>680.48477352666839</c:v>
                </c:pt>
                <c:pt idx="70">
                  <c:v>680.59652242461482</c:v>
                </c:pt>
                <c:pt idx="71">
                  <c:v>680.68424716502057</c:v>
                </c:pt>
                <c:pt idx="72">
                  <c:v>680.75273381472095</c:v>
                </c:pt>
                <c:pt idx="73">
                  <c:v>680.8059064632464</c:v>
                </c:pt>
                <c:pt idx="74">
                  <c:v>680.84696114592305</c:v>
                </c:pt>
                <c:pt idx="75">
                  <c:v>680.87848378577485</c:v>
                </c:pt>
                <c:pt idx="76">
                  <c:v>680.90255296745022</c:v>
                </c:pt>
                <c:pt idx="77">
                  <c:v>680.92082859431957</c:v>
                </c:pt>
                <c:pt idx="78">
                  <c:v>680.93462763084892</c:v>
                </c:pt>
                <c:pt idx="79">
                  <c:v>680.94498821041009</c:v>
                </c:pt>
                <c:pt idx="80">
                  <c:v>680.95272340765382</c:v>
                </c:pt>
                <c:pt idx="81">
                  <c:v>680.95846594754823</c:v>
                </c:pt>
                <c:pt idx="82">
                  <c:v>680.96270506203848</c:v>
                </c:pt>
                <c:pt idx="83">
                  <c:v>680.96581662048447</c:v>
                </c:pt>
                <c:pt idx="84">
                  <c:v>680.96808756045414</c:v>
                </c:pt>
                <c:pt idx="85">
                  <c:v>680.96973553839189</c:v>
                </c:pt>
                <c:pt idx="86">
                  <c:v>680.97092461092564</c:v>
                </c:pt>
                <c:pt idx="87">
                  <c:v>680.97177765148319</c:v>
                </c:pt>
                <c:pt idx="88">
                  <c:v>680.97238610660736</c:v>
                </c:pt>
                <c:pt idx="89">
                  <c:v>680.97281760395288</c:v>
                </c:pt>
                <c:pt idx="90">
                  <c:v>680.97312184063196</c:v>
                </c:pt>
                <c:pt idx="91">
                  <c:v>680.97333510684291</c:v>
                </c:pt>
                <c:pt idx="92">
                  <c:v>680.97348373556645</c:v>
                </c:pt>
                <c:pt idx="93">
                  <c:v>680.97358671413269</c:v>
                </c:pt>
                <c:pt idx="94">
                  <c:v>680.97365764700146</c:v>
                </c:pt>
                <c:pt idx="95">
                  <c:v>680.97370622034543</c:v>
                </c:pt>
                <c:pt idx="96">
                  <c:v>680.97373928709385</c:v>
                </c:pt>
                <c:pt idx="97">
                  <c:v>680.97376166509127</c:v>
                </c:pt>
                <c:pt idx="98">
                  <c:v>680.97377672007985</c:v>
                </c:pt>
                <c:pt idx="99">
                  <c:v>680.97378678852419</c:v>
                </c:pt>
                <c:pt idx="100">
                  <c:v>680.97379348213315</c:v>
                </c:pt>
                <c:pt idx="101">
                  <c:v>680.97379790564923</c:v>
                </c:pt>
                <c:pt idx="102">
                  <c:v>680.97380081152778</c:v>
                </c:pt>
                <c:pt idx="103">
                  <c:v>680.97380270903432</c:v>
                </c:pt>
                <c:pt idx="104">
                  <c:v>680.97380394065897</c:v>
                </c:pt>
                <c:pt idx="105">
                  <c:v>680.97380473527278</c:v>
                </c:pt>
                <c:pt idx="106">
                  <c:v>680.97380524484981</c:v>
                </c:pt>
                <c:pt idx="107">
                  <c:v>680.97380556966255</c:v>
                </c:pt>
                <c:pt idx="108">
                  <c:v>680.97380577545005</c:v>
                </c:pt>
                <c:pt idx="109">
                  <c:v>680.97380590503701</c:v>
                </c:pt>
                <c:pt idx="110">
                  <c:v>680.97380598614313</c:v>
                </c:pt>
                <c:pt idx="111">
                  <c:v>680.97380603659644</c:v>
                </c:pt>
                <c:pt idx="112">
                  <c:v>680.97380606778961</c:v>
                </c:pt>
                <c:pt idx="113">
                  <c:v>680.97380608695698</c:v>
                </c:pt>
                <c:pt idx="114">
                  <c:v>680.97380609866252</c:v>
                </c:pt>
                <c:pt idx="115">
                  <c:v>680.97380610576704</c:v>
                </c:pt>
                <c:pt idx="116">
                  <c:v>680.97380611005235</c:v>
                </c:pt>
                <c:pt idx="117">
                  <c:v>680.97380611262133</c:v>
                </c:pt>
                <c:pt idx="118">
                  <c:v>680.97380611415167</c:v>
                </c:pt>
                <c:pt idx="119">
                  <c:v>680.97380611505776</c:v>
                </c:pt>
                <c:pt idx="120">
                  <c:v>680.97380611559083</c:v>
                </c:pt>
                <c:pt idx="121">
                  <c:v>680.97380611590245</c:v>
                </c:pt>
                <c:pt idx="122">
                  <c:v>680.97380611608355</c:v>
                </c:pt>
                <c:pt idx="123">
                  <c:v>680.97380611618814</c:v>
                </c:pt>
                <c:pt idx="124">
                  <c:v>680.97380611624817</c:v>
                </c:pt>
                <c:pt idx="125">
                  <c:v>680.97380611628228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46-4579-9391-D90408E4383A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S12'!$H$128:$H$251</c:f>
              <c:numCache>
                <c:formatCode>0</c:formatCode>
                <c:ptCount val="124"/>
                <c:pt idx="0">
                  <c:v>39.446743029032902</c:v>
                </c:pt>
                <c:pt idx="1">
                  <c:v>39.324660931751552</c:v>
                </c:pt>
                <c:pt idx="2">
                  <c:v>39.215450487750054</c:v>
                </c:pt>
                <c:pt idx="3">
                  <c:v>39.119111697028416</c:v>
                </c:pt>
                <c:pt idx="4">
                  <c:v>38.863664720204099</c:v>
                </c:pt>
                <c:pt idx="5">
                  <c:v>39.895383071365387</c:v>
                </c:pt>
                <c:pt idx="6">
                  <c:v>42.214266750512273</c:v>
                </c:pt>
                <c:pt idx="7">
                  <c:v>45.820315757644757</c:v>
                </c:pt>
                <c:pt idx="8">
                  <c:v>50.713530092762845</c:v>
                </c:pt>
                <c:pt idx="9">
                  <c:v>56.893909755866531</c:v>
                </c:pt>
                <c:pt idx="10">
                  <c:v>64.361454746955815</c:v>
                </c:pt>
                <c:pt idx="11">
                  <c:v>73.116165066030703</c:v>
                </c:pt>
                <c:pt idx="12">
                  <c:v>83.158040713091182</c:v>
                </c:pt>
                <c:pt idx="13">
                  <c:v>96.092427833900004</c:v>
                </c:pt>
                <c:pt idx="14">
                  <c:v>110.082418932</c:v>
                </c:pt>
                <c:pt idx="15">
                  <c:v>125.674181616</c:v>
                </c:pt>
                <c:pt idx="16">
                  <c:v>143.00896225624811</c:v>
                </c:pt>
                <c:pt idx="17">
                  <c:v>162.15215596965243</c:v>
                </c:pt>
                <c:pt idx="18">
                  <c:v>182.54520845981864</c:v>
                </c:pt>
                <c:pt idx="19">
                  <c:v>204.07037413512182</c:v>
                </c:pt>
                <c:pt idx="20">
                  <c:v>226.59755307479799</c:v>
                </c:pt>
                <c:pt idx="21">
                  <c:v>249.9862842777359</c:v>
                </c:pt>
                <c:pt idx="22">
                  <c:v>274.08788512082918</c:v>
                </c:pt>
                <c:pt idx="23">
                  <c:v>298.74770058376822</c:v>
                </c:pt>
                <c:pt idx="24">
                  <c:v>323.80742066467951</c:v>
                </c:pt>
                <c:pt idx="25">
                  <c:v>349.10742099972884</c:v>
                </c:pt>
                <c:pt idx="26">
                  <c:v>374.48907998117528</c:v>
                </c:pt>
                <c:pt idx="27">
                  <c:v>399.79702560526835</c:v>
                </c:pt>
                <c:pt idx="28">
                  <c:v>424.88126680930583</c:v>
                </c:pt>
                <c:pt idx="29">
                  <c:v>449.59916707343029</c:v>
                </c:pt>
                <c:pt idx="30">
                  <c:v>473.81722242276516</c:v>
                </c:pt>
                <c:pt idx="31">
                  <c:v>497.4126114837938</c:v>
                </c:pt>
                <c:pt idx="32">
                  <c:v>520.27449170347609</c:v>
                </c:pt>
                <c:pt idx="33">
                  <c:v>542.30502297965143</c:v>
                </c:pt>
                <c:pt idx="34">
                  <c:v>563.42010750664474</c:v>
                </c:pt>
                <c:pt idx="35">
                  <c:v>583.54984233197001</c:v>
                </c:pt>
                <c:pt idx="36">
                  <c:v>602.63868867292388</c:v>
                </c:pt>
                <c:pt idx="37">
                  <c:v>620.64536919438729</c:v>
                </c:pt>
                <c:pt idx="38">
                  <c:v>637.54251096485063</c:v>
                </c:pt>
                <c:pt idx="39">
                  <c:v>653.31605748436118</c:v>
                </c:pt>
                <c:pt idx="40">
                  <c:v>667.96447785500209</c:v>
                </c:pt>
                <c:pt idx="41">
                  <c:v>681.49780472789132</c:v>
                </c:pt>
                <c:pt idx="42">
                  <c:v>693.93653504604026</c:v>
                </c:pt>
                <c:pt idx="43">
                  <c:v>705.31042879555628</c:v>
                </c:pt>
                <c:pt idx="44">
                  <c:v>715.65724101186072</c:v>
                </c:pt>
                <c:pt idx="45">
                  <c:v>725.02142124007605</c:v>
                </c:pt>
                <c:pt idx="46">
                  <c:v>733.45281263398954</c:v>
                </c:pt>
                <c:pt idx="47">
                  <c:v>741.00538004068903</c:v>
                </c:pt>
                <c:pt idx="48">
                  <c:v>747.73599292418169</c:v>
                </c:pt>
                <c:pt idx="49">
                  <c:v>753.7032850098044</c:v>
                </c:pt>
                <c:pt idx="50">
                  <c:v>758.96660826451694</c:v>
                </c:pt>
                <c:pt idx="51">
                  <c:v>763.58509444412027</c:v>
                </c:pt>
                <c:pt idx="52">
                  <c:v>767.61683310303295</c:v>
                </c:pt>
                <c:pt idx="53">
                  <c:v>771.11817082314997</c:v>
                </c:pt>
                <c:pt idx="54">
                  <c:v>774.14313260037181</c:v>
                </c:pt>
                <c:pt idx="55">
                  <c:v>776.74296292930853</c:v>
                </c:pt>
                <c:pt idx="56">
                  <c:v>778.96578121952393</c:v>
                </c:pt>
                <c:pt idx="57">
                  <c:v>780.85634380383385</c:v>
                </c:pt>
                <c:pt idx="58">
                  <c:v>782.45590297750675</c:v>
                </c:pt>
                <c:pt idx="59">
                  <c:v>783.80215222961749</c:v>
                </c:pt>
                <c:pt idx="60">
                  <c:v>784.92924606647148</c:v>
                </c:pt>
                <c:pt idx="61">
                  <c:v>785.86788253726377</c:v>
                </c:pt>
                <c:pt idx="62">
                  <c:v>786.64543669674333</c:v>
                </c:pt>
                <c:pt idx="63">
                  <c:v>787.28613371301606</c:v>
                </c:pt>
                <c:pt idx="64">
                  <c:v>787.81125108089634</c:v>
                </c:pt>
                <c:pt idx="65">
                  <c:v>788.23934036204935</c:v>
                </c:pt>
                <c:pt idx="66">
                  <c:v>788.58645997482381</c:v>
                </c:pt>
                <c:pt idx="67">
                  <c:v>788.86641173668238</c:v>
                </c:pt>
                <c:pt idx="68">
                  <c:v>789.09097506521471</c:v>
                </c:pt>
                <c:pt idx="69">
                  <c:v>789.27013392297215</c:v>
                </c:pt>
                <c:pt idx="70">
                  <c:v>789.41229270903932</c:v>
                </c:pt>
                <c:pt idx="71">
                  <c:v>789.52447832777079</c:v>
                </c:pt>
                <c:pt idx="72">
                  <c:v>789.6125265826854</c:v>
                </c:pt>
                <c:pt idx="73">
                  <c:v>789.68125183947609</c:v>
                </c:pt>
                <c:pt idx="74">
                  <c:v>789.73459957184252</c:v>
                </c:pt>
                <c:pt idx="75">
                  <c:v>789.77578194878356</c:v>
                </c:pt>
                <c:pt idx="76">
                  <c:v>789.807397048143</c:v>
                </c:pt>
                <c:pt idx="77">
                  <c:v>789.83153259819426</c:v>
                </c:pt>
                <c:pt idx="78">
                  <c:v>789.84985536882243</c:v>
                </c:pt>
                <c:pt idx="79">
                  <c:v>789.8636874697105</c:v>
                </c:pt>
                <c:pt idx="80">
                  <c:v>789.87407087861061</c:v>
                </c:pt>
                <c:pt idx="81">
                  <c:v>789.88182153182061</c:v>
                </c:pt>
                <c:pt idx="82">
                  <c:v>789.88757427408609</c:v>
                </c:pt>
                <c:pt idx="83">
                  <c:v>789.89181989787733</c:v>
                </c:pt>
                <c:pt idx="84">
                  <c:v>789.89493541248055</c:v>
                </c:pt>
                <c:pt idx="85">
                  <c:v>789.89720858018461</c:v>
                </c:pt>
                <c:pt idx="86">
                  <c:v>789.89885764709902</c:v>
                </c:pt>
                <c:pt idx="87">
                  <c:v>789.90004708537697</c:v>
                </c:pt>
                <c:pt idx="88">
                  <c:v>789.90090005604179</c:v>
                </c:pt>
                <c:pt idx="89">
                  <c:v>789.90150820023064</c:v>
                </c:pt>
                <c:pt idx="90">
                  <c:v>789.90193927345342</c:v>
                </c:pt>
                <c:pt idx="91">
                  <c:v>789.90224305353945</c:v>
                </c:pt>
                <c:pt idx="92">
                  <c:v>789.90245587875643</c:v>
                </c:pt>
                <c:pt idx="93">
                  <c:v>789.90260410809651</c:v>
                </c:pt>
                <c:pt idx="94">
                  <c:v>789.90270674046747</c:v>
                </c:pt>
                <c:pt idx="95">
                  <c:v>789.90277738286852</c:v>
                </c:pt>
                <c:pt idx="96">
                  <c:v>789.90282571870841</c:v>
                </c:pt>
                <c:pt idx="97">
                  <c:v>789.90285859536607</c:v>
                </c:pt>
                <c:pt idx="98">
                  <c:v>789.90288082398502</c:v>
                </c:pt>
                <c:pt idx="99">
                  <c:v>789.9028957634697</c:v>
                </c:pt>
                <c:pt idx="100">
                  <c:v>789.90290574389326</c:v>
                </c:pt>
                <c:pt idx="101">
                  <c:v>789.90291237131294</c:v>
                </c:pt>
                <c:pt idx="102">
                  <c:v>789.90291674566822</c:v>
                </c:pt>
                <c:pt idx="103">
                  <c:v>789.90291961545552</c:v>
                </c:pt>
                <c:pt idx="104">
                  <c:v>789.90292148675542</c:v>
                </c:pt>
                <c:pt idx="105">
                  <c:v>789.90292269954989</c:v>
                </c:pt>
                <c:pt idx="106">
                  <c:v>789.90292348076923</c:v>
                </c:pt>
                <c:pt idx="107">
                  <c:v>789.90292398091105</c:v>
                </c:pt>
                <c:pt idx="108">
                  <c:v>789.90292429913984</c:v>
                </c:pt>
                <c:pt idx="109">
                  <c:v>789.90292450037509</c:v>
                </c:pt>
                <c:pt idx="110">
                  <c:v>789.90292462684272</c:v>
                </c:pt>
                <c:pt idx="111">
                  <c:v>789.90292470583006</c:v>
                </c:pt>
                <c:pt idx="112">
                  <c:v>789.90292475485637</c:v>
                </c:pt>
                <c:pt idx="113">
                  <c:v>789.90292478509696</c:v>
                </c:pt>
                <c:pt idx="114">
                  <c:v>789.9029248036336</c:v>
                </c:pt>
                <c:pt idx="115">
                  <c:v>789.90292481492475</c:v>
                </c:pt>
                <c:pt idx="116">
                  <c:v>789.90292482175937</c:v>
                </c:pt>
                <c:pt idx="117">
                  <c:v>789.9029248258704</c:v>
                </c:pt>
                <c:pt idx="118">
                  <c:v>789.90292482832751</c:v>
                </c:pt>
                <c:pt idx="119">
                  <c:v>789.9029248297868</c:v>
                </c:pt>
                <c:pt idx="120">
                  <c:v>789.90292483064798</c:v>
                </c:pt>
                <c:pt idx="121">
                  <c:v>789.90292483115297</c:v>
                </c:pt>
                <c:pt idx="122">
                  <c:v>789.90292483144719</c:v>
                </c:pt>
                <c:pt idx="123">
                  <c:v>789.9029248316175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46-4579-9391-D90408E4383A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S12'!$K$131:$K$251</c:f>
              <c:numCache>
                <c:formatCode>0</c:formatCode>
                <c:ptCount val="121"/>
                <c:pt idx="0">
                  <c:v>42.274462653699999</c:v>
                </c:pt>
                <c:pt idx="1">
                  <c:v>43.467172288</c:v>
                </c:pt>
                <c:pt idx="2">
                  <c:v>45.061991502799998</c:v>
                </c:pt>
                <c:pt idx="3">
                  <c:v>47.226122816299998</c:v>
                </c:pt>
                <c:pt idx="4">
                  <c:v>50.126768746700002</c:v>
                </c:pt>
                <c:pt idx="5">
                  <c:v>53.931131811999997</c:v>
                </c:pt>
                <c:pt idx="6">
                  <c:v>58.806414530399998</c:v>
                </c:pt>
                <c:pt idx="7">
                  <c:v>64.919819420099998</c:v>
                </c:pt>
                <c:pt idx="8">
                  <c:v>72.438548999299996</c:v>
                </c:pt>
                <c:pt idx="9">
                  <c:v>81.529805785999997</c:v>
                </c:pt>
                <c:pt idx="10">
                  <c:v>92.360792298500002</c:v>
                </c:pt>
                <c:pt idx="11">
                  <c:v>106.11152017271256</c:v>
                </c:pt>
                <c:pt idx="12">
                  <c:v>122.25110154513166</c:v>
                </c:pt>
                <c:pt idx="13">
                  <c:v>139.92831423390825</c:v>
                </c:pt>
                <c:pt idx="14">
                  <c:v>159.07179051008976</c:v>
                </c:pt>
                <c:pt idx="15">
                  <c:v>179.59399410574215</c:v>
                </c:pt>
                <c:pt idx="16">
                  <c:v>201.39250950028372</c:v>
                </c:pt>
                <c:pt idx="17">
                  <c:v>224.35151391895849</c:v>
                </c:pt>
                <c:pt idx="18">
                  <c:v>248.34342329597141</c:v>
                </c:pt>
                <c:pt idx="19">
                  <c:v>273.23069467521776</c:v>
                </c:pt>
                <c:pt idx="20">
                  <c:v>298.86776040185202</c:v>
                </c:pt>
                <c:pt idx="21">
                  <c:v>325.10306378612836</c:v>
                </c:pt>
                <c:pt idx="22">
                  <c:v>351.78116160762551</c:v>
                </c:pt>
                <c:pt idx="23">
                  <c:v>378.74485584099438</c:v>
                </c:pt>
                <c:pt idx="24">
                  <c:v>405.83731530962723</c:v>
                </c:pt>
                <c:pt idx="25">
                  <c:v>432.90414759246124</c:v>
                </c:pt>
                <c:pt idx="26">
                  <c:v>459.79538238300745</c:v>
                </c:pt>
                <c:pt idx="27">
                  <c:v>486.36732956354825</c:v>
                </c:pt>
                <c:pt idx="28">
                  <c:v>512.48427841502939</c:v>
                </c:pt>
                <c:pt idx="29">
                  <c:v>538.02000850758725</c:v>
                </c:pt>
                <c:pt idx="30">
                  <c:v>562.85908775241649</c:v>
                </c:pt>
                <c:pt idx="31">
                  <c:v>586.8979386635641</c:v>
                </c:pt>
                <c:pt idx="32">
                  <c:v>610.04565988088848</c:v>
                </c:pt>
                <c:pt idx="33">
                  <c:v>632.22459623551595</c:v>
                </c:pt>
                <c:pt idx="34">
                  <c:v>653.3706568860689</c:v>
                </c:pt>
                <c:pt idx="35">
                  <c:v>673.43338711313493</c:v>
                </c:pt>
                <c:pt idx="36">
                  <c:v>692.37580503922118</c:v>
                </c:pt>
                <c:pt idx="37">
                  <c:v>710.17401967065985</c:v>
                </c:pt>
                <c:pt idx="38">
                  <c:v>726.81665109206585</c:v>
                </c:pt>
                <c:pt idx="39">
                  <c:v>742.30407726965109</c:v>
                </c:pt>
                <c:pt idx="40">
                  <c:v>756.64753465850265</c:v>
                </c:pt>
                <c:pt idx="41">
                  <c:v>769.86810161830897</c:v>
                </c:pt>
                <c:pt idx="42">
                  <c:v>781.99559451612424</c:v>
                </c:pt>
                <c:pt idx="43">
                  <c:v>793.06740636184929</c:v>
                </c:pt>
                <c:pt idx="44">
                  <c:v>803.12731694247782</c:v>
                </c:pt>
                <c:pt idx="45">
                  <c:v>812.22430178180321</c:v>
                </c:pt>
                <c:pt idx="46">
                  <c:v>820.41136496251443</c:v>
                </c:pt>
                <c:pt idx="47">
                  <c:v>827.74441803239165</c:v>
                </c:pt>
                <c:pt idx="48">
                  <c:v>834.28122401051996</c:v>
                </c:pt>
                <c:pt idx="49">
                  <c:v>840.08042205127026</c:v>
                </c:pt>
                <c:pt idx="50">
                  <c:v>845.20064474913454</c:v>
                </c:pt>
                <c:pt idx="51">
                  <c:v>849.69973650419706</c:v>
                </c:pt>
                <c:pt idx="52">
                  <c:v>853.63407793186445</c:v>
                </c:pt>
                <c:pt idx="53">
                  <c:v>857.05801809097227</c:v>
                </c:pt>
                <c:pt idx="54">
                  <c:v>860.02341340283408</c:v>
                </c:pt>
                <c:pt idx="55">
                  <c:v>862.57926960136035</c:v>
                </c:pt>
                <c:pt idx="56">
                  <c:v>864.77148093192159</c:v>
                </c:pt>
                <c:pt idx="57">
                  <c:v>866.64265912520534</c:v>
                </c:pt>
                <c:pt idx="58">
                  <c:v>868.23204341451367</c:v>
                </c:pt>
                <c:pt idx="59">
                  <c:v>869.57548202700389</c:v>
                </c:pt>
                <c:pt idx="60">
                  <c:v>870.70547513372685</c:v>
                </c:pt>
                <c:pt idx="61">
                  <c:v>871.65126915144072</c:v>
                </c:pt>
                <c:pt idx="62">
                  <c:v>872.43899250466973</c:v>
                </c:pt>
                <c:pt idx="63">
                  <c:v>873.09182342794759</c:v>
                </c:pt>
                <c:pt idx="64">
                  <c:v>873.63018106214042</c:v>
                </c:pt>
                <c:pt idx="65">
                  <c:v>874.07193192202533</c:v>
                </c:pt>
                <c:pt idx="66">
                  <c:v>874.432604734297</c:v>
                </c:pt>
                <c:pt idx="67">
                  <c:v>874.72560761945329</c:v>
                </c:pt>
                <c:pt idx="68">
                  <c:v>874.96244257665057</c:v>
                </c:pt>
                <c:pt idx="69">
                  <c:v>875.15291319296864</c:v>
                </c:pt>
                <c:pt idx="70">
                  <c:v>875.30532240965067</c:v>
                </c:pt>
                <c:pt idx="71">
                  <c:v>875.42665801654937</c:v>
                </c:pt>
                <c:pt idx="72">
                  <c:v>875.52276429745871</c:v>
                </c:pt>
                <c:pt idx="73">
                  <c:v>875.59849890437101</c:v>
                </c:pt>
                <c:pt idx="74">
                  <c:v>875.65787459434762</c:v>
                </c:pt>
                <c:pt idx="75">
                  <c:v>875.70418591939199</c:v>
                </c:pt>
                <c:pt idx="76">
                  <c:v>875.74012132177984</c:v>
                </c:pt>
                <c:pt idx="77">
                  <c:v>875.76786136173007</c:v>
                </c:pt>
                <c:pt idx="78">
                  <c:v>875.78916399994978</c:v>
                </c:pt>
                <c:pt idx="79">
                  <c:v>875.80543798443568</c:v>
                </c:pt>
                <c:pt idx="80">
                  <c:v>875.81780545942729</c:v>
                </c:pt>
                <c:pt idx="81">
                  <c:v>875.82715493499165</c:v>
                </c:pt>
                <c:pt idx="82">
                  <c:v>875.83418573829579</c:v>
                </c:pt>
                <c:pt idx="83">
                  <c:v>875.83944502137081</c:v>
                </c:pt>
                <c:pt idx="84">
                  <c:v>875.84335833321495</c:v>
                </c:pt>
                <c:pt idx="85">
                  <c:v>875.84625468352885</c:v>
                </c:pt>
                <c:pt idx="86">
                  <c:v>875.84838693710003</c:v>
                </c:pt>
                <c:pt idx="87">
                  <c:v>875.84994828669517</c:v>
                </c:pt>
                <c:pt idx="88">
                  <c:v>875.8510854619982</c:v>
                </c:pt>
                <c:pt idx="89">
                  <c:v>875.85190924545418</c:v>
                </c:pt>
                <c:pt idx="90">
                  <c:v>875.85250278481669</c:v>
                </c:pt>
                <c:pt idx="91">
                  <c:v>875.85292811797297</c:v>
                </c:pt>
                <c:pt idx="92">
                  <c:v>875.85323125895627</c:v>
                </c:pt>
                <c:pt idx="93">
                  <c:v>875.85344613511768</c:v>
                </c:pt>
                <c:pt idx="94">
                  <c:v>875.85359761412781</c:v>
                </c:pt>
                <c:pt idx="95">
                  <c:v>875.85370381542202</c:v>
                </c:pt>
                <c:pt idx="96">
                  <c:v>875.8537778633297</c:v>
                </c:pt>
                <c:pt idx="97">
                  <c:v>875.85382920782922</c:v>
                </c:pt>
                <c:pt idx="98">
                  <c:v>875.85386461292273</c:v>
                </c:pt>
                <c:pt idx="99">
                  <c:v>875.85388889136425</c:v>
                </c:pt>
                <c:pt idx="100">
                  <c:v>875.85390544722156</c:v>
                </c:pt>
                <c:pt idx="101">
                  <c:v>875.85391667389104</c:v>
                </c:pt>
                <c:pt idx="102">
                  <c:v>875.85392424415852</c:v>
                </c:pt>
                <c:pt idx="103">
                  <c:v>875.85392932019954</c:v>
                </c:pt>
                <c:pt idx="104">
                  <c:v>875.85393270462782</c:v>
                </c:pt>
                <c:pt idx="105">
                  <c:v>875.85393494842958</c:v>
                </c:pt>
                <c:pt idx="106">
                  <c:v>875.85393642758982</c:v>
                </c:pt>
                <c:pt idx="107">
                  <c:v>875.85393739714027</c:v>
                </c:pt>
                <c:pt idx="108">
                  <c:v>875.85393802903195</c:v>
                </c:pt>
                <c:pt idx="109">
                  <c:v>875.85393843850443</c:v>
                </c:pt>
                <c:pt idx="110">
                  <c:v>875.85393870232542</c:v>
                </c:pt>
                <c:pt idx="111">
                  <c:v>875.85393887132648</c:v>
                </c:pt>
                <c:pt idx="112">
                  <c:v>875.85393897896245</c:v>
                </c:pt>
                <c:pt idx="113">
                  <c:v>875.85393904711896</c:v>
                </c:pt>
                <c:pt idx="114">
                  <c:v>875.85393909002607</c:v>
                </c:pt>
                <c:pt idx="115">
                  <c:v>875.85393911688084</c:v>
                </c:pt>
                <c:pt idx="116">
                  <c:v>875.85393913359064</c:v>
                </c:pt>
                <c:pt idx="117">
                  <c:v>875.85393914392716</c:v>
                </c:pt>
                <c:pt idx="118">
                  <c:v>875.85393915028362</c:v>
                </c:pt>
                <c:pt idx="119">
                  <c:v>875.85393915416967</c:v>
                </c:pt>
                <c:pt idx="120">
                  <c:v>875.85393915653151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D46-4579-9391-D90408E4383A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S12'!$M$131:$M$251</c:f>
              <c:numCache>
                <c:formatCode>0</c:formatCode>
                <c:ptCount val="121"/>
                <c:pt idx="0">
                  <c:v>43.677793917499997</c:v>
                </c:pt>
                <c:pt idx="1">
                  <c:v>45.2920836403</c:v>
                </c:pt>
                <c:pt idx="2">
                  <c:v>47.167484857300003</c:v>
                </c:pt>
                <c:pt idx="3">
                  <c:v>49.492554346799999</c:v>
                </c:pt>
                <c:pt idx="4">
                  <c:v>52.455848886699997</c:v>
                </c:pt>
                <c:pt idx="5">
                  <c:v>56.245925255000003</c:v>
                </c:pt>
                <c:pt idx="6">
                  <c:v>61.051340229799997</c:v>
                </c:pt>
                <c:pt idx="7">
                  <c:v>67.060650589100007</c:v>
                </c:pt>
                <c:pt idx="8">
                  <c:v>74.462413111100005</c:v>
                </c:pt>
                <c:pt idx="9">
                  <c:v>83.445184573600002</c:v>
                </c:pt>
                <c:pt idx="10">
                  <c:v>94.197521754700006</c:v>
                </c:pt>
                <c:pt idx="11">
                  <c:v>107.99885458357426</c:v>
                </c:pt>
                <c:pt idx="12">
                  <c:v>124.30592766573471</c:v>
                </c:pt>
                <c:pt idx="13">
                  <c:v>142.17634084481321</c:v>
                </c:pt>
                <c:pt idx="14">
                  <c:v>161.54580511533518</c:v>
                </c:pt>
                <c:pt idx="15">
                  <c:v>182.33482265704009</c:v>
                </c:pt>
                <c:pt idx="16">
                  <c:v>204.44979741091063</c:v>
                </c:pt>
                <c:pt idx="17">
                  <c:v>227.78429551299121</c:v>
                </c:pt>
                <c:pt idx="18">
                  <c:v>252.2204519315159</c:v>
                </c:pt>
                <c:pt idx="19">
                  <c:v>277.63051205276406</c:v>
                </c:pt>
                <c:pt idx="20">
                  <c:v>303.87849082772317</c:v>
                </c:pt>
                <c:pt idx="21">
                  <c:v>330.82192716806503</c:v>
                </c:pt>
                <c:pt idx="22">
                  <c:v>358.31370743968705</c:v>
                </c:pt>
                <c:pt idx="23">
                  <c:v>386.20392908605947</c:v>
                </c:pt>
                <c:pt idx="24">
                  <c:v>414.3417735931078</c:v>
                </c:pt>
                <c:pt idx="25">
                  <c:v>442.57735716171635</c:v>
                </c:pt>
                <c:pt idx="26">
                  <c:v>470.76352755712304</c:v>
                </c:pt>
                <c:pt idx="27">
                  <c:v>498.75757661685446</c:v>
                </c:pt>
                <c:pt idx="28">
                  <c:v>526.42283976268823</c:v>
                </c:pt>
                <c:pt idx="29">
                  <c:v>553.63015650009936</c:v>
                </c:pt>
                <c:pt idx="30">
                  <c:v>580.25916920374573</c:v>
                </c:pt>
                <c:pt idx="31">
                  <c:v>606.19944136529818</c:v>
                </c:pt>
                <c:pt idx="32">
                  <c:v>631.35138079119281</c:v>
                </c:pt>
                <c:pt idx="33">
                  <c:v>655.62695784319067</c:v>
                </c:pt>
                <c:pt idx="34">
                  <c:v>678.95021356841892</c:v>
                </c:pt>
                <c:pt idx="35">
                  <c:v>701.25755732175264</c:v>
                </c:pt>
                <c:pt idx="36">
                  <c:v>722.49785809962873</c:v>
                </c:pt>
                <c:pt idx="37">
                  <c:v>742.63233814807165</c:v>
                </c:pt>
                <c:pt idx="38">
                  <c:v>761.63428135921868</c:v>
                </c:pt>
                <c:pt idx="39">
                  <c:v>779.48857242824135</c:v>
                </c:pt>
                <c:pt idx="40">
                  <c:v>796.19108562496672</c:v>
                </c:pt>
                <c:pt idx="41">
                  <c:v>811.74794428289249</c:v>
                </c:pt>
                <c:pt idx="42">
                  <c:v>826.17467368812743</c:v>
                </c:pt>
                <c:pt idx="43">
                  <c:v>839.49527095115377</c:v>
                </c:pt>
                <c:pt idx="44">
                  <c:v>851.74121567789553</c:v>
                </c:pt>
                <c:pt idx="45">
                  <c:v>862.95044485732581</c:v>
                </c:pt>
                <c:pt idx="46">
                  <c:v>873.16631440401159</c:v>
                </c:pt>
                <c:pt idx="47">
                  <c:v>882.43656830455814</c:v>
                </c:pt>
                <c:pt idx="48">
                  <c:v>890.81233439835387</c:v>
                </c:pt>
                <c:pt idx="49">
                  <c:v>898.34716356518197</c:v>
                </c:pt>
                <c:pt idx="50">
                  <c:v>905.0961265896475</c:v>
                </c:pt>
                <c:pt idx="51">
                  <c:v>911.1149803200741</c:v>
                </c:pt>
                <c:pt idx="52">
                  <c:v>916.45941202974655</c:v>
                </c:pt>
                <c:pt idx="53">
                  <c:v>921.18436820724651</c:v>
                </c:pt>
                <c:pt idx="54">
                  <c:v>925.34347142745719</c:v>
                </c:pt>
                <c:pt idx="55">
                  <c:v>928.98852655200767</c:v>
                </c:pt>
                <c:pt idx="56">
                  <c:v>932.16911533163966</c:v>
                </c:pt>
                <c:pt idx="57">
                  <c:v>934.9322765740967</c:v>
                </c:pt>
                <c:pt idx="58">
                  <c:v>937.3222674273253</c:v>
                </c:pt>
                <c:pt idx="59">
                  <c:v>939.38040002364585</c:v>
                </c:pt>
                <c:pt idx="60">
                  <c:v>941.14494673863987</c:v>
                </c:pt>
                <c:pt idx="61">
                  <c:v>942.65110663056237</c:v>
                </c:pt>
                <c:pt idx="62">
                  <c:v>943.93102522454126</c:v>
                </c:pt>
                <c:pt idx="63">
                  <c:v>945.01385966571638</c:v>
                </c:pt>
                <c:pt idx="64">
                  <c:v>945.92588135613482</c:v>
                </c:pt>
                <c:pt idx="65">
                  <c:v>946.69060847734193</c:v>
                </c:pt>
                <c:pt idx="66">
                  <c:v>947.32896124785009</c:v>
                </c:pt>
                <c:pt idx="67">
                  <c:v>947.85943333539956</c:v>
                </c:pt>
                <c:pt idx="68">
                  <c:v>948.29827350261201</c:v>
                </c:pt>
                <c:pt idx="69">
                  <c:v>948.65967227798183</c:v>
                </c:pt>
                <c:pt idx="70">
                  <c:v>948.95594918210156</c:v>
                </c:pt>
                <c:pt idx="71">
                  <c:v>949.19773677529463</c:v>
                </c:pt>
                <c:pt idx="72">
                  <c:v>949.39415850544981</c:v>
                </c:pt>
                <c:pt idx="73">
                  <c:v>949.55299800616285</c:v>
                </c:pt>
                <c:pt idx="74">
                  <c:v>949.68085811202388</c:v>
                </c:pt>
                <c:pt idx="75">
                  <c:v>949.78330841085472</c:v>
                </c:pt>
                <c:pt idx="76">
                  <c:v>949.86502063650744</c:v>
                </c:pt>
                <c:pt idx="77">
                  <c:v>949.92989161836795</c:v>
                </c:pt>
                <c:pt idx="78">
                  <c:v>949.98115384569337</c:v>
                </c:pt>
                <c:pt idx="79">
                  <c:v>950.02147397930889</c:v>
                </c:pt>
                <c:pt idx="80">
                  <c:v>950.05303985471051</c:v>
                </c:pt>
                <c:pt idx="81">
                  <c:v>950.07763667522181</c:v>
                </c:pt>
                <c:pt idx="82">
                  <c:v>950.09671319822439</c:v>
                </c:pt>
                <c:pt idx="83">
                  <c:v>950.11143877871257</c:v>
                </c:pt>
                <c:pt idx="84">
                  <c:v>950.12275215961654</c:v>
                </c:pt>
                <c:pt idx="85">
                  <c:v>950.13140289433727</c:v>
                </c:pt>
                <c:pt idx="86">
                  <c:v>950.13798626015023</c:v>
                </c:pt>
                <c:pt idx="87">
                  <c:v>950.14297247735851</c:v>
                </c:pt>
                <c:pt idx="88">
                  <c:v>950.14673099341201</c:v>
                </c:pt>
                <c:pt idx="89">
                  <c:v>950.14955052804874</c:v>
                </c:pt>
                <c:pt idx="90">
                  <c:v>950.15165550848189</c:v>
                </c:pt>
                <c:pt idx="91">
                  <c:v>950.15321945571065</c:v>
                </c:pt>
                <c:pt idx="92">
                  <c:v>950.15437581642539</c:v>
                </c:pt>
                <c:pt idx="93">
                  <c:v>950.15522667145353</c:v>
                </c:pt>
                <c:pt idx="94">
                  <c:v>950.15584969236807</c:v>
                </c:pt>
                <c:pt idx="95">
                  <c:v>950.15630366357993</c:v>
                </c:pt>
                <c:pt idx="96">
                  <c:v>950.15663283828451</c:v>
                </c:pt>
                <c:pt idx="97">
                  <c:v>950.15687035319581</c:v>
                </c:pt>
                <c:pt idx="98">
                  <c:v>950.1570408889437</c:v>
                </c:pt>
                <c:pt idx="99">
                  <c:v>950.15716273008422</c:v>
                </c:pt>
                <c:pt idx="100">
                  <c:v>950.15724935051048</c:v>
                </c:pt>
                <c:pt idx="101">
                  <c:v>950.15731062622524</c:v>
                </c:pt>
                <c:pt idx="102">
                  <c:v>950.15735375747568</c:v>
                </c:pt>
                <c:pt idx="103">
                  <c:v>950.15738396570021</c:v>
                </c:pt>
                <c:pt idx="104">
                  <c:v>950.15740501713765</c:v>
                </c:pt>
                <c:pt idx="105">
                  <c:v>950.15741961386971</c:v>
                </c:pt>
                <c:pt idx="106">
                  <c:v>950.15742968413201</c:v>
                </c:pt>
                <c:pt idx="107">
                  <c:v>950.15743659656857</c:v>
                </c:pt>
                <c:pt idx="108">
                  <c:v>950.15744131742395</c:v>
                </c:pt>
                <c:pt idx="109">
                  <c:v>950.15744452519561</c:v>
                </c:pt>
                <c:pt idx="110">
                  <c:v>950.15744669376511</c:v>
                </c:pt>
                <c:pt idx="111">
                  <c:v>950.15744815232563</c:v>
                </c:pt>
                <c:pt idx="112">
                  <c:v>950.15744912832781</c:v>
                </c:pt>
                <c:pt idx="113">
                  <c:v>950.15744977807788</c:v>
                </c:pt>
                <c:pt idx="114">
                  <c:v>950.15745020841143</c:v>
                </c:pt>
                <c:pt idx="115">
                  <c:v>950.1574504919563</c:v>
                </c:pt>
                <c:pt idx="116">
                  <c:v>950.15745067781791</c:v>
                </c:pt>
                <c:pt idx="117">
                  <c:v>950.15745079901808</c:v>
                </c:pt>
                <c:pt idx="118">
                  <c:v>950.1574508776423</c:v>
                </c:pt>
                <c:pt idx="119">
                  <c:v>950.15745092838154</c:v>
                </c:pt>
                <c:pt idx="120">
                  <c:v>950.15745096095463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D46-4579-9391-D90408E438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S12'!$B$121:$B$251</c:f>
              <c:numCache>
                <c:formatCode>0</c:formatCode>
                <c:ptCount val="131"/>
                <c:pt idx="0">
                  <c:v>24.443860566043984</c:v>
                </c:pt>
                <c:pt idx="1">
                  <c:v>24.445829107473894</c:v>
                </c:pt>
                <c:pt idx="2">
                  <c:v>24.453296590476562</c:v>
                </c:pt>
                <c:pt idx="3">
                  <c:v>24.46746186964668</c:v>
                </c:pt>
                <c:pt idx="4">
                  <c:v>24.489089914731743</c:v>
                </c:pt>
                <c:pt idx="5">
                  <c:v>24.518768219044532</c:v>
                </c:pt>
                <c:pt idx="6">
                  <c:v>24.556981293915165</c:v>
                </c:pt>
                <c:pt idx="7">
                  <c:v>24.604144918693567</c:v>
                </c:pt>
                <c:pt idx="8">
                  <c:v>24.660625108514015</c:v>
                </c:pt>
                <c:pt idx="9">
                  <c:v>24.726749838756504</c:v>
                </c:pt>
                <c:pt idx="10">
                  <c:v>24.802816847657205</c:v>
                </c:pt>
                <c:pt idx="11">
                  <c:v>26.161982753118963</c:v>
                </c:pt>
                <c:pt idx="12">
                  <c:v>28.729374681626794</c:v>
                </c:pt>
                <c:pt idx="13">
                  <c:v>32.62210578961259</c:v>
                </c:pt>
                <c:pt idx="14">
                  <c:v>37.910612205962252</c:v>
                </c:pt>
                <c:pt idx="15">
                  <c:v>44.630445746683151</c:v>
                </c:pt>
                <c:pt idx="16">
                  <c:v>52.787353408141776</c:v>
                </c:pt>
                <c:pt idx="17">
                  <c:v>62.360154649771928</c:v>
                </c:pt>
                <c:pt idx="18">
                  <c:v>73.302861165005226</c:v>
                </c:pt>
                <c:pt idx="19">
                  <c:v>85.546624707228602</c:v>
                </c:pt>
                <c:pt idx="20">
                  <c:v>99.001777077348123</c:v>
                </c:pt>
                <c:pt idx="21">
                  <c:v>113.56007994032258</c:v>
                </c:pt>
                <c:pt idx="22">
                  <c:v>129.09722431887403</c:v>
                </c:pt>
                <c:pt idx="23">
                  <c:v>145.4755729818803</c:v>
                </c:pt>
                <c:pt idx="24">
                  <c:v>162.5471086605381</c:v>
                </c:pt>
                <c:pt idx="25">
                  <c:v>180.15653070620107</c:v>
                </c:pt>
                <c:pt idx="26">
                  <c:v>198.14442953765507</c:v>
                </c:pt>
                <c:pt idx="27">
                  <c:v>216.35046059248302</c:v>
                </c:pt>
                <c:pt idx="28">
                  <c:v>234.61643671304623</c:v>
                </c:pt>
                <c:pt idx="29">
                  <c:v>252.78925941835786</c:v>
                </c:pt>
                <c:pt idx="30">
                  <c:v>270.72361484576436</c:v>
                </c:pt>
                <c:pt idx="31">
                  <c:v>288.28436876178989</c:v>
                </c:pt>
                <c:pt idx="32">
                  <c:v>305.34860634217159</c:v>
                </c:pt>
                <c:pt idx="33">
                  <c:v>321.80727573982091</c:v>
                </c:pt>
                <c:pt idx="34">
                  <c:v>337.56640907738677</c:v>
                </c:pt>
                <c:pt idx="35">
                  <c:v>352.54790967650337</c:v>
                </c:pt>
                <c:pt idx="36">
                  <c:v>366.68990933847334</c:v>
                </c:pt>
                <c:pt idx="37">
                  <c:v>379.94671363766668</c:v>
                </c:pt>
                <c:pt idx="38">
                  <c:v>392.28836587582373</c:v>
                </c:pt>
                <c:pt idx="39">
                  <c:v>403.69987107727752</c:v>
                </c:pt>
                <c:pt idx="40">
                  <c:v>414.18012981483332</c:v>
                </c:pt>
                <c:pt idx="41">
                  <c:v>423.74063751781381</c:v>
                </c:pt>
                <c:pt idx="42">
                  <c:v>432.40400814590168</c:v>
                </c:pt>
                <c:pt idx="43">
                  <c:v>440.20238177193505</c:v>
                </c:pt>
                <c:pt idx="44">
                  <c:v>447.17577388607162</c:v>
                </c:pt>
                <c:pt idx="45">
                  <c:v>453.37042040020816</c:v>
                </c:pt>
                <c:pt idx="46">
                  <c:v>458.83716676295944</c:v>
                </c:pt>
                <c:pt idx="47">
                  <c:v>463.62994271227802</c:v>
                </c:pt>
                <c:pt idx="48">
                  <c:v>467.80435643954451</c:v>
                </c:pt>
                <c:pt idx="49">
                  <c:v>471.41643375740892</c:v>
                </c:pt>
                <c:pt idx="50">
                  <c:v>474.52151966834822</c:v>
                </c:pt>
                <c:pt idx="51">
                  <c:v>477.17335188917525</c:v>
                </c:pt>
                <c:pt idx="52">
                  <c:v>479.42330870380164</c:v>
                </c:pt>
                <c:pt idx="53">
                  <c:v>481.31982722610383</c:v>
                </c:pt>
                <c:pt idx="54">
                  <c:v>482.90798291502409</c:v>
                </c:pt>
                <c:pt idx="55">
                  <c:v>484.22921707909296</c:v>
                </c:pt>
                <c:pt idx="56">
                  <c:v>485.32119615272785</c:v>
                </c:pt>
                <c:pt idx="57">
                  <c:v>486.2177846775931</c:v>
                </c:pt>
                <c:pt idx="58">
                  <c:v>486.94911308623216</c:v>
                </c:pt>
                <c:pt idx="59">
                  <c:v>487.54172143351423</c:v>
                </c:pt>
                <c:pt idx="60">
                  <c:v>488.01876100255021</c:v>
                </c:pt>
                <c:pt idx="61">
                  <c:v>488.40023706313684</c:v>
                </c:pt>
                <c:pt idx="62">
                  <c:v>488.70327781994592</c:v>
                </c:pt>
                <c:pt idx="63">
                  <c:v>488.94241660095662</c:v>
                </c:pt>
                <c:pt idx="64">
                  <c:v>489.12987646621451</c:v>
                </c:pt>
                <c:pt idx="65">
                  <c:v>489.27584854549048</c:v>
                </c:pt>
                <c:pt idx="66">
                  <c:v>489.38875744643701</c:v>
                </c:pt>
                <c:pt idx="67">
                  <c:v>489.4755089417219</c:v>
                </c:pt>
                <c:pt idx="68">
                  <c:v>489.54171679646856</c:v>
                </c:pt>
                <c:pt idx="69">
                  <c:v>489.59190700901615</c:v>
                </c:pt>
                <c:pt idx="70">
                  <c:v>489.62969889920811</c:v>
                </c:pt>
                <c:pt idx="71">
                  <c:v>489.65796339427948</c:v>
                </c:pt>
                <c:pt idx="72">
                  <c:v>489.67895954908414</c:v>
                </c:pt>
                <c:pt idx="73">
                  <c:v>489.69445081861284</c:v>
                </c:pt>
                <c:pt idx="74">
                  <c:v>489.70580290477722</c:v>
                </c:pt>
                <c:pt idx="75">
                  <c:v>489.7140651564597</c:v>
                </c:pt>
                <c:pt idx="76">
                  <c:v>489.72003754184203</c:v>
                </c:pt>
                <c:pt idx="77">
                  <c:v>489.72432516322897</c:v>
                </c:pt>
                <c:pt idx="78">
                  <c:v>489.7273821723158</c:v>
                </c:pt>
                <c:pt idx="79">
                  <c:v>489.72954678991681</c:v>
                </c:pt>
                <c:pt idx="80">
                  <c:v>489.73106895664012</c:v>
                </c:pt>
                <c:pt idx="81">
                  <c:v>489.7321319541453</c:v>
                </c:pt>
                <c:pt idx="82">
                  <c:v>489.7328691512696</c:v>
                </c:pt>
                <c:pt idx="83">
                  <c:v>489.73337685312458</c:v>
                </c:pt>
                <c:pt idx="84">
                  <c:v>489.73372406930258</c:v>
                </c:pt>
                <c:pt idx="85">
                  <c:v>489.7339598724426</c:v>
                </c:pt>
                <c:pt idx="86">
                  <c:v>489.73411889179744</c:v>
                </c:pt>
                <c:pt idx="87">
                  <c:v>489.73422537803958</c:v>
                </c:pt>
                <c:pt idx="88">
                  <c:v>489.73429618443197</c:v>
                </c:pt>
                <c:pt idx="89">
                  <c:v>489.73434293417552</c:v>
                </c:pt>
                <c:pt idx="90">
                  <c:v>489.73437358245855</c:v>
                </c:pt>
                <c:pt idx="91">
                  <c:v>489.73439353258158</c:v>
                </c:pt>
                <c:pt idx="92">
                  <c:v>489.73440642664775</c:v>
                </c:pt>
                <c:pt idx="93">
                  <c:v>489.73441470095196</c:v>
                </c:pt>
                <c:pt idx="94">
                  <c:v>489.73441997279821</c:v>
                </c:pt>
                <c:pt idx="95">
                  <c:v>489.73442330764658</c:v>
                </c:pt>
                <c:pt idx="96">
                  <c:v>489.73442540206747</c:v>
                </c:pt>
                <c:pt idx="97">
                  <c:v>489.73442670799426</c:v>
                </c:pt>
                <c:pt idx="98">
                  <c:v>489.73442751640692</c:v>
                </c:pt>
                <c:pt idx="99">
                  <c:v>489.73442801322727</c:v>
                </c:pt>
                <c:pt idx="100">
                  <c:v>489.73442831634412</c:v>
                </c:pt>
                <c:pt idx="101">
                  <c:v>489.73442849993779</c:v>
                </c:pt>
                <c:pt idx="102">
                  <c:v>489.73442861032913</c:v>
                </c:pt>
                <c:pt idx="103">
                  <c:v>489.7344286762214</c:v>
                </c:pt>
                <c:pt idx="104">
                  <c:v>489.73442871526493</c:v>
                </c:pt>
                <c:pt idx="105">
                  <c:v>489.73442873823012</c:v>
                </c:pt>
                <c:pt idx="106">
                  <c:v>489.73442875163897</c:v>
                </c:pt>
                <c:pt idx="107">
                  <c:v>489.73442875941055</c:v>
                </c:pt>
                <c:pt idx="108">
                  <c:v>489.73442876388151</c:v>
                </c:pt>
                <c:pt idx="109">
                  <c:v>489.73442876643475</c:v>
                </c:pt>
                <c:pt idx="110">
                  <c:v>489.73442876788192</c:v>
                </c:pt>
                <c:pt idx="111">
                  <c:v>489.7344287686962</c:v>
                </c:pt>
                <c:pt idx="112">
                  <c:v>489.73442876915084</c:v>
                </c:pt>
                <c:pt idx="113">
                  <c:v>489.73442876940283</c:v>
                </c:pt>
                <c:pt idx="114">
                  <c:v>489.73442876954152</c:v>
                </c:pt>
                <c:pt idx="115">
                  <c:v>489.73442876961724</c:v>
                </c:pt>
                <c:pt idx="116">
                  <c:v>489.73442876965828</c:v>
                </c:pt>
                <c:pt idx="117">
                  <c:v>489.73442876968033</c:v>
                </c:pt>
                <c:pt idx="118">
                  <c:v>489.7344287696921</c:v>
                </c:pt>
                <c:pt idx="119">
                  <c:v>489.7344287696983</c:v>
                </c:pt>
                <c:pt idx="120">
                  <c:v>489.73442876970159</c:v>
                </c:pt>
                <c:pt idx="121">
                  <c:v>489.73442876970336</c:v>
                </c:pt>
                <c:pt idx="122">
                  <c:v>489.73442876970421</c:v>
                </c:pt>
                <c:pt idx="123">
                  <c:v>489.73442876970466</c:v>
                </c:pt>
                <c:pt idx="124">
                  <c:v>489.73442876970489</c:v>
                </c:pt>
                <c:pt idx="125">
                  <c:v>489.734428769705</c:v>
                </c:pt>
                <c:pt idx="126">
                  <c:v>489.73442876970506</c:v>
                </c:pt>
                <c:pt idx="127">
                  <c:v>489.73442876970512</c:v>
                </c:pt>
                <c:pt idx="128">
                  <c:v>489.73442876970512</c:v>
                </c:pt>
                <c:pt idx="129">
                  <c:v>489.73442876970512</c:v>
                </c:pt>
                <c:pt idx="130">
                  <c:v>489.73442876970512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CB-4612-A722-06F001D288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S12'!$E$126:$E$251</c:f>
              <c:numCache>
                <c:formatCode>0</c:formatCode>
                <c:ptCount val="126"/>
                <c:pt idx="0">
                  <c:v>33.628586391224701</c:v>
                </c:pt>
                <c:pt idx="1">
                  <c:v>33.534401928146458</c:v>
                </c:pt>
                <c:pt idx="2">
                  <c:v>33.453206486178139</c:v>
                </c:pt>
                <c:pt idx="3">
                  <c:v>33.385000065319758</c:v>
                </c:pt>
                <c:pt idx="4">
                  <c:v>33.329782665571294</c:v>
                </c:pt>
                <c:pt idx="5">
                  <c:v>33.287554286932753</c:v>
                </c:pt>
                <c:pt idx="6">
                  <c:v>33.579666661593379</c:v>
                </c:pt>
                <c:pt idx="7">
                  <c:v>35.170681147246697</c:v>
                </c:pt>
                <c:pt idx="8">
                  <c:v>38.0605977438927</c:v>
                </c:pt>
                <c:pt idx="9">
                  <c:v>42.249416451531395</c:v>
                </c:pt>
                <c:pt idx="10">
                  <c:v>47.737137270162776</c:v>
                </c:pt>
                <c:pt idx="11">
                  <c:v>54.52376019978685</c:v>
                </c:pt>
                <c:pt idx="12">
                  <c:v>62.609285240403622</c:v>
                </c:pt>
                <c:pt idx="13">
                  <c:v>71.993712392013066</c:v>
                </c:pt>
                <c:pt idx="14">
                  <c:v>83.708881086700003</c:v>
                </c:pt>
                <c:pt idx="15">
                  <c:v>96.589120497600007</c:v>
                </c:pt>
                <c:pt idx="16">
                  <c:v>110.54084327694279</c:v>
                </c:pt>
                <c:pt idx="17">
                  <c:v>126.72379981212241</c:v>
                </c:pt>
                <c:pt idx="18">
                  <c:v>144.14641734720672</c:v>
                </c:pt>
                <c:pt idx="19">
                  <c:v>162.700010272176</c:v>
                </c:pt>
                <c:pt idx="20">
                  <c:v>182.26291050462194</c:v>
                </c:pt>
                <c:pt idx="21">
                  <c:v>202.7025111265944</c:v>
                </c:pt>
                <c:pt idx="22">
                  <c:v>223.8774573734857</c:v>
                </c:pt>
                <c:pt idx="23">
                  <c:v>245.6399486730121</c:v>
                </c:pt>
                <c:pt idx="24">
                  <c:v>267.83810897241926</c:v>
                </c:pt>
                <c:pt idx="25">
                  <c:v>290.31837841808499</c:v>
                </c:pt>
                <c:pt idx="26">
                  <c:v>312.92787738953245</c:v>
                </c:pt>
                <c:pt idx="27">
                  <c:v>335.51669380610633</c:v>
                </c:pt>
                <c:pt idx="28">
                  <c:v>357.94004638259401</c:v>
                </c:pt>
                <c:pt idx="29">
                  <c:v>380.06027994695273</c:v>
                </c:pt>
                <c:pt idx="30">
                  <c:v>401.74865384947867</c:v>
                </c:pt>
                <c:pt idx="31">
                  <c:v>422.88689065070156</c:v>
                </c:pt>
                <c:pt idx="32">
                  <c:v>443.36845940347308</c:v>
                </c:pt>
                <c:pt idx="33">
                  <c:v>463.09957564597272</c:v>
                </c:pt>
                <c:pt idx="34">
                  <c:v>481.99990838466908</c:v>
                </c:pt>
                <c:pt idx="35">
                  <c:v>500.00299255531348</c:v>
                </c:pt>
                <c:pt idx="36">
                  <c:v>517.05635340168544</c:v>
                </c:pt>
                <c:pt idx="37">
                  <c:v>533.12135662514459</c:v>
                </c:pt>
                <c:pt idx="38">
                  <c:v>548.17280478580926</c:v>
                </c:pt>
                <c:pt idx="39">
                  <c:v>562.19830607498966</c:v>
                </c:pt>
                <c:pt idx="40">
                  <c:v>575.19744607500888</c:v>
                </c:pt>
                <c:pt idx="41">
                  <c:v>587.18079637840992</c:v>
                </c:pt>
                <c:pt idx="42">
                  <c:v>598.16879591139286</c:v>
                </c:pt>
                <c:pt idx="43">
                  <c:v>608.19054150866623</c:v>
                </c:pt>
                <c:pt idx="44">
                  <c:v>617.28252378219497</c:v>
                </c:pt>
                <c:pt idx="45">
                  <c:v>625.48734272241973</c:v>
                </c:pt>
                <c:pt idx="46">
                  <c:v>632.85243491231074</c:v>
                </c:pt>
                <c:pt idx="47">
                  <c:v>639.42884089389088</c:v>
                </c:pt>
                <c:pt idx="48">
                  <c:v>645.27003729340515</c:v>
                </c:pt>
                <c:pt idx="49">
                  <c:v>650.43085398193841</c:v>
                </c:pt>
                <c:pt idx="50">
                  <c:v>654.96649201800915</c:v>
                </c:pt>
                <c:pt idx="51">
                  <c:v>658.93165357175701</c:v>
                </c:pt>
                <c:pt idx="52">
                  <c:v>662.37979063305306</c:v>
                </c:pt>
                <c:pt idx="53">
                  <c:v>665.36247520087443</c:v>
                </c:pt>
                <c:pt idx="54">
                  <c:v>667.92888995364001</c:v>
                </c:pt>
                <c:pt idx="55">
                  <c:v>670.12543519522512</c:v>
                </c:pt>
                <c:pt idx="56">
                  <c:v>671.99544521413782</c:v>
                </c:pt>
                <c:pt idx="57">
                  <c:v>673.57900510989623</c:v>
                </c:pt>
                <c:pt idx="58">
                  <c:v>674.91285763031988</c:v>
                </c:pt>
                <c:pt idx="59">
                  <c:v>676.03038860233733</c:v>
                </c:pt>
                <c:pt idx="60">
                  <c:v>676.9616790840679</c:v>
                </c:pt>
                <c:pt idx="61">
                  <c:v>677.73361235984601</c:v>
                </c:pt>
                <c:pt idx="62">
                  <c:v>678.37002427514403</c:v>
                </c:pt>
                <c:pt idx="63">
                  <c:v>678.89188609225971</c:v>
                </c:pt>
                <c:pt idx="64">
                  <c:v>679.31750996608787</c:v>
                </c:pt>
                <c:pt idx="65">
                  <c:v>679.6627682204753</c:v>
                </c:pt>
                <c:pt idx="66">
                  <c:v>679.94131878286828</c:v>
                </c:pt>
                <c:pt idx="67">
                  <c:v>680.16483034882742</c:v>
                </c:pt>
                <c:pt idx="68">
                  <c:v>680.34320204784433</c:v>
                </c:pt>
                <c:pt idx="69">
                  <c:v>680.48477352666839</c:v>
                </c:pt>
                <c:pt idx="70">
                  <c:v>680.59652242461482</c:v>
                </c:pt>
                <c:pt idx="71">
                  <c:v>680.68424716502057</c:v>
                </c:pt>
                <c:pt idx="72">
                  <c:v>680.75273381472095</c:v>
                </c:pt>
                <c:pt idx="73">
                  <c:v>680.8059064632464</c:v>
                </c:pt>
                <c:pt idx="74">
                  <c:v>680.84696114592305</c:v>
                </c:pt>
                <c:pt idx="75">
                  <c:v>680.87848378577485</c:v>
                </c:pt>
                <c:pt idx="76">
                  <c:v>680.90255296745022</c:v>
                </c:pt>
                <c:pt idx="77">
                  <c:v>680.92082859431957</c:v>
                </c:pt>
                <c:pt idx="78">
                  <c:v>680.93462763084892</c:v>
                </c:pt>
                <c:pt idx="79">
                  <c:v>680.94498821041009</c:v>
                </c:pt>
                <c:pt idx="80">
                  <c:v>680.95272340765382</c:v>
                </c:pt>
                <c:pt idx="81">
                  <c:v>680.95846594754823</c:v>
                </c:pt>
                <c:pt idx="82">
                  <c:v>680.96270506203848</c:v>
                </c:pt>
                <c:pt idx="83">
                  <c:v>680.96581662048447</c:v>
                </c:pt>
                <c:pt idx="84">
                  <c:v>680.96808756045414</c:v>
                </c:pt>
                <c:pt idx="85">
                  <c:v>680.96973553839189</c:v>
                </c:pt>
                <c:pt idx="86">
                  <c:v>680.97092461092564</c:v>
                </c:pt>
                <c:pt idx="87">
                  <c:v>680.97177765148319</c:v>
                </c:pt>
                <c:pt idx="88">
                  <c:v>680.97238610660736</c:v>
                </c:pt>
                <c:pt idx="89">
                  <c:v>680.97281760395288</c:v>
                </c:pt>
                <c:pt idx="90">
                  <c:v>680.97312184063196</c:v>
                </c:pt>
                <c:pt idx="91">
                  <c:v>680.97333510684291</c:v>
                </c:pt>
                <c:pt idx="92">
                  <c:v>680.97348373556645</c:v>
                </c:pt>
                <c:pt idx="93">
                  <c:v>680.97358671413269</c:v>
                </c:pt>
                <c:pt idx="94">
                  <c:v>680.97365764700146</c:v>
                </c:pt>
                <c:pt idx="95">
                  <c:v>680.97370622034543</c:v>
                </c:pt>
                <c:pt idx="96">
                  <c:v>680.97373928709385</c:v>
                </c:pt>
                <c:pt idx="97">
                  <c:v>680.97376166509127</c:v>
                </c:pt>
                <c:pt idx="98">
                  <c:v>680.97377672007985</c:v>
                </c:pt>
                <c:pt idx="99">
                  <c:v>680.97378678852419</c:v>
                </c:pt>
                <c:pt idx="100">
                  <c:v>680.97379348213315</c:v>
                </c:pt>
                <c:pt idx="101">
                  <c:v>680.97379790564923</c:v>
                </c:pt>
                <c:pt idx="102">
                  <c:v>680.97380081152778</c:v>
                </c:pt>
                <c:pt idx="103">
                  <c:v>680.97380270903432</c:v>
                </c:pt>
                <c:pt idx="104">
                  <c:v>680.97380394065897</c:v>
                </c:pt>
                <c:pt idx="105">
                  <c:v>680.97380473527278</c:v>
                </c:pt>
                <c:pt idx="106">
                  <c:v>680.97380524484981</c:v>
                </c:pt>
                <c:pt idx="107">
                  <c:v>680.97380556966255</c:v>
                </c:pt>
                <c:pt idx="108">
                  <c:v>680.97380577545005</c:v>
                </c:pt>
                <c:pt idx="109">
                  <c:v>680.97380590503701</c:v>
                </c:pt>
                <c:pt idx="110">
                  <c:v>680.97380598614313</c:v>
                </c:pt>
                <c:pt idx="111">
                  <c:v>680.97380603659644</c:v>
                </c:pt>
                <c:pt idx="112">
                  <c:v>680.97380606778961</c:v>
                </c:pt>
                <c:pt idx="113">
                  <c:v>680.97380608695698</c:v>
                </c:pt>
                <c:pt idx="114">
                  <c:v>680.97380609866252</c:v>
                </c:pt>
                <c:pt idx="115">
                  <c:v>680.97380610576704</c:v>
                </c:pt>
                <c:pt idx="116">
                  <c:v>680.97380611005235</c:v>
                </c:pt>
                <c:pt idx="117">
                  <c:v>680.97380611262133</c:v>
                </c:pt>
                <c:pt idx="118">
                  <c:v>680.97380611415167</c:v>
                </c:pt>
                <c:pt idx="119">
                  <c:v>680.97380611505776</c:v>
                </c:pt>
                <c:pt idx="120">
                  <c:v>680.97380611559083</c:v>
                </c:pt>
                <c:pt idx="121">
                  <c:v>680.97380611590245</c:v>
                </c:pt>
                <c:pt idx="122">
                  <c:v>680.97380611608355</c:v>
                </c:pt>
                <c:pt idx="123">
                  <c:v>680.97380611618814</c:v>
                </c:pt>
                <c:pt idx="124">
                  <c:v>680.97380611624817</c:v>
                </c:pt>
                <c:pt idx="125">
                  <c:v>680.97380611628228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0CB-4612-A722-06F001D288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S12'!$H$128:$H$251</c:f>
              <c:numCache>
                <c:formatCode>0</c:formatCode>
                <c:ptCount val="124"/>
                <c:pt idx="0">
                  <c:v>39.446743029032902</c:v>
                </c:pt>
                <c:pt idx="1">
                  <c:v>39.324660931751552</c:v>
                </c:pt>
                <c:pt idx="2">
                  <c:v>39.215450487750054</c:v>
                </c:pt>
                <c:pt idx="3">
                  <c:v>39.119111697028416</c:v>
                </c:pt>
                <c:pt idx="4">
                  <c:v>38.863664720204099</c:v>
                </c:pt>
                <c:pt idx="5">
                  <c:v>39.895383071365387</c:v>
                </c:pt>
                <c:pt idx="6">
                  <c:v>42.214266750512273</c:v>
                </c:pt>
                <c:pt idx="7">
                  <c:v>45.820315757644757</c:v>
                </c:pt>
                <c:pt idx="8">
                  <c:v>50.713530092762845</c:v>
                </c:pt>
                <c:pt idx="9">
                  <c:v>56.893909755866531</c:v>
                </c:pt>
                <c:pt idx="10">
                  <c:v>64.361454746955815</c:v>
                </c:pt>
                <c:pt idx="11">
                  <c:v>73.116165066030703</c:v>
                </c:pt>
                <c:pt idx="12">
                  <c:v>83.158040713091182</c:v>
                </c:pt>
                <c:pt idx="13">
                  <c:v>96.092427833900004</c:v>
                </c:pt>
                <c:pt idx="14">
                  <c:v>110.082418932</c:v>
                </c:pt>
                <c:pt idx="15">
                  <c:v>125.674181616</c:v>
                </c:pt>
                <c:pt idx="16">
                  <c:v>143.00896225624811</c:v>
                </c:pt>
                <c:pt idx="17">
                  <c:v>162.15215596965243</c:v>
                </c:pt>
                <c:pt idx="18">
                  <c:v>182.54520845981864</c:v>
                </c:pt>
                <c:pt idx="19">
                  <c:v>204.07037413512182</c:v>
                </c:pt>
                <c:pt idx="20">
                  <c:v>226.59755307479799</c:v>
                </c:pt>
                <c:pt idx="21">
                  <c:v>249.9862842777359</c:v>
                </c:pt>
                <c:pt idx="22">
                  <c:v>274.08788512082918</c:v>
                </c:pt>
                <c:pt idx="23">
                  <c:v>298.74770058376822</c:v>
                </c:pt>
                <c:pt idx="24">
                  <c:v>323.80742066467951</c:v>
                </c:pt>
                <c:pt idx="25">
                  <c:v>349.10742099972884</c:v>
                </c:pt>
                <c:pt idx="26">
                  <c:v>374.48907998117528</c:v>
                </c:pt>
                <c:pt idx="27">
                  <c:v>399.79702560526835</c:v>
                </c:pt>
                <c:pt idx="28">
                  <c:v>424.88126680930583</c:v>
                </c:pt>
                <c:pt idx="29">
                  <c:v>449.59916707343029</c:v>
                </c:pt>
                <c:pt idx="30">
                  <c:v>473.81722242276516</c:v>
                </c:pt>
                <c:pt idx="31">
                  <c:v>497.4126114837938</c:v>
                </c:pt>
                <c:pt idx="32">
                  <c:v>520.27449170347609</c:v>
                </c:pt>
                <c:pt idx="33">
                  <c:v>542.30502297965143</c:v>
                </c:pt>
                <c:pt idx="34">
                  <c:v>563.42010750664474</c:v>
                </c:pt>
                <c:pt idx="35">
                  <c:v>583.54984233197001</c:v>
                </c:pt>
                <c:pt idx="36">
                  <c:v>602.63868867292388</c:v>
                </c:pt>
                <c:pt idx="37">
                  <c:v>620.64536919438729</c:v>
                </c:pt>
                <c:pt idx="38">
                  <c:v>637.54251096485063</c:v>
                </c:pt>
                <c:pt idx="39">
                  <c:v>653.31605748436118</c:v>
                </c:pt>
                <c:pt idx="40">
                  <c:v>667.96447785500209</c:v>
                </c:pt>
                <c:pt idx="41">
                  <c:v>681.49780472789132</c:v>
                </c:pt>
                <c:pt idx="42">
                  <c:v>693.93653504604026</c:v>
                </c:pt>
                <c:pt idx="43">
                  <c:v>705.31042879555628</c:v>
                </c:pt>
                <c:pt idx="44">
                  <c:v>715.65724101186072</c:v>
                </c:pt>
                <c:pt idx="45">
                  <c:v>725.02142124007605</c:v>
                </c:pt>
                <c:pt idx="46">
                  <c:v>733.45281263398954</c:v>
                </c:pt>
                <c:pt idx="47">
                  <c:v>741.00538004068903</c:v>
                </c:pt>
                <c:pt idx="48">
                  <c:v>747.73599292418169</c:v>
                </c:pt>
                <c:pt idx="49">
                  <c:v>753.7032850098044</c:v>
                </c:pt>
                <c:pt idx="50">
                  <c:v>758.96660826451694</c:v>
                </c:pt>
                <c:pt idx="51">
                  <c:v>763.58509444412027</c:v>
                </c:pt>
                <c:pt idx="52">
                  <c:v>767.61683310303295</c:v>
                </c:pt>
                <c:pt idx="53">
                  <c:v>771.11817082314997</c:v>
                </c:pt>
                <c:pt idx="54">
                  <c:v>774.14313260037181</c:v>
                </c:pt>
                <c:pt idx="55">
                  <c:v>776.74296292930853</c:v>
                </c:pt>
                <c:pt idx="56">
                  <c:v>778.96578121952393</c:v>
                </c:pt>
                <c:pt idx="57">
                  <c:v>780.85634380383385</c:v>
                </c:pt>
                <c:pt idx="58">
                  <c:v>782.45590297750675</c:v>
                </c:pt>
                <c:pt idx="59">
                  <c:v>783.80215222961749</c:v>
                </c:pt>
                <c:pt idx="60">
                  <c:v>784.92924606647148</c:v>
                </c:pt>
                <c:pt idx="61">
                  <c:v>785.86788253726377</c:v>
                </c:pt>
                <c:pt idx="62">
                  <c:v>786.64543669674333</c:v>
                </c:pt>
                <c:pt idx="63">
                  <c:v>787.28613371301606</c:v>
                </c:pt>
                <c:pt idx="64">
                  <c:v>787.81125108089634</c:v>
                </c:pt>
                <c:pt idx="65">
                  <c:v>788.23934036204935</c:v>
                </c:pt>
                <c:pt idx="66">
                  <c:v>788.58645997482381</c:v>
                </c:pt>
                <c:pt idx="67">
                  <c:v>788.86641173668238</c:v>
                </c:pt>
                <c:pt idx="68">
                  <c:v>789.09097506521471</c:v>
                </c:pt>
                <c:pt idx="69">
                  <c:v>789.27013392297215</c:v>
                </c:pt>
                <c:pt idx="70">
                  <c:v>789.41229270903932</c:v>
                </c:pt>
                <c:pt idx="71">
                  <c:v>789.52447832777079</c:v>
                </c:pt>
                <c:pt idx="72">
                  <c:v>789.6125265826854</c:v>
                </c:pt>
                <c:pt idx="73">
                  <c:v>789.68125183947609</c:v>
                </c:pt>
                <c:pt idx="74">
                  <c:v>789.73459957184252</c:v>
                </c:pt>
                <c:pt idx="75">
                  <c:v>789.77578194878356</c:v>
                </c:pt>
                <c:pt idx="76">
                  <c:v>789.807397048143</c:v>
                </c:pt>
                <c:pt idx="77">
                  <c:v>789.83153259819426</c:v>
                </c:pt>
                <c:pt idx="78">
                  <c:v>789.84985536882243</c:v>
                </c:pt>
                <c:pt idx="79">
                  <c:v>789.8636874697105</c:v>
                </c:pt>
                <c:pt idx="80">
                  <c:v>789.87407087861061</c:v>
                </c:pt>
                <c:pt idx="81">
                  <c:v>789.88182153182061</c:v>
                </c:pt>
                <c:pt idx="82">
                  <c:v>789.88757427408609</c:v>
                </c:pt>
                <c:pt idx="83">
                  <c:v>789.89181989787733</c:v>
                </c:pt>
                <c:pt idx="84">
                  <c:v>789.89493541248055</c:v>
                </c:pt>
                <c:pt idx="85">
                  <c:v>789.89720858018461</c:v>
                </c:pt>
                <c:pt idx="86">
                  <c:v>789.89885764709902</c:v>
                </c:pt>
                <c:pt idx="87">
                  <c:v>789.90004708537697</c:v>
                </c:pt>
                <c:pt idx="88">
                  <c:v>789.90090005604179</c:v>
                </c:pt>
                <c:pt idx="89">
                  <c:v>789.90150820023064</c:v>
                </c:pt>
                <c:pt idx="90">
                  <c:v>789.90193927345342</c:v>
                </c:pt>
                <c:pt idx="91">
                  <c:v>789.90224305353945</c:v>
                </c:pt>
                <c:pt idx="92">
                  <c:v>789.90245587875643</c:v>
                </c:pt>
                <c:pt idx="93">
                  <c:v>789.90260410809651</c:v>
                </c:pt>
                <c:pt idx="94">
                  <c:v>789.90270674046747</c:v>
                </c:pt>
                <c:pt idx="95">
                  <c:v>789.90277738286852</c:v>
                </c:pt>
                <c:pt idx="96">
                  <c:v>789.90282571870841</c:v>
                </c:pt>
                <c:pt idx="97">
                  <c:v>789.90285859536607</c:v>
                </c:pt>
                <c:pt idx="98">
                  <c:v>789.90288082398502</c:v>
                </c:pt>
                <c:pt idx="99">
                  <c:v>789.9028957634697</c:v>
                </c:pt>
                <c:pt idx="100">
                  <c:v>789.90290574389326</c:v>
                </c:pt>
                <c:pt idx="101">
                  <c:v>789.90291237131294</c:v>
                </c:pt>
                <c:pt idx="102">
                  <c:v>789.90291674566822</c:v>
                </c:pt>
                <c:pt idx="103">
                  <c:v>789.90291961545552</c:v>
                </c:pt>
                <c:pt idx="104">
                  <c:v>789.90292148675542</c:v>
                </c:pt>
                <c:pt idx="105">
                  <c:v>789.90292269954989</c:v>
                </c:pt>
                <c:pt idx="106">
                  <c:v>789.90292348076923</c:v>
                </c:pt>
                <c:pt idx="107">
                  <c:v>789.90292398091105</c:v>
                </c:pt>
                <c:pt idx="108">
                  <c:v>789.90292429913984</c:v>
                </c:pt>
                <c:pt idx="109">
                  <c:v>789.90292450037509</c:v>
                </c:pt>
                <c:pt idx="110">
                  <c:v>789.90292462684272</c:v>
                </c:pt>
                <c:pt idx="111">
                  <c:v>789.90292470583006</c:v>
                </c:pt>
                <c:pt idx="112">
                  <c:v>789.90292475485637</c:v>
                </c:pt>
                <c:pt idx="113">
                  <c:v>789.90292478509696</c:v>
                </c:pt>
                <c:pt idx="114">
                  <c:v>789.9029248036336</c:v>
                </c:pt>
                <c:pt idx="115">
                  <c:v>789.90292481492475</c:v>
                </c:pt>
                <c:pt idx="116">
                  <c:v>789.90292482175937</c:v>
                </c:pt>
                <c:pt idx="117">
                  <c:v>789.9029248258704</c:v>
                </c:pt>
                <c:pt idx="118">
                  <c:v>789.90292482832751</c:v>
                </c:pt>
                <c:pt idx="119">
                  <c:v>789.9029248297868</c:v>
                </c:pt>
                <c:pt idx="120">
                  <c:v>789.90292483064798</c:v>
                </c:pt>
                <c:pt idx="121">
                  <c:v>789.90292483115297</c:v>
                </c:pt>
                <c:pt idx="122">
                  <c:v>789.90292483144719</c:v>
                </c:pt>
                <c:pt idx="123">
                  <c:v>789.9029248316175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0CB-4612-A722-06F001D288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S12'!$K$131:$K$251</c:f>
              <c:numCache>
                <c:formatCode>0</c:formatCode>
                <c:ptCount val="121"/>
                <c:pt idx="0">
                  <c:v>42.274462653699999</c:v>
                </c:pt>
                <c:pt idx="1">
                  <c:v>43.467172288</c:v>
                </c:pt>
                <c:pt idx="2">
                  <c:v>45.061991502799998</c:v>
                </c:pt>
                <c:pt idx="3">
                  <c:v>47.226122816299998</c:v>
                </c:pt>
                <c:pt idx="4">
                  <c:v>50.126768746700002</c:v>
                </c:pt>
                <c:pt idx="5">
                  <c:v>53.931131811999997</c:v>
                </c:pt>
                <c:pt idx="6">
                  <c:v>58.806414530399998</c:v>
                </c:pt>
                <c:pt idx="7">
                  <c:v>64.919819420099998</c:v>
                </c:pt>
                <c:pt idx="8">
                  <c:v>72.438548999299996</c:v>
                </c:pt>
                <c:pt idx="9">
                  <c:v>81.529805785999997</c:v>
                </c:pt>
                <c:pt idx="10">
                  <c:v>92.360792298500002</c:v>
                </c:pt>
                <c:pt idx="11">
                  <c:v>106.11152017271256</c:v>
                </c:pt>
                <c:pt idx="12">
                  <c:v>122.25110154513166</c:v>
                </c:pt>
                <c:pt idx="13">
                  <c:v>139.92831423390825</c:v>
                </c:pt>
                <c:pt idx="14">
                  <c:v>159.07179051008976</c:v>
                </c:pt>
                <c:pt idx="15">
                  <c:v>179.59399410574215</c:v>
                </c:pt>
                <c:pt idx="16">
                  <c:v>201.39250950028372</c:v>
                </c:pt>
                <c:pt idx="17">
                  <c:v>224.35151391895849</c:v>
                </c:pt>
                <c:pt idx="18">
                  <c:v>248.34342329597141</c:v>
                </c:pt>
                <c:pt idx="19">
                  <c:v>273.23069467521776</c:v>
                </c:pt>
                <c:pt idx="20">
                  <c:v>298.86776040185202</c:v>
                </c:pt>
                <c:pt idx="21">
                  <c:v>325.10306378612836</c:v>
                </c:pt>
                <c:pt idx="22">
                  <c:v>351.78116160762551</c:v>
                </c:pt>
                <c:pt idx="23">
                  <c:v>378.74485584099438</c:v>
                </c:pt>
                <c:pt idx="24">
                  <c:v>405.83731530962723</c:v>
                </c:pt>
                <c:pt idx="25">
                  <c:v>432.90414759246124</c:v>
                </c:pt>
                <c:pt idx="26">
                  <c:v>459.79538238300745</c:v>
                </c:pt>
                <c:pt idx="27">
                  <c:v>486.36732956354825</c:v>
                </c:pt>
                <c:pt idx="28">
                  <c:v>512.48427841502939</c:v>
                </c:pt>
                <c:pt idx="29">
                  <c:v>538.02000850758725</c:v>
                </c:pt>
                <c:pt idx="30">
                  <c:v>562.85908775241649</c:v>
                </c:pt>
                <c:pt idx="31">
                  <c:v>586.8979386635641</c:v>
                </c:pt>
                <c:pt idx="32">
                  <c:v>610.04565988088848</c:v>
                </c:pt>
                <c:pt idx="33">
                  <c:v>632.22459623551595</c:v>
                </c:pt>
                <c:pt idx="34">
                  <c:v>653.3706568860689</c:v>
                </c:pt>
                <c:pt idx="35">
                  <c:v>673.43338711313493</c:v>
                </c:pt>
                <c:pt idx="36">
                  <c:v>692.37580503922118</c:v>
                </c:pt>
                <c:pt idx="37">
                  <c:v>710.17401967065985</c:v>
                </c:pt>
                <c:pt idx="38">
                  <c:v>726.81665109206585</c:v>
                </c:pt>
                <c:pt idx="39">
                  <c:v>742.30407726965109</c:v>
                </c:pt>
                <c:pt idx="40">
                  <c:v>756.64753465850265</c:v>
                </c:pt>
                <c:pt idx="41">
                  <c:v>769.86810161830897</c:v>
                </c:pt>
                <c:pt idx="42">
                  <c:v>781.99559451612424</c:v>
                </c:pt>
                <c:pt idx="43">
                  <c:v>793.06740636184929</c:v>
                </c:pt>
                <c:pt idx="44">
                  <c:v>803.12731694247782</c:v>
                </c:pt>
                <c:pt idx="45">
                  <c:v>812.22430178180321</c:v>
                </c:pt>
                <c:pt idx="46">
                  <c:v>820.41136496251443</c:v>
                </c:pt>
                <c:pt idx="47">
                  <c:v>827.74441803239165</c:v>
                </c:pt>
                <c:pt idx="48">
                  <c:v>834.28122401051996</c:v>
                </c:pt>
                <c:pt idx="49">
                  <c:v>840.08042205127026</c:v>
                </c:pt>
                <c:pt idx="50">
                  <c:v>845.20064474913454</c:v>
                </c:pt>
                <c:pt idx="51">
                  <c:v>849.69973650419706</c:v>
                </c:pt>
                <c:pt idx="52">
                  <c:v>853.63407793186445</c:v>
                </c:pt>
                <c:pt idx="53">
                  <c:v>857.05801809097227</c:v>
                </c:pt>
                <c:pt idx="54">
                  <c:v>860.02341340283408</c:v>
                </c:pt>
                <c:pt idx="55">
                  <c:v>862.57926960136035</c:v>
                </c:pt>
                <c:pt idx="56">
                  <c:v>864.77148093192159</c:v>
                </c:pt>
                <c:pt idx="57">
                  <c:v>866.64265912520534</c:v>
                </c:pt>
                <c:pt idx="58">
                  <c:v>868.23204341451367</c:v>
                </c:pt>
                <c:pt idx="59">
                  <c:v>869.57548202700389</c:v>
                </c:pt>
                <c:pt idx="60">
                  <c:v>870.70547513372685</c:v>
                </c:pt>
                <c:pt idx="61">
                  <c:v>871.65126915144072</c:v>
                </c:pt>
                <c:pt idx="62">
                  <c:v>872.43899250466973</c:v>
                </c:pt>
                <c:pt idx="63">
                  <c:v>873.09182342794759</c:v>
                </c:pt>
                <c:pt idx="64">
                  <c:v>873.63018106214042</c:v>
                </c:pt>
                <c:pt idx="65">
                  <c:v>874.07193192202533</c:v>
                </c:pt>
                <c:pt idx="66">
                  <c:v>874.432604734297</c:v>
                </c:pt>
                <c:pt idx="67">
                  <c:v>874.72560761945329</c:v>
                </c:pt>
                <c:pt idx="68">
                  <c:v>874.96244257665057</c:v>
                </c:pt>
                <c:pt idx="69">
                  <c:v>875.15291319296864</c:v>
                </c:pt>
                <c:pt idx="70">
                  <c:v>875.30532240965067</c:v>
                </c:pt>
                <c:pt idx="71">
                  <c:v>875.42665801654937</c:v>
                </c:pt>
                <c:pt idx="72">
                  <c:v>875.52276429745871</c:v>
                </c:pt>
                <c:pt idx="73">
                  <c:v>875.59849890437101</c:v>
                </c:pt>
                <c:pt idx="74">
                  <c:v>875.65787459434762</c:v>
                </c:pt>
                <c:pt idx="75">
                  <c:v>875.70418591939199</c:v>
                </c:pt>
                <c:pt idx="76">
                  <c:v>875.74012132177984</c:v>
                </c:pt>
                <c:pt idx="77">
                  <c:v>875.76786136173007</c:v>
                </c:pt>
                <c:pt idx="78">
                  <c:v>875.78916399994978</c:v>
                </c:pt>
                <c:pt idx="79">
                  <c:v>875.80543798443568</c:v>
                </c:pt>
                <c:pt idx="80">
                  <c:v>875.81780545942729</c:v>
                </c:pt>
                <c:pt idx="81">
                  <c:v>875.82715493499165</c:v>
                </c:pt>
                <c:pt idx="82">
                  <c:v>875.83418573829579</c:v>
                </c:pt>
                <c:pt idx="83">
                  <c:v>875.83944502137081</c:v>
                </c:pt>
                <c:pt idx="84">
                  <c:v>875.84335833321495</c:v>
                </c:pt>
                <c:pt idx="85">
                  <c:v>875.84625468352885</c:v>
                </c:pt>
                <c:pt idx="86">
                  <c:v>875.84838693710003</c:v>
                </c:pt>
                <c:pt idx="87">
                  <c:v>875.84994828669517</c:v>
                </c:pt>
                <c:pt idx="88">
                  <c:v>875.8510854619982</c:v>
                </c:pt>
                <c:pt idx="89">
                  <c:v>875.85190924545418</c:v>
                </c:pt>
                <c:pt idx="90">
                  <c:v>875.85250278481669</c:v>
                </c:pt>
                <c:pt idx="91">
                  <c:v>875.85292811797297</c:v>
                </c:pt>
                <c:pt idx="92">
                  <c:v>875.85323125895627</c:v>
                </c:pt>
                <c:pt idx="93">
                  <c:v>875.85344613511768</c:v>
                </c:pt>
                <c:pt idx="94">
                  <c:v>875.85359761412781</c:v>
                </c:pt>
                <c:pt idx="95">
                  <c:v>875.85370381542202</c:v>
                </c:pt>
                <c:pt idx="96">
                  <c:v>875.8537778633297</c:v>
                </c:pt>
                <c:pt idx="97">
                  <c:v>875.85382920782922</c:v>
                </c:pt>
                <c:pt idx="98">
                  <c:v>875.85386461292273</c:v>
                </c:pt>
                <c:pt idx="99">
                  <c:v>875.85388889136425</c:v>
                </c:pt>
                <c:pt idx="100">
                  <c:v>875.85390544722156</c:v>
                </c:pt>
                <c:pt idx="101">
                  <c:v>875.85391667389104</c:v>
                </c:pt>
                <c:pt idx="102">
                  <c:v>875.85392424415852</c:v>
                </c:pt>
                <c:pt idx="103">
                  <c:v>875.85392932019954</c:v>
                </c:pt>
                <c:pt idx="104">
                  <c:v>875.85393270462782</c:v>
                </c:pt>
                <c:pt idx="105">
                  <c:v>875.85393494842958</c:v>
                </c:pt>
                <c:pt idx="106">
                  <c:v>875.85393642758982</c:v>
                </c:pt>
                <c:pt idx="107">
                  <c:v>875.85393739714027</c:v>
                </c:pt>
                <c:pt idx="108">
                  <c:v>875.85393802903195</c:v>
                </c:pt>
                <c:pt idx="109">
                  <c:v>875.85393843850443</c:v>
                </c:pt>
                <c:pt idx="110">
                  <c:v>875.85393870232542</c:v>
                </c:pt>
                <c:pt idx="111">
                  <c:v>875.85393887132648</c:v>
                </c:pt>
                <c:pt idx="112">
                  <c:v>875.85393897896245</c:v>
                </c:pt>
                <c:pt idx="113">
                  <c:v>875.85393904711896</c:v>
                </c:pt>
                <c:pt idx="114">
                  <c:v>875.85393909002607</c:v>
                </c:pt>
                <c:pt idx="115">
                  <c:v>875.85393911688084</c:v>
                </c:pt>
                <c:pt idx="116">
                  <c:v>875.85393913359064</c:v>
                </c:pt>
                <c:pt idx="117">
                  <c:v>875.85393914392716</c:v>
                </c:pt>
                <c:pt idx="118">
                  <c:v>875.85393915028362</c:v>
                </c:pt>
                <c:pt idx="119">
                  <c:v>875.85393915416967</c:v>
                </c:pt>
                <c:pt idx="120">
                  <c:v>875.85393915653151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0CB-4612-A722-06F001D288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S12'!$M$131:$M$251</c:f>
              <c:numCache>
                <c:formatCode>0</c:formatCode>
                <c:ptCount val="121"/>
                <c:pt idx="0">
                  <c:v>43.677793917499997</c:v>
                </c:pt>
                <c:pt idx="1">
                  <c:v>45.2920836403</c:v>
                </c:pt>
                <c:pt idx="2">
                  <c:v>47.167484857300003</c:v>
                </c:pt>
                <c:pt idx="3">
                  <c:v>49.492554346799999</c:v>
                </c:pt>
                <c:pt idx="4">
                  <c:v>52.455848886699997</c:v>
                </c:pt>
                <c:pt idx="5">
                  <c:v>56.245925255000003</c:v>
                </c:pt>
                <c:pt idx="6">
                  <c:v>61.051340229799997</c:v>
                </c:pt>
                <c:pt idx="7">
                  <c:v>67.060650589100007</c:v>
                </c:pt>
                <c:pt idx="8">
                  <c:v>74.462413111100005</c:v>
                </c:pt>
                <c:pt idx="9">
                  <c:v>83.445184573600002</c:v>
                </c:pt>
                <c:pt idx="10">
                  <c:v>94.197521754700006</c:v>
                </c:pt>
                <c:pt idx="11">
                  <c:v>107.99885458357426</c:v>
                </c:pt>
                <c:pt idx="12">
                  <c:v>124.30592766573471</c:v>
                </c:pt>
                <c:pt idx="13">
                  <c:v>142.17634084481321</c:v>
                </c:pt>
                <c:pt idx="14">
                  <c:v>161.54580511533518</c:v>
                </c:pt>
                <c:pt idx="15">
                  <c:v>182.33482265704009</c:v>
                </c:pt>
                <c:pt idx="16">
                  <c:v>204.44979741091063</c:v>
                </c:pt>
                <c:pt idx="17">
                  <c:v>227.78429551299121</c:v>
                </c:pt>
                <c:pt idx="18">
                  <c:v>252.2204519315159</c:v>
                </c:pt>
                <c:pt idx="19">
                  <c:v>277.63051205276406</c:v>
                </c:pt>
                <c:pt idx="20">
                  <c:v>303.87849082772317</c:v>
                </c:pt>
                <c:pt idx="21">
                  <c:v>330.82192716806503</c:v>
                </c:pt>
                <c:pt idx="22">
                  <c:v>358.31370743968705</c:v>
                </c:pt>
                <c:pt idx="23">
                  <c:v>386.20392908605947</c:v>
                </c:pt>
                <c:pt idx="24">
                  <c:v>414.3417735931078</c:v>
                </c:pt>
                <c:pt idx="25">
                  <c:v>442.57735716171635</c:v>
                </c:pt>
                <c:pt idx="26">
                  <c:v>470.76352755712304</c:v>
                </c:pt>
                <c:pt idx="27">
                  <c:v>498.75757661685446</c:v>
                </c:pt>
                <c:pt idx="28">
                  <c:v>526.42283976268823</c:v>
                </c:pt>
                <c:pt idx="29">
                  <c:v>553.63015650009936</c:v>
                </c:pt>
                <c:pt idx="30">
                  <c:v>580.25916920374573</c:v>
                </c:pt>
                <c:pt idx="31">
                  <c:v>606.19944136529818</c:v>
                </c:pt>
                <c:pt idx="32">
                  <c:v>631.35138079119281</c:v>
                </c:pt>
                <c:pt idx="33">
                  <c:v>655.62695784319067</c:v>
                </c:pt>
                <c:pt idx="34">
                  <c:v>678.95021356841892</c:v>
                </c:pt>
                <c:pt idx="35">
                  <c:v>701.25755732175264</c:v>
                </c:pt>
                <c:pt idx="36">
                  <c:v>722.49785809962873</c:v>
                </c:pt>
                <c:pt idx="37">
                  <c:v>742.63233814807165</c:v>
                </c:pt>
                <c:pt idx="38">
                  <c:v>761.63428135921868</c:v>
                </c:pt>
                <c:pt idx="39">
                  <c:v>779.48857242824135</c:v>
                </c:pt>
                <c:pt idx="40">
                  <c:v>796.19108562496672</c:v>
                </c:pt>
                <c:pt idx="41">
                  <c:v>811.74794428289249</c:v>
                </c:pt>
                <c:pt idx="42">
                  <c:v>826.17467368812743</c:v>
                </c:pt>
                <c:pt idx="43">
                  <c:v>839.49527095115377</c:v>
                </c:pt>
                <c:pt idx="44">
                  <c:v>851.74121567789553</c:v>
                </c:pt>
                <c:pt idx="45">
                  <c:v>862.95044485732581</c:v>
                </c:pt>
                <c:pt idx="46">
                  <c:v>873.16631440401159</c:v>
                </c:pt>
                <c:pt idx="47">
                  <c:v>882.43656830455814</c:v>
                </c:pt>
                <c:pt idx="48">
                  <c:v>890.81233439835387</c:v>
                </c:pt>
                <c:pt idx="49">
                  <c:v>898.34716356518197</c:v>
                </c:pt>
                <c:pt idx="50">
                  <c:v>905.0961265896475</c:v>
                </c:pt>
                <c:pt idx="51">
                  <c:v>911.1149803200741</c:v>
                </c:pt>
                <c:pt idx="52">
                  <c:v>916.45941202974655</c:v>
                </c:pt>
                <c:pt idx="53">
                  <c:v>921.18436820724651</c:v>
                </c:pt>
                <c:pt idx="54">
                  <c:v>925.34347142745719</c:v>
                </c:pt>
                <c:pt idx="55">
                  <c:v>928.98852655200767</c:v>
                </c:pt>
                <c:pt idx="56">
                  <c:v>932.16911533163966</c:v>
                </c:pt>
                <c:pt idx="57">
                  <c:v>934.9322765740967</c:v>
                </c:pt>
                <c:pt idx="58">
                  <c:v>937.3222674273253</c:v>
                </c:pt>
                <c:pt idx="59">
                  <c:v>939.38040002364585</c:v>
                </c:pt>
                <c:pt idx="60">
                  <c:v>941.14494673863987</c:v>
                </c:pt>
                <c:pt idx="61">
                  <c:v>942.65110663056237</c:v>
                </c:pt>
                <c:pt idx="62">
                  <c:v>943.93102522454126</c:v>
                </c:pt>
                <c:pt idx="63">
                  <c:v>945.01385966571638</c:v>
                </c:pt>
                <c:pt idx="64">
                  <c:v>945.92588135613482</c:v>
                </c:pt>
                <c:pt idx="65">
                  <c:v>946.69060847734193</c:v>
                </c:pt>
                <c:pt idx="66">
                  <c:v>947.32896124785009</c:v>
                </c:pt>
                <c:pt idx="67">
                  <c:v>947.85943333539956</c:v>
                </c:pt>
                <c:pt idx="68">
                  <c:v>948.29827350261201</c:v>
                </c:pt>
                <c:pt idx="69">
                  <c:v>948.65967227798183</c:v>
                </c:pt>
                <c:pt idx="70">
                  <c:v>948.95594918210156</c:v>
                </c:pt>
                <c:pt idx="71">
                  <c:v>949.19773677529463</c:v>
                </c:pt>
                <c:pt idx="72">
                  <c:v>949.39415850544981</c:v>
                </c:pt>
                <c:pt idx="73">
                  <c:v>949.55299800616285</c:v>
                </c:pt>
                <c:pt idx="74">
                  <c:v>949.68085811202388</c:v>
                </c:pt>
                <c:pt idx="75">
                  <c:v>949.78330841085472</c:v>
                </c:pt>
                <c:pt idx="76">
                  <c:v>949.86502063650744</c:v>
                </c:pt>
                <c:pt idx="77">
                  <c:v>949.92989161836795</c:v>
                </c:pt>
                <c:pt idx="78">
                  <c:v>949.98115384569337</c:v>
                </c:pt>
                <c:pt idx="79">
                  <c:v>950.02147397930889</c:v>
                </c:pt>
                <c:pt idx="80">
                  <c:v>950.05303985471051</c:v>
                </c:pt>
                <c:pt idx="81">
                  <c:v>950.07763667522181</c:v>
                </c:pt>
                <c:pt idx="82">
                  <c:v>950.09671319822439</c:v>
                </c:pt>
                <c:pt idx="83">
                  <c:v>950.11143877871257</c:v>
                </c:pt>
                <c:pt idx="84">
                  <c:v>950.12275215961654</c:v>
                </c:pt>
                <c:pt idx="85">
                  <c:v>950.13140289433727</c:v>
                </c:pt>
                <c:pt idx="86">
                  <c:v>950.13798626015023</c:v>
                </c:pt>
                <c:pt idx="87">
                  <c:v>950.14297247735851</c:v>
                </c:pt>
                <c:pt idx="88">
                  <c:v>950.14673099341201</c:v>
                </c:pt>
                <c:pt idx="89">
                  <c:v>950.14955052804874</c:v>
                </c:pt>
                <c:pt idx="90">
                  <c:v>950.15165550848189</c:v>
                </c:pt>
                <c:pt idx="91">
                  <c:v>950.15321945571065</c:v>
                </c:pt>
                <c:pt idx="92">
                  <c:v>950.15437581642539</c:v>
                </c:pt>
                <c:pt idx="93">
                  <c:v>950.15522667145353</c:v>
                </c:pt>
                <c:pt idx="94">
                  <c:v>950.15584969236807</c:v>
                </c:pt>
                <c:pt idx="95">
                  <c:v>950.15630366357993</c:v>
                </c:pt>
                <c:pt idx="96">
                  <c:v>950.15663283828451</c:v>
                </c:pt>
                <c:pt idx="97">
                  <c:v>950.15687035319581</c:v>
                </c:pt>
                <c:pt idx="98">
                  <c:v>950.1570408889437</c:v>
                </c:pt>
                <c:pt idx="99">
                  <c:v>950.15716273008422</c:v>
                </c:pt>
                <c:pt idx="100">
                  <c:v>950.15724935051048</c:v>
                </c:pt>
                <c:pt idx="101">
                  <c:v>950.15731062622524</c:v>
                </c:pt>
                <c:pt idx="102">
                  <c:v>950.15735375747568</c:v>
                </c:pt>
                <c:pt idx="103">
                  <c:v>950.15738396570021</c:v>
                </c:pt>
                <c:pt idx="104">
                  <c:v>950.15740501713765</c:v>
                </c:pt>
                <c:pt idx="105">
                  <c:v>950.15741961386971</c:v>
                </c:pt>
                <c:pt idx="106">
                  <c:v>950.15742968413201</c:v>
                </c:pt>
                <c:pt idx="107">
                  <c:v>950.15743659656857</c:v>
                </c:pt>
                <c:pt idx="108">
                  <c:v>950.15744131742395</c:v>
                </c:pt>
                <c:pt idx="109">
                  <c:v>950.15744452519561</c:v>
                </c:pt>
                <c:pt idx="110">
                  <c:v>950.15744669376511</c:v>
                </c:pt>
                <c:pt idx="111">
                  <c:v>950.15744815232563</c:v>
                </c:pt>
                <c:pt idx="112">
                  <c:v>950.15744912832781</c:v>
                </c:pt>
                <c:pt idx="113">
                  <c:v>950.15744977807788</c:v>
                </c:pt>
                <c:pt idx="114">
                  <c:v>950.15745020841143</c:v>
                </c:pt>
                <c:pt idx="115">
                  <c:v>950.1574504919563</c:v>
                </c:pt>
                <c:pt idx="116">
                  <c:v>950.15745067781791</c:v>
                </c:pt>
                <c:pt idx="117">
                  <c:v>950.15745079901808</c:v>
                </c:pt>
                <c:pt idx="118">
                  <c:v>950.1574508776423</c:v>
                </c:pt>
                <c:pt idx="119">
                  <c:v>950.15745092838154</c:v>
                </c:pt>
                <c:pt idx="120">
                  <c:v>950.15745096095463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0CB-4612-A722-06F001D288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9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K; push/pull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1mm 2x F12'!$C$121:$C$251</c:f>
              <c:numCache>
                <c:formatCode>0.0000</c:formatCode>
                <c:ptCount val="131"/>
                <c:pt idx="0">
                  <c:v>0.81884365282330973</c:v>
                </c:pt>
                <c:pt idx="1">
                  <c:v>0.7936713768475373</c:v>
                </c:pt>
                <c:pt idx="2">
                  <c:v>0.76945341138631029</c:v>
                </c:pt>
                <c:pt idx="3">
                  <c:v>0.74614923889538209</c:v>
                </c:pt>
                <c:pt idx="4">
                  <c:v>0.72372020967116546</c:v>
                </c:pt>
                <c:pt idx="5">
                  <c:v>0.70212945015774519</c:v>
                </c:pt>
                <c:pt idx="6">
                  <c:v>0.68134177598534584</c:v>
                </c:pt>
                <c:pt idx="7">
                  <c:v>0.66132360948601432</c:v>
                </c:pt>
                <c:pt idx="8">
                  <c:v>0.64204290144639231</c:v>
                </c:pt>
                <c:pt idx="9">
                  <c:v>0.62346905687078946</c:v>
                </c:pt>
                <c:pt idx="10">
                  <c:v>0.6055728645403109</c:v>
                </c:pt>
                <c:pt idx="11">
                  <c:v>0.45832054496719188</c:v>
                </c:pt>
                <c:pt idx="12">
                  <c:v>0.35478483042027659</c:v>
                </c:pt>
                <c:pt idx="13">
                  <c:v>0.28068985064508828</c:v>
                </c:pt>
                <c:pt idx="14">
                  <c:v>0.22675495693736158</c:v>
                </c:pt>
                <c:pt idx="15">
                  <c:v>0.18685304734686045</c:v>
                </c:pt>
                <c:pt idx="16">
                  <c:v>0.15687660561702624</c:v>
                </c:pt>
                <c:pt idx="17">
                  <c:v>0.13403012227566885</c:v>
                </c:pt>
                <c:pt idx="18">
                  <c:v>0.11638261372112596</c:v>
                </c:pt>
                <c:pt idx="19">
                  <c:v>0.10258081177715551</c:v>
                </c:pt>
                <c:pt idx="20">
                  <c:v>9.1662868029175476E-2</c:v>
                </c:pt>
                <c:pt idx="21">
                  <c:v>8.2935741038692126E-2</c:v>
                </c:pt>
                <c:pt idx="22">
                  <c:v>7.5893442800571642E-2</c:v>
                </c:pt>
                <c:pt idx="23">
                  <c:v>7.016183020821723E-2</c:v>
                </c:pt>
                <c:pt idx="24">
                  <c:v>6.5460855819629127E-2</c:v>
                </c:pt>
                <c:pt idx="25">
                  <c:v>6.157844188673893E-2</c:v>
                </c:pt>
                <c:pt idx="26">
                  <c:v>5.8352184615706876E-2</c:v>
                </c:pt>
                <c:pt idx="27">
                  <c:v>5.565639472198692E-2</c:v>
                </c:pt>
                <c:pt idx="28">
                  <c:v>5.3392815767802047E-2</c:v>
                </c:pt>
                <c:pt idx="29">
                  <c:v>5.148390502211548E-2</c:v>
                </c:pt>
                <c:pt idx="30">
                  <c:v>4.9867918729319415E-2</c:v>
                </c:pt>
                <c:pt idx="31">
                  <c:v>4.8495280999326595E-2</c:v>
                </c:pt>
                <c:pt idx="32">
                  <c:v>4.7325874898059672E-2</c:v>
                </c:pt>
                <c:pt idx="33">
                  <c:v>4.6327002430944876E-2</c:v>
                </c:pt>
                <c:pt idx="34">
                  <c:v>4.5471834187032954E-2</c:v>
                </c:pt>
                <c:pt idx="35">
                  <c:v>4.473822065466633E-2</c:v>
                </c:pt>
                <c:pt idx="36">
                  <c:v>4.4107772999341557E-2</c:v>
                </c:pt>
                <c:pt idx="37">
                  <c:v>4.3565146301866468E-2</c:v>
                </c:pt>
                <c:pt idx="38">
                  <c:v>4.3097476167950302E-2</c:v>
                </c:pt>
                <c:pt idx="39">
                  <c:v>4.2693932455953182E-2</c:v>
                </c:pt>
                <c:pt idx="40">
                  <c:v>4.2345363140627236E-2</c:v>
                </c:pt>
                <c:pt idx="41">
                  <c:v>4.2044008078848484E-2</c:v>
                </c:pt>
                <c:pt idx="42">
                  <c:v>4.1783267391665185E-2</c:v>
                </c:pt>
                <c:pt idx="43">
                  <c:v>4.1557512831589892E-2</c:v>
                </c:pt>
                <c:pt idx="44">
                  <c:v>4.1361933221975199E-2</c:v>
                </c:pt>
                <c:pt idx="45">
                  <c:v>4.1192407090305347E-2</c:v>
                </c:pt>
                <c:pt idx="46">
                  <c:v>4.1045397150992757E-2</c:v>
                </c:pt>
                <c:pt idx="47">
                  <c:v>4.0917862456754016E-2</c:v>
                </c:pt>
                <c:pt idx="48">
                  <c:v>4.0807184925902219E-2</c:v>
                </c:pt>
                <c:pt idx="49">
                  <c:v>4.0711107635327599E-2</c:v>
                </c:pt>
                <c:pt idx="50">
                  <c:v>4.0627682796545224E-2</c:v>
                </c:pt>
                <c:pt idx="51">
                  <c:v>4.0555227742639664E-2</c:v>
                </c:pt>
                <c:pt idx="52">
                  <c:v>4.0492287575240669E-2</c:v>
                </c:pt>
                <c:pt idx="53">
                  <c:v>4.0437603373738751E-2</c:v>
                </c:pt>
                <c:pt idx="54">
                  <c:v>4.0390085069509377E-2</c:v>
                </c:pt>
                <c:pt idx="55">
                  <c:v>4.0348788247830572E-2</c:v>
                </c:pt>
                <c:pt idx="56">
                  <c:v>4.0312894268445809E-2</c:v>
                </c:pt>
                <c:pt idx="57">
                  <c:v>4.0281693199221605E-2</c:v>
                </c:pt>
                <c:pt idx="58">
                  <c:v>4.0254569141334365E-2</c:v>
                </c:pt>
                <c:pt idx="59">
                  <c:v>4.023098759295695E-2</c:v>
                </c:pt>
                <c:pt idx="60">
                  <c:v>4.0210484554642774E-2</c:v>
                </c:pt>
                <c:pt idx="61">
                  <c:v>4.0192657125972836E-2</c:v>
                </c:pt>
                <c:pt idx="62">
                  <c:v>4.0177155381454374E-2</c:v>
                </c:pt>
                <c:pt idx="63">
                  <c:v>4.0163675345645723E-2</c:v>
                </c:pt>
                <c:pt idx="64">
                  <c:v>4.0151952914225346E-2</c:v>
                </c:pt>
                <c:pt idx="65">
                  <c:v>4.0141758590172529E-2</c:v>
                </c:pt>
                <c:pt idx="66">
                  <c:v>4.0132892923140137E-2</c:v>
                </c:pt>
                <c:pt idx="67">
                  <c:v>4.0125182556091335E-2</c:v>
                </c:pt>
                <c:pt idx="68">
                  <c:v>4.0118476796832309E-2</c:v>
                </c:pt>
                <c:pt idx="69">
                  <c:v>4.0112644643606039E-2</c:v>
                </c:pt>
                <c:pt idx="70">
                  <c:v>4.0107572203745043E-2</c:v>
                </c:pt>
                <c:pt idx="71">
                  <c:v>4.0103160452784906E-2</c:v>
                </c:pt>
                <c:pt idx="72">
                  <c:v>4.0099323288636364E-2</c:v>
                </c:pt>
                <c:pt idx="73">
                  <c:v>4.009598584158925E-2</c:v>
                </c:pt>
                <c:pt idx="74">
                  <c:v>4.009308300622607E-2</c:v>
                </c:pt>
                <c:pt idx="75">
                  <c:v>4.009055816589098E-2</c:v>
                </c:pt>
                <c:pt idx="76">
                  <c:v>4.0088362084294671E-2</c:v>
                </c:pt>
                <c:pt idx="77">
                  <c:v>4.0086451942231038E-2</c:v>
                </c:pt>
                <c:pt idx="78">
                  <c:v>4.0084790500313598E-2</c:v>
                </c:pt>
                <c:pt idx="79">
                  <c:v>4.0083345371174577E-2</c:v>
                </c:pt>
                <c:pt idx="80">
                  <c:v>4.0082088386761583E-2</c:v>
                </c:pt>
                <c:pt idx="81">
                  <c:v>4.0080995048265559E-2</c:v>
                </c:pt>
                <c:pt idx="82">
                  <c:v>4.0080044047857644E-2</c:v>
                </c:pt>
                <c:pt idx="83">
                  <c:v>4.007921685283676E-2</c:v>
                </c:pt>
                <c:pt idx="84">
                  <c:v>4.0078497344027041E-2</c:v>
                </c:pt>
                <c:pt idx="85">
                  <c:v>4.0077871501333698E-2</c:v>
                </c:pt>
                <c:pt idx="86">
                  <c:v>4.0077327130297366E-2</c:v>
                </c:pt>
                <c:pt idx="87">
                  <c:v>4.007685362429414E-2</c:v>
                </c:pt>
                <c:pt idx="88">
                  <c:v>4.0076441757728079E-2</c:v>
                </c:pt>
                <c:pt idx="89">
                  <c:v>4.0076083506173088E-2</c:v>
                </c:pt>
                <c:pt idx="90">
                  <c:v>4.0075771889949124E-2</c:v>
                </c:pt>
                <c:pt idx="91">
                  <c:v>4.0075500838076213E-2</c:v>
                </c:pt>
                <c:pt idx="92">
                  <c:v>4.0075265069950725E-2</c:v>
                </c:pt>
                <c:pt idx="93">
                  <c:v>4.0075059992432764E-2</c:v>
                </c:pt>
                <c:pt idx="94">
                  <c:v>4.0074881610337211E-2</c:v>
                </c:pt>
                <c:pt idx="95">
                  <c:v>4.0074726448581462E-2</c:v>
                </c:pt>
                <c:pt idx="96">
                  <c:v>4.0074591484471303E-2</c:v>
                </c:pt>
                <c:pt idx="97">
                  <c:v>4.0074474088803991E-2</c:v>
                </c:pt>
                <c:pt idx="98">
                  <c:v>4.0074371974640713E-2</c:v>
                </c:pt>
                <c:pt idx="99">
                  <c:v>4.0074283152748587E-2</c:v>
                </c:pt>
                <c:pt idx="100">
                  <c:v>4.0074205892844474E-2</c:v>
                </c:pt>
                <c:pt idx="101">
                  <c:v>4.0074138689884541E-2</c:v>
                </c:pt>
                <c:pt idx="102">
                  <c:v>4.0074080234742453E-2</c:v>
                </c:pt>
                <c:pt idx="103">
                  <c:v>4.0074029388705509E-2</c:v>
                </c:pt>
                <c:pt idx="104">
                  <c:v>4.0073985161290279E-2</c:v>
                </c:pt>
                <c:pt idx="105">
                  <c:v>4.0073946690946986E-2</c:v>
                </c:pt>
                <c:pt idx="106">
                  <c:v>4.0073913228275436E-2</c:v>
                </c:pt>
                <c:pt idx="107">
                  <c:v>4.007388412142588E-2</c:v>
                </c:pt>
                <c:pt idx="108">
                  <c:v>4.0073858803400801E-2</c:v>
                </c:pt>
                <c:pt idx="109">
                  <c:v>4.0073836781009224E-2</c:v>
                </c:pt>
                <c:pt idx="110">
                  <c:v>4.0073817625259148E-2</c:v>
                </c:pt>
                <c:pt idx="111">
                  <c:v>4.0073800963000651E-2</c:v>
                </c:pt>
                <c:pt idx="112">
                  <c:v>4.0073786469656911E-2</c:v>
                </c:pt>
                <c:pt idx="113">
                  <c:v>4.0073773862901306E-2</c:v>
                </c:pt>
                <c:pt idx="114">
                  <c:v>4.0073762897157562E-2</c:v>
                </c:pt>
                <c:pt idx="115">
                  <c:v>4.0073753358816189E-2</c:v>
                </c:pt>
                <c:pt idx="116">
                  <c:v>4.0073745062073035E-2</c:v>
                </c:pt>
                <c:pt idx="117">
                  <c:v>4.0073737845310112E-2</c:v>
                </c:pt>
                <c:pt idx="118">
                  <c:v>4.0073731567947191E-2</c:v>
                </c:pt>
                <c:pt idx="119">
                  <c:v>4.0073726107703232E-2</c:v>
                </c:pt>
                <c:pt idx="120">
                  <c:v>4.0073721358214506E-2</c:v>
                </c:pt>
                <c:pt idx="121">
                  <c:v>4.0073717226962555E-2</c:v>
                </c:pt>
                <c:pt idx="122">
                  <c:v>4.0073713633472001E-2</c:v>
                </c:pt>
                <c:pt idx="123">
                  <c:v>4.0073710507742888E-2</c:v>
                </c:pt>
                <c:pt idx="124">
                  <c:v>4.0073707788887122E-2</c:v>
                </c:pt>
                <c:pt idx="125">
                  <c:v>4.0073705423942327E-2</c:v>
                </c:pt>
                <c:pt idx="126">
                  <c:v>4.007370336684022E-2</c:v>
                </c:pt>
                <c:pt idx="127">
                  <c:v>4.0073701577509203E-2</c:v>
                </c:pt>
                <c:pt idx="128">
                  <c:v>4.0073700021093742E-2</c:v>
                </c:pt>
                <c:pt idx="129">
                  <c:v>4.0073698667275455E-2</c:v>
                </c:pt>
                <c:pt idx="130">
                  <c:v>4.0073697489682383E-2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63-4ABE-9A5C-5EF5E1DD66B6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1mm 2x F12'!$F$126:$F$251</c:f>
              <c:numCache>
                <c:formatCode>0.0000</c:formatCode>
                <c:ptCount val="126"/>
                <c:pt idx="0">
                  <c:v>0.59130574261135604</c:v>
                </c:pt>
                <c:pt idx="1">
                  <c:v>0.57516033018664192</c:v>
                </c:pt>
                <c:pt idx="2">
                  <c:v>0.55953813722063683</c:v>
                </c:pt>
                <c:pt idx="3">
                  <c:v>0.54442496921982675</c:v>
                </c:pt>
                <c:pt idx="4">
                  <c:v>0.52980637746812664</c:v>
                </c:pt>
                <c:pt idx="5">
                  <c:v>0.5156677712304405</c:v>
                </c:pt>
                <c:pt idx="6">
                  <c:v>0.3975249557576937</c:v>
                </c:pt>
                <c:pt idx="7">
                  <c:v>0.31261276702925944</c:v>
                </c:pt>
                <c:pt idx="8">
                  <c:v>0.25068473849001172</c:v>
                </c:pt>
                <c:pt idx="9">
                  <c:v>0.20465589620830488</c:v>
                </c:pt>
                <c:pt idx="10">
                  <c:v>0.16976847198236056</c:v>
                </c:pt>
                <c:pt idx="11">
                  <c:v>0.14282760005142908</c:v>
                </c:pt>
                <c:pt idx="12">
                  <c:v>0.12166236544691225</c:v>
                </c:pt>
                <c:pt idx="13">
                  <c:v>0.10477306798424313</c:v>
                </c:pt>
                <c:pt idx="14">
                  <c:v>9.2800668510385015E-2</c:v>
                </c:pt>
                <c:pt idx="15">
                  <c:v>8.2859884149295224E-2</c:v>
                </c:pt>
                <c:pt idx="16">
                  <c:v>7.4847861404137378E-2</c:v>
                </c:pt>
                <c:pt idx="17">
                  <c:v>6.8297557835824405E-2</c:v>
                </c:pt>
                <c:pt idx="18">
                  <c:v>6.2875590263132178E-2</c:v>
                </c:pt>
                <c:pt idx="19">
                  <c:v>5.8338996611326917E-2</c:v>
                </c:pt>
                <c:pt idx="20">
                  <c:v>5.450736189434166E-2</c:v>
                </c:pt>
                <c:pt idx="21">
                  <c:v>5.1244428196570949E-2</c:v>
                </c:pt>
                <c:pt idx="22">
                  <c:v>4.8445696977220565E-2</c:v>
                </c:pt>
                <c:pt idx="23">
                  <c:v>4.6029902703315348E-2</c:v>
                </c:pt>
                <c:pt idx="24">
                  <c:v>4.3933040311877621E-2</c:v>
                </c:pt>
                <c:pt idx="25">
                  <c:v>4.2104110427323378E-2</c:v>
                </c:pt>
                <c:pt idx="26">
                  <c:v>4.050204096972311E-2</c:v>
                </c:pt>
                <c:pt idx="27">
                  <c:v>3.9093427945387206E-2</c:v>
                </c:pt>
                <c:pt idx="28">
                  <c:v>3.7850855544221171E-2</c:v>
                </c:pt>
                <c:pt idx="29">
                  <c:v>3.6751631804055024E-2</c:v>
                </c:pt>
                <c:pt idx="30">
                  <c:v>3.5776826358004464E-2</c:v>
                </c:pt>
                <c:pt idx="31">
                  <c:v>3.4910530488744963E-2</c:v>
                </c:pt>
                <c:pt idx="32">
                  <c:v>3.4139282662737469E-2</c:v>
                </c:pt>
                <c:pt idx="33">
                  <c:v>3.3451618561727708E-2</c:v>
                </c:pt>
                <c:pt idx="34">
                  <c:v>3.283771571188087E-2</c:v>
                </c:pt>
                <c:pt idx="35">
                  <c:v>3.2289110659075047E-2</c:v>
                </c:pt>
                <c:pt idx="36">
                  <c:v>3.1798472260655943E-2</c:v>
                </c:pt>
                <c:pt idx="37">
                  <c:v>3.13594187347409E-2</c:v>
                </c:pt>
                <c:pt idx="38">
                  <c:v>3.0966369086085407E-2</c:v>
                </c:pt>
                <c:pt idx="39">
                  <c:v>3.0614421727084156E-2</c:v>
                </c:pt>
                <c:pt idx="40">
                  <c:v>3.0299254752043758E-2</c:v>
                </c:pt>
                <c:pt idx="41">
                  <c:v>3.0017043555674722E-2</c:v>
                </c:pt>
                <c:pt idx="42">
                  <c:v>2.9764392421435842E-2</c:v>
                </c:pt>
                <c:pt idx="43">
                  <c:v>2.9538277419665759E-2</c:v>
                </c:pt>
                <c:pt idx="44">
                  <c:v>2.9335998505482273E-2</c:v>
                </c:pt>
                <c:pt idx="45">
                  <c:v>2.9155139133098404E-2</c:v>
                </c:pt>
                <c:pt idx="46">
                  <c:v>2.8993532036492239E-2</c:v>
                </c:pt>
                <c:pt idx="47">
                  <c:v>2.8849230088465738E-2</c:v>
                </c:pt>
                <c:pt idx="48">
                  <c:v>2.872048135755843E-2</c:v>
                </c:pt>
                <c:pt idx="49">
                  <c:v>2.8605707647440394E-2</c:v>
                </c:pt>
                <c:pt idx="50">
                  <c:v>2.850348593564957E-2</c:v>
                </c:pt>
                <c:pt idx="51">
                  <c:v>2.8412532234969312E-2</c:v>
                </c:pt>
                <c:pt idx="52">
                  <c:v>2.8331687486798075E-2</c:v>
                </c:pt>
                <c:pt idx="53">
                  <c:v>2.8259905165727545E-2</c:v>
                </c:pt>
                <c:pt idx="54">
                  <c:v>2.8196240331457997E-2</c:v>
                </c:pt>
                <c:pt idx="55">
                  <c:v>2.8139839910668863E-2</c:v>
                </c:pt>
                <c:pt idx="56">
                  <c:v>2.8089934029513926E-2</c:v>
                </c:pt>
                <c:pt idx="57">
                  <c:v>2.8045828248596222E-2</c:v>
                </c:pt>
                <c:pt idx="58">
                  <c:v>2.8006896577851579E-2</c:v>
                </c:pt>
                <c:pt idx="59">
                  <c:v>2.797257516973994E-2</c:v>
                </c:pt>
                <c:pt idx="60">
                  <c:v>2.7942356606326279E-2</c:v>
                </c:pt>
                <c:pt idx="61">
                  <c:v>2.7915784709894056E-2</c:v>
                </c:pt>
                <c:pt idx="62">
                  <c:v>2.7892449818222042E-2</c:v>
                </c:pt>
                <c:pt idx="63">
                  <c:v>2.7871984475020616E-2</c:v>
                </c:pt>
                <c:pt idx="64">
                  <c:v>2.7854059493642981E-2</c:v>
                </c:pt>
                <c:pt idx="65">
                  <c:v>2.7838380358372165E-2</c:v>
                </c:pt>
                <c:pt idx="66">
                  <c:v>2.7824683932597155E-2</c:v>
                </c:pt>
                <c:pt idx="67">
                  <c:v>2.7812735447249288E-2</c:v>
                </c:pt>
                <c:pt idx="68">
                  <c:v>2.780232574615471E-2</c:v>
                </c:pt>
                <c:pt idx="69">
                  <c:v>2.7793268767621483E-2</c:v>
                </c:pt>
                <c:pt idx="70">
                  <c:v>2.7785399243746418E-2</c:v>
                </c:pt>
                <c:pt idx="71">
                  <c:v>2.7778570600700089E-2</c:v>
                </c:pt>
                <c:pt idx="72">
                  <c:v>2.7772653044713387E-2</c:v>
                </c:pt>
                <c:pt idx="73">
                  <c:v>2.7767531819714301E-2</c:v>
                </c:pt>
                <c:pt idx="74">
                  <c:v>2.7763105623603908E-2</c:v>
                </c:pt>
                <c:pt idx="75">
                  <c:v>2.7759285171060587E-2</c:v>
                </c:pt>
                <c:pt idx="76">
                  <c:v>2.7755991891555046E-2</c:v>
                </c:pt>
                <c:pt idx="77">
                  <c:v>2.7753156751971979E-2</c:v>
                </c:pt>
                <c:pt idx="78">
                  <c:v>2.7750719193888301E-2</c:v>
                </c:pt>
                <c:pt idx="79">
                  <c:v>2.7748626176166361E-2</c:v>
                </c:pt>
                <c:pt idx="80">
                  <c:v>2.7746831314095118E-2</c:v>
                </c:pt>
                <c:pt idx="81">
                  <c:v>2.7745294106859209E-2</c:v>
                </c:pt>
                <c:pt idx="82">
                  <c:v>2.7743979245641395E-2</c:v>
                </c:pt>
                <c:pt idx="83">
                  <c:v>2.7742855995169135E-2</c:v>
                </c:pt>
                <c:pt idx="84">
                  <c:v>2.7741897642004416E-2</c:v>
                </c:pt>
                <c:pt idx="85">
                  <c:v>2.774108100334639E-2</c:v>
                </c:pt>
                <c:pt idx="86">
                  <c:v>2.774038599057E-2</c:v>
                </c:pt>
                <c:pt idx="87">
                  <c:v>2.7739795222159063E-2</c:v>
                </c:pt>
                <c:pt idx="88">
                  <c:v>2.7739293681109615E-2</c:v>
                </c:pt>
                <c:pt idx="89">
                  <c:v>2.7738868412276976E-2</c:v>
                </c:pt>
                <c:pt idx="90">
                  <c:v>2.7738508255518084E-2</c:v>
                </c:pt>
                <c:pt idx="91">
                  <c:v>2.7738203610838369E-2</c:v>
                </c:pt>
                <c:pt idx="92">
                  <c:v>2.7737946232089278E-2</c:v>
                </c:pt>
                <c:pt idx="93">
                  <c:v>2.7737729046078703E-2</c:v>
                </c:pt>
                <c:pt idx="94">
                  <c:v>2.7737545994251833E-2</c:v>
                </c:pt>
                <c:pt idx="95">
                  <c:v>2.7737391894374588E-2</c:v>
                </c:pt>
                <c:pt idx="96">
                  <c:v>2.7737262319906333E-2</c:v>
                </c:pt>
                <c:pt idx="97">
                  <c:v>2.7737153494983315E-2</c:v>
                </c:pt>
                <c:pt idx="98">
                  <c:v>2.7737062203150316E-2</c:v>
                </c:pt>
                <c:pt idx="99">
                  <c:v>2.7736985708175625E-2</c:v>
                </c:pt>
                <c:pt idx="100">
                  <c:v>2.7736921685465106E-2</c:v>
                </c:pt>
                <c:pt idx="101">
                  <c:v>2.7736868162755075E-2</c:v>
                </c:pt>
                <c:pt idx="102">
                  <c:v>2.7736823468912795E-2</c:v>
                </c:pt>
                <c:pt idx="103">
                  <c:v>2.77367861898076E-2</c:v>
                </c:pt>
                <c:pt idx="104">
                  <c:v>2.7736755130337066E-2</c:v>
                </c:pt>
                <c:pt idx="105">
                  <c:v>2.7736729281801188E-2</c:v>
                </c:pt>
                <c:pt idx="106">
                  <c:v>2.7736707793915152E-2</c:v>
                </c:pt>
                <c:pt idx="107">
                  <c:v>2.7736689950838146E-2</c:v>
                </c:pt>
                <c:pt idx="108">
                  <c:v>2.773667515067323E-2</c:v>
                </c:pt>
                <c:pt idx="109">
                  <c:v>2.773666288796198E-2</c:v>
                </c:pt>
                <c:pt idx="110">
                  <c:v>2.773665273875876E-2</c:v>
                </c:pt>
                <c:pt idx="111">
                  <c:v>2.7736644347923091E-2</c:v>
                </c:pt>
                <c:pt idx="112">
                  <c:v>2.7736637418316373E-2</c:v>
                </c:pt>
                <c:pt idx="113">
                  <c:v>2.7736631701630692E-2</c:v>
                </c:pt>
                <c:pt idx="114">
                  <c:v>2.7736626990614372E-2</c:v>
                </c:pt>
                <c:pt idx="115">
                  <c:v>2.7736623112490699E-2</c:v>
                </c:pt>
                <c:pt idx="116">
                  <c:v>2.773661992339466E-2</c:v>
                </c:pt>
                <c:pt idx="117">
                  <c:v>2.7736617303676589E-2</c:v>
                </c:pt>
                <c:pt idx="118">
                  <c:v>2.7736615153943159E-2</c:v>
                </c:pt>
                <c:pt idx="119">
                  <c:v>2.7736613391724417E-2</c:v>
                </c:pt>
                <c:pt idx="120">
                  <c:v>2.7736611948671691E-2</c:v>
                </c:pt>
                <c:pt idx="121">
                  <c:v>2.7736610768204984E-2</c:v>
                </c:pt>
                <c:pt idx="122">
                  <c:v>2.7736609803540202E-2</c:v>
                </c:pt>
                <c:pt idx="123">
                  <c:v>2.7736609016037285E-2</c:v>
                </c:pt>
                <c:pt idx="124">
                  <c:v>2.7736608373818656E-2</c:v>
                </c:pt>
                <c:pt idx="125">
                  <c:v>2.7736607850615342E-2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563-4ABE-9A5C-5EF5E1DD66B6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1mm 2x F12'!$I$128:$I$251</c:f>
              <c:numCache>
                <c:formatCode>0.0000</c:formatCode>
                <c:ptCount val="124"/>
                <c:pt idx="0">
                  <c:v>0.5152308178254964</c:v>
                </c:pt>
                <c:pt idx="1">
                  <c:v>0.5042838064043792</c:v>
                </c:pt>
                <c:pt idx="2">
                  <c:v>0.49350257063539327</c:v>
                </c:pt>
                <c:pt idx="3">
                  <c:v>0.48289527579890712</c:v>
                </c:pt>
                <c:pt idx="4">
                  <c:v>0.38739605296103469</c:v>
                </c:pt>
                <c:pt idx="5">
                  <c:v>0.31145617857445707</c:v>
                </c:pt>
                <c:pt idx="6">
                  <c:v>0.2525888322993794</c:v>
                </c:pt>
                <c:pt idx="7">
                  <c:v>0.20720348726164053</c:v>
                </c:pt>
                <c:pt idx="8">
                  <c:v>0.17205083412996963</c:v>
                </c:pt>
                <c:pt idx="9">
                  <c:v>0.14456738507854194</c:v>
                </c:pt>
                <c:pt idx="10">
                  <c:v>0.12283450377837775</c:v>
                </c:pt>
                <c:pt idx="11">
                  <c:v>0.10544327394368117</c:v>
                </c:pt>
                <c:pt idx="12">
                  <c:v>9.1362571027753692E-2</c:v>
                </c:pt>
                <c:pt idx="13">
                  <c:v>8.140364312778961E-2</c:v>
                </c:pt>
                <c:pt idx="14">
                  <c:v>7.2999406430296149E-2</c:v>
                </c:pt>
                <c:pt idx="15">
                  <c:v>6.614496768873894E-2</c:v>
                </c:pt>
                <c:pt idx="16">
                  <c:v>6.0484233095911978E-2</c:v>
                </c:pt>
                <c:pt idx="17">
                  <c:v>5.5757741780184951E-2</c:v>
                </c:pt>
                <c:pt idx="18">
                  <c:v>5.1773037988738453E-2</c:v>
                </c:pt>
                <c:pt idx="19">
                  <c:v>4.8385015525327695E-2</c:v>
                </c:pt>
                <c:pt idx="20">
                  <c:v>4.5482622755696346E-2</c:v>
                </c:pt>
                <c:pt idx="21">
                  <c:v>4.2979702562316667E-2</c:v>
                </c:pt>
                <c:pt idx="22">
                  <c:v>4.0808571081187787E-2</c:v>
                </c:pt>
                <c:pt idx="23">
                  <c:v>3.891544319921425E-2</c:v>
                </c:pt>
                <c:pt idx="24">
                  <c:v>3.7257124543148668E-2</c:v>
                </c:pt>
                <c:pt idx="25">
                  <c:v>3.57985859003409E-2</c:v>
                </c:pt>
                <c:pt idx="26">
                  <c:v>3.4511161662366112E-2</c:v>
                </c:pt>
                <c:pt idx="27">
                  <c:v>3.3371195706870999E-2</c:v>
                </c:pt>
                <c:pt idx="28">
                  <c:v>3.2359012275054971E-2</c:v>
                </c:pt>
                <c:pt idx="29">
                  <c:v>3.1458125773708941E-2</c:v>
                </c:pt>
                <c:pt idx="30">
                  <c:v>3.0654628216060905E-2</c:v>
                </c:pt>
                <c:pt idx="31">
                  <c:v>2.993671013463161E-2</c:v>
                </c:pt>
                <c:pt idx="32">
                  <c:v>2.9294282774070167E-2</c:v>
                </c:pt>
                <c:pt idx="33">
                  <c:v>2.8718677848932055E-2</c:v>
                </c:pt>
                <c:pt idx="34">
                  <c:v>2.8202407220121302E-2</c:v>
                </c:pt>
                <c:pt idx="35">
                  <c:v>2.7738969234699696E-2</c:v>
                </c:pt>
                <c:pt idx="36">
                  <c:v>2.7322691682763585E-2</c:v>
                </c:pt>
                <c:pt idx="37">
                  <c:v>2.6948603692565444E-2</c:v>
                </c:pt>
                <c:pt idx="38">
                  <c:v>2.6612330647426494E-2</c:v>
                </c:pt>
                <c:pt idx="39">
                  <c:v>2.6310007531129293E-2</c:v>
                </c:pt>
                <c:pt idx="40">
                  <c:v>2.6038207109959795E-2</c:v>
                </c:pt>
                <c:pt idx="41">
                  <c:v>2.5793880123488107E-2</c:v>
                </c:pt>
                <c:pt idx="42">
                  <c:v>2.5574305243243854E-2</c:v>
                </c:pt>
                <c:pt idx="43">
                  <c:v>2.5377047012841356E-2</c:v>
                </c:pt>
                <c:pt idx="44">
                  <c:v>2.5199920337264495E-2</c:v>
                </c:pt>
                <c:pt idx="45">
                  <c:v>2.5040960366897926E-2</c:v>
                </c:pt>
                <c:pt idx="46">
                  <c:v>2.489839684133326E-2</c:v>
                </c:pt>
                <c:pt idx="47">
                  <c:v>2.4770632132359777E-2</c:v>
                </c:pt>
                <c:pt idx="48">
                  <c:v>2.4656222364956081E-2</c:v>
                </c:pt>
                <c:pt idx="49">
                  <c:v>2.4553861107184927E-2</c:v>
                </c:pt>
                <c:pt idx="50">
                  <c:v>2.4462365210500454E-2</c:v>
                </c:pt>
                <c:pt idx="51">
                  <c:v>2.4380662455587853E-2</c:v>
                </c:pt>
                <c:pt idx="52">
                  <c:v>2.4307780718930562E-2</c:v>
                </c:pt>
                <c:pt idx="53">
                  <c:v>2.4242838424525674E-2</c:v>
                </c:pt>
                <c:pt idx="54">
                  <c:v>2.4185036085641147E-2</c:v>
                </c:pt>
                <c:pt idx="55">
                  <c:v>2.413364877487649E-2</c:v>
                </c:pt>
                <c:pt idx="56">
                  <c:v>2.408801938835509E-2</c:v>
                </c:pt>
                <c:pt idx="57">
                  <c:v>2.4047552592678899E-2</c:v>
                </c:pt>
                <c:pt idx="58">
                  <c:v>2.4011709362147825E-2</c:v>
                </c:pt>
                <c:pt idx="59">
                  <c:v>2.3980002029360774E-2</c:v>
                </c:pt>
                <c:pt idx="60">
                  <c:v>2.3951989785221884E-2</c:v>
                </c:pt>
                <c:pt idx="61">
                  <c:v>2.3927274575025751E-2</c:v>
                </c:pt>
                <c:pt idx="62">
                  <c:v>2.3905497346063349E-2</c:v>
                </c:pt>
                <c:pt idx="63">
                  <c:v>2.3886334609387782E-2</c:v>
                </c:pt>
                <c:pt idx="64">
                  <c:v>2.3869495284267756E-2</c:v>
                </c:pt>
                <c:pt idx="65">
                  <c:v>2.3854717798657131E-2</c:v>
                </c:pt>
                <c:pt idx="66">
                  <c:v>2.3841767422908083E-2</c:v>
                </c:pt>
                <c:pt idx="67">
                  <c:v>2.3830433817111075E-2</c:v>
                </c:pt>
                <c:pt idx="68">
                  <c:v>2.3820528774991228E-2</c:v>
                </c:pt>
                <c:pt idx="69">
                  <c:v>2.3811884149340875E-2</c:v>
                </c:pt>
                <c:pt idx="70">
                  <c:v>2.3804349945618145E-2</c:v>
                </c:pt>
                <c:pt idx="71">
                  <c:v>2.3797792571670872E-2</c:v>
                </c:pt>
                <c:pt idx="72">
                  <c:v>2.3792093232621672E-2</c:v>
                </c:pt>
                <c:pt idx="73">
                  <c:v>2.3787146460828367E-2</c:v>
                </c:pt>
                <c:pt idx="74">
                  <c:v>2.3782858771560066E-2</c:v>
                </c:pt>
                <c:pt idx="75">
                  <c:v>2.3779147435639171E-2</c:v>
                </c:pt>
                <c:pt idx="76">
                  <c:v>2.3775939360823613E-2</c:v>
                </c:pt>
                <c:pt idx="77">
                  <c:v>2.3773170074164157E-2</c:v>
                </c:pt>
                <c:pt idx="78">
                  <c:v>2.3770782797987146E-2</c:v>
                </c:pt>
                <c:pt idx="79">
                  <c:v>2.3768727612536431E-2</c:v>
                </c:pt>
                <c:pt idx="80">
                  <c:v>2.3766960698670143E-2</c:v>
                </c:pt>
                <c:pt idx="81">
                  <c:v>2.3765443654354509E-2</c:v>
                </c:pt>
                <c:pt idx="82">
                  <c:v>2.3764142879033757E-2</c:v>
                </c:pt>
                <c:pt idx="83">
                  <c:v>2.3763029020283939E-2</c:v>
                </c:pt>
                <c:pt idx="84">
                  <c:v>2.3762076477482106E-2</c:v>
                </c:pt>
                <c:pt idx="85">
                  <c:v>2.3761262957539851E-2</c:v>
                </c:pt>
                <c:pt idx="86">
                  <c:v>2.3760569078062475E-2</c:v>
                </c:pt>
                <c:pt idx="87">
                  <c:v>2.3759978013600816E-2</c:v>
                </c:pt>
                <c:pt idx="88">
                  <c:v>2.3759475180961165E-2</c:v>
                </c:pt>
                <c:pt idx="89">
                  <c:v>2.3759047959828691E-2</c:v>
                </c:pt>
                <c:pt idx="90">
                  <c:v>2.3758685445240176E-2</c:v>
                </c:pt>
                <c:pt idx="91">
                  <c:v>2.3758378228711678E-2</c:v>
                </c:pt>
                <c:pt idx="92">
                  <c:v>2.3758118205084843E-2</c:v>
                </c:pt>
                <c:pt idx="93">
                  <c:v>2.3757898402401709E-2</c:v>
                </c:pt>
                <c:pt idx="94">
                  <c:v>2.3757712832350657E-2</c:v>
                </c:pt>
                <c:pt idx="95">
                  <c:v>2.3757556359046042E-2</c:v>
                </c:pt>
                <c:pt idx="96">
                  <c:v>2.3757424584110093E-2</c:v>
                </c:pt>
                <c:pt idx="97">
                  <c:v>2.3757313746218468E-2</c:v>
                </c:pt>
                <c:pt idx="98">
                  <c:v>2.3757220633449719E-2</c:v>
                </c:pt>
                <c:pt idx="99">
                  <c:v>2.3757142506945106E-2</c:v>
                </c:pt>
                <c:pt idx="100">
                  <c:v>2.3757077034537905E-2</c:v>
                </c:pt>
                <c:pt idx="101">
                  <c:v>2.3757022233152104E-2</c:v>
                </c:pt>
                <c:pt idx="102">
                  <c:v>2.3756976418898811E-2</c:v>
                </c:pt>
                <c:pt idx="103">
                  <c:v>2.3756938163916146E-2</c:v>
                </c:pt>
                <c:pt idx="104">
                  <c:v>2.3756906259104715E-2</c:v>
                </c:pt>
                <c:pt idx="105">
                  <c:v>2.3756879682007518E-2</c:v>
                </c:pt>
                <c:pt idx="106">
                  <c:v>2.3756857569169926E-2</c:v>
                </c:pt>
                <c:pt idx="107">
                  <c:v>2.3756839192393974E-2</c:v>
                </c:pt>
                <c:pt idx="108">
                  <c:v>2.3756823938371346E-2</c:v>
                </c:pt>
                <c:pt idx="109">
                  <c:v>2.375681129124237E-2</c:v>
                </c:pt>
                <c:pt idx="110">
                  <c:v>2.3756800817684304E-2</c:v>
                </c:pt>
                <c:pt idx="111">
                  <c:v>2.3756792154182214E-2</c:v>
                </c:pt>
                <c:pt idx="112">
                  <c:v>2.3756784996179781E-2</c:v>
                </c:pt>
                <c:pt idx="113">
                  <c:v>2.3756779088846738E-2</c:v>
                </c:pt>
                <c:pt idx="114">
                  <c:v>2.3756774219233837E-2</c:v>
                </c:pt>
                <c:pt idx="115">
                  <c:v>2.3756770209617036E-2</c:v>
                </c:pt>
                <c:pt idx="116">
                  <c:v>2.3756766911858955E-2</c:v>
                </c:pt>
                <c:pt idx="117">
                  <c:v>2.3756764202639211E-2</c:v>
                </c:pt>
                <c:pt idx="118">
                  <c:v>2.3756761979425702E-2</c:v>
                </c:pt>
                <c:pt idx="119">
                  <c:v>2.37567601570766E-2</c:v>
                </c:pt>
                <c:pt idx="120">
                  <c:v>2.3756758664978499E-2</c:v>
                </c:pt>
                <c:pt idx="121">
                  <c:v>2.3756757444639533E-2</c:v>
                </c:pt>
                <c:pt idx="122">
                  <c:v>2.375675644766799E-2</c:v>
                </c:pt>
                <c:pt idx="123">
                  <c:v>2.3756755634077108E-2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563-4ABE-9A5C-5EF5E1DD66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85000000000000009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1mm 2x F12'!$B$121:$B$251</c:f>
              <c:numCache>
                <c:formatCode>0</c:formatCode>
                <c:ptCount val="131"/>
                <c:pt idx="0">
                  <c:v>24.424687095077971</c:v>
                </c:pt>
                <c:pt idx="1">
                  <c:v>25.19934645928646</c:v>
                </c:pt>
                <c:pt idx="2">
                  <c:v>25.992476872597603</c:v>
                </c:pt>
                <c:pt idx="3">
                  <c:v>26.804289219149371</c:v>
                </c:pt>
                <c:pt idx="4">
                  <c:v>27.634988953931988</c:v>
                </c:pt>
                <c:pt idx="5">
                  <c:v>28.484775842270487</c:v>
                </c:pt>
                <c:pt idx="6">
                  <c:v>29.35384370212191</c:v>
                </c:pt>
                <c:pt idx="7">
                  <c:v>30.242380149627731</c:v>
                </c:pt>
                <c:pt idx="8">
                  <c:v>31.150566348360929</c:v>
                </c:pt>
                <c:pt idx="9">
                  <c:v>32.078576762703541</c:v>
                </c:pt>
                <c:pt idx="10">
                  <c:v>33.026578915787383</c:v>
                </c:pt>
                <c:pt idx="11">
                  <c:v>43.637581207344013</c:v>
                </c:pt>
                <c:pt idx="12">
                  <c:v>56.372196004851972</c:v>
                </c:pt>
                <c:pt idx="13">
                  <c:v>71.253021632365801</c:v>
                </c:pt>
                <c:pt idx="14">
                  <c:v>88.200938449714982</c:v>
                </c:pt>
                <c:pt idx="15">
                  <c:v>107.03598514437631</c:v>
                </c:pt>
                <c:pt idx="16">
                  <c:v>127.48873499229606</c:v>
                </c:pt>
                <c:pt idx="17">
                  <c:v>149.22018767441429</c:v>
                </c:pt>
                <c:pt idx="18">
                  <c:v>171.84697404995268</c:v>
                </c:pt>
                <c:pt idx="19">
                  <c:v>194.96823678338203</c:v>
                </c:pt>
                <c:pt idx="20">
                  <c:v>218.19085994160884</c:v>
                </c:pt>
                <c:pt idx="21">
                  <c:v>241.15055523130096</c:v>
                </c:pt>
                <c:pt idx="22">
                  <c:v>263.52737814984664</c:v>
                </c:pt>
                <c:pt idx="23">
                  <c:v>285.05527778632029</c:v>
                </c:pt>
                <c:pt idx="24">
                  <c:v>305.52610028668141</c:v>
                </c:pt>
                <c:pt idx="25">
                  <c:v>324.78899087420803</c:v>
                </c:pt>
                <c:pt idx="26">
                  <c:v>342.74637927808664</c:v>
                </c:pt>
                <c:pt idx="27">
                  <c:v>359.34774611081752</c:v>
                </c:pt>
                <c:pt idx="28">
                  <c:v>374.58223006962635</c:v>
                </c:pt>
                <c:pt idx="29">
                  <c:v>388.47092098800158</c:v>
                </c:pt>
                <c:pt idx="30">
                  <c:v>401.05944883240477</c:v>
                </c:pt>
                <c:pt idx="31">
                  <c:v>412.4112612168949</c:v>
                </c:pt>
                <c:pt idx="32">
                  <c:v>422.60180172221152</c:v>
                </c:pt>
                <c:pt idx="33">
                  <c:v>431.71366482888766</c:v>
                </c:pt>
                <c:pt idx="34">
                  <c:v>439.83270869912104</c:v>
                </c:pt>
                <c:pt idx="35">
                  <c:v>447.04504800000223</c:v>
                </c:pt>
                <c:pt idx="36">
                  <c:v>453.43481749347359</c:v>
                </c:pt>
                <c:pt idx="37">
                  <c:v>459.08258545531697</c:v>
                </c:pt>
                <c:pt idx="38">
                  <c:v>464.06429745584779</c:v>
                </c:pt>
                <c:pt idx="39">
                  <c:v>468.45064039565244</c:v>
                </c:pt>
                <c:pt idx="40">
                  <c:v>472.30673010361988</c:v>
                </c:pt>
                <c:pt idx="41">
                  <c:v>475.692040646848</c:v>
                </c:pt>
                <c:pt idx="42">
                  <c:v>478.66050810544192</c:v>
                </c:pt>
                <c:pt idx="43">
                  <c:v>481.26075496984566</c:v>
                </c:pt>
                <c:pt idx="44">
                  <c:v>483.53639305655548</c:v>
                </c:pt>
                <c:pt idx="45">
                  <c:v>485.52637276463042</c:v>
                </c:pt>
                <c:pt idx="46">
                  <c:v>487.26535466148516</c:v>
                </c:pt>
                <c:pt idx="47">
                  <c:v>488.78408595116497</c:v>
                </c:pt>
                <c:pt idx="48">
                  <c:v>490.10976954955476</c:v>
                </c:pt>
                <c:pt idx="49">
                  <c:v>491.26641748859555</c:v>
                </c:pt>
                <c:pt idx="50">
                  <c:v>492.27518340525938</c:v>
                </c:pt>
                <c:pt idx="51">
                  <c:v>493.15467112941525</c:v>
                </c:pt>
                <c:pt idx="52">
                  <c:v>493.92121803039743</c:v>
                </c:pt>
                <c:pt idx="53">
                  <c:v>494.58915295134744</c:v>
                </c:pt>
                <c:pt idx="54">
                  <c:v>495.17102936478028</c:v>
                </c:pt>
                <c:pt idx="55">
                  <c:v>495.67783491181643</c:v>
                </c:pt>
                <c:pt idx="56">
                  <c:v>496.11917881209138</c:v>
                </c:pt>
                <c:pt idx="57">
                  <c:v>496.50345880660439</c:v>
                </c:pt>
                <c:pt idx="58">
                  <c:v>496.83800936434608</c:v>
                </c:pt>
                <c:pt idx="59">
                  <c:v>497.129232877726</c:v>
                </c:pt>
                <c:pt idx="60">
                  <c:v>497.38271551594033</c:v>
                </c:pt>
                <c:pt idx="61">
                  <c:v>497.60332931747951</c:v>
                </c:pt>
                <c:pt idx="62">
                  <c:v>497.79532199613931</c:v>
                </c:pt>
                <c:pt idx="63">
                  <c:v>497.96239581864523</c:v>
                </c:pt>
                <c:pt idx="64">
                  <c:v>498.10777679295012</c:v>
                </c:pt>
                <c:pt idx="65">
                  <c:v>498.23427528898503</c:v>
                </c:pt>
                <c:pt idx="66">
                  <c:v>498.34433910116269</c:v>
                </c:pt>
                <c:pt idx="67">
                  <c:v>498.44009985604004</c:v>
                </c:pt>
                <c:pt idx="68">
                  <c:v>498.52341357035692</c:v>
                </c:pt>
                <c:pt idx="69">
                  <c:v>498.59589607458116</c:v>
                </c:pt>
                <c:pt idx="70">
                  <c:v>498.6589539351998</c:v>
                </c:pt>
                <c:pt idx="71">
                  <c:v>498.71381143505681</c:v>
                </c:pt>
                <c:pt idx="72">
                  <c:v>498.7615341046851</c:v>
                </c:pt>
                <c:pt idx="73">
                  <c:v>498.80304923828947</c:v>
                </c:pt>
                <c:pt idx="74">
                  <c:v>498.83916377531239</c:v>
                </c:pt>
                <c:pt idx="75">
                  <c:v>498.87057988172353</c:v>
                </c:pt>
                <c:pt idx="76">
                  <c:v>498.89790852381458</c:v>
                </c:pt>
                <c:pt idx="77">
                  <c:v>498.9216812907809</c:v>
                </c:pt>
                <c:pt idx="78">
                  <c:v>498.94236069023566</c:v>
                </c:pt>
                <c:pt idx="79">
                  <c:v>498.96034911254543</c:v>
                </c:pt>
                <c:pt idx="80">
                  <c:v>498.97599663508686</c:v>
                </c:pt>
                <c:pt idx="81">
                  <c:v>498.9896078157737</c:v>
                </c:pt>
                <c:pt idx="82">
                  <c:v>499.00144760616945</c:v>
                </c:pt>
                <c:pt idx="83">
                  <c:v>499.01174649784662</c:v>
                </c:pt>
                <c:pt idx="84">
                  <c:v>499.02070500107288</c:v>
                </c:pt>
                <c:pt idx="85">
                  <c:v>499.02849754220222</c:v>
                </c:pt>
                <c:pt idx="86">
                  <c:v>499.03527585502439</c:v>
                </c:pt>
                <c:pt idx="87">
                  <c:v>499.04117193162648</c:v>
                </c:pt>
                <c:pt idx="88">
                  <c:v>499.04630058988033</c:v>
                </c:pt>
                <c:pt idx="89">
                  <c:v>499.05076170727398</c:v>
                </c:pt>
                <c:pt idx="90">
                  <c:v>499.05464216438298</c:v>
                </c:pt>
                <c:pt idx="91">
                  <c:v>499.05801753568505</c:v>
                </c:pt>
                <c:pt idx="92">
                  <c:v>499.0609535605148</c:v>
                </c:pt>
                <c:pt idx="93">
                  <c:v>499.06350742273452</c:v>
                </c:pt>
                <c:pt idx="94">
                  <c:v>499.06572886396384</c:v>
                </c:pt>
                <c:pt idx="95">
                  <c:v>499.06766115200634</c:v>
                </c:pt>
                <c:pt idx="96">
                  <c:v>499.06934192329561</c:v>
                </c:pt>
                <c:pt idx="97">
                  <c:v>499.07080391574249</c:v>
                </c:pt>
                <c:pt idx="98">
                  <c:v>499.07207560622811</c:v>
                </c:pt>
                <c:pt idx="99">
                  <c:v>499.07318176515543</c:v>
                </c:pt>
                <c:pt idx="100">
                  <c:v>499.07414393883568</c:v>
                </c:pt>
                <c:pt idx="101">
                  <c:v>499.07498086910533</c:v>
                </c:pt>
                <c:pt idx="102">
                  <c:v>499.07570885833792</c:v>
                </c:pt>
                <c:pt idx="103">
                  <c:v>499.07634208694805</c:v>
                </c:pt>
                <c:pt idx="104">
                  <c:v>499.07689288958278</c:v>
                </c:pt>
                <c:pt idx="105">
                  <c:v>499.07737199536064</c:v>
                </c:pt>
                <c:pt idx="106">
                  <c:v>499.07778873684737</c:v>
                </c:pt>
                <c:pt idx="107">
                  <c:v>499.07815123183462</c:v>
                </c:pt>
                <c:pt idx="108">
                  <c:v>499.07846654145357</c:v>
                </c:pt>
                <c:pt idx="109">
                  <c:v>499.07874080771552</c:v>
                </c:pt>
                <c:pt idx="110">
                  <c:v>499.07897937314789</c:v>
                </c:pt>
                <c:pt idx="111">
                  <c:v>499.0791868848579</c:v>
                </c:pt>
                <c:pt idx="112">
                  <c:v>499.07936738505134</c:v>
                </c:pt>
                <c:pt idx="113">
                  <c:v>499.07952438977054</c:v>
                </c:pt>
                <c:pt idx="114">
                  <c:v>499.07966095738419</c:v>
                </c:pt>
                <c:pt idx="115">
                  <c:v>499.07977974815827</c:v>
                </c:pt>
                <c:pt idx="116">
                  <c:v>499.07988307607883</c:v>
                </c:pt>
                <c:pt idx="117">
                  <c:v>499.07997295392369</c:v>
                </c:pt>
                <c:pt idx="118">
                  <c:v>499.08005113247094</c:v>
                </c:pt>
                <c:pt idx="119">
                  <c:v>499.08011913460348</c:v>
                </c:pt>
                <c:pt idx="120">
                  <c:v>499.08017828497231</c:v>
                </c:pt>
                <c:pt idx="121">
                  <c:v>499.08022973580108</c:v>
                </c:pt>
                <c:pt idx="122">
                  <c:v>499.08027448932972</c:v>
                </c:pt>
                <c:pt idx="123">
                  <c:v>499.08031341733823</c:v>
                </c:pt>
                <c:pt idx="124">
                  <c:v>499.08034727812776</c:v>
                </c:pt>
                <c:pt idx="125">
                  <c:v>499.08037673129309</c:v>
                </c:pt>
                <c:pt idx="126">
                  <c:v>499.08040235056978</c:v>
                </c:pt>
                <c:pt idx="127">
                  <c:v>499.08042463501096</c:v>
                </c:pt>
                <c:pt idx="128">
                  <c:v>499.08044401870865</c:v>
                </c:pt>
                <c:pt idx="129">
                  <c:v>499.08046087924947</c:v>
                </c:pt>
                <c:pt idx="130">
                  <c:v>499.08047554507095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8C-4E31-85E1-60698F265FF2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1mm 2x F12'!$E$126:$E$251</c:f>
              <c:numCache>
                <c:formatCode>0</c:formatCode>
                <c:ptCount val="126"/>
                <c:pt idx="0">
                  <c:v>33.823449628063699</c:v>
                </c:pt>
                <c:pt idx="1">
                  <c:v>34.772912786787501</c:v>
                </c:pt>
                <c:pt idx="2">
                  <c:v>35.743765562334865</c:v>
                </c:pt>
                <c:pt idx="3">
                  <c:v>36.736007954705769</c:v>
                </c:pt>
                <c:pt idx="4">
                  <c:v>37.749639963900222</c:v>
                </c:pt>
                <c:pt idx="5">
                  <c:v>38.784661589918215</c:v>
                </c:pt>
                <c:pt idx="6">
                  <c:v>50.311306775393355</c:v>
                </c:pt>
                <c:pt idx="7">
                  <c:v>63.976913643223256</c:v>
                </c:pt>
                <c:pt idx="8">
                  <c:v>79.781482193407953</c:v>
                </c:pt>
                <c:pt idx="9">
                  <c:v>97.725012425947426</c:v>
                </c:pt>
                <c:pt idx="10">
                  <c:v>117.80750434084167</c:v>
                </c:pt>
                <c:pt idx="11">
                  <c:v>140.02895793809068</c:v>
                </c:pt>
                <c:pt idx="12">
                  <c:v>164.38937321769453</c:v>
                </c:pt>
                <c:pt idx="13">
                  <c:v>190.88875017965313</c:v>
                </c:pt>
                <c:pt idx="14">
                  <c:v>215.5156888526279</c:v>
                </c:pt>
                <c:pt idx="15">
                  <c:v>241.37132468064297</c:v>
                </c:pt>
                <c:pt idx="16">
                  <c:v>267.20870342588648</c:v>
                </c:pt>
                <c:pt idx="17">
                  <c:v>292.83623944616824</c:v>
                </c:pt>
                <c:pt idx="18">
                  <c:v>318.08846511501025</c:v>
                </c:pt>
                <c:pt idx="19">
                  <c:v>342.82385988306254</c:v>
                </c:pt>
                <c:pt idx="20">
                  <c:v>366.92291288594129</c:v>
                </c:pt>
                <c:pt idx="21">
                  <c:v>390.28633363379618</c:v>
                </c:pt>
                <c:pt idx="22">
                  <c:v>412.83336287646165</c:v>
                </c:pt>
                <c:pt idx="23">
                  <c:v>434.50015805832851</c:v>
                </c:pt>
                <c:pt idx="24">
                  <c:v>455.2382411511104</c:v>
                </c:pt>
                <c:pt idx="25">
                  <c:v>475.01300459778957</c:v>
                </c:pt>
                <c:pt idx="26">
                  <c:v>493.80227566681879</c:v>
                </c:pt>
                <c:pt idx="27">
                  <c:v>511.59494194112699</c:v>
                </c:pt>
                <c:pt idx="28">
                  <c:v>528.38964172511214</c:v>
                </c:pt>
                <c:pt idx="29">
                  <c:v>544.19352334154814</c:v>
                </c:pt>
                <c:pt idx="30">
                  <c:v>559.02107693589028</c:v>
                </c:pt>
                <c:pt idx="31">
                  <c:v>572.89304172699212</c:v>
                </c:pt>
                <c:pt idx="32">
                  <c:v>585.83539078955835</c:v>
                </c:pt>
                <c:pt idx="33">
                  <c:v>597.878394526541</c:v>
                </c:pt>
                <c:pt idx="34">
                  <c:v>609.05576305857016</c:v>
                </c:pt>
                <c:pt idx="35">
                  <c:v>619.40386686924376</c:v>
                </c:pt>
                <c:pt idx="36">
                  <c:v>628.96103423012175</c:v>
                </c:pt>
                <c:pt idx="37">
                  <c:v>637.76692320650068</c:v>
                </c:pt>
                <c:pt idx="38">
                  <c:v>645.86196542451296</c:v>
                </c:pt>
                <c:pt idx="39">
                  <c:v>653.28687826581665</c:v>
                </c:pt>
                <c:pt idx="40">
                  <c:v>660.08224174724796</c:v>
                </c:pt>
                <c:pt idx="41">
                  <c:v>666.28813603526919</c:v>
                </c:pt>
                <c:pt idx="42">
                  <c:v>671.9438353324598</c:v>
                </c:pt>
                <c:pt idx="43">
                  <c:v>677.08755374761836</c:v>
                </c:pt>
                <c:pt idx="44">
                  <c:v>681.75623871341645</c:v>
                </c:pt>
                <c:pt idx="45">
                  <c:v>685.9854075364359</c:v>
                </c:pt>
                <c:pt idx="46">
                  <c:v>689.80902274435982</c:v>
                </c:pt>
                <c:pt idx="47">
                  <c:v>693.25940202460504</c:v>
                </c:pt>
                <c:pt idx="48">
                  <c:v>696.36715871882689</c:v>
                </c:pt>
                <c:pt idx="49">
                  <c:v>699.16116903996874</c:v>
                </c:pt>
                <c:pt idx="50">
                  <c:v>701.66856240505717</c:v>
                </c:pt>
                <c:pt idx="51">
                  <c:v>703.91473152064168</c:v>
                </c:pt>
                <c:pt idx="52">
                  <c:v>705.92335911228542</c:v>
                </c:pt>
                <c:pt idx="53">
                  <c:v>707.71645844923717</c:v>
                </c:pt>
                <c:pt idx="54">
                  <c:v>709.31442507554414</c:v>
                </c:pt>
                <c:pt idx="55">
                  <c:v>710.73609741529674</c:v>
                </c:pt>
                <c:pt idx="56">
                  <c:v>711.99882416904643</c:v>
                </c:pt>
                <c:pt idx="57">
                  <c:v>713.11853665798083</c:v>
                </c:pt>
                <c:pt idx="58">
                  <c:v>714.10982450002712</c:v>
                </c:pt>
                <c:pt idx="59">
                  <c:v>714.98601321609885</c:v>
                </c:pt>
                <c:pt idx="60">
                  <c:v>715.75924256409735</c:v>
                </c:pt>
                <c:pt idx="61">
                  <c:v>716.44054458234507</c:v>
                </c:pt>
                <c:pt idx="62">
                  <c:v>717.03992049253657</c:v>
                </c:pt>
                <c:pt idx="63">
                  <c:v>717.56641576506217</c:v>
                </c:pt>
                <c:pt idx="64">
                  <c:v>718.02819278692641</c:v>
                </c:pt>
                <c:pt idx="65">
                  <c:v>718.43260069493101</c:v>
                </c:pt>
                <c:pt idx="66">
                  <c:v>718.78624204494963</c:v>
                </c:pt>
                <c:pt idx="67">
                  <c:v>719.09503608276054</c:v>
                </c:pt>
                <c:pt idx="68">
                  <c:v>719.36427846386789</c:v>
                </c:pt>
                <c:pt idx="69">
                  <c:v>719.59869733996663</c:v>
                </c:pt>
                <c:pt idx="70">
                  <c:v>719.80250578912751</c:v>
                </c:pt>
                <c:pt idx="71">
                  <c:v>719.97945061636653</c:v>
                </c:pt>
                <c:pt idx="72">
                  <c:v>720.132857591978</c:v>
                </c:pt>
                <c:pt idx="73">
                  <c:v>720.26567322776827</c:v>
                </c:pt>
                <c:pt idx="74">
                  <c:v>720.38050321705384</c:v>
                </c:pt>
                <c:pt idx="75">
                  <c:v>720.47964768380484</c:v>
                </c:pt>
                <c:pt idx="76">
                  <c:v>720.56513340044387</c:v>
                </c:pt>
                <c:pt idx="77">
                  <c:v>720.63874314329723</c:v>
                </c:pt>
                <c:pt idx="78">
                  <c:v>720.70204236021073</c:v>
                </c:pt>
                <c:pt idx="79">
                  <c:v>720.75640332703199</c:v>
                </c:pt>
                <c:pt idx="80">
                  <c:v>720.80302696907222</c:v>
                </c:pt>
                <c:pt idx="81">
                  <c:v>720.84296252082572</c:v>
                </c:pt>
                <c:pt idx="82">
                  <c:v>720.87712519255933</c:v>
                </c:pt>
                <c:pt idx="83">
                  <c:v>720.90631200632697</c:v>
                </c:pt>
                <c:pt idx="84">
                  <c:v>720.9312159568243</c:v>
                </c:pt>
                <c:pt idx="85">
                  <c:v>720.95243864460122</c:v>
                </c:pt>
                <c:pt idx="86">
                  <c:v>720.97050152073416</c:v>
                </c:pt>
                <c:pt idx="87">
                  <c:v>720.98585587335663</c:v>
                </c:pt>
                <c:pt idx="88">
                  <c:v>720.99889167761853</c:v>
                </c:pt>
                <c:pt idx="89">
                  <c:v>721.00994542186072</c:v>
                </c:pt>
                <c:pt idx="90">
                  <c:v>721.01930701415256</c:v>
                </c:pt>
                <c:pt idx="91">
                  <c:v>721.02722586495258</c:v>
                </c:pt>
                <c:pt idx="92">
                  <c:v>721.03391623358698</c:v>
                </c:pt>
                <c:pt idx="93">
                  <c:v>721.039561918549</c:v>
                </c:pt>
                <c:pt idx="94">
                  <c:v>721.04432036434241</c:v>
                </c:pt>
                <c:pt idx="95">
                  <c:v>721.04832625075301</c:v>
                </c:pt>
                <c:pt idx="96">
                  <c:v>721.05169462404024</c:v>
                </c:pt>
                <c:pt idx="97">
                  <c:v>721.05452362360484</c:v>
                </c:pt>
                <c:pt idx="98">
                  <c:v>721.05689685219954</c:v>
                </c:pt>
                <c:pt idx="99">
                  <c:v>721.05888543270555</c:v>
                </c:pt>
                <c:pt idx="100">
                  <c:v>721.06054978986867</c:v>
                </c:pt>
                <c:pt idx="101">
                  <c:v>721.06194119117959</c:v>
                </c:pt>
                <c:pt idx="102">
                  <c:v>721.06310307724448</c:v>
                </c:pt>
                <c:pt idx="103">
                  <c:v>721.06407220853055</c:v>
                </c:pt>
                <c:pt idx="104">
                  <c:v>721.06487965223471</c:v>
                </c:pt>
                <c:pt idx="105">
                  <c:v>721.06555163021824</c:v>
                </c:pt>
                <c:pt idx="106">
                  <c:v>721.06611024642143</c:v>
                </c:pt>
                <c:pt idx="107">
                  <c:v>721.06657410992329</c:v>
                </c:pt>
                <c:pt idx="108">
                  <c:v>721.06695886779914</c:v>
                </c:pt>
                <c:pt idx="109">
                  <c:v>721.06727766014785</c:v>
                </c:pt>
                <c:pt idx="110">
                  <c:v>721.06754150807524</c:v>
                </c:pt>
                <c:pt idx="111">
                  <c:v>721.06775964402459</c:v>
                </c:pt>
                <c:pt idx="112">
                  <c:v>721.06793979260988</c:v>
                </c:pt>
                <c:pt idx="113">
                  <c:v>721.06808840902477</c:v>
                </c:pt>
                <c:pt idx="114">
                  <c:v>721.06821088114566</c:v>
                </c:pt>
                <c:pt idx="115">
                  <c:v>721.06831170061764</c:v>
                </c:pt>
                <c:pt idx="116">
                  <c:v>721.06839460747881</c:v>
                </c:pt>
                <c:pt idx="117">
                  <c:v>721.06846271224742</c:v>
                </c:pt>
                <c:pt idx="118">
                  <c:v>721.0685185988425</c:v>
                </c:pt>
                <c:pt idx="119">
                  <c:v>721.0685644112292</c:v>
                </c:pt>
                <c:pt idx="120">
                  <c:v>721.0686019262638</c:v>
                </c:pt>
                <c:pt idx="121">
                  <c:v>721.06863261485387</c:v>
                </c:pt>
                <c:pt idx="122">
                  <c:v>721.06865769324384</c:v>
                </c:pt>
                <c:pt idx="123">
                  <c:v>721.06867816595809</c:v>
                </c:pt>
                <c:pt idx="124">
                  <c:v>721.0686948617174</c:v>
                </c:pt>
                <c:pt idx="125">
                  <c:v>721.06870846343588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8C-4E31-85E1-60698F265FF2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1mm 2x F12'!$H$128:$H$251</c:f>
              <c:numCache>
                <c:formatCode>0</c:formatCode>
                <c:ptCount val="124"/>
                <c:pt idx="0">
                  <c:v>38.817553818711602</c:v>
                </c:pt>
                <c:pt idx="1">
                  <c:v>39.660206705035932</c:v>
                </c:pt>
                <c:pt idx="2">
                  <c:v>40.526637934731824</c:v>
                </c:pt>
                <c:pt idx="3">
                  <c:v>41.416847507799254</c:v>
                </c:pt>
                <c:pt idx="4">
                  <c:v>51.626752123908844</c:v>
                </c:pt>
                <c:pt idx="5">
                  <c:v>64.214491077173406</c:v>
                </c:pt>
                <c:pt idx="6">
                  <c:v>79.180064367592948</c:v>
                </c:pt>
                <c:pt idx="7">
                  <c:v>96.523471995167469</c:v>
                </c:pt>
                <c:pt idx="8">
                  <c:v>116.24471395989698</c:v>
                </c:pt>
                <c:pt idx="9">
                  <c:v>138.34379026178146</c:v>
                </c:pt>
                <c:pt idx="10">
                  <c:v>162.82070090082092</c:v>
                </c:pt>
                <c:pt idx="11">
                  <c:v>189.67544587701536</c:v>
                </c:pt>
                <c:pt idx="12">
                  <c:v>218.90802519036481</c:v>
                </c:pt>
                <c:pt idx="13">
                  <c:v>245.68924966421304</c:v>
                </c:pt>
                <c:pt idx="14">
                  <c:v>273.97483045423252</c:v>
                </c:pt>
                <c:pt idx="15">
                  <c:v>302.36616176327749</c:v>
                </c:pt>
                <c:pt idx="16">
                  <c:v>330.66468691576688</c:v>
                </c:pt>
                <c:pt idx="17">
                  <c:v>358.694584132307</c:v>
                </c:pt>
                <c:pt idx="18">
                  <c:v>386.30145683840982</c:v>
                </c:pt>
                <c:pt idx="19">
                  <c:v>413.35111258837497</c:v>
                </c:pt>
                <c:pt idx="20">
                  <c:v>439.72837950500895</c:v>
                </c:pt>
                <c:pt idx="21">
                  <c:v>465.33593318850484</c:v>
                </c:pt>
                <c:pt idx="22">
                  <c:v>490.09312186428735</c:v>
                </c:pt>
                <c:pt idx="23">
                  <c:v>513.93478670194929</c:v>
                </c:pt>
                <c:pt idx="24">
                  <c:v>536.81007982345386</c:v>
                </c:pt>
                <c:pt idx="25">
                  <c:v>558.68128578256346</c:v>
                </c:pt>
                <c:pt idx="26">
                  <c:v>579.52265402325452</c:v>
                </c:pt>
                <c:pt idx="27">
                  <c:v>599.31925052005488</c:v>
                </c:pt>
                <c:pt idx="28">
                  <c:v>618.06583680607798</c:v>
                </c:pt>
                <c:pt idx="29">
                  <c:v>635.76578413692255</c:v>
                </c:pt>
                <c:pt idx="30">
                  <c:v>652.43002978328025</c:v>
                </c:pt>
                <c:pt idx="31">
                  <c:v>668.07608150848375</c:v>
                </c:pt>
                <c:pt idx="32">
                  <c:v>682.72707525384442</c:v>
                </c:pt>
                <c:pt idx="33">
                  <c:v>696.41088998613941</c:v>
                </c:pt>
                <c:pt idx="34">
                  <c:v>709.15932260317095</c:v>
                </c:pt>
                <c:pt idx="35">
                  <c:v>721.00732477763688</c:v>
                </c:pt>
                <c:pt idx="36">
                  <c:v>731.99230266968618</c:v>
                </c:pt>
                <c:pt idx="37">
                  <c:v>742.15347957035647</c:v>
                </c:pt>
                <c:pt idx="38">
                  <c:v>751.53132076141821</c:v>
                </c:pt>
                <c:pt idx="39">
                  <c:v>760.16701919741138</c:v>
                </c:pt>
                <c:pt idx="40">
                  <c:v>768.10204003446381</c:v>
                </c:pt>
                <c:pt idx="41">
                  <c:v>775.37772154674178</c:v>
                </c:pt>
                <c:pt idx="42">
                  <c:v>782.03492958165668</c:v>
                </c:pt>
                <c:pt idx="43">
                  <c:v>788.11376240425261</c:v>
                </c:pt>
                <c:pt idx="44">
                  <c:v>793.6533025632192</c:v>
                </c:pt>
                <c:pt idx="45">
                  <c:v>798.69141226861018</c:v>
                </c:pt>
                <c:pt idx="46">
                  <c:v>803.26456869698768</c:v>
                </c:pt>
                <c:pt idx="47">
                  <c:v>807.40773562546542</c:v>
                </c:pt>
                <c:pt idx="48">
                  <c:v>811.15426783407111</c:v>
                </c:pt>
                <c:pt idx="49">
                  <c:v>814.5358447982594</c:v>
                </c:pt>
                <c:pt idx="50">
                  <c:v>817.58243031278982</c:v>
                </c:pt>
                <c:pt idx="51">
                  <c:v>820.3222548375079</c:v>
                </c:pt>
                <c:pt idx="52">
                  <c:v>822.78181752825662</c:v>
                </c:pt>
                <c:pt idx="53">
                  <c:v>824.98590510617203</c:v>
                </c:pt>
                <c:pt idx="54">
                  <c:v>826.95762492056656</c:v>
                </c:pt>
                <c:pt idx="55">
                  <c:v>828.71844976961449</c:v>
                </c:pt>
                <c:pt idx="56">
                  <c:v>830.288272254905</c:v>
                </c:pt>
                <c:pt idx="57">
                  <c:v>831.6854666569626</c:v>
                </c:pt>
                <c:pt idx="58">
                  <c:v>832.92695652597297</c:v>
                </c:pt>
                <c:pt idx="59">
                  <c:v>834.0282863826402</c:v>
                </c:pt>
                <c:pt idx="60">
                  <c:v>835.00369611629435</c:v>
                </c:pt>
                <c:pt idx="61">
                  <c:v>835.86619684947868</c:v>
                </c:pt>
                <c:pt idx="62">
                  <c:v>836.62764720908478</c:v>
                </c:pt>
                <c:pt idx="63">
                  <c:v>837.29882910288052</c:v>
                </c:pt>
                <c:pt idx="64">
                  <c:v>837.88952224649188</c:v>
                </c:pt>
                <c:pt idx="65">
                  <c:v>838.40857681937757</c:v>
                </c:pt>
                <c:pt idx="66">
                  <c:v>838.86398374909209</c:v>
                </c:pt>
                <c:pt idx="67">
                  <c:v>839.26294223142963</c:v>
                </c:pt>
                <c:pt idx="68">
                  <c:v>839.61192419026668</c:v>
                </c:pt>
                <c:pt idx="69">
                  <c:v>839.91673546562299</c:v>
                </c:pt>
                <c:pt idx="70">
                  <c:v>840.18257359225049</c:v>
                </c:pt>
                <c:pt idx="71">
                  <c:v>840.41408209466442</c:v>
                </c:pt>
                <c:pt idx="72">
                  <c:v>840.61540127867863</c:v>
                </c:pt>
                <c:pt idx="73">
                  <c:v>840.79021554498456</c:v>
                </c:pt>
                <c:pt idx="74">
                  <c:v>840.94179728789913</c:v>
                </c:pt>
                <c:pt idx="75">
                  <c:v>841.07304747288174</c:v>
                </c:pt>
                <c:pt idx="76">
                  <c:v>841.18653301053791</c:v>
                </c:pt>
                <c:pt idx="77">
                  <c:v>841.28452106331815</c:v>
                </c:pt>
                <c:pt idx="78">
                  <c:v>841.36901043467333</c:v>
                </c:pt>
                <c:pt idx="79">
                  <c:v>841.44176019970553</c:v>
                </c:pt>
                <c:pt idx="80">
                  <c:v>841.5043157419401</c:v>
                </c:pt>
                <c:pt idx="81">
                  <c:v>841.55803236332292</c:v>
                </c:pt>
                <c:pt idx="82">
                  <c:v>841.60409663439941</c:v>
                </c:pt>
                <c:pt idx="83">
                  <c:v>841.64354564934263</c:v>
                </c:pt>
                <c:pt idx="84">
                  <c:v>841.67728434645846</c:v>
                </c:pt>
                <c:pt idx="85">
                  <c:v>841.70610104938305</c:v>
                </c:pt>
                <c:pt idx="86">
                  <c:v>841.73068137772373</c:v>
                </c:pt>
                <c:pt idx="87">
                  <c:v>841.75162066865096</c:v>
                </c:pt>
                <c:pt idx="88">
                  <c:v>841.76943504317421</c:v>
                </c:pt>
                <c:pt idx="89">
                  <c:v>841.78457124273621</c:v>
                </c:pt>
                <c:pt idx="90">
                  <c:v>841.79741535350001</c:v>
                </c:pt>
                <c:pt idx="91">
                  <c:v>841.80830052744386</c:v>
                </c:pt>
                <c:pt idx="92">
                  <c:v>841.81751380121887</c:v>
                </c:pt>
                <c:pt idx="93">
                  <c:v>841.82530210576965</c:v>
                </c:pt>
                <c:pt idx="94">
                  <c:v>841.83187755204222</c:v>
                </c:pt>
                <c:pt idx="95">
                  <c:v>841.83742207075534</c:v>
                </c:pt>
                <c:pt idx="96">
                  <c:v>841.84209147723834</c:v>
                </c:pt>
                <c:pt idx="97">
                  <c:v>841.84601902576071</c:v>
                </c:pt>
                <c:pt idx="98">
                  <c:v>841.84931851162662</c:v>
                </c:pt>
                <c:pt idx="99">
                  <c:v>841.85208697355961</c:v>
                </c:pt>
                <c:pt idx="100">
                  <c:v>841.85440704359848</c:v>
                </c:pt>
                <c:pt idx="101">
                  <c:v>841.85634898681417</c:v>
                </c:pt>
                <c:pt idx="102">
                  <c:v>841.85797246866332</c:v>
                </c:pt>
                <c:pt idx="103">
                  <c:v>841.85932808368079</c:v>
                </c:pt>
                <c:pt idx="104">
                  <c:v>841.86045867546829</c:v>
                </c:pt>
                <c:pt idx="105">
                  <c:v>841.86140047454023</c:v>
                </c:pt>
                <c:pt idx="106">
                  <c:v>841.86218407752187</c:v>
                </c:pt>
                <c:pt idx="107">
                  <c:v>841.86283528842637</c:v>
                </c:pt>
                <c:pt idx="108">
                  <c:v>841.86337584025989</c:v>
                </c:pt>
                <c:pt idx="109">
                  <c:v>841.86382401297817</c:v>
                </c:pt>
                <c:pt idx="110">
                  <c:v>841.86419516184253</c:v>
                </c:pt>
                <c:pt idx="111">
                  <c:v>841.86450216845219</c:v>
                </c:pt>
                <c:pt idx="112">
                  <c:v>841.86475582517198</c:v>
                </c:pt>
                <c:pt idx="113">
                  <c:v>841.86496516228249</c:v>
                </c:pt>
                <c:pt idx="114">
                  <c:v>841.8651377259672</c:v>
                </c:pt>
                <c:pt idx="115">
                  <c:v>841.86527981416225</c:v>
                </c:pt>
                <c:pt idx="116">
                  <c:v>841.86539667636157</c:v>
                </c:pt>
                <c:pt idx="117">
                  <c:v>841.86549268263309</c:v>
                </c:pt>
                <c:pt idx="118">
                  <c:v>841.86557146638052</c:v>
                </c:pt>
                <c:pt idx="119">
                  <c:v>841.86563604475555</c:v>
                </c:pt>
                <c:pt idx="120">
                  <c:v>841.86568892007142</c:v>
                </c:pt>
                <c:pt idx="121">
                  <c:v>841.86573216509362</c:v>
                </c:pt>
                <c:pt idx="122">
                  <c:v>841.86576749467156</c:v>
                </c:pt>
                <c:pt idx="123">
                  <c:v>841.86579632581015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8C-4E31-85E1-60698F265FF2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1mm 2x F12'!$K$131:$K$251</c:f>
              <c:numCache>
                <c:formatCode>0</c:formatCode>
                <c:ptCount val="121"/>
                <c:pt idx="0">
                  <c:v>41.499097225667462</c:v>
                </c:pt>
                <c:pt idx="1">
                  <c:v>46.704484799999996</c:v>
                </c:pt>
                <c:pt idx="2">
                  <c:v>58.786689434991892</c:v>
                </c:pt>
                <c:pt idx="3">
                  <c:v>73.060409378700001</c:v>
                </c:pt>
                <c:pt idx="4">
                  <c:v>90.663067246939548</c:v>
                </c:pt>
                <c:pt idx="5">
                  <c:v>112.12150660351236</c:v>
                </c:pt>
                <c:pt idx="6">
                  <c:v>135.60839933954489</c:v>
                </c:pt>
                <c:pt idx="7">
                  <c:v>160.75367201852646</c:v>
                </c:pt>
                <c:pt idx="8">
                  <c:v>187.29347364403748</c:v>
                </c:pt>
                <c:pt idx="9">
                  <c:v>214.84473085755599</c:v>
                </c:pt>
                <c:pt idx="10">
                  <c:v>243.20389576183319</c:v>
                </c:pt>
                <c:pt idx="11">
                  <c:v>272.14554077025821</c:v>
                </c:pt>
                <c:pt idx="12">
                  <c:v>303.34885605910938</c:v>
                </c:pt>
                <c:pt idx="13">
                  <c:v>333.19492836893431</c:v>
                </c:pt>
                <c:pt idx="14">
                  <c:v>362.97615778601721</c:v>
                </c:pt>
                <c:pt idx="15">
                  <c:v>392.52741791108394</c:v>
                </c:pt>
                <c:pt idx="16">
                  <c:v>421.70221743706145</c:v>
                </c:pt>
                <c:pt idx="17">
                  <c:v>450.37170660689412</c:v>
                </c:pt>
                <c:pt idx="18">
                  <c:v>478.42371985658605</c:v>
                </c:pt>
                <c:pt idx="19">
                  <c:v>505.761831534826</c:v>
                </c:pt>
                <c:pt idx="20">
                  <c:v>532.30441294037712</c:v>
                </c:pt>
                <c:pt idx="21">
                  <c:v>557.98368616767152</c:v>
                </c:pt>
                <c:pt idx="22">
                  <c:v>582.74477485522425</c:v>
                </c:pt>
                <c:pt idx="23">
                  <c:v>606.54475478602888</c:v>
                </c:pt>
                <c:pt idx="24">
                  <c:v>629.35170896291856</c:v>
                </c:pt>
                <c:pt idx="25">
                  <c:v>651.14379264761271</c:v>
                </c:pt>
                <c:pt idx="26">
                  <c:v>671.90831416075241</c:v>
                </c:pt>
                <c:pt idx="27">
                  <c:v>691.64083716511607</c:v>
                </c:pt>
                <c:pt idx="28">
                  <c:v>710.34430981794662</c:v>
                </c:pt>
                <c:pt idx="29">
                  <c:v>728.02822566940165</c:v>
                </c:pt>
                <c:pt idx="30">
                  <c:v>744.70782056736698</c:v>
                </c:pt>
                <c:pt idx="31">
                  <c:v>760.4033091523039</c:v>
                </c:pt>
                <c:pt idx="32">
                  <c:v>775.13916382525235</c:v>
                </c:pt>
                <c:pt idx="33">
                  <c:v>788.94343837442318</c:v>
                </c:pt>
                <c:pt idx="34">
                  <c:v>801.84713777072966</c:v>
                </c:pt>
                <c:pt idx="35">
                  <c:v>813.8836350046322</c:v>
                </c:pt>
                <c:pt idx="36">
                  <c:v>825.08813524599771</c:v>
                </c:pt>
                <c:pt idx="37">
                  <c:v>835.49718707212844</c:v>
                </c:pt>
                <c:pt idx="38">
                  <c:v>845.14824003083868</c:v>
                </c:pt>
                <c:pt idx="39">
                  <c:v>854.0792473873521</c:v>
                </c:pt>
                <c:pt idx="40">
                  <c:v>862.32831254614609</c:v>
                </c:pt>
                <c:pt idx="41">
                  <c:v>869.93337734039221</c:v>
                </c:pt>
                <c:pt idx="42">
                  <c:v>876.93195014017374</c:v>
                </c:pt>
                <c:pt idx="43">
                  <c:v>883.36087154303971</c:v>
                </c:pt>
                <c:pt idx="44">
                  <c:v>889.25611527304306</c:v>
                </c:pt>
                <c:pt idx="45">
                  <c:v>894.65262182300808</c:v>
                </c:pt>
                <c:pt idx="46">
                  <c:v>899.58416232509762</c:v>
                </c:pt>
                <c:pt idx="47">
                  <c:v>904.08323012217443</c:v>
                </c:pt>
                <c:pt idx="48">
                  <c:v>908.18095753251248</c:v>
                </c:pt>
                <c:pt idx="49">
                  <c:v>911.90705534859933</c:v>
                </c:pt>
                <c:pt idx="50">
                  <c:v>915.28977268278356</c:v>
                </c:pt>
                <c:pt idx="51">
                  <c:v>918.35587486420957</c:v>
                </c:pt>
                <c:pt idx="52">
                  <c:v>921.13063719901777</c:v>
                </c:pt>
                <c:pt idx="53">
                  <c:v>923.63785252555203</c:v>
                </c:pt>
                <c:pt idx="54">
                  <c:v>925.89985062504377</c:v>
                </c:pt>
                <c:pt idx="55">
                  <c:v>927.93752768297827</c:v>
                </c:pt>
                <c:pt idx="56">
                  <c:v>929.77038413442381</c:v>
                </c:pt>
                <c:pt idx="57">
                  <c:v>931.41656936574827</c:v>
                </c:pt>
                <c:pt idx="58">
                  <c:v>932.89293188330248</c:v>
                </c:pt>
                <c:pt idx="59">
                  <c:v>934.21507369514154</c:v>
                </c:pt>
                <c:pt idx="60">
                  <c:v>935.39740778325518</c:v>
                </c:pt>
                <c:pt idx="61">
                  <c:v>936.45321766992174</c:v>
                </c:pt>
                <c:pt idx="62">
                  <c:v>937.39471820177835</c:v>
                </c:pt>
                <c:pt idx="63">
                  <c:v>938.23311678833466</c:v>
                </c:pt>
                <c:pt idx="64">
                  <c:v>938.97867443743746</c:v>
                </c:pt>
                <c:pt idx="65">
                  <c:v>939.64076602833597</c:v>
                </c:pt>
                <c:pt idx="66">
                  <c:v>940.22793935332675</c:v>
                </c:pt>
                <c:pt idx="67">
                  <c:v>940.74797254146529</c:v>
                </c:pt>
                <c:pt idx="68">
                  <c:v>941.20792955261834</c:v>
                </c:pt>
                <c:pt idx="69">
                  <c:v>941.61421349737464</c:v>
                </c:pt>
                <c:pt idx="70">
                  <c:v>941.97261759831656</c:v>
                </c:pt>
                <c:pt idx="71">
                  <c:v>942.28837366120308</c:v>
                </c:pt>
                <c:pt idx="72">
                  <c:v>942.56619797111057</c:v>
                </c:pt>
                <c:pt idx="73">
                  <c:v>942.81033456892339</c:v>
                </c:pt>
                <c:pt idx="74">
                  <c:v>943.02459589821001</c:v>
                </c:pt>
                <c:pt idx="75">
                  <c:v>943.21240084189583</c:v>
                </c:pt>
                <c:pt idx="76">
                  <c:v>943.37681019270769</c:v>
                </c:pt>
                <c:pt idx="77">
                  <c:v>943.52055962155475</c:v>
                </c:pt>
                <c:pt idx="78">
                  <c:v>943.64609022427669</c:v>
                </c:pt>
                <c:pt idx="79">
                  <c:v>943.75557673992967</c:v>
                </c:pt>
                <c:pt idx="80">
                  <c:v>943.85095354341809</c:v>
                </c:pt>
                <c:pt idx="81">
                  <c:v>943.93393852217764</c:v>
                </c:pt>
                <c:pt idx="82">
                  <c:v>944.00605495113803</c:v>
                </c:pt>
                <c:pt idx="83">
                  <c:v>944.06865148266297</c:v>
                </c:pt>
                <c:pt idx="84">
                  <c:v>944.12292036889585</c:v>
                </c:pt>
                <c:pt idx="85">
                  <c:v>944.16991403319957</c:v>
                </c:pt>
                <c:pt idx="86">
                  <c:v>944.2105601054194</c:v>
                </c:pt>
                <c:pt idx="87">
                  <c:v>944.24567503275898</c:v>
                </c:pt>
                <c:pt idx="88">
                  <c:v>944.27597637431836</c:v>
                </c:pt>
                <c:pt idx="89">
                  <c:v>944.30209388300989</c:v>
                </c:pt>
                <c:pt idx="90">
                  <c:v>944.32457947376201</c:v>
                </c:pt>
                <c:pt idx="91">
                  <c:v>944.34391617181871</c:v>
                </c:pt>
                <c:pt idx="92">
                  <c:v>944.36052612962476</c:v>
                </c:pt>
                <c:pt idx="93">
                  <c:v>944.37477779537824</c:v>
                </c:pt>
                <c:pt idx="94">
                  <c:v>944.38699231090595</c:v>
                </c:pt>
                <c:pt idx="95">
                  <c:v>944.39744921114379</c:v>
                </c:pt>
                <c:pt idx="96">
                  <c:v>944.40639149224273</c:v>
                </c:pt>
                <c:pt idx="97">
                  <c:v>944.414030110216</c:v>
                </c:pt>
                <c:pt idx="98">
                  <c:v>944.42054796712966</c:v>
                </c:pt>
                <c:pt idx="99">
                  <c:v>944.42610343714352</c:v>
                </c:pt>
                <c:pt idx="100">
                  <c:v>944.43083348025027</c:v>
                </c:pt>
                <c:pt idx="101">
                  <c:v>944.43485638735558</c:v>
                </c:pt>
                <c:pt idx="102">
                  <c:v>944.43827419638876</c:v>
                </c:pt>
                <c:pt idx="103">
                  <c:v>944.44117481543992</c:v>
                </c:pt>
                <c:pt idx="104">
                  <c:v>944.44363388549095</c:v>
                </c:pt>
                <c:pt idx="105">
                  <c:v>944.44571641212042</c:v>
                </c:pt>
                <c:pt idx="106">
                  <c:v>944.44747819263137</c:v>
                </c:pt>
                <c:pt idx="107">
                  <c:v>944.44896706234954</c:v>
                </c:pt>
                <c:pt idx="108">
                  <c:v>944.4502239813703</c:v>
                </c:pt>
                <c:pt idx="109">
                  <c:v>944.45128398077384</c:v>
                </c:pt>
                <c:pt idx="110">
                  <c:v>944.45217698527392</c:v>
                </c:pt>
                <c:pt idx="111">
                  <c:v>944.45292852740101</c:v>
                </c:pt>
                <c:pt idx="112">
                  <c:v>944.45356036663304</c:v>
                </c:pt>
                <c:pt idx="113">
                  <c:v>944.45409102536541</c:v>
                </c:pt>
                <c:pt idx="114">
                  <c:v>944.45453625224138</c:v>
                </c:pt>
                <c:pt idx="115">
                  <c:v>944.45490942213098</c:v>
                </c:pt>
                <c:pt idx="116">
                  <c:v>944.45522188095003</c:v>
                </c:pt>
                <c:pt idx="117">
                  <c:v>944.45548324252047</c:v>
                </c:pt>
                <c:pt idx="118">
                  <c:v>944.45570164380104</c:v>
                </c:pt>
                <c:pt idx="119">
                  <c:v>944.4558839640323</c:v>
                </c:pt>
                <c:pt idx="120">
                  <c:v>944.45603601265248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D8C-4E31-85E1-60698F265FF2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1mm 2x F12'!$M$131:$M$251</c:f>
              <c:numCache>
                <c:formatCode>0</c:formatCode>
                <c:ptCount val="121"/>
                <c:pt idx="0">
                  <c:v>43.929729138924138</c:v>
                </c:pt>
                <c:pt idx="1">
                  <c:v>49.44</c:v>
                </c:pt>
                <c:pt idx="2">
                  <c:v>60.417347605119296</c:v>
                </c:pt>
                <c:pt idx="3">
                  <c:v>75.087000000000003</c:v>
                </c:pt>
                <c:pt idx="4">
                  <c:v>93.177930267054322</c:v>
                </c:pt>
                <c:pt idx="5">
                  <c:v>115.2315958524093</c:v>
                </c:pt>
                <c:pt idx="6">
                  <c:v>139.36998119499981</c:v>
                </c:pt>
                <c:pt idx="7">
                  <c:v>165.21274755372676</c:v>
                </c:pt>
                <c:pt idx="8">
                  <c:v>192.48872508521492</c:v>
                </c:pt>
                <c:pt idx="9">
                  <c:v>220.80421452722433</c:v>
                </c:pt>
                <c:pt idx="10">
                  <c:v>249.95002185674454</c:v>
                </c:pt>
                <c:pt idx="11">
                  <c:v>279.6944664503053</c:v>
                </c:pt>
                <c:pt idx="12">
                  <c:v>309.82867263951607</c:v>
                </c:pt>
                <c:pt idx="13">
                  <c:v>340.16422291965767</c:v>
                </c:pt>
                <c:pt idx="14">
                  <c:v>370.53139908464817</c:v>
                </c:pt>
                <c:pt idx="15">
                  <c:v>400.77778888897234</c:v>
                </c:pt>
                <c:pt idx="16">
                  <c:v>430.76712346282187</c:v>
                </c:pt>
                <c:pt idx="17">
                  <c:v>460.37826183753441</c:v>
                </c:pt>
                <c:pt idx="18">
                  <c:v>489.50426996502318</c:v>
                </c:pt>
                <c:pt idx="19">
                  <c:v>518.05156104224056</c:v>
                </c:pt>
                <c:pt idx="20">
                  <c:v>545.93907641670705</c:v>
                </c:pt>
                <c:pt idx="21">
                  <c:v>573.09749448984462</c:v>
                </c:pt>
                <c:pt idx="22">
                  <c:v>599.46846040912567</c:v>
                </c:pt>
                <c:pt idx="23">
                  <c:v>625.00383289893273</c:v>
                </c:pt>
                <c:pt idx="24">
                  <c:v>649.66494692155857</c:v>
                </c:pt>
                <c:pt idx="25">
                  <c:v>673.42189237051969</c:v>
                </c:pt>
                <c:pt idx="26">
                  <c:v>696.25280993415856</c:v>
                </c:pt>
                <c:pt idx="27">
                  <c:v>718.1432058019692</c:v>
                </c:pt>
                <c:pt idx="28">
                  <c:v>739.0852871390573</c:v>
                </c:pt>
                <c:pt idx="29">
                  <c:v>759.07732031029661</c:v>
                </c:pt>
                <c:pt idx="30">
                  <c:v>778.12301375561481</c:v>
                </c:pt>
                <c:pt idx="31">
                  <c:v>796.23092724552123</c:v>
                </c:pt>
                <c:pt idx="32">
                  <c:v>813.41390901381942</c:v>
                </c:pt>
                <c:pt idx="33">
                  <c:v>829.68856199642062</c:v>
                </c:pt>
                <c:pt idx="34">
                  <c:v>845.07474011919612</c:v>
                </c:pt>
                <c:pt idx="35">
                  <c:v>859.59507528711026</c:v>
                </c:pt>
                <c:pt idx="36">
                  <c:v>873.27453544133243</c:v>
                </c:pt>
                <c:pt idx="37">
                  <c:v>886.14001377785144</c:v>
                </c:pt>
                <c:pt idx="38">
                  <c:v>898.21994896542867</c:v>
                </c:pt>
                <c:pt idx="39">
                  <c:v>909.5439759660286</c:v>
                </c:pt>
                <c:pt idx="40">
                  <c:v>920.14260684953297</c:v>
                </c:pt>
                <c:pt idx="41">
                  <c:v>930.04694080767069</c:v>
                </c:pt>
                <c:pt idx="42">
                  <c:v>939.28840241032287</c:v>
                </c:pt>
                <c:pt idx="43">
                  <c:v>947.89850701039438</c:v>
                </c:pt>
                <c:pt idx="44">
                  <c:v>955.9086520907224</c:v>
                </c:pt>
                <c:pt idx="45">
                  <c:v>963.34993325694415</c:v>
                </c:pt>
                <c:pt idx="46">
                  <c:v>970.25298351261802</c:v>
                </c:pt>
                <c:pt idx="47">
                  <c:v>976.64783440562053</c:v>
                </c:pt>
                <c:pt idx="48">
                  <c:v>982.56379760633797</c:v>
                </c:pt>
                <c:pt idx="49">
                  <c:v>988.02936546667581</c:v>
                </c:pt>
                <c:pt idx="50">
                  <c:v>993.07212911266799</c:v>
                </c:pt>
                <c:pt idx="51">
                  <c:v>997.71871264070489</c:v>
                </c:pt>
                <c:pt idx="52">
                  <c:v>1001.9947220163957</c:v>
                </c:pt>
                <c:pt idx="53">
                  <c:v>1005.9247073141315</c:v>
                </c:pt>
                <c:pt idx="54">
                  <c:v>1009.5321369829276</c:v>
                </c:pt>
                <c:pt idx="55">
                  <c:v>1012.8393828785671</c:v>
                </c:pt>
                <c:pt idx="56">
                  <c:v>1015.8677148620301</c:v>
                </c:pt>
                <c:pt idx="57">
                  <c:v>1018.6373038283551</c:v>
                </c:pt>
                <c:pt idx="58">
                  <c:v>1021.1672320972368</c:v>
                </c:pt>
                <c:pt idx="59">
                  <c:v>1023.4755101657438</c:v>
                </c:pt>
                <c:pt idx="60">
                  <c:v>1025.5790988935548</c:v>
                </c:pt>
                <c:pt idx="61">
                  <c:v>1027.4939362612067</c:v>
                </c:pt>
                <c:pt idx="62">
                  <c:v>1029.2349679112781</c:v>
                </c:pt>
                <c:pt idx="63">
                  <c:v>1030.8161807505387</c:v>
                </c:pt>
                <c:pt idx="64">
                  <c:v>1032.250638957345</c:v>
                </c:pt>
                <c:pt idx="65">
                  <c:v>1033.5505218024853</c:v>
                </c:pt>
                <c:pt idx="66">
                  <c:v>1034.727162752931</c:v>
                </c:pt>
                <c:pt idx="67">
                  <c:v>1035.7910893862081</c:v>
                </c:pt>
                <c:pt idx="68">
                  <c:v>1036.7520636982024</c:v>
                </c:pt>
                <c:pt idx="69">
                  <c:v>1037.6191224389345</c:v>
                </c:pt>
                <c:pt idx="70">
                  <c:v>1038.4006171591755</c:v>
                </c:pt>
                <c:pt idx="71">
                  <c:v>1039.1042536956031</c:v>
                </c:pt>
                <c:pt idx="72">
                  <c:v>1039.7371308635786</c:v>
                </c:pt>
                <c:pt idx="73">
                  <c:v>1040.3057781645823</c:v>
                </c:pt>
                <c:pt idx="74">
                  <c:v>1040.8161923499501</c:v>
                </c:pt>
                <c:pt idx="75">
                  <c:v>1041.2738727139183</c:v>
                </c:pt>
                <c:pt idx="76">
                  <c:v>1041.6838550172322</c:v>
                </c:pt>
                <c:pt idx="77">
                  <c:v>1042.0507439678386</c:v>
                </c:pt>
                <c:pt idx="78">
                  <c:v>1042.3787442076409</c:v>
                </c:pt>
                <c:pt idx="79">
                  <c:v>1042.6716897740855</c:v>
                </c:pt>
                <c:pt idx="80">
                  <c:v>1042.9330720226633</c:v>
                </c:pt>
                <c:pt idx="81">
                  <c:v>1043.1660660114217</c:v>
                </c:pt>
                <c:pt idx="82">
                  <c:v>1043.3735553614451</c:v>
                </c:pt>
                <c:pt idx="83">
                  <c:v>1043.5581556181883</c:v>
                </c:pt>
                <c:pt idx="84">
                  <c:v>1043.7222361476634</c:v>
                </c:pt>
                <c:pt idx="85">
                  <c:v>1043.8679406089875</c:v>
                </c:pt>
                <c:pt idx="86">
                  <c:v>1043.9972060508394</c:v>
                </c:pt>
                <c:pt idx="87">
                  <c:v>1044.1117806840907</c:v>
                </c:pt>
                <c:pt idx="88">
                  <c:v>1044.2132403864432</c:v>
                </c:pt>
                <c:pt idx="89">
                  <c:v>1044.3030039974246</c:v>
                </c:pt>
                <c:pt idx="90">
                  <c:v>1044.3823474637099</c:v>
                </c:pt>
                <c:pt idx="91">
                  <c:v>1044.4524168955745</c:v>
                </c:pt>
                <c:pt idx="92">
                  <c:v>1044.5142405954209</c:v>
                </c:pt>
                <c:pt idx="93">
                  <c:v>1044.5687401189066</c:v>
                </c:pt>
                <c:pt idx="94">
                  <c:v>1044.6167404282708</c:v>
                </c:pt>
                <c:pt idx="95">
                  <c:v>1044.6589791961303</c:v>
                </c:pt>
                <c:pt idx="96">
                  <c:v>1044.6961153163743</c:v>
                </c:pt>
                <c:pt idx="97">
                  <c:v>1044.7287366768405</c:v>
                </c:pt>
                <c:pt idx="98">
                  <c:v>1044.7573672463495</c:v>
                </c:pt>
                <c:pt idx="99">
                  <c:v>1044.7824735263778</c:v>
                </c:pt>
                <c:pt idx="100">
                  <c:v>1044.8044704152671</c:v>
                </c:pt>
                <c:pt idx="101">
                  <c:v>1044.8237265304106</c:v>
                </c:pt>
                <c:pt idx="102">
                  <c:v>1044.8405690313637</c:v>
                </c:pt>
                <c:pt idx="103">
                  <c:v>1044.8552879843403</c:v>
                </c:pt>
                <c:pt idx="104">
                  <c:v>1044.8681403060807</c:v>
                </c:pt>
                <c:pt idx="105">
                  <c:v>1044.8793533226458</c:v>
                </c:pt>
                <c:pt idx="106">
                  <c:v>1044.8891279763334</c:v>
                </c:pt>
                <c:pt idx="107">
                  <c:v>1044.897641711605</c:v>
                </c:pt>
                <c:pt idx="108">
                  <c:v>1044.9050510687096</c:v>
                </c:pt>
                <c:pt idx="109">
                  <c:v>1044.9114940115628</c:v>
                </c:pt>
                <c:pt idx="110">
                  <c:v>1044.9170920144304</c:v>
                </c:pt>
                <c:pt idx="111">
                  <c:v>1044.9219519300329</c:v>
                </c:pt>
                <c:pt idx="112">
                  <c:v>1044.9261676598844</c:v>
                </c:pt>
                <c:pt idx="113">
                  <c:v>1044.9298216459656</c:v>
                </c:pt>
                <c:pt idx="114">
                  <c:v>1044.9329862012223</c:v>
                </c:pt>
                <c:pt idx="115">
                  <c:v>1044.9357246948903</c:v>
                </c:pt>
                <c:pt idx="116">
                  <c:v>1044.9380926072336</c:v>
                </c:pt>
                <c:pt idx="117">
                  <c:v>1044.9401384669916</c:v>
                </c:pt>
                <c:pt idx="118">
                  <c:v>1044.9419046836194</c:v>
                </c:pt>
                <c:pt idx="119">
                  <c:v>1044.9434282852847</c:v>
                </c:pt>
                <c:pt idx="120">
                  <c:v>1044.9447415725606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D8C-4E31-85E1-60698F265F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1mm 2x F12'!$B$121:$B$251</c:f>
              <c:numCache>
                <c:formatCode>0</c:formatCode>
                <c:ptCount val="131"/>
                <c:pt idx="0">
                  <c:v>24.424687095077971</c:v>
                </c:pt>
                <c:pt idx="1">
                  <c:v>25.19934645928646</c:v>
                </c:pt>
                <c:pt idx="2">
                  <c:v>25.992476872597603</c:v>
                </c:pt>
                <c:pt idx="3">
                  <c:v>26.804289219149371</c:v>
                </c:pt>
                <c:pt idx="4">
                  <c:v>27.634988953931988</c:v>
                </c:pt>
                <c:pt idx="5">
                  <c:v>28.484775842270487</c:v>
                </c:pt>
                <c:pt idx="6">
                  <c:v>29.35384370212191</c:v>
                </c:pt>
                <c:pt idx="7">
                  <c:v>30.242380149627731</c:v>
                </c:pt>
                <c:pt idx="8">
                  <c:v>31.150566348360929</c:v>
                </c:pt>
                <c:pt idx="9">
                  <c:v>32.078576762703541</c:v>
                </c:pt>
                <c:pt idx="10">
                  <c:v>33.026578915787383</c:v>
                </c:pt>
                <c:pt idx="11">
                  <c:v>43.637581207344013</c:v>
                </c:pt>
                <c:pt idx="12">
                  <c:v>56.372196004851972</c:v>
                </c:pt>
                <c:pt idx="13">
                  <c:v>71.253021632365801</c:v>
                </c:pt>
                <c:pt idx="14">
                  <c:v>88.200938449714982</c:v>
                </c:pt>
                <c:pt idx="15">
                  <c:v>107.03598514437631</c:v>
                </c:pt>
                <c:pt idx="16">
                  <c:v>127.48873499229606</c:v>
                </c:pt>
                <c:pt idx="17">
                  <c:v>149.22018767441429</c:v>
                </c:pt>
                <c:pt idx="18">
                  <c:v>171.84697404995268</c:v>
                </c:pt>
                <c:pt idx="19">
                  <c:v>194.96823678338203</c:v>
                </c:pt>
                <c:pt idx="20">
                  <c:v>218.19085994160884</c:v>
                </c:pt>
                <c:pt idx="21">
                  <c:v>241.15055523130096</c:v>
                </c:pt>
                <c:pt idx="22">
                  <c:v>263.52737814984664</c:v>
                </c:pt>
                <c:pt idx="23">
                  <c:v>285.05527778632029</c:v>
                </c:pt>
                <c:pt idx="24">
                  <c:v>305.52610028668141</c:v>
                </c:pt>
                <c:pt idx="25">
                  <c:v>324.78899087420803</c:v>
                </c:pt>
                <c:pt idx="26">
                  <c:v>342.74637927808664</c:v>
                </c:pt>
                <c:pt idx="27">
                  <c:v>359.34774611081752</c:v>
                </c:pt>
                <c:pt idx="28">
                  <c:v>374.58223006962635</c:v>
                </c:pt>
                <c:pt idx="29">
                  <c:v>388.47092098800158</c:v>
                </c:pt>
                <c:pt idx="30">
                  <c:v>401.05944883240477</c:v>
                </c:pt>
                <c:pt idx="31">
                  <c:v>412.4112612168949</c:v>
                </c:pt>
                <c:pt idx="32">
                  <c:v>422.60180172221152</c:v>
                </c:pt>
                <c:pt idx="33">
                  <c:v>431.71366482888766</c:v>
                </c:pt>
                <c:pt idx="34">
                  <c:v>439.83270869912104</c:v>
                </c:pt>
                <c:pt idx="35">
                  <c:v>447.04504800000223</c:v>
                </c:pt>
                <c:pt idx="36">
                  <c:v>453.43481749347359</c:v>
                </c:pt>
                <c:pt idx="37">
                  <c:v>459.08258545531697</c:v>
                </c:pt>
                <c:pt idx="38">
                  <c:v>464.06429745584779</c:v>
                </c:pt>
                <c:pt idx="39">
                  <c:v>468.45064039565244</c:v>
                </c:pt>
                <c:pt idx="40">
                  <c:v>472.30673010361988</c:v>
                </c:pt>
                <c:pt idx="41">
                  <c:v>475.692040646848</c:v>
                </c:pt>
                <c:pt idx="42">
                  <c:v>478.66050810544192</c:v>
                </c:pt>
                <c:pt idx="43">
                  <c:v>481.26075496984566</c:v>
                </c:pt>
                <c:pt idx="44">
                  <c:v>483.53639305655548</c:v>
                </c:pt>
                <c:pt idx="45">
                  <c:v>485.52637276463042</c:v>
                </c:pt>
                <c:pt idx="46">
                  <c:v>487.26535466148516</c:v>
                </c:pt>
                <c:pt idx="47">
                  <c:v>488.78408595116497</c:v>
                </c:pt>
                <c:pt idx="48">
                  <c:v>490.10976954955476</c:v>
                </c:pt>
                <c:pt idx="49">
                  <c:v>491.26641748859555</c:v>
                </c:pt>
                <c:pt idx="50">
                  <c:v>492.27518340525938</c:v>
                </c:pt>
                <c:pt idx="51">
                  <c:v>493.15467112941525</c:v>
                </c:pt>
                <c:pt idx="52">
                  <c:v>493.92121803039743</c:v>
                </c:pt>
                <c:pt idx="53">
                  <c:v>494.58915295134744</c:v>
                </c:pt>
                <c:pt idx="54">
                  <c:v>495.17102936478028</c:v>
                </c:pt>
                <c:pt idx="55">
                  <c:v>495.67783491181643</c:v>
                </c:pt>
                <c:pt idx="56">
                  <c:v>496.11917881209138</c:v>
                </c:pt>
                <c:pt idx="57">
                  <c:v>496.50345880660439</c:v>
                </c:pt>
                <c:pt idx="58">
                  <c:v>496.83800936434608</c:v>
                </c:pt>
                <c:pt idx="59">
                  <c:v>497.129232877726</c:v>
                </c:pt>
                <c:pt idx="60">
                  <c:v>497.38271551594033</c:v>
                </c:pt>
                <c:pt idx="61">
                  <c:v>497.60332931747951</c:v>
                </c:pt>
                <c:pt idx="62">
                  <c:v>497.79532199613931</c:v>
                </c:pt>
                <c:pt idx="63">
                  <c:v>497.96239581864523</c:v>
                </c:pt>
                <c:pt idx="64">
                  <c:v>498.10777679295012</c:v>
                </c:pt>
                <c:pt idx="65">
                  <c:v>498.23427528898503</c:v>
                </c:pt>
                <c:pt idx="66">
                  <c:v>498.34433910116269</c:v>
                </c:pt>
                <c:pt idx="67">
                  <c:v>498.44009985604004</c:v>
                </c:pt>
                <c:pt idx="68">
                  <c:v>498.52341357035692</c:v>
                </c:pt>
                <c:pt idx="69">
                  <c:v>498.59589607458116</c:v>
                </c:pt>
                <c:pt idx="70">
                  <c:v>498.6589539351998</c:v>
                </c:pt>
                <c:pt idx="71">
                  <c:v>498.71381143505681</c:v>
                </c:pt>
                <c:pt idx="72">
                  <c:v>498.7615341046851</c:v>
                </c:pt>
                <c:pt idx="73">
                  <c:v>498.80304923828947</c:v>
                </c:pt>
                <c:pt idx="74">
                  <c:v>498.83916377531239</c:v>
                </c:pt>
                <c:pt idx="75">
                  <c:v>498.87057988172353</c:v>
                </c:pt>
                <c:pt idx="76">
                  <c:v>498.89790852381458</c:v>
                </c:pt>
                <c:pt idx="77">
                  <c:v>498.9216812907809</c:v>
                </c:pt>
                <c:pt idx="78">
                  <c:v>498.94236069023566</c:v>
                </c:pt>
                <c:pt idx="79">
                  <c:v>498.96034911254543</c:v>
                </c:pt>
                <c:pt idx="80">
                  <c:v>498.97599663508686</c:v>
                </c:pt>
                <c:pt idx="81">
                  <c:v>498.9896078157737</c:v>
                </c:pt>
                <c:pt idx="82">
                  <c:v>499.00144760616945</c:v>
                </c:pt>
                <c:pt idx="83">
                  <c:v>499.01174649784662</c:v>
                </c:pt>
                <c:pt idx="84">
                  <c:v>499.02070500107288</c:v>
                </c:pt>
                <c:pt idx="85">
                  <c:v>499.02849754220222</c:v>
                </c:pt>
                <c:pt idx="86">
                  <c:v>499.03527585502439</c:v>
                </c:pt>
                <c:pt idx="87">
                  <c:v>499.04117193162648</c:v>
                </c:pt>
                <c:pt idx="88">
                  <c:v>499.04630058988033</c:v>
                </c:pt>
                <c:pt idx="89">
                  <c:v>499.05076170727398</c:v>
                </c:pt>
                <c:pt idx="90">
                  <c:v>499.05464216438298</c:v>
                </c:pt>
                <c:pt idx="91">
                  <c:v>499.05801753568505</c:v>
                </c:pt>
                <c:pt idx="92">
                  <c:v>499.0609535605148</c:v>
                </c:pt>
                <c:pt idx="93">
                  <c:v>499.06350742273452</c:v>
                </c:pt>
                <c:pt idx="94">
                  <c:v>499.06572886396384</c:v>
                </c:pt>
                <c:pt idx="95">
                  <c:v>499.06766115200634</c:v>
                </c:pt>
                <c:pt idx="96">
                  <c:v>499.06934192329561</c:v>
                </c:pt>
                <c:pt idx="97">
                  <c:v>499.07080391574249</c:v>
                </c:pt>
                <c:pt idx="98">
                  <c:v>499.07207560622811</c:v>
                </c:pt>
                <c:pt idx="99">
                  <c:v>499.07318176515543</c:v>
                </c:pt>
                <c:pt idx="100">
                  <c:v>499.07414393883568</c:v>
                </c:pt>
                <c:pt idx="101">
                  <c:v>499.07498086910533</c:v>
                </c:pt>
                <c:pt idx="102">
                  <c:v>499.07570885833792</c:v>
                </c:pt>
                <c:pt idx="103">
                  <c:v>499.07634208694805</c:v>
                </c:pt>
                <c:pt idx="104">
                  <c:v>499.07689288958278</c:v>
                </c:pt>
                <c:pt idx="105">
                  <c:v>499.07737199536064</c:v>
                </c:pt>
                <c:pt idx="106">
                  <c:v>499.07778873684737</c:v>
                </c:pt>
                <c:pt idx="107">
                  <c:v>499.07815123183462</c:v>
                </c:pt>
                <c:pt idx="108">
                  <c:v>499.07846654145357</c:v>
                </c:pt>
                <c:pt idx="109">
                  <c:v>499.07874080771552</c:v>
                </c:pt>
                <c:pt idx="110">
                  <c:v>499.07897937314789</c:v>
                </c:pt>
                <c:pt idx="111">
                  <c:v>499.0791868848579</c:v>
                </c:pt>
                <c:pt idx="112">
                  <c:v>499.07936738505134</c:v>
                </c:pt>
                <c:pt idx="113">
                  <c:v>499.07952438977054</c:v>
                </c:pt>
                <c:pt idx="114">
                  <c:v>499.07966095738419</c:v>
                </c:pt>
                <c:pt idx="115">
                  <c:v>499.07977974815827</c:v>
                </c:pt>
                <c:pt idx="116">
                  <c:v>499.07988307607883</c:v>
                </c:pt>
                <c:pt idx="117">
                  <c:v>499.07997295392369</c:v>
                </c:pt>
                <c:pt idx="118">
                  <c:v>499.08005113247094</c:v>
                </c:pt>
                <c:pt idx="119">
                  <c:v>499.08011913460348</c:v>
                </c:pt>
                <c:pt idx="120">
                  <c:v>499.08017828497231</c:v>
                </c:pt>
                <c:pt idx="121">
                  <c:v>499.08022973580108</c:v>
                </c:pt>
                <c:pt idx="122">
                  <c:v>499.08027448932972</c:v>
                </c:pt>
                <c:pt idx="123">
                  <c:v>499.08031341733823</c:v>
                </c:pt>
                <c:pt idx="124">
                  <c:v>499.08034727812776</c:v>
                </c:pt>
                <c:pt idx="125">
                  <c:v>499.08037673129309</c:v>
                </c:pt>
                <c:pt idx="126">
                  <c:v>499.08040235056978</c:v>
                </c:pt>
                <c:pt idx="127">
                  <c:v>499.08042463501096</c:v>
                </c:pt>
                <c:pt idx="128">
                  <c:v>499.08044401870865</c:v>
                </c:pt>
                <c:pt idx="129">
                  <c:v>499.08046087924947</c:v>
                </c:pt>
                <c:pt idx="130">
                  <c:v>499.08047554507095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AB-44B6-8A5B-E1923F2A38D1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1mm 2x F12'!$E$126:$E$251</c:f>
              <c:numCache>
                <c:formatCode>0</c:formatCode>
                <c:ptCount val="126"/>
                <c:pt idx="0">
                  <c:v>33.823449628063699</c:v>
                </c:pt>
                <c:pt idx="1">
                  <c:v>34.772912786787501</c:v>
                </c:pt>
                <c:pt idx="2">
                  <c:v>35.743765562334865</c:v>
                </c:pt>
                <c:pt idx="3">
                  <c:v>36.736007954705769</c:v>
                </c:pt>
                <c:pt idx="4">
                  <c:v>37.749639963900222</c:v>
                </c:pt>
                <c:pt idx="5">
                  <c:v>38.784661589918215</c:v>
                </c:pt>
                <c:pt idx="6">
                  <c:v>50.311306775393355</c:v>
                </c:pt>
                <c:pt idx="7">
                  <c:v>63.976913643223256</c:v>
                </c:pt>
                <c:pt idx="8">
                  <c:v>79.781482193407953</c:v>
                </c:pt>
                <c:pt idx="9">
                  <c:v>97.725012425947426</c:v>
                </c:pt>
                <c:pt idx="10">
                  <c:v>117.80750434084167</c:v>
                </c:pt>
                <c:pt idx="11">
                  <c:v>140.02895793809068</c:v>
                </c:pt>
                <c:pt idx="12">
                  <c:v>164.38937321769453</c:v>
                </c:pt>
                <c:pt idx="13">
                  <c:v>190.88875017965313</c:v>
                </c:pt>
                <c:pt idx="14">
                  <c:v>215.5156888526279</c:v>
                </c:pt>
                <c:pt idx="15">
                  <c:v>241.37132468064297</c:v>
                </c:pt>
                <c:pt idx="16">
                  <c:v>267.20870342588648</c:v>
                </c:pt>
                <c:pt idx="17">
                  <c:v>292.83623944616824</c:v>
                </c:pt>
                <c:pt idx="18">
                  <c:v>318.08846511501025</c:v>
                </c:pt>
                <c:pt idx="19">
                  <c:v>342.82385988306254</c:v>
                </c:pt>
                <c:pt idx="20">
                  <c:v>366.92291288594129</c:v>
                </c:pt>
                <c:pt idx="21">
                  <c:v>390.28633363379618</c:v>
                </c:pt>
                <c:pt idx="22">
                  <c:v>412.83336287646165</c:v>
                </c:pt>
                <c:pt idx="23">
                  <c:v>434.50015805832851</c:v>
                </c:pt>
                <c:pt idx="24">
                  <c:v>455.2382411511104</c:v>
                </c:pt>
                <c:pt idx="25">
                  <c:v>475.01300459778957</c:v>
                </c:pt>
                <c:pt idx="26">
                  <c:v>493.80227566681879</c:v>
                </c:pt>
                <c:pt idx="27">
                  <c:v>511.59494194112699</c:v>
                </c:pt>
                <c:pt idx="28">
                  <c:v>528.38964172511214</c:v>
                </c:pt>
                <c:pt idx="29">
                  <c:v>544.19352334154814</c:v>
                </c:pt>
                <c:pt idx="30">
                  <c:v>559.02107693589028</c:v>
                </c:pt>
                <c:pt idx="31">
                  <c:v>572.89304172699212</c:v>
                </c:pt>
                <c:pt idx="32">
                  <c:v>585.83539078955835</c:v>
                </c:pt>
                <c:pt idx="33">
                  <c:v>597.878394526541</c:v>
                </c:pt>
                <c:pt idx="34">
                  <c:v>609.05576305857016</c:v>
                </c:pt>
                <c:pt idx="35">
                  <c:v>619.40386686924376</c:v>
                </c:pt>
                <c:pt idx="36">
                  <c:v>628.96103423012175</c:v>
                </c:pt>
                <c:pt idx="37">
                  <c:v>637.76692320650068</c:v>
                </c:pt>
                <c:pt idx="38">
                  <c:v>645.86196542451296</c:v>
                </c:pt>
                <c:pt idx="39">
                  <c:v>653.28687826581665</c:v>
                </c:pt>
                <c:pt idx="40">
                  <c:v>660.08224174724796</c:v>
                </c:pt>
                <c:pt idx="41">
                  <c:v>666.28813603526919</c:v>
                </c:pt>
                <c:pt idx="42">
                  <c:v>671.9438353324598</c:v>
                </c:pt>
                <c:pt idx="43">
                  <c:v>677.08755374761836</c:v>
                </c:pt>
                <c:pt idx="44">
                  <c:v>681.75623871341645</c:v>
                </c:pt>
                <c:pt idx="45">
                  <c:v>685.9854075364359</c:v>
                </c:pt>
                <c:pt idx="46">
                  <c:v>689.80902274435982</c:v>
                </c:pt>
                <c:pt idx="47">
                  <c:v>693.25940202460504</c:v>
                </c:pt>
                <c:pt idx="48">
                  <c:v>696.36715871882689</c:v>
                </c:pt>
                <c:pt idx="49">
                  <c:v>699.16116903996874</c:v>
                </c:pt>
                <c:pt idx="50">
                  <c:v>701.66856240505717</c:v>
                </c:pt>
                <c:pt idx="51">
                  <c:v>703.91473152064168</c:v>
                </c:pt>
                <c:pt idx="52">
                  <c:v>705.92335911228542</c:v>
                </c:pt>
                <c:pt idx="53">
                  <c:v>707.71645844923717</c:v>
                </c:pt>
                <c:pt idx="54">
                  <c:v>709.31442507554414</c:v>
                </c:pt>
                <c:pt idx="55">
                  <c:v>710.73609741529674</c:v>
                </c:pt>
                <c:pt idx="56">
                  <c:v>711.99882416904643</c:v>
                </c:pt>
                <c:pt idx="57">
                  <c:v>713.11853665798083</c:v>
                </c:pt>
                <c:pt idx="58">
                  <c:v>714.10982450002712</c:v>
                </c:pt>
                <c:pt idx="59">
                  <c:v>714.98601321609885</c:v>
                </c:pt>
                <c:pt idx="60">
                  <c:v>715.75924256409735</c:v>
                </c:pt>
                <c:pt idx="61">
                  <c:v>716.44054458234507</c:v>
                </c:pt>
                <c:pt idx="62">
                  <c:v>717.03992049253657</c:v>
                </c:pt>
                <c:pt idx="63">
                  <c:v>717.56641576506217</c:v>
                </c:pt>
                <c:pt idx="64">
                  <c:v>718.02819278692641</c:v>
                </c:pt>
                <c:pt idx="65">
                  <c:v>718.43260069493101</c:v>
                </c:pt>
                <c:pt idx="66">
                  <c:v>718.78624204494963</c:v>
                </c:pt>
                <c:pt idx="67">
                  <c:v>719.09503608276054</c:v>
                </c:pt>
                <c:pt idx="68">
                  <c:v>719.36427846386789</c:v>
                </c:pt>
                <c:pt idx="69">
                  <c:v>719.59869733996663</c:v>
                </c:pt>
                <c:pt idx="70">
                  <c:v>719.80250578912751</c:v>
                </c:pt>
                <c:pt idx="71">
                  <c:v>719.97945061636653</c:v>
                </c:pt>
                <c:pt idx="72">
                  <c:v>720.132857591978</c:v>
                </c:pt>
                <c:pt idx="73">
                  <c:v>720.26567322776827</c:v>
                </c:pt>
                <c:pt idx="74">
                  <c:v>720.38050321705384</c:v>
                </c:pt>
                <c:pt idx="75">
                  <c:v>720.47964768380484</c:v>
                </c:pt>
                <c:pt idx="76">
                  <c:v>720.56513340044387</c:v>
                </c:pt>
                <c:pt idx="77">
                  <c:v>720.63874314329723</c:v>
                </c:pt>
                <c:pt idx="78">
                  <c:v>720.70204236021073</c:v>
                </c:pt>
                <c:pt idx="79">
                  <c:v>720.75640332703199</c:v>
                </c:pt>
                <c:pt idx="80">
                  <c:v>720.80302696907222</c:v>
                </c:pt>
                <c:pt idx="81">
                  <c:v>720.84296252082572</c:v>
                </c:pt>
                <c:pt idx="82">
                  <c:v>720.87712519255933</c:v>
                </c:pt>
                <c:pt idx="83">
                  <c:v>720.90631200632697</c:v>
                </c:pt>
                <c:pt idx="84">
                  <c:v>720.9312159568243</c:v>
                </c:pt>
                <c:pt idx="85">
                  <c:v>720.95243864460122</c:v>
                </c:pt>
                <c:pt idx="86">
                  <c:v>720.97050152073416</c:v>
                </c:pt>
                <c:pt idx="87">
                  <c:v>720.98585587335663</c:v>
                </c:pt>
                <c:pt idx="88">
                  <c:v>720.99889167761853</c:v>
                </c:pt>
                <c:pt idx="89">
                  <c:v>721.00994542186072</c:v>
                </c:pt>
                <c:pt idx="90">
                  <c:v>721.01930701415256</c:v>
                </c:pt>
                <c:pt idx="91">
                  <c:v>721.02722586495258</c:v>
                </c:pt>
                <c:pt idx="92">
                  <c:v>721.03391623358698</c:v>
                </c:pt>
                <c:pt idx="93">
                  <c:v>721.039561918549</c:v>
                </c:pt>
                <c:pt idx="94">
                  <c:v>721.04432036434241</c:v>
                </c:pt>
                <c:pt idx="95">
                  <c:v>721.04832625075301</c:v>
                </c:pt>
                <c:pt idx="96">
                  <c:v>721.05169462404024</c:v>
                </c:pt>
                <c:pt idx="97">
                  <c:v>721.05452362360484</c:v>
                </c:pt>
                <c:pt idx="98">
                  <c:v>721.05689685219954</c:v>
                </c:pt>
                <c:pt idx="99">
                  <c:v>721.05888543270555</c:v>
                </c:pt>
                <c:pt idx="100">
                  <c:v>721.06054978986867</c:v>
                </c:pt>
                <c:pt idx="101">
                  <c:v>721.06194119117959</c:v>
                </c:pt>
                <c:pt idx="102">
                  <c:v>721.06310307724448</c:v>
                </c:pt>
                <c:pt idx="103">
                  <c:v>721.06407220853055</c:v>
                </c:pt>
                <c:pt idx="104">
                  <c:v>721.06487965223471</c:v>
                </c:pt>
                <c:pt idx="105">
                  <c:v>721.06555163021824</c:v>
                </c:pt>
                <c:pt idx="106">
                  <c:v>721.06611024642143</c:v>
                </c:pt>
                <c:pt idx="107">
                  <c:v>721.06657410992329</c:v>
                </c:pt>
                <c:pt idx="108">
                  <c:v>721.06695886779914</c:v>
                </c:pt>
                <c:pt idx="109">
                  <c:v>721.06727766014785</c:v>
                </c:pt>
                <c:pt idx="110">
                  <c:v>721.06754150807524</c:v>
                </c:pt>
                <c:pt idx="111">
                  <c:v>721.06775964402459</c:v>
                </c:pt>
                <c:pt idx="112">
                  <c:v>721.06793979260988</c:v>
                </c:pt>
                <c:pt idx="113">
                  <c:v>721.06808840902477</c:v>
                </c:pt>
                <c:pt idx="114">
                  <c:v>721.06821088114566</c:v>
                </c:pt>
                <c:pt idx="115">
                  <c:v>721.06831170061764</c:v>
                </c:pt>
                <c:pt idx="116">
                  <c:v>721.06839460747881</c:v>
                </c:pt>
                <c:pt idx="117">
                  <c:v>721.06846271224742</c:v>
                </c:pt>
                <c:pt idx="118">
                  <c:v>721.0685185988425</c:v>
                </c:pt>
                <c:pt idx="119">
                  <c:v>721.0685644112292</c:v>
                </c:pt>
                <c:pt idx="120">
                  <c:v>721.0686019262638</c:v>
                </c:pt>
                <c:pt idx="121">
                  <c:v>721.06863261485387</c:v>
                </c:pt>
                <c:pt idx="122">
                  <c:v>721.06865769324384</c:v>
                </c:pt>
                <c:pt idx="123">
                  <c:v>721.06867816595809</c:v>
                </c:pt>
                <c:pt idx="124">
                  <c:v>721.0686948617174</c:v>
                </c:pt>
                <c:pt idx="125">
                  <c:v>721.06870846343588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6AB-44B6-8A5B-E1923F2A38D1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1mm 2x F12'!$H$128:$H$251</c:f>
              <c:numCache>
                <c:formatCode>0</c:formatCode>
                <c:ptCount val="124"/>
                <c:pt idx="0">
                  <c:v>38.817553818711602</c:v>
                </c:pt>
                <c:pt idx="1">
                  <c:v>39.660206705035932</c:v>
                </c:pt>
                <c:pt idx="2">
                  <c:v>40.526637934731824</c:v>
                </c:pt>
                <c:pt idx="3">
                  <c:v>41.416847507799254</c:v>
                </c:pt>
                <c:pt idx="4">
                  <c:v>51.626752123908844</c:v>
                </c:pt>
                <c:pt idx="5">
                  <c:v>64.214491077173406</c:v>
                </c:pt>
                <c:pt idx="6">
                  <c:v>79.180064367592948</c:v>
                </c:pt>
                <c:pt idx="7">
                  <c:v>96.523471995167469</c:v>
                </c:pt>
                <c:pt idx="8">
                  <c:v>116.24471395989698</c:v>
                </c:pt>
                <c:pt idx="9">
                  <c:v>138.34379026178146</c:v>
                </c:pt>
                <c:pt idx="10">
                  <c:v>162.82070090082092</c:v>
                </c:pt>
                <c:pt idx="11">
                  <c:v>189.67544587701536</c:v>
                </c:pt>
                <c:pt idx="12">
                  <c:v>218.90802519036481</c:v>
                </c:pt>
                <c:pt idx="13">
                  <c:v>245.68924966421304</c:v>
                </c:pt>
                <c:pt idx="14">
                  <c:v>273.97483045423252</c:v>
                </c:pt>
                <c:pt idx="15">
                  <c:v>302.36616176327749</c:v>
                </c:pt>
                <c:pt idx="16">
                  <c:v>330.66468691576688</c:v>
                </c:pt>
                <c:pt idx="17">
                  <c:v>358.694584132307</c:v>
                </c:pt>
                <c:pt idx="18">
                  <c:v>386.30145683840982</c:v>
                </c:pt>
                <c:pt idx="19">
                  <c:v>413.35111258837497</c:v>
                </c:pt>
                <c:pt idx="20">
                  <c:v>439.72837950500895</c:v>
                </c:pt>
                <c:pt idx="21">
                  <c:v>465.33593318850484</c:v>
                </c:pt>
                <c:pt idx="22">
                  <c:v>490.09312186428735</c:v>
                </c:pt>
                <c:pt idx="23">
                  <c:v>513.93478670194929</c:v>
                </c:pt>
                <c:pt idx="24">
                  <c:v>536.81007982345386</c:v>
                </c:pt>
                <c:pt idx="25">
                  <c:v>558.68128578256346</c:v>
                </c:pt>
                <c:pt idx="26">
                  <c:v>579.52265402325452</c:v>
                </c:pt>
                <c:pt idx="27">
                  <c:v>599.31925052005488</c:v>
                </c:pt>
                <c:pt idx="28">
                  <c:v>618.06583680607798</c:v>
                </c:pt>
                <c:pt idx="29">
                  <c:v>635.76578413692255</c:v>
                </c:pt>
                <c:pt idx="30">
                  <c:v>652.43002978328025</c:v>
                </c:pt>
                <c:pt idx="31">
                  <c:v>668.07608150848375</c:v>
                </c:pt>
                <c:pt idx="32">
                  <c:v>682.72707525384442</c:v>
                </c:pt>
                <c:pt idx="33">
                  <c:v>696.41088998613941</c:v>
                </c:pt>
                <c:pt idx="34">
                  <c:v>709.15932260317095</c:v>
                </c:pt>
                <c:pt idx="35">
                  <c:v>721.00732477763688</c:v>
                </c:pt>
                <c:pt idx="36">
                  <c:v>731.99230266968618</c:v>
                </c:pt>
                <c:pt idx="37">
                  <c:v>742.15347957035647</c:v>
                </c:pt>
                <c:pt idx="38">
                  <c:v>751.53132076141821</c:v>
                </c:pt>
                <c:pt idx="39">
                  <c:v>760.16701919741138</c:v>
                </c:pt>
                <c:pt idx="40">
                  <c:v>768.10204003446381</c:v>
                </c:pt>
                <c:pt idx="41">
                  <c:v>775.37772154674178</c:v>
                </c:pt>
                <c:pt idx="42">
                  <c:v>782.03492958165668</c:v>
                </c:pt>
                <c:pt idx="43">
                  <c:v>788.11376240425261</c:v>
                </c:pt>
                <c:pt idx="44">
                  <c:v>793.6533025632192</c:v>
                </c:pt>
                <c:pt idx="45">
                  <c:v>798.69141226861018</c:v>
                </c:pt>
                <c:pt idx="46">
                  <c:v>803.26456869698768</c:v>
                </c:pt>
                <c:pt idx="47">
                  <c:v>807.40773562546542</c:v>
                </c:pt>
                <c:pt idx="48">
                  <c:v>811.15426783407111</c:v>
                </c:pt>
                <c:pt idx="49">
                  <c:v>814.5358447982594</c:v>
                </c:pt>
                <c:pt idx="50">
                  <c:v>817.58243031278982</c:v>
                </c:pt>
                <c:pt idx="51">
                  <c:v>820.3222548375079</c:v>
                </c:pt>
                <c:pt idx="52">
                  <c:v>822.78181752825662</c:v>
                </c:pt>
                <c:pt idx="53">
                  <c:v>824.98590510617203</c:v>
                </c:pt>
                <c:pt idx="54">
                  <c:v>826.95762492056656</c:v>
                </c:pt>
                <c:pt idx="55">
                  <c:v>828.71844976961449</c:v>
                </c:pt>
                <c:pt idx="56">
                  <c:v>830.288272254905</c:v>
                </c:pt>
                <c:pt idx="57">
                  <c:v>831.6854666569626</c:v>
                </c:pt>
                <c:pt idx="58">
                  <c:v>832.92695652597297</c:v>
                </c:pt>
                <c:pt idx="59">
                  <c:v>834.0282863826402</c:v>
                </c:pt>
                <c:pt idx="60">
                  <c:v>835.00369611629435</c:v>
                </c:pt>
                <c:pt idx="61">
                  <c:v>835.86619684947868</c:v>
                </c:pt>
                <c:pt idx="62">
                  <c:v>836.62764720908478</c:v>
                </c:pt>
                <c:pt idx="63">
                  <c:v>837.29882910288052</c:v>
                </c:pt>
                <c:pt idx="64">
                  <c:v>837.88952224649188</c:v>
                </c:pt>
                <c:pt idx="65">
                  <c:v>838.40857681937757</c:v>
                </c:pt>
                <c:pt idx="66">
                  <c:v>838.86398374909209</c:v>
                </c:pt>
                <c:pt idx="67">
                  <c:v>839.26294223142963</c:v>
                </c:pt>
                <c:pt idx="68">
                  <c:v>839.61192419026668</c:v>
                </c:pt>
                <c:pt idx="69">
                  <c:v>839.91673546562299</c:v>
                </c:pt>
                <c:pt idx="70">
                  <c:v>840.18257359225049</c:v>
                </c:pt>
                <c:pt idx="71">
                  <c:v>840.41408209466442</c:v>
                </c:pt>
                <c:pt idx="72">
                  <c:v>840.61540127867863</c:v>
                </c:pt>
                <c:pt idx="73">
                  <c:v>840.79021554498456</c:v>
                </c:pt>
                <c:pt idx="74">
                  <c:v>840.94179728789913</c:v>
                </c:pt>
                <c:pt idx="75">
                  <c:v>841.07304747288174</c:v>
                </c:pt>
                <c:pt idx="76">
                  <c:v>841.18653301053791</c:v>
                </c:pt>
                <c:pt idx="77">
                  <c:v>841.28452106331815</c:v>
                </c:pt>
                <c:pt idx="78">
                  <c:v>841.36901043467333</c:v>
                </c:pt>
                <c:pt idx="79">
                  <c:v>841.44176019970553</c:v>
                </c:pt>
                <c:pt idx="80">
                  <c:v>841.5043157419401</c:v>
                </c:pt>
                <c:pt idx="81">
                  <c:v>841.55803236332292</c:v>
                </c:pt>
                <c:pt idx="82">
                  <c:v>841.60409663439941</c:v>
                </c:pt>
                <c:pt idx="83">
                  <c:v>841.64354564934263</c:v>
                </c:pt>
                <c:pt idx="84">
                  <c:v>841.67728434645846</c:v>
                </c:pt>
                <c:pt idx="85">
                  <c:v>841.70610104938305</c:v>
                </c:pt>
                <c:pt idx="86">
                  <c:v>841.73068137772373</c:v>
                </c:pt>
                <c:pt idx="87">
                  <c:v>841.75162066865096</c:v>
                </c:pt>
                <c:pt idx="88">
                  <c:v>841.76943504317421</c:v>
                </c:pt>
                <c:pt idx="89">
                  <c:v>841.78457124273621</c:v>
                </c:pt>
                <c:pt idx="90">
                  <c:v>841.79741535350001</c:v>
                </c:pt>
                <c:pt idx="91">
                  <c:v>841.80830052744386</c:v>
                </c:pt>
                <c:pt idx="92">
                  <c:v>841.81751380121887</c:v>
                </c:pt>
                <c:pt idx="93">
                  <c:v>841.82530210576965</c:v>
                </c:pt>
                <c:pt idx="94">
                  <c:v>841.83187755204222</c:v>
                </c:pt>
                <c:pt idx="95">
                  <c:v>841.83742207075534</c:v>
                </c:pt>
                <c:pt idx="96">
                  <c:v>841.84209147723834</c:v>
                </c:pt>
                <c:pt idx="97">
                  <c:v>841.84601902576071</c:v>
                </c:pt>
                <c:pt idx="98">
                  <c:v>841.84931851162662</c:v>
                </c:pt>
                <c:pt idx="99">
                  <c:v>841.85208697355961</c:v>
                </c:pt>
                <c:pt idx="100">
                  <c:v>841.85440704359848</c:v>
                </c:pt>
                <c:pt idx="101">
                  <c:v>841.85634898681417</c:v>
                </c:pt>
                <c:pt idx="102">
                  <c:v>841.85797246866332</c:v>
                </c:pt>
                <c:pt idx="103">
                  <c:v>841.85932808368079</c:v>
                </c:pt>
                <c:pt idx="104">
                  <c:v>841.86045867546829</c:v>
                </c:pt>
                <c:pt idx="105">
                  <c:v>841.86140047454023</c:v>
                </c:pt>
                <c:pt idx="106">
                  <c:v>841.86218407752187</c:v>
                </c:pt>
                <c:pt idx="107">
                  <c:v>841.86283528842637</c:v>
                </c:pt>
                <c:pt idx="108">
                  <c:v>841.86337584025989</c:v>
                </c:pt>
                <c:pt idx="109">
                  <c:v>841.86382401297817</c:v>
                </c:pt>
                <c:pt idx="110">
                  <c:v>841.86419516184253</c:v>
                </c:pt>
                <c:pt idx="111">
                  <c:v>841.86450216845219</c:v>
                </c:pt>
                <c:pt idx="112">
                  <c:v>841.86475582517198</c:v>
                </c:pt>
                <c:pt idx="113">
                  <c:v>841.86496516228249</c:v>
                </c:pt>
                <c:pt idx="114">
                  <c:v>841.8651377259672</c:v>
                </c:pt>
                <c:pt idx="115">
                  <c:v>841.86527981416225</c:v>
                </c:pt>
                <c:pt idx="116">
                  <c:v>841.86539667636157</c:v>
                </c:pt>
                <c:pt idx="117">
                  <c:v>841.86549268263309</c:v>
                </c:pt>
                <c:pt idx="118">
                  <c:v>841.86557146638052</c:v>
                </c:pt>
                <c:pt idx="119">
                  <c:v>841.86563604475555</c:v>
                </c:pt>
                <c:pt idx="120">
                  <c:v>841.86568892007142</c:v>
                </c:pt>
                <c:pt idx="121">
                  <c:v>841.86573216509362</c:v>
                </c:pt>
                <c:pt idx="122">
                  <c:v>841.86576749467156</c:v>
                </c:pt>
                <c:pt idx="123">
                  <c:v>841.86579632581015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6AB-44B6-8A5B-E1923F2A38D1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1mm 2x F12'!$K$131:$K$251</c:f>
              <c:numCache>
                <c:formatCode>0</c:formatCode>
                <c:ptCount val="121"/>
                <c:pt idx="0">
                  <c:v>41.499097225667462</c:v>
                </c:pt>
                <c:pt idx="1">
                  <c:v>46.704484799999996</c:v>
                </c:pt>
                <c:pt idx="2">
                  <c:v>58.786689434991892</c:v>
                </c:pt>
                <c:pt idx="3">
                  <c:v>73.060409378700001</c:v>
                </c:pt>
                <c:pt idx="4">
                  <c:v>90.663067246939548</c:v>
                </c:pt>
                <c:pt idx="5">
                  <c:v>112.12150660351236</c:v>
                </c:pt>
                <c:pt idx="6">
                  <c:v>135.60839933954489</c:v>
                </c:pt>
                <c:pt idx="7">
                  <c:v>160.75367201852646</c:v>
                </c:pt>
                <c:pt idx="8">
                  <c:v>187.29347364403748</c:v>
                </c:pt>
                <c:pt idx="9">
                  <c:v>214.84473085755599</c:v>
                </c:pt>
                <c:pt idx="10">
                  <c:v>243.20389576183319</c:v>
                </c:pt>
                <c:pt idx="11">
                  <c:v>272.14554077025821</c:v>
                </c:pt>
                <c:pt idx="12">
                  <c:v>303.34885605910938</c:v>
                </c:pt>
                <c:pt idx="13">
                  <c:v>333.19492836893431</c:v>
                </c:pt>
                <c:pt idx="14">
                  <c:v>362.97615778601721</c:v>
                </c:pt>
                <c:pt idx="15">
                  <c:v>392.52741791108394</c:v>
                </c:pt>
                <c:pt idx="16">
                  <c:v>421.70221743706145</c:v>
                </c:pt>
                <c:pt idx="17">
                  <c:v>450.37170660689412</c:v>
                </c:pt>
                <c:pt idx="18">
                  <c:v>478.42371985658605</c:v>
                </c:pt>
                <c:pt idx="19">
                  <c:v>505.761831534826</c:v>
                </c:pt>
                <c:pt idx="20">
                  <c:v>532.30441294037712</c:v>
                </c:pt>
                <c:pt idx="21">
                  <c:v>557.98368616767152</c:v>
                </c:pt>
                <c:pt idx="22">
                  <c:v>582.74477485522425</c:v>
                </c:pt>
                <c:pt idx="23">
                  <c:v>606.54475478602888</c:v>
                </c:pt>
                <c:pt idx="24">
                  <c:v>629.35170896291856</c:v>
                </c:pt>
                <c:pt idx="25">
                  <c:v>651.14379264761271</c:v>
                </c:pt>
                <c:pt idx="26">
                  <c:v>671.90831416075241</c:v>
                </c:pt>
                <c:pt idx="27">
                  <c:v>691.64083716511607</c:v>
                </c:pt>
                <c:pt idx="28">
                  <c:v>710.34430981794662</c:v>
                </c:pt>
                <c:pt idx="29">
                  <c:v>728.02822566940165</c:v>
                </c:pt>
                <c:pt idx="30">
                  <c:v>744.70782056736698</c:v>
                </c:pt>
                <c:pt idx="31">
                  <c:v>760.4033091523039</c:v>
                </c:pt>
                <c:pt idx="32">
                  <c:v>775.13916382525235</c:v>
                </c:pt>
                <c:pt idx="33">
                  <c:v>788.94343837442318</c:v>
                </c:pt>
                <c:pt idx="34">
                  <c:v>801.84713777072966</c:v>
                </c:pt>
                <c:pt idx="35">
                  <c:v>813.8836350046322</c:v>
                </c:pt>
                <c:pt idx="36">
                  <c:v>825.08813524599771</c:v>
                </c:pt>
                <c:pt idx="37">
                  <c:v>835.49718707212844</c:v>
                </c:pt>
                <c:pt idx="38">
                  <c:v>845.14824003083868</c:v>
                </c:pt>
                <c:pt idx="39">
                  <c:v>854.0792473873521</c:v>
                </c:pt>
                <c:pt idx="40">
                  <c:v>862.32831254614609</c:v>
                </c:pt>
                <c:pt idx="41">
                  <c:v>869.93337734039221</c:v>
                </c:pt>
                <c:pt idx="42">
                  <c:v>876.93195014017374</c:v>
                </c:pt>
                <c:pt idx="43">
                  <c:v>883.36087154303971</c:v>
                </c:pt>
                <c:pt idx="44">
                  <c:v>889.25611527304306</c:v>
                </c:pt>
                <c:pt idx="45">
                  <c:v>894.65262182300808</c:v>
                </c:pt>
                <c:pt idx="46">
                  <c:v>899.58416232509762</c:v>
                </c:pt>
                <c:pt idx="47">
                  <c:v>904.08323012217443</c:v>
                </c:pt>
                <c:pt idx="48">
                  <c:v>908.18095753251248</c:v>
                </c:pt>
                <c:pt idx="49">
                  <c:v>911.90705534859933</c:v>
                </c:pt>
                <c:pt idx="50">
                  <c:v>915.28977268278356</c:v>
                </c:pt>
                <c:pt idx="51">
                  <c:v>918.35587486420957</c:v>
                </c:pt>
                <c:pt idx="52">
                  <c:v>921.13063719901777</c:v>
                </c:pt>
                <c:pt idx="53">
                  <c:v>923.63785252555203</c:v>
                </c:pt>
                <c:pt idx="54">
                  <c:v>925.89985062504377</c:v>
                </c:pt>
                <c:pt idx="55">
                  <c:v>927.93752768297827</c:v>
                </c:pt>
                <c:pt idx="56">
                  <c:v>929.77038413442381</c:v>
                </c:pt>
                <c:pt idx="57">
                  <c:v>931.41656936574827</c:v>
                </c:pt>
                <c:pt idx="58">
                  <c:v>932.89293188330248</c:v>
                </c:pt>
                <c:pt idx="59">
                  <c:v>934.21507369514154</c:v>
                </c:pt>
                <c:pt idx="60">
                  <c:v>935.39740778325518</c:v>
                </c:pt>
                <c:pt idx="61">
                  <c:v>936.45321766992174</c:v>
                </c:pt>
                <c:pt idx="62">
                  <c:v>937.39471820177835</c:v>
                </c:pt>
                <c:pt idx="63">
                  <c:v>938.23311678833466</c:v>
                </c:pt>
                <c:pt idx="64">
                  <c:v>938.97867443743746</c:v>
                </c:pt>
                <c:pt idx="65">
                  <c:v>939.64076602833597</c:v>
                </c:pt>
                <c:pt idx="66">
                  <c:v>940.22793935332675</c:v>
                </c:pt>
                <c:pt idx="67">
                  <c:v>940.74797254146529</c:v>
                </c:pt>
                <c:pt idx="68">
                  <c:v>941.20792955261834</c:v>
                </c:pt>
                <c:pt idx="69">
                  <c:v>941.61421349737464</c:v>
                </c:pt>
                <c:pt idx="70">
                  <c:v>941.97261759831656</c:v>
                </c:pt>
                <c:pt idx="71">
                  <c:v>942.28837366120308</c:v>
                </c:pt>
                <c:pt idx="72">
                  <c:v>942.56619797111057</c:v>
                </c:pt>
                <c:pt idx="73">
                  <c:v>942.81033456892339</c:v>
                </c:pt>
                <c:pt idx="74">
                  <c:v>943.02459589821001</c:v>
                </c:pt>
                <c:pt idx="75">
                  <c:v>943.21240084189583</c:v>
                </c:pt>
                <c:pt idx="76">
                  <c:v>943.37681019270769</c:v>
                </c:pt>
                <c:pt idx="77">
                  <c:v>943.52055962155475</c:v>
                </c:pt>
                <c:pt idx="78">
                  <c:v>943.64609022427669</c:v>
                </c:pt>
                <c:pt idx="79">
                  <c:v>943.75557673992967</c:v>
                </c:pt>
                <c:pt idx="80">
                  <c:v>943.85095354341809</c:v>
                </c:pt>
                <c:pt idx="81">
                  <c:v>943.93393852217764</c:v>
                </c:pt>
                <c:pt idx="82">
                  <c:v>944.00605495113803</c:v>
                </c:pt>
                <c:pt idx="83">
                  <c:v>944.06865148266297</c:v>
                </c:pt>
                <c:pt idx="84">
                  <c:v>944.12292036889585</c:v>
                </c:pt>
                <c:pt idx="85">
                  <c:v>944.16991403319957</c:v>
                </c:pt>
                <c:pt idx="86">
                  <c:v>944.2105601054194</c:v>
                </c:pt>
                <c:pt idx="87">
                  <c:v>944.24567503275898</c:v>
                </c:pt>
                <c:pt idx="88">
                  <c:v>944.27597637431836</c:v>
                </c:pt>
                <c:pt idx="89">
                  <c:v>944.30209388300989</c:v>
                </c:pt>
                <c:pt idx="90">
                  <c:v>944.32457947376201</c:v>
                </c:pt>
                <c:pt idx="91">
                  <c:v>944.34391617181871</c:v>
                </c:pt>
                <c:pt idx="92">
                  <c:v>944.36052612962476</c:v>
                </c:pt>
                <c:pt idx="93">
                  <c:v>944.37477779537824</c:v>
                </c:pt>
                <c:pt idx="94">
                  <c:v>944.38699231090595</c:v>
                </c:pt>
                <c:pt idx="95">
                  <c:v>944.39744921114379</c:v>
                </c:pt>
                <c:pt idx="96">
                  <c:v>944.40639149224273</c:v>
                </c:pt>
                <c:pt idx="97">
                  <c:v>944.414030110216</c:v>
                </c:pt>
                <c:pt idx="98">
                  <c:v>944.42054796712966</c:v>
                </c:pt>
                <c:pt idx="99">
                  <c:v>944.42610343714352</c:v>
                </c:pt>
                <c:pt idx="100">
                  <c:v>944.43083348025027</c:v>
                </c:pt>
                <c:pt idx="101">
                  <c:v>944.43485638735558</c:v>
                </c:pt>
                <c:pt idx="102">
                  <c:v>944.43827419638876</c:v>
                </c:pt>
                <c:pt idx="103">
                  <c:v>944.44117481543992</c:v>
                </c:pt>
                <c:pt idx="104">
                  <c:v>944.44363388549095</c:v>
                </c:pt>
                <c:pt idx="105">
                  <c:v>944.44571641212042</c:v>
                </c:pt>
                <c:pt idx="106">
                  <c:v>944.44747819263137</c:v>
                </c:pt>
                <c:pt idx="107">
                  <c:v>944.44896706234954</c:v>
                </c:pt>
                <c:pt idx="108">
                  <c:v>944.4502239813703</c:v>
                </c:pt>
                <c:pt idx="109">
                  <c:v>944.45128398077384</c:v>
                </c:pt>
                <c:pt idx="110">
                  <c:v>944.45217698527392</c:v>
                </c:pt>
                <c:pt idx="111">
                  <c:v>944.45292852740101</c:v>
                </c:pt>
                <c:pt idx="112">
                  <c:v>944.45356036663304</c:v>
                </c:pt>
                <c:pt idx="113">
                  <c:v>944.45409102536541</c:v>
                </c:pt>
                <c:pt idx="114">
                  <c:v>944.45453625224138</c:v>
                </c:pt>
                <c:pt idx="115">
                  <c:v>944.45490942213098</c:v>
                </c:pt>
                <c:pt idx="116">
                  <c:v>944.45522188095003</c:v>
                </c:pt>
                <c:pt idx="117">
                  <c:v>944.45548324252047</c:v>
                </c:pt>
                <c:pt idx="118">
                  <c:v>944.45570164380104</c:v>
                </c:pt>
                <c:pt idx="119">
                  <c:v>944.4558839640323</c:v>
                </c:pt>
                <c:pt idx="120">
                  <c:v>944.45603601265248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6AB-44B6-8A5B-E1923F2A38D1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1mm 2x F12'!$M$131:$M$251</c:f>
              <c:numCache>
                <c:formatCode>0</c:formatCode>
                <c:ptCount val="121"/>
                <c:pt idx="0">
                  <c:v>43.929729138924138</c:v>
                </c:pt>
                <c:pt idx="1">
                  <c:v>49.44</c:v>
                </c:pt>
                <c:pt idx="2">
                  <c:v>60.417347605119296</c:v>
                </c:pt>
                <c:pt idx="3">
                  <c:v>75.087000000000003</c:v>
                </c:pt>
                <c:pt idx="4">
                  <c:v>93.177930267054322</c:v>
                </c:pt>
                <c:pt idx="5">
                  <c:v>115.2315958524093</c:v>
                </c:pt>
                <c:pt idx="6">
                  <c:v>139.36998119499981</c:v>
                </c:pt>
                <c:pt idx="7">
                  <c:v>165.21274755372676</c:v>
                </c:pt>
                <c:pt idx="8">
                  <c:v>192.48872508521492</c:v>
                </c:pt>
                <c:pt idx="9">
                  <c:v>220.80421452722433</c:v>
                </c:pt>
                <c:pt idx="10">
                  <c:v>249.95002185674454</c:v>
                </c:pt>
                <c:pt idx="11">
                  <c:v>279.6944664503053</c:v>
                </c:pt>
                <c:pt idx="12">
                  <c:v>309.82867263951607</c:v>
                </c:pt>
                <c:pt idx="13">
                  <c:v>340.16422291965767</c:v>
                </c:pt>
                <c:pt idx="14">
                  <c:v>370.53139908464817</c:v>
                </c:pt>
                <c:pt idx="15">
                  <c:v>400.77778888897234</c:v>
                </c:pt>
                <c:pt idx="16">
                  <c:v>430.76712346282187</c:v>
                </c:pt>
                <c:pt idx="17">
                  <c:v>460.37826183753441</c:v>
                </c:pt>
                <c:pt idx="18">
                  <c:v>489.50426996502318</c:v>
                </c:pt>
                <c:pt idx="19">
                  <c:v>518.05156104224056</c:v>
                </c:pt>
                <c:pt idx="20">
                  <c:v>545.93907641670705</c:v>
                </c:pt>
                <c:pt idx="21">
                  <c:v>573.09749448984462</c:v>
                </c:pt>
                <c:pt idx="22">
                  <c:v>599.46846040912567</c:v>
                </c:pt>
                <c:pt idx="23">
                  <c:v>625.00383289893273</c:v>
                </c:pt>
                <c:pt idx="24">
                  <c:v>649.66494692155857</c:v>
                </c:pt>
                <c:pt idx="25">
                  <c:v>673.42189237051969</c:v>
                </c:pt>
                <c:pt idx="26">
                  <c:v>696.25280993415856</c:v>
                </c:pt>
                <c:pt idx="27">
                  <c:v>718.1432058019692</c:v>
                </c:pt>
                <c:pt idx="28">
                  <c:v>739.0852871390573</c:v>
                </c:pt>
                <c:pt idx="29">
                  <c:v>759.07732031029661</c:v>
                </c:pt>
                <c:pt idx="30">
                  <c:v>778.12301375561481</c:v>
                </c:pt>
                <c:pt idx="31">
                  <c:v>796.23092724552123</c:v>
                </c:pt>
                <c:pt idx="32">
                  <c:v>813.41390901381942</c:v>
                </c:pt>
                <c:pt idx="33">
                  <c:v>829.68856199642062</c:v>
                </c:pt>
                <c:pt idx="34">
                  <c:v>845.07474011919612</c:v>
                </c:pt>
                <c:pt idx="35">
                  <c:v>859.59507528711026</c:v>
                </c:pt>
                <c:pt idx="36">
                  <c:v>873.27453544133243</c:v>
                </c:pt>
                <c:pt idx="37">
                  <c:v>886.14001377785144</c:v>
                </c:pt>
                <c:pt idx="38">
                  <c:v>898.21994896542867</c:v>
                </c:pt>
                <c:pt idx="39">
                  <c:v>909.5439759660286</c:v>
                </c:pt>
                <c:pt idx="40">
                  <c:v>920.14260684953297</c:v>
                </c:pt>
                <c:pt idx="41">
                  <c:v>930.04694080767069</c:v>
                </c:pt>
                <c:pt idx="42">
                  <c:v>939.28840241032287</c:v>
                </c:pt>
                <c:pt idx="43">
                  <c:v>947.89850701039438</c:v>
                </c:pt>
                <c:pt idx="44">
                  <c:v>955.9086520907224</c:v>
                </c:pt>
                <c:pt idx="45">
                  <c:v>963.34993325694415</c:v>
                </c:pt>
                <c:pt idx="46">
                  <c:v>970.25298351261802</c:v>
                </c:pt>
                <c:pt idx="47">
                  <c:v>976.64783440562053</c:v>
                </c:pt>
                <c:pt idx="48">
                  <c:v>982.56379760633797</c:v>
                </c:pt>
                <c:pt idx="49">
                  <c:v>988.02936546667581</c:v>
                </c:pt>
                <c:pt idx="50">
                  <c:v>993.07212911266799</c:v>
                </c:pt>
                <c:pt idx="51">
                  <c:v>997.71871264070489</c:v>
                </c:pt>
                <c:pt idx="52">
                  <c:v>1001.9947220163957</c:v>
                </c:pt>
                <c:pt idx="53">
                  <c:v>1005.9247073141315</c:v>
                </c:pt>
                <c:pt idx="54">
                  <c:v>1009.5321369829276</c:v>
                </c:pt>
                <c:pt idx="55">
                  <c:v>1012.8393828785671</c:v>
                </c:pt>
                <c:pt idx="56">
                  <c:v>1015.8677148620301</c:v>
                </c:pt>
                <c:pt idx="57">
                  <c:v>1018.6373038283551</c:v>
                </c:pt>
                <c:pt idx="58">
                  <c:v>1021.1672320972368</c:v>
                </c:pt>
                <c:pt idx="59">
                  <c:v>1023.4755101657438</c:v>
                </c:pt>
                <c:pt idx="60">
                  <c:v>1025.5790988935548</c:v>
                </c:pt>
                <c:pt idx="61">
                  <c:v>1027.4939362612067</c:v>
                </c:pt>
                <c:pt idx="62">
                  <c:v>1029.2349679112781</c:v>
                </c:pt>
                <c:pt idx="63">
                  <c:v>1030.8161807505387</c:v>
                </c:pt>
                <c:pt idx="64">
                  <c:v>1032.250638957345</c:v>
                </c:pt>
                <c:pt idx="65">
                  <c:v>1033.5505218024853</c:v>
                </c:pt>
                <c:pt idx="66">
                  <c:v>1034.727162752931</c:v>
                </c:pt>
                <c:pt idx="67">
                  <c:v>1035.7910893862081</c:v>
                </c:pt>
                <c:pt idx="68">
                  <c:v>1036.7520636982024</c:v>
                </c:pt>
                <c:pt idx="69">
                  <c:v>1037.6191224389345</c:v>
                </c:pt>
                <c:pt idx="70">
                  <c:v>1038.4006171591755</c:v>
                </c:pt>
                <c:pt idx="71">
                  <c:v>1039.1042536956031</c:v>
                </c:pt>
                <c:pt idx="72">
                  <c:v>1039.7371308635786</c:v>
                </c:pt>
                <c:pt idx="73">
                  <c:v>1040.3057781645823</c:v>
                </c:pt>
                <c:pt idx="74">
                  <c:v>1040.8161923499501</c:v>
                </c:pt>
                <c:pt idx="75">
                  <c:v>1041.2738727139183</c:v>
                </c:pt>
                <c:pt idx="76">
                  <c:v>1041.6838550172322</c:v>
                </c:pt>
                <c:pt idx="77">
                  <c:v>1042.0507439678386</c:v>
                </c:pt>
                <c:pt idx="78">
                  <c:v>1042.3787442076409</c:v>
                </c:pt>
                <c:pt idx="79">
                  <c:v>1042.6716897740855</c:v>
                </c:pt>
                <c:pt idx="80">
                  <c:v>1042.9330720226633</c:v>
                </c:pt>
                <c:pt idx="81">
                  <c:v>1043.1660660114217</c:v>
                </c:pt>
                <c:pt idx="82">
                  <c:v>1043.3735553614451</c:v>
                </c:pt>
                <c:pt idx="83">
                  <c:v>1043.5581556181883</c:v>
                </c:pt>
                <c:pt idx="84">
                  <c:v>1043.7222361476634</c:v>
                </c:pt>
                <c:pt idx="85">
                  <c:v>1043.8679406089875</c:v>
                </c:pt>
                <c:pt idx="86">
                  <c:v>1043.9972060508394</c:v>
                </c:pt>
                <c:pt idx="87">
                  <c:v>1044.1117806840907</c:v>
                </c:pt>
                <c:pt idx="88">
                  <c:v>1044.2132403864432</c:v>
                </c:pt>
                <c:pt idx="89">
                  <c:v>1044.3030039974246</c:v>
                </c:pt>
                <c:pt idx="90">
                  <c:v>1044.3823474637099</c:v>
                </c:pt>
                <c:pt idx="91">
                  <c:v>1044.4524168955745</c:v>
                </c:pt>
                <c:pt idx="92">
                  <c:v>1044.5142405954209</c:v>
                </c:pt>
                <c:pt idx="93">
                  <c:v>1044.5687401189066</c:v>
                </c:pt>
                <c:pt idx="94">
                  <c:v>1044.6167404282708</c:v>
                </c:pt>
                <c:pt idx="95">
                  <c:v>1044.6589791961303</c:v>
                </c:pt>
                <c:pt idx="96">
                  <c:v>1044.6961153163743</c:v>
                </c:pt>
                <c:pt idx="97">
                  <c:v>1044.7287366768405</c:v>
                </c:pt>
                <c:pt idx="98">
                  <c:v>1044.7573672463495</c:v>
                </c:pt>
                <c:pt idx="99">
                  <c:v>1044.7824735263778</c:v>
                </c:pt>
                <c:pt idx="100">
                  <c:v>1044.8044704152671</c:v>
                </c:pt>
                <c:pt idx="101">
                  <c:v>1044.8237265304106</c:v>
                </c:pt>
                <c:pt idx="102">
                  <c:v>1044.8405690313637</c:v>
                </c:pt>
                <c:pt idx="103">
                  <c:v>1044.8552879843403</c:v>
                </c:pt>
                <c:pt idx="104">
                  <c:v>1044.8681403060807</c:v>
                </c:pt>
                <c:pt idx="105">
                  <c:v>1044.8793533226458</c:v>
                </c:pt>
                <c:pt idx="106">
                  <c:v>1044.8891279763334</c:v>
                </c:pt>
                <c:pt idx="107">
                  <c:v>1044.897641711605</c:v>
                </c:pt>
                <c:pt idx="108">
                  <c:v>1044.9050510687096</c:v>
                </c:pt>
                <c:pt idx="109">
                  <c:v>1044.9114940115628</c:v>
                </c:pt>
                <c:pt idx="110">
                  <c:v>1044.9170920144304</c:v>
                </c:pt>
                <c:pt idx="111">
                  <c:v>1044.9219519300329</c:v>
                </c:pt>
                <c:pt idx="112">
                  <c:v>1044.9261676598844</c:v>
                </c:pt>
                <c:pt idx="113">
                  <c:v>1044.9298216459656</c:v>
                </c:pt>
                <c:pt idx="114">
                  <c:v>1044.9329862012223</c:v>
                </c:pt>
                <c:pt idx="115">
                  <c:v>1044.9357246948903</c:v>
                </c:pt>
                <c:pt idx="116">
                  <c:v>1044.9380926072336</c:v>
                </c:pt>
                <c:pt idx="117">
                  <c:v>1044.9401384669916</c:v>
                </c:pt>
                <c:pt idx="118">
                  <c:v>1044.9419046836194</c:v>
                </c:pt>
                <c:pt idx="119">
                  <c:v>1044.9434282852847</c:v>
                </c:pt>
                <c:pt idx="120">
                  <c:v>1044.9447415725606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6AB-44B6-8A5B-E1923F2A38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F12'!$C$121:$C$251</c:f>
              <c:numCache>
                <c:formatCode>0.0000</c:formatCode>
                <c:ptCount val="131"/>
                <c:pt idx="0">
                  <c:v>0.54126052500029787</c:v>
                </c:pt>
                <c:pt idx="1">
                  <c:v>0.53821498539356749</c:v>
                </c:pt>
                <c:pt idx="2">
                  <c:v>0.53307726027912539</c:v>
                </c:pt>
                <c:pt idx="3">
                  <c:v>0.52676686974965892</c:v>
                </c:pt>
                <c:pt idx="4">
                  <c:v>0.51963501321003325</c:v>
                </c:pt>
                <c:pt idx="5">
                  <c:v>0.51190025982120635</c:v>
                </c:pt>
                <c:pt idx="6">
                  <c:v>0.50371937741271111</c:v>
                </c:pt>
                <c:pt idx="7">
                  <c:v>0.49521270452535726</c:v>
                </c:pt>
                <c:pt idx="8">
                  <c:v>0.48647608082958022</c:v>
                </c:pt>
                <c:pt idx="9">
                  <c:v>0.47758745323258761</c:v>
                </c:pt>
                <c:pt idx="10">
                  <c:v>0.4686109764042628</c:v>
                </c:pt>
                <c:pt idx="11">
                  <c:v>0.38220044496756117</c:v>
                </c:pt>
                <c:pt idx="12">
                  <c:v>0.31175889194812284</c:v>
                </c:pt>
                <c:pt idx="13">
                  <c:v>0.25815623267278265</c:v>
                </c:pt>
                <c:pt idx="14">
                  <c:v>0.21772116784735432</c:v>
                </c:pt>
                <c:pt idx="15">
                  <c:v>0.18691024467473338</c:v>
                </c:pt>
                <c:pt idx="16">
                  <c:v>0.16305877971740529</c:v>
                </c:pt>
                <c:pt idx="17">
                  <c:v>0.14428205443115613</c:v>
                </c:pt>
                <c:pt idx="18">
                  <c:v>0.12926157050977599</c:v>
                </c:pt>
                <c:pt idx="19">
                  <c:v>0.11706856085187257</c:v>
                </c:pt>
                <c:pt idx="20">
                  <c:v>0.10703979388426065</c:v>
                </c:pt>
                <c:pt idx="21">
                  <c:v>9.869404613982706E-2</c:v>
                </c:pt>
                <c:pt idx="22">
                  <c:v>9.1676423956607314E-2</c:v>
                </c:pt>
                <c:pt idx="23">
                  <c:v>8.5721043407613898E-2</c:v>
                </c:pt>
                <c:pt idx="24">
                  <c:v>8.0625721960468466E-2</c:v>
                </c:pt>
                <c:pt idx="25">
                  <c:v>7.6234570944817559E-2</c:v>
                </c:pt>
                <c:pt idx="26">
                  <c:v>7.2425842062149373E-2</c:v>
                </c:pt>
                <c:pt idx="27">
                  <c:v>6.9103315015302758E-2</c:v>
                </c:pt>
                <c:pt idx="28">
                  <c:v>6.6190106137261381E-2</c:v>
                </c:pt>
                <c:pt idx="29">
                  <c:v>6.3624156155444964E-2</c:v>
                </c:pt>
                <c:pt idx="30">
                  <c:v>6.1354898987702862E-2</c:v>
                </c:pt>
                <c:pt idx="31">
                  <c:v>5.9340772472040622E-2</c:v>
                </c:pt>
                <c:pt idx="32">
                  <c:v>5.7547337019076369E-2</c:v>
                </c:pt>
                <c:pt idx="33">
                  <c:v>5.5945838560111191E-2</c:v>
                </c:pt>
                <c:pt idx="34">
                  <c:v>5.4512099929715958E-2</c:v>
                </c:pt>
                <c:pt idx="35">
                  <c:v>5.3225657655875593E-2</c:v>
                </c:pt>
                <c:pt idx="36">
                  <c:v>5.2069083980525496E-2</c:v>
                </c:pt>
                <c:pt idx="37">
                  <c:v>5.102745002327843E-2</c:v>
                </c:pt>
                <c:pt idx="38">
                  <c:v>5.00878974589559E-2</c:v>
                </c:pt>
                <c:pt idx="39">
                  <c:v>4.9239294326270576E-2</c:v>
                </c:pt>
                <c:pt idx="40">
                  <c:v>4.8471956581001951E-2</c:v>
                </c:pt>
                <c:pt idx="41">
                  <c:v>4.7777421408676787E-2</c:v>
                </c:pt>
                <c:pt idx="42">
                  <c:v>4.7148261572663427E-2</c:v>
                </c:pt>
                <c:pt idx="43">
                  <c:v>4.6577932510411639E-2</c:v>
                </c:pt>
                <c:pt idx="44">
                  <c:v>4.6060645726644027E-2</c:v>
                </c:pt>
                <c:pt idx="45">
                  <c:v>4.5591263426633361E-2</c:v>
                </c:pt>
                <c:pt idx="46">
                  <c:v>4.5165210399510561E-2</c:v>
                </c:pt>
                <c:pt idx="47">
                  <c:v>4.4778399983617524E-2</c:v>
                </c:pt>
                <c:pt idx="48">
                  <c:v>4.4427171583729497E-2</c:v>
                </c:pt>
                <c:pt idx="49">
                  <c:v>4.4108237708059411E-2</c:v>
                </c:pt>
                <c:pt idx="50">
                  <c:v>4.3818638884370181E-2</c:v>
                </c:pt>
                <c:pt idx="51">
                  <c:v>4.3555705123949066E-2</c:v>
                </c:pt>
                <c:pt idx="52">
                  <c:v>4.331702284822174E-2</c:v>
                </c:pt>
                <c:pt idx="53">
                  <c:v>4.3100406389468819E-2</c:v>
                </c:pt>
                <c:pt idx="54">
                  <c:v>4.290387333517677E-2</c:v>
                </c:pt>
                <c:pt idx="55">
                  <c:v>4.2725623113223428E-2</c:v>
                </c:pt>
                <c:pt idx="56">
                  <c:v>4.2564018318704447E-2</c:v>
                </c:pt>
                <c:pt idx="57">
                  <c:v>4.2417568367661952E-2</c:v>
                </c:pt>
                <c:pt idx="58">
                  <c:v>4.2284915132109691E-2</c:v>
                </c:pt>
                <c:pt idx="59">
                  <c:v>4.2164820267562464E-2</c:v>
                </c:pt>
                <c:pt idx="60">
                  <c:v>4.2056153991133889E-2</c:v>
                </c:pt>
                <c:pt idx="61">
                  <c:v>4.1957885107038823E-2</c:v>
                </c:pt>
                <c:pt idx="62">
                  <c:v>4.186907210851494E-2</c:v>
                </c:pt>
                <c:pt idx="63">
                  <c:v>4.1788855211952525E-2</c:v>
                </c:pt>
                <c:pt idx="64">
                  <c:v>4.1716449201352521E-2</c:v>
                </c:pt>
                <c:pt idx="65">
                  <c:v>4.1651136979893685E-2</c:v>
                </c:pt>
                <c:pt idx="66">
                  <c:v>4.159226374100914E-2</c:v>
                </c:pt>
                <c:pt idx="67">
                  <c:v>4.1539231684464765E-2</c:v>
                </c:pt>
                <c:pt idx="68">
                  <c:v>4.1491495213917248E-2</c:v>
                </c:pt>
                <c:pt idx="69">
                  <c:v>4.1448556561655261E-2</c:v>
                </c:pt>
                <c:pt idx="70">
                  <c:v>4.1409961793980363E-2</c:v>
                </c:pt>
                <c:pt idx="71">
                  <c:v>4.1375297157203277E-2</c:v>
                </c:pt>
                <c:pt idx="72">
                  <c:v>4.1344185729715502E-2</c:v>
                </c:pt>
                <c:pt idx="73">
                  <c:v>4.1316284350211757E-2</c:v>
                </c:pt>
                <c:pt idx="74">
                  <c:v>4.1291280796025794E-2</c:v>
                </c:pt>
                <c:pt idx="75">
                  <c:v>4.1268891188817769E-2</c:v>
                </c:pt>
                <c:pt idx="76">
                  <c:v>4.1248857607614632E-2</c:v>
                </c:pt>
                <c:pt idx="77">
                  <c:v>4.1230945891539382E-2</c:v>
                </c:pt>
                <c:pt idx="78">
                  <c:v>4.1214943616540559E-2</c:v>
                </c:pt>
                <c:pt idx="79">
                  <c:v>4.1200658232109652E-2</c:v>
                </c:pt>
                <c:pt idx="80">
                  <c:v>4.1187915345400644E-2</c:v>
                </c:pt>
                <c:pt idx="81">
                  <c:v>4.1176557141385198E-2</c:v>
                </c:pt>
                <c:pt idx="82">
                  <c:v>4.1166440928723493E-2</c:v>
                </c:pt>
                <c:pt idx="83">
                  <c:v>4.1157437801934614E-2</c:v>
                </c:pt>
                <c:pt idx="84">
                  <c:v>4.1149431411235921E-2</c:v>
                </c:pt>
                <c:pt idx="85">
                  <c:v>4.1142316832108339E-2</c:v>
                </c:pt>
                <c:pt idx="86">
                  <c:v>4.1135999527251096E-2</c:v>
                </c:pt>
                <c:pt idx="87">
                  <c:v>4.1130394394129015E-2</c:v>
                </c:pt>
                <c:pt idx="88">
                  <c:v>4.112542489179942E-2</c:v>
                </c:pt>
                <c:pt idx="89">
                  <c:v>4.1121022241143321E-2</c:v>
                </c:pt>
                <c:pt idx="90">
                  <c:v>4.1117124693024608E-2</c:v>
                </c:pt>
                <c:pt idx="91">
                  <c:v>4.1113676859267208E-2</c:v>
                </c:pt>
                <c:pt idx="92">
                  <c:v>4.1110629101679015E-2</c:v>
                </c:pt>
                <c:pt idx="93">
                  <c:v>4.1107936974665971E-2</c:v>
                </c:pt>
                <c:pt idx="94">
                  <c:v>4.1105560717274232E-2</c:v>
                </c:pt>
                <c:pt idx="95">
                  <c:v>4.1103464790773911E-2</c:v>
                </c:pt>
                <c:pt idx="96">
                  <c:v>4.1101617458157678E-2</c:v>
                </c:pt>
                <c:pt idx="97">
                  <c:v>4.1099990402172284E-2</c:v>
                </c:pt>
                <c:pt idx="98">
                  <c:v>4.1098558378732108E-2</c:v>
                </c:pt>
                <c:pt idx="99">
                  <c:v>4.1097298902782277E-2</c:v>
                </c:pt>
                <c:pt idx="100">
                  <c:v>4.10961919638856E-2</c:v>
                </c:pt>
                <c:pt idx="101">
                  <c:v>4.1095219769002433E-2</c:v>
                </c:pt>
                <c:pt idx="102">
                  <c:v>4.1094366510117157E-2</c:v>
                </c:pt>
                <c:pt idx="103">
                  <c:v>4.10936181545387E-2</c:v>
                </c:pt>
                <c:pt idx="104">
                  <c:v>4.1092962255866748E-2</c:v>
                </c:pt>
                <c:pt idx="105">
                  <c:v>4.1092387783769078E-2</c:v>
                </c:pt>
                <c:pt idx="106">
                  <c:v>4.109188497086104E-2</c:v>
                </c:pt>
                <c:pt idx="107">
                  <c:v>4.1091445175113601E-2</c:v>
                </c:pt>
                <c:pt idx="108">
                  <c:v>4.1091060756344167E-2</c:v>
                </c:pt>
                <c:pt idx="109">
                  <c:v>4.109072496546308E-2</c:v>
                </c:pt>
                <c:pt idx="110">
                  <c:v>4.1090431845259942E-2</c:v>
                </c:pt>
                <c:pt idx="111">
                  <c:v>4.1090176141617293E-2</c:v>
                </c:pt>
                <c:pt idx="112">
                  <c:v>4.1089953224134987E-2</c:v>
                </c:pt>
                <c:pt idx="113">
                  <c:v>4.1089759015238252E-2</c:v>
                </c:pt>
                <c:pt idx="114">
                  <c:v>4.108958992692438E-2</c:v>
                </c:pt>
                <c:pt idx="115">
                  <c:v>4.108944280437974E-2</c:v>
                </c:pt>
                <c:pt idx="116">
                  <c:v>4.1089314875768869E-2</c:v>
                </c:pt>
                <c:pt idx="117">
                  <c:v>4.1089203707562236E-2</c:v>
                </c:pt>
                <c:pt idx="118">
                  <c:v>4.1089107164828997E-2</c:v>
                </c:pt>
                <c:pt idx="119">
                  <c:v>4.1089023375975371E-2</c:v>
                </c:pt>
                <c:pt idx="120">
                  <c:v>4.1088950701459639E-2</c:v>
                </c:pt>
                <c:pt idx="121">
                  <c:v>4.1088887706060333E-2</c:v>
                </c:pt>
                <c:pt idx="122">
                  <c:v>4.1088833134315973E-2</c:v>
                </c:pt>
                <c:pt idx="123">
                  <c:v>4.1088785888792952E-2</c:v>
                </c:pt>
                <c:pt idx="124">
                  <c:v>4.1088745010872618E-2</c:v>
                </c:pt>
                <c:pt idx="125">
                  <c:v>4.1088709663780212E-2</c:v>
                </c:pt>
                <c:pt idx="126">
                  <c:v>4.1088679117606983E-2</c:v>
                </c:pt>
                <c:pt idx="127">
                  <c:v>4.1088652736102398E-2</c:v>
                </c:pt>
                <c:pt idx="128">
                  <c:v>4.1088629965037149E-2</c:v>
                </c:pt>
                <c:pt idx="129">
                  <c:v>4.1088610321958569E-2</c:v>
                </c:pt>
                <c:pt idx="130">
                  <c:v>4.108859338717924E-2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F12'!$F$126:$F$251</c:f>
              <c:numCache>
                <c:formatCode>0.0000</c:formatCode>
                <c:ptCount val="126"/>
                <c:pt idx="0">
                  <c:v>0.4123588359732856</c:v>
                </c:pt>
                <c:pt idx="1">
                  <c:v>0.41116050853688429</c:v>
                </c:pt>
                <c:pt idx="2">
                  <c:v>0.40895102446538095</c:v>
                </c:pt>
                <c:pt idx="3">
                  <c:v>0.40610339137712598</c:v>
                </c:pt>
                <c:pt idx="4">
                  <c:v>0.40276643895975967</c:v>
                </c:pt>
                <c:pt idx="5">
                  <c:v>0.39903501991544649</c:v>
                </c:pt>
                <c:pt idx="6">
                  <c:v>0.35077186911620178</c:v>
                </c:pt>
                <c:pt idx="7">
                  <c:v>0.29928447515748741</c:v>
                </c:pt>
                <c:pt idx="8">
                  <c:v>0.25406785249536762</c:v>
                </c:pt>
                <c:pt idx="9">
                  <c:v>0.21685196524229697</c:v>
                </c:pt>
                <c:pt idx="10">
                  <c:v>0.18687454488170402</c:v>
                </c:pt>
                <c:pt idx="11">
                  <c:v>0.1628081420763971</c:v>
                </c:pt>
                <c:pt idx="12">
                  <c:v>0.14339491773387369</c:v>
                </c:pt>
                <c:pt idx="13">
                  <c:v>0.12760528718284725</c:v>
                </c:pt>
                <c:pt idx="14">
                  <c:v>0.11463968501235715</c:v>
                </c:pt>
                <c:pt idx="15">
                  <c:v>0.10388867999751013</c:v>
                </c:pt>
                <c:pt idx="16">
                  <c:v>9.4889496138872528E-2</c:v>
                </c:pt>
                <c:pt idx="17">
                  <c:v>8.7289507446600537E-2</c:v>
                </c:pt>
                <c:pt idx="18">
                  <c:v>8.0818137657663491E-2</c:v>
                </c:pt>
                <c:pt idx="19">
                  <c:v>7.526596460356022E-2</c:v>
                </c:pt>
                <c:pt idx="20">
                  <c:v>7.0469379366116788E-2</c:v>
                </c:pt>
                <c:pt idx="21">
                  <c:v>6.6299349083923029E-2</c:v>
                </c:pt>
                <c:pt idx="22">
                  <c:v>6.2653159413099027E-2</c:v>
                </c:pt>
                <c:pt idx="23">
                  <c:v>5.9448309464012285E-2</c:v>
                </c:pt>
                <c:pt idx="24">
                  <c:v>5.6617963610153359E-2</c:v>
                </c:pt>
                <c:pt idx="25">
                  <c:v>5.4107534708568043E-2</c:v>
                </c:pt>
                <c:pt idx="26">
                  <c:v>5.1872095020180378E-2</c:v>
                </c:pt>
                <c:pt idx="27">
                  <c:v>4.9874397302691262E-2</c:v>
                </c:pt>
                <c:pt idx="28">
                  <c:v>4.8083349397896186E-2</c:v>
                </c:pt>
                <c:pt idx="29">
                  <c:v>4.6472828680802783E-2</c:v>
                </c:pt>
                <c:pt idx="30">
                  <c:v>4.5020753329103338E-2</c:v>
                </c:pt>
                <c:pt idx="31">
                  <c:v>4.3708349245401561E-2</c:v>
                </c:pt>
                <c:pt idx="32">
                  <c:v>4.2519567215073953E-2</c:v>
                </c:pt>
                <c:pt idx="33">
                  <c:v>4.1440616308831509E-2</c:v>
                </c:pt>
                <c:pt idx="34">
                  <c:v>4.0459587891860882E-2</c:v>
                </c:pt>
                <c:pt idx="35">
                  <c:v>3.9566150754620596E-2</c:v>
                </c:pt>
                <c:pt idx="36">
                  <c:v>3.8751302447774624E-2</c:v>
                </c:pt>
                <c:pt idx="37">
                  <c:v>3.8007165319403513E-2</c:v>
                </c:pt>
                <c:pt idx="38">
                  <c:v>3.7326818325578236E-2</c:v>
                </c:pt>
                <c:pt idx="39">
                  <c:v>3.670415763721388E-2</c:v>
                </c:pt>
                <c:pt idx="40">
                  <c:v>3.6133780556882461E-2</c:v>
                </c:pt>
                <c:pt idx="41">
                  <c:v>3.5610888405371306E-2</c:v>
                </c:pt>
                <c:pt idx="42">
                  <c:v>3.5131204924497283E-2</c:v>
                </c:pt>
                <c:pt idx="43">
                  <c:v>3.4690907432922871E-2</c:v>
                </c:pt>
                <c:pt idx="44">
                  <c:v>3.4286568512165397E-2</c:v>
                </c:pt>
                <c:pt idx="45">
                  <c:v>3.3915106425550477E-2</c:v>
                </c:pt>
                <c:pt idx="46">
                  <c:v>3.3573742809783404E-2</c:v>
                </c:pt>
                <c:pt idx="47">
                  <c:v>3.3259966446962635E-2</c:v>
                </c:pt>
                <c:pt idx="48">
                  <c:v>3.2971502139358448E-2</c:v>
                </c:pt>
                <c:pt idx="49">
                  <c:v>3.2706283881702852E-2</c:v>
                </c:pt>
                <c:pt idx="50">
                  <c:v>3.2462431664994726E-2</c:v>
                </c:pt>
                <c:pt idx="51">
                  <c:v>3.2238231358811598E-2</c:v>
                </c:pt>
                <c:pt idx="52">
                  <c:v>3.2032117211201139E-2</c:v>
                </c:pt>
                <c:pt idx="53">
                  <c:v>3.1842656580592078E-2</c:v>
                </c:pt>
                <c:pt idx="54">
                  <c:v>3.1668536576107881E-2</c:v>
                </c:pt>
                <c:pt idx="55">
                  <c:v>3.1508552333785404E-2</c:v>
                </c:pt>
                <c:pt idx="56">
                  <c:v>3.1361596698550653E-2</c:v>
                </c:pt>
                <c:pt idx="57">
                  <c:v>3.1226651117023205E-2</c:v>
                </c:pt>
                <c:pt idx="58">
                  <c:v>3.1102777575616272E-2</c:v>
                </c:pt>
                <c:pt idx="59">
                  <c:v>3.0989111443021928E-2</c:v>
                </c:pt>
                <c:pt idx="60">
                  <c:v>3.0884855096862049E-2</c:v>
                </c:pt>
                <c:pt idx="61">
                  <c:v>3.0789272231730353E-2</c:v>
                </c:pt>
                <c:pt idx="62">
                  <c:v>3.0701682760601853E-2</c:v>
                </c:pt>
                <c:pt idx="63">
                  <c:v>3.0621458234093121E-2</c:v>
                </c:pt>
                <c:pt idx="64">
                  <c:v>3.0548017712689758E-2</c:v>
                </c:pt>
                <c:pt idx="65">
                  <c:v>3.0480824036116998E-2</c:v>
                </c:pt>
                <c:pt idx="66">
                  <c:v>3.0419380441765159E-2</c:v>
                </c:pt>
                <c:pt idx="67">
                  <c:v>3.0363227490697749E-2</c:v>
                </c:pt>
                <c:pt idx="68">
                  <c:v>3.0311940265438844E-2</c:v>
                </c:pt>
                <c:pt idx="69">
                  <c:v>3.0265125808597977E-2</c:v>
                </c:pt>
                <c:pt idx="70">
                  <c:v>3.0222420775565046E-2</c:v>
                </c:pt>
                <c:pt idx="71">
                  <c:v>3.0183489278094233E-2</c:v>
                </c:pt>
                <c:pt idx="72">
                  <c:v>3.0148020898678476E-2</c:v>
                </c:pt>
                <c:pt idx="73">
                  <c:v>3.0115728858266119E-2</c:v>
                </c:pt>
                <c:pt idx="74">
                  <c:v>3.0086348322149559E-2</c:v>
                </c:pt>
                <c:pt idx="75">
                  <c:v>3.0059634830813382E-2</c:v>
                </c:pt>
                <c:pt idx="76">
                  <c:v>3.0035362844211582E-2</c:v>
                </c:pt>
                <c:pt idx="77">
                  <c:v>3.0013324389387253E-2</c:v>
                </c:pt>
                <c:pt idx="78">
                  <c:v>2.9993327802587112E-2</c:v>
                </c:pt>
                <c:pt idx="79">
                  <c:v>2.9975196558085573E-2</c:v>
                </c:pt>
                <c:pt idx="80">
                  <c:v>2.9958768176842943E-2</c:v>
                </c:pt>
                <c:pt idx="81">
                  <c:v>2.9943893208901996E-2</c:v>
                </c:pt>
                <c:pt idx="82">
                  <c:v>2.9930434284094021E-2</c:v>
                </c:pt>
                <c:pt idx="83">
                  <c:v>2.9918265226196533E-2</c:v>
                </c:pt>
                <c:pt idx="84">
                  <c:v>2.9907270226173451E-2</c:v>
                </c:pt>
                <c:pt idx="85">
                  <c:v>2.9897343070547523E-2</c:v>
                </c:pt>
                <c:pt idx="86">
                  <c:v>2.9888386421313598E-2</c:v>
                </c:pt>
                <c:pt idx="87">
                  <c:v>2.9880311144110414E-2</c:v>
                </c:pt>
                <c:pt idx="88">
                  <c:v>2.9873035681634713E-2</c:v>
                </c:pt>
                <c:pt idx="89">
                  <c:v>2.9866485469511626E-2</c:v>
                </c:pt>
                <c:pt idx="90">
                  <c:v>2.9860592392036173E-2</c:v>
                </c:pt>
                <c:pt idx="91">
                  <c:v>2.9855294275375577E-2</c:v>
                </c:pt>
                <c:pt idx="92">
                  <c:v>2.9850534415976904E-2</c:v>
                </c:pt>
                <c:pt idx="93">
                  <c:v>2.9846261142061761E-2</c:v>
                </c:pt>
                <c:pt idx="94">
                  <c:v>2.984242740621269E-2</c:v>
                </c:pt>
                <c:pt idx="95">
                  <c:v>2.9838990407167174E-2</c:v>
                </c:pt>
                <c:pt idx="96">
                  <c:v>2.9835911239036669E-2</c:v>
                </c:pt>
                <c:pt idx="97">
                  <c:v>2.9833154566261698E-2</c:v>
                </c:pt>
                <c:pt idx="98">
                  <c:v>2.9830688322700881E-2</c:v>
                </c:pt>
                <c:pt idx="99">
                  <c:v>2.9828483433333365E-2</c:v>
                </c:pt>
                <c:pt idx="100">
                  <c:v>2.9826513557131118E-2</c:v>
                </c:pt>
                <c:pt idx="101">
                  <c:v>2.9824754849730479E-2</c:v>
                </c:pt>
                <c:pt idx="102">
                  <c:v>2.9823185744602299E-2</c:v>
                </c:pt>
                <c:pt idx="103">
                  <c:v>2.9821786751486896E-2</c:v>
                </c:pt>
                <c:pt idx="104">
                  <c:v>2.9820540270924348E-2</c:v>
                </c:pt>
                <c:pt idx="105">
                  <c:v>2.9819430423772698E-2</c:v>
                </c:pt>
                <c:pt idx="106">
                  <c:v>2.981844289466648E-2</c:v>
                </c:pt>
                <c:pt idx="107">
                  <c:v>2.9817564788425774E-2</c:v>
                </c:pt>
                <c:pt idx="108">
                  <c:v>2.9816784498481706E-2</c:v>
                </c:pt>
                <c:pt idx="109">
                  <c:v>2.9816091586438193E-2</c:v>
                </c:pt>
                <c:pt idx="110">
                  <c:v>2.9815476671941534E-2</c:v>
                </c:pt>
                <c:pt idx="111">
                  <c:v>2.9814931332079537E-2</c:v>
                </c:pt>
                <c:pt idx="112">
                  <c:v>2.9814448009579678E-2</c:v>
                </c:pt>
                <c:pt idx="113">
                  <c:v>2.9814019929122075E-2</c:v>
                </c:pt>
                <c:pt idx="114">
                  <c:v>2.9813641021127022E-2</c:v>
                </c:pt>
                <c:pt idx="115">
                  <c:v>2.9813305852419231E-2</c:v>
                </c:pt>
                <c:pt idx="116">
                  <c:v>2.9813009563210899E-2</c:v>
                </c:pt>
                <c:pt idx="117">
                  <c:v>2.9812747809884438E-2</c:v>
                </c:pt>
                <c:pt idx="118">
                  <c:v>2.9812516713091718E-2</c:v>
                </c:pt>
                <c:pt idx="119">
                  <c:v>2.9812312810721584E-2</c:v>
                </c:pt>
                <c:pt idx="120">
                  <c:v>2.9812133015319802E-2</c:v>
                </c:pt>
                <c:pt idx="121">
                  <c:v>2.9811974575576675E-2</c:v>
                </c:pt>
                <c:pt idx="122">
                  <c:v>2.9811835041526406E-2</c:v>
                </c:pt>
                <c:pt idx="123">
                  <c:v>2.9811712233129943E-2</c:v>
                </c:pt>
                <c:pt idx="124">
                  <c:v>2.9811604211938399E-2</c:v>
                </c:pt>
                <c:pt idx="125">
                  <c:v>2.9811509255558387E-2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F12'!$I$128:$I$250</c:f>
              <c:numCache>
                <c:formatCode>0.0000</c:formatCode>
                <c:ptCount val="123"/>
                <c:pt idx="0">
                  <c:v>0.35877764396737333</c:v>
                </c:pt>
                <c:pt idx="1">
                  <c:v>0.35811159115385316</c:v>
                </c:pt>
                <c:pt idx="2">
                  <c:v>0.35679983638851198</c:v>
                </c:pt>
                <c:pt idx="3">
                  <c:v>0.35505002183953865</c:v>
                </c:pt>
                <c:pt idx="4">
                  <c:v>0.32455748754859876</c:v>
                </c:pt>
                <c:pt idx="5">
                  <c:v>0.28529928505155033</c:v>
                </c:pt>
                <c:pt idx="6">
                  <c:v>0.24718728332217529</c:v>
                </c:pt>
                <c:pt idx="7">
                  <c:v>0.2136987672129943</c:v>
                </c:pt>
                <c:pt idx="8">
                  <c:v>0.18549908633049203</c:v>
                </c:pt>
                <c:pt idx="9">
                  <c:v>0.16215564051250755</c:v>
                </c:pt>
                <c:pt idx="10">
                  <c:v>0.14291909579569836</c:v>
                </c:pt>
                <c:pt idx="11">
                  <c:v>0.12703663839772533</c:v>
                </c:pt>
                <c:pt idx="12">
                  <c:v>0.1138559258276939</c:v>
                </c:pt>
                <c:pt idx="13">
                  <c:v>0.1028443432778216</c:v>
                </c:pt>
                <c:pt idx="14">
                  <c:v>9.3578104178153224E-2</c:v>
                </c:pt>
                <c:pt idx="15">
                  <c:v>8.5723377940210427E-2</c:v>
                </c:pt>
                <c:pt idx="16">
                  <c:v>7.9017691866820602E-2</c:v>
                </c:pt>
                <c:pt idx="17">
                  <c:v>7.325415888391186E-2</c:v>
                </c:pt>
                <c:pt idx="18">
                  <c:v>6.8268900827025955E-2</c:v>
                </c:pt>
                <c:pt idx="19">
                  <c:v>6.3931298380442592E-2</c:v>
                </c:pt>
                <c:pt idx="20">
                  <c:v>6.0136525767959526E-2</c:v>
                </c:pt>
                <c:pt idx="21">
                  <c:v>5.6799858364883452E-2</c:v>
                </c:pt>
                <c:pt idx="22">
                  <c:v>5.3852329844546312E-2</c:v>
                </c:pt>
                <c:pt idx="23">
                  <c:v>5.1237408130254437E-2</c:v>
                </c:pt>
                <c:pt idx="24">
                  <c:v>4.8908438816740916E-2</c:v>
                </c:pt>
                <c:pt idx="25">
                  <c:v>4.6826667542259073E-2</c:v>
                </c:pt>
                <c:pt idx="26">
                  <c:v>4.4959700648480302E-2</c:v>
                </c:pt>
                <c:pt idx="27">
                  <c:v>4.3280299244909518E-2</c:v>
                </c:pt>
                <c:pt idx="28">
                  <c:v>4.1765428311461357E-2</c:v>
                </c:pt>
                <c:pt idx="29">
                  <c:v>4.0395502065393073E-2</c:v>
                </c:pt>
                <c:pt idx="30">
                  <c:v>3.915378130114229E-2</c:v>
                </c:pt>
                <c:pt idx="31">
                  <c:v>3.8025889144068105E-2</c:v>
                </c:pt>
                <c:pt idx="32">
                  <c:v>3.6999419643762695E-2</c:v>
                </c:pt>
                <c:pt idx="33">
                  <c:v>3.6063619601304595E-2</c:v>
                </c:pt>
                <c:pt idx="34">
                  <c:v>3.5209128510135003E-2</c:v>
                </c:pt>
                <c:pt idx="35">
                  <c:v>3.442776487963408E-2</c:v>
                </c:pt>
                <c:pt idx="36">
                  <c:v>3.3712349786404597E-2</c:v>
                </c:pt>
                <c:pt idx="37">
                  <c:v>3.3056560467267834E-2</c:v>
                </c:pt>
                <c:pt idx="38">
                  <c:v>3.2454808281702448E-2</c:v>
                </c:pt>
                <c:pt idx="39">
                  <c:v>3.1902136541777329E-2</c:v>
                </c:pt>
                <c:pt idx="40">
                  <c:v>3.1394134617490112E-2</c:v>
                </c:pt>
                <c:pt idx="41">
                  <c:v>3.0926865436636839E-2</c:v>
                </c:pt>
                <c:pt idx="42">
                  <c:v>3.0496804057221605E-2</c:v>
                </c:pt>
                <c:pt idx="43">
                  <c:v>3.0100785431856143E-2</c:v>
                </c:pt>
                <c:pt idx="44">
                  <c:v>2.9735959834022493E-2</c:v>
                </c:pt>
                <c:pt idx="45">
                  <c:v>3.0100785431856143E-2</c:v>
                </c:pt>
                <c:pt idx="46">
                  <c:v>2.9089841829007562E-2</c:v>
                </c:pt>
                <c:pt idx="47">
                  <c:v>2.8804109187884001E-2</c:v>
                </c:pt>
                <c:pt idx="48">
                  <c:v>2.8540636465624294E-2</c:v>
                </c:pt>
                <c:pt idx="49">
                  <c:v>2.8297673950086002E-2</c:v>
                </c:pt>
                <c:pt idx="50">
                  <c:v>2.8073624148930561E-2</c:v>
                </c:pt>
                <c:pt idx="51">
                  <c:v>2.7867025779383405E-2</c:v>
                </c:pt>
                <c:pt idx="52">
                  <c:v>2.7676539781162482E-2</c:v>
                </c:pt>
                <c:pt idx="53">
                  <c:v>2.7500937065002364E-2</c:v>
                </c:pt>
                <c:pt idx="54">
                  <c:v>2.7339087753664941E-2</c:v>
                </c:pt>
                <c:pt idx="55">
                  <c:v>2.7189951709300293E-2</c:v>
                </c:pt>
                <c:pt idx="56">
                  <c:v>2.7052570171877479E-2</c:v>
                </c:pt>
                <c:pt idx="57">
                  <c:v>2.6926058359246767E-2</c:v>
                </c:pt>
                <c:pt idx="58">
                  <c:v>2.680959890111238E-2</c:v>
                </c:pt>
                <c:pt idx="59">
                  <c:v>2.6702435997507021E-2</c:v>
                </c:pt>
                <c:pt idx="60">
                  <c:v>2.6603870207850253E-2</c:v>
                </c:pt>
                <c:pt idx="61">
                  <c:v>2.6513253789817736E-2</c:v>
                </c:pt>
                <c:pt idx="62">
                  <c:v>2.6429986518435714E-2</c:v>
                </c:pt>
                <c:pt idx="63">
                  <c:v>2.6353511925362259E-2</c:v>
                </c:pt>
                <c:pt idx="64">
                  <c:v>2.6283313906487131E-2</c:v>
                </c:pt>
                <c:pt idx="65">
                  <c:v>2.6218913652988358E-2</c:v>
                </c:pt>
                <c:pt idx="66">
                  <c:v>2.6159866867007515E-2</c:v>
                </c:pt>
                <c:pt idx="67">
                  <c:v>2.6105761228292335E-2</c:v>
                </c:pt>
                <c:pt idx="68">
                  <c:v>2.6056214082629769E-2</c:v>
                </c:pt>
                <c:pt idx="69">
                  <c:v>2.6010870326757543E-2</c:v>
                </c:pt>
                <c:pt idx="70">
                  <c:v>2.5969400467784169E-2</c:v>
                </c:pt>
                <c:pt idx="71">
                  <c:v>2.5931498838038879E-2</c:v>
                </c:pt>
                <c:pt idx="72">
                  <c:v>2.5896881948776318E-2</c:v>
                </c:pt>
                <c:pt idx="73">
                  <c:v>2.5865286968328124E-2</c:v>
                </c:pt>
                <c:pt idx="74">
                  <c:v>2.5836470312169364E-2</c:v>
                </c:pt>
                <c:pt idx="75">
                  <c:v>2.5810206333991021E-2</c:v>
                </c:pt>
                <c:pt idx="76">
                  <c:v>2.5786286108272667E-2</c:v>
                </c:pt>
                <c:pt idx="77">
                  <c:v>2.5764516296061527E-2</c:v>
                </c:pt>
                <c:pt idx="78">
                  <c:v>2.5744718086709247E-2</c:v>
                </c:pt>
                <c:pt idx="79">
                  <c:v>2.5726726209218093E-2</c:v>
                </c:pt>
                <c:pt idx="80">
                  <c:v>2.571038800762256E-2</c:v>
                </c:pt>
                <c:pt idx="81">
                  <c:v>2.5695562575496995E-2</c:v>
                </c:pt>
                <c:pt idx="82">
                  <c:v>2.5682119945249503E-2</c:v>
                </c:pt>
                <c:pt idx="83">
                  <c:v>2.5669940328349856E-2</c:v>
                </c:pt>
                <c:pt idx="84">
                  <c:v>2.5658913403055233E-2</c:v>
                </c:pt>
                <c:pt idx="85">
                  <c:v>2.5648937646552936E-2</c:v>
                </c:pt>
                <c:pt idx="86">
                  <c:v>2.5639919708741618E-2</c:v>
                </c:pt>
                <c:pt idx="87">
                  <c:v>2.5631773825130502E-2</c:v>
                </c:pt>
                <c:pt idx="88">
                  <c:v>2.5624421266555453E-2</c:v>
                </c:pt>
                <c:pt idx="89">
                  <c:v>2.5617789823598008E-2</c:v>
                </c:pt>
                <c:pt idx="90">
                  <c:v>2.5611813323753459E-2</c:v>
                </c:pt>
                <c:pt idx="91">
                  <c:v>2.5606431179531139E-2</c:v>
                </c:pt>
                <c:pt idx="92">
                  <c:v>2.5601587965788188E-2</c:v>
                </c:pt>
                <c:pt idx="93">
                  <c:v>2.559723302470053E-2</c:v>
                </c:pt>
                <c:pt idx="94">
                  <c:v>2.5593320096864158E-2</c:v>
                </c:pt>
                <c:pt idx="95">
                  <c:v>2.558980697709895E-2</c:v>
                </c:pt>
                <c:pt idx="96">
                  <c:v>2.5586655193597502E-2</c:v>
                </c:pt>
                <c:pt idx="97">
                  <c:v>2.5583829709125299E-2</c:v>
                </c:pt>
                <c:pt idx="98">
                  <c:v>2.5581298643036536E-2</c:v>
                </c:pt>
                <c:pt idx="99">
                  <c:v>2.5579033012923958E-2</c:v>
                </c:pt>
                <c:pt idx="100">
                  <c:v>2.557700649477149E-2</c:v>
                </c:pt>
                <c:pt idx="101">
                  <c:v>2.5575195200526427E-2</c:v>
                </c:pt>
                <c:pt idx="102">
                  <c:v>2.5573577472053598E-2</c:v>
                </c:pt>
                <c:pt idx="103">
                  <c:v>2.5572133690478324E-2</c:v>
                </c:pt>
                <c:pt idx="104">
                  <c:v>2.5570846099967778E-2</c:v>
                </c:pt>
                <c:pt idx="105">
                  <c:v>2.5569698645042094E-2</c:v>
                </c:pt>
                <c:pt idx="106">
                  <c:v>2.5568676820547729E-2</c:v>
                </c:pt>
                <c:pt idx="107">
                  <c:v>2.5567767533465482E-2</c:v>
                </c:pt>
                <c:pt idx="108">
                  <c:v>2.5566958975765101E-2</c:v>
                </c:pt>
                <c:pt idx="109">
                  <c:v>2.5566240507556855E-2</c:v>
                </c:pt>
                <c:pt idx="110">
                  <c:v>2.5565602549828464E-2</c:v>
                </c:pt>
                <c:pt idx="111">
                  <c:v>2.5565036486092627E-2</c:v>
                </c:pt>
                <c:pt idx="112">
                  <c:v>2.5564534572306827E-2</c:v>
                </c:pt>
                <c:pt idx="113">
                  <c:v>2.5564089854462117E-2</c:v>
                </c:pt>
                <c:pt idx="114">
                  <c:v>2.5563696093272161E-2</c:v>
                </c:pt>
                <c:pt idx="115">
                  <c:v>2.5563347695426987E-2</c:v>
                </c:pt>
                <c:pt idx="116">
                  <c:v>2.5563039650908139E-2</c:v>
                </c:pt>
                <c:pt idx="117">
                  <c:v>2.5562767475893262E-2</c:v>
                </c:pt>
                <c:pt idx="118">
                  <c:v>2.5562527160807768E-2</c:v>
                </c:pt>
                <c:pt idx="119">
                  <c:v>2.5562315123110444E-2</c:v>
                </c:pt>
                <c:pt idx="120">
                  <c:v>2.5562128164427045E-2</c:v>
                </c:pt>
                <c:pt idx="121">
                  <c:v>2.5561963431672489E-2</c:v>
                </c:pt>
                <c:pt idx="122">
                  <c:v>2.5561818381827337E-2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5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F12'!$B$121:$B$251</c:f>
              <c:numCache>
                <c:formatCode>0</c:formatCode>
                <c:ptCount val="131"/>
                <c:pt idx="0">
                  <c:v>36.950782619864981</c:v>
                </c:pt>
                <c:pt idx="1">
                  <c:v>37.159872063716477</c:v>
                </c:pt>
                <c:pt idx="2">
                  <c:v>37.518013785708604</c:v>
                </c:pt>
                <c:pt idx="3">
                  <c:v>37.967459892655768</c:v>
                </c:pt>
                <c:pt idx="4">
                  <c:v>38.488553487669094</c:v>
                </c:pt>
                <c:pt idx="5">
                  <c:v>39.070111054418078</c:v>
                </c:pt>
                <c:pt idx="6">
                  <c:v>39.704646866529913</c:v>
                </c:pt>
                <c:pt idx="7">
                  <c:v>40.386685998230291</c:v>
                </c:pt>
                <c:pt idx="8">
                  <c:v>41.111990472161153</c:v>
                </c:pt>
                <c:pt idx="9">
                  <c:v>41.877147032712969</c:v>
                </c:pt>
                <c:pt idx="10">
                  <c:v>42.679324657445363</c:v>
                </c:pt>
                <c:pt idx="11">
                  <c:v>52.328562834869217</c:v>
                </c:pt>
                <c:pt idx="12">
                  <c:v>64.152139735369701</c:v>
                </c:pt>
                <c:pt idx="13">
                  <c:v>77.472466161025579</c:v>
                </c:pt>
                <c:pt idx="14">
                  <c:v>91.860613268536781</c:v>
                </c:pt>
                <c:pt idx="15">
                  <c:v>107.00323053348188</c:v>
                </c:pt>
                <c:pt idx="16">
                  <c:v>122.65515561113421</c:v>
                </c:pt>
                <c:pt idx="17">
                  <c:v>138.61737746147048</c:v>
                </c:pt>
                <c:pt idx="18">
                  <c:v>154.72502709912078</c:v>
                </c:pt>
                <c:pt idx="19">
                  <c:v>170.84006034127384</c:v>
                </c:pt>
                <c:pt idx="20">
                  <c:v>186.84639865455534</c:v>
                </c:pt>
                <c:pt idx="21">
                  <c:v>202.6464693894963</c:v>
                </c:pt>
                <c:pt idx="22">
                  <c:v>218.1585966907532</c:v>
                </c:pt>
                <c:pt idx="23">
                  <c:v>233.31493884060171</c:v>
                </c:pt>
                <c:pt idx="24">
                  <c:v>248.0597942404309</c:v>
                </c:pt>
                <c:pt idx="25">
                  <c:v>262.34816766368385</c:v>
                </c:pt>
                <c:pt idx="26">
                  <c:v>276.1445283968917</c:v>
                </c:pt>
                <c:pt idx="27">
                  <c:v>289.42171581162279</c:v>
                </c:pt>
                <c:pt idx="28">
                  <c:v>302.15996267667413</c:v>
                </c:pt>
                <c:pt idx="29">
                  <c:v>314.34601586127911</c:v>
                </c:pt>
                <c:pt idx="30">
                  <c:v>325.97234010618331</c:v>
                </c:pt>
                <c:pt idx="31">
                  <c:v>337.03639448615752</c:v>
                </c:pt>
                <c:pt idx="32">
                  <c:v>347.53997380226645</c:v>
                </c:pt>
                <c:pt idx="33">
                  <c:v>357.48860888930881</c:v>
                </c:pt>
                <c:pt idx="34">
                  <c:v>366.89102099876146</c:v>
                </c:pt>
                <c:pt idx="35">
                  <c:v>375.75862621196183</c:v>
                </c:pt>
                <c:pt idx="36">
                  <c:v>384.10508637870902</c:v>
                </c:pt>
                <c:pt idx="37">
                  <c:v>391.94590344757802</c:v>
                </c:pt>
                <c:pt idx="38">
                  <c:v>399.2980543131967</c:v>
                </c:pt>
                <c:pt idx="39">
                  <c:v>406.17966349142876</c:v>
                </c:pt>
                <c:pt idx="40">
                  <c:v>412.60971107237663</c:v>
                </c:pt>
                <c:pt idx="41">
                  <c:v>418.60777351135636</c:v>
                </c:pt>
                <c:pt idx="42">
                  <c:v>424.19379491175141</c:v>
                </c:pt>
                <c:pt idx="43">
                  <c:v>429.38788653896069</c:v>
                </c:pt>
                <c:pt idx="44">
                  <c:v>434.21015238678893</c:v>
                </c:pt>
                <c:pt idx="45">
                  <c:v>438.68053869979974</c:v>
                </c:pt>
                <c:pt idx="46">
                  <c:v>442.81870543919206</c:v>
                </c:pt>
                <c:pt idx="47">
                  <c:v>446.64391776653775</c:v>
                </c:pt>
                <c:pt idx="48">
                  <c:v>450.17495570941486</c:v>
                </c:pt>
                <c:pt idx="49">
                  <c:v>453.4300402653725</c:v>
                </c:pt>
                <c:pt idx="50">
                  <c:v>456.42677429521592</c:v>
                </c:pt>
                <c:pt idx="51">
                  <c:v>459.18209665266141</c:v>
                </c:pt>
                <c:pt idx="52">
                  <c:v>461.7122480941934</c:v>
                </c:pt>
                <c:pt idx="53">
                  <c:v>464.03274760970265</c:v>
                </c:pt>
                <c:pt idx="54">
                  <c:v>466.15837791041707</c:v>
                </c:pt>
                <c:pt idx="55">
                  <c:v>468.10317890507417</c:v>
                </c:pt>
                <c:pt idx="56">
                  <c:v>469.88044808756098</c:v>
                </c:pt>
                <c:pt idx="57">
                  <c:v>471.50274684881464</c:v>
                </c:pt>
                <c:pt idx="58">
                  <c:v>472.98191181215589</c:v>
                </c:pt>
                <c:pt idx="59">
                  <c:v>474.32907037400719</c:v>
                </c:pt>
                <c:pt idx="60">
                  <c:v>475.5546597108314</c:v>
                </c:pt>
                <c:pt idx="61">
                  <c:v>476.66844858786305</c:v>
                </c:pt>
                <c:pt idx="62">
                  <c:v>477.67956137562902</c:v>
                </c:pt>
                <c:pt idx="63">
                  <c:v>478.59650374628023</c:v>
                </c:pt>
                <c:pt idx="64">
                  <c:v>479.42718958332546</c:v>
                </c:pt>
                <c:pt idx="65">
                  <c:v>480.17896869549151</c:v>
                </c:pt>
                <c:pt idx="66">
                  <c:v>480.85865497819486</c:v>
                </c:pt>
                <c:pt idx="67">
                  <c:v>481.47255471457817</c:v>
                </c:pt>
                <c:pt idx="68">
                  <c:v>482.02649475238769</c:v>
                </c:pt>
                <c:pt idx="69">
                  <c:v>482.52585033328586</c:v>
                </c:pt>
                <c:pt idx="70">
                  <c:v>482.97557238768906</c:v>
                </c:pt>
                <c:pt idx="71">
                  <c:v>483.38021414108636</c:v>
                </c:pt>
                <c:pt idx="72">
                  <c:v>483.7439569072298</c:v>
                </c:pt>
                <c:pt idx="73">
                  <c:v>484.07063496980447</c:v>
                </c:pt>
                <c:pt idx="74">
                  <c:v>484.36375947739941</c:v>
                </c:pt>
                <c:pt idx="75">
                  <c:v>484.6265412970244</c:v>
                </c:pt>
                <c:pt idx="76">
                  <c:v>484.86191278926367</c:v>
                </c:pt>
                <c:pt idx="77">
                  <c:v>485.07254848363823</c:v>
                </c:pt>
                <c:pt idx="78">
                  <c:v>485.26088464606107</c:v>
                </c:pt>
                <c:pt idx="79">
                  <c:v>485.42913774161599</c:v>
                </c:pt>
                <c:pt idx="80">
                  <c:v>485.57932180545168</c:v>
                </c:pt>
                <c:pt idx="81">
                  <c:v>485.71326474254107</c:v>
                </c:pt>
                <c:pt idx="82">
                  <c:v>485.83262358357507</c:v>
                </c:pt>
                <c:pt idx="83">
                  <c:v>485.93889872950001</c:v>
                </c:pt>
                <c:pt idx="84">
                  <c:v>486.03344722131368</c:v>
                </c:pt>
                <c:pt idx="85">
                  <c:v>486.11749507484166</c:v>
                </c:pt>
                <c:pt idx="86">
                  <c:v>486.19214872245249</c:v>
                </c:pt>
                <c:pt idx="87">
                  <c:v>486.25840560514575</c:v>
                </c:pt>
                <c:pt idx="88">
                  <c:v>486.31716395927333</c:v>
                </c:pt>
                <c:pt idx="89">
                  <c:v>486.3692318424213</c:v>
                </c:pt>
                <c:pt idx="90">
                  <c:v>486.4153354427757</c:v>
                </c:pt>
                <c:pt idx="91">
                  <c:v>486.45612671569921</c:v>
                </c:pt>
                <c:pt idx="92">
                  <c:v>486.49219039032346</c:v>
                </c:pt>
                <c:pt idx="93">
                  <c:v>486.52405038777829</c:v>
                </c:pt>
                <c:pt idx="94">
                  <c:v>486.55217569128507</c:v>
                </c:pt>
                <c:pt idx="95">
                  <c:v>486.57698570679139</c:v>
                </c:pt>
                <c:pt idx="96">
                  <c:v>486.59885515114888</c:v>
                </c:pt>
                <c:pt idx="97">
                  <c:v>486.61811850308669</c:v>
                </c:pt>
                <c:pt idx="98">
                  <c:v>486.63507405042463</c:v>
                </c:pt>
                <c:pt idx="99">
                  <c:v>486.64998756514399</c:v>
                </c:pt>
                <c:pt idx="100">
                  <c:v>486.66309563610042</c:v>
                </c:pt>
                <c:pt idx="101">
                  <c:v>486.67460868735219</c:v>
                </c:pt>
                <c:pt idx="102">
                  <c:v>486.68471370829224</c:v>
                </c:pt>
                <c:pt idx="103">
                  <c:v>486.69357672003974</c:v>
                </c:pt>
                <c:pt idx="104">
                  <c:v>486.70134500086192</c:v>
                </c:pt>
                <c:pt idx="105">
                  <c:v>486.70814909178193</c:v>
                </c:pt>
                <c:pt idx="106">
                  <c:v>486.71410460197535</c:v>
                </c:pt>
                <c:pt idx="107">
                  <c:v>486.7193138320842</c:v>
                </c:pt>
                <c:pt idx="108">
                  <c:v>486.72386723217267</c:v>
                </c:pt>
                <c:pt idx="109">
                  <c:v>486.72784470972664</c:v>
                </c:pt>
                <c:pt idx="110">
                  <c:v>486.73131680184895</c:v>
                </c:pt>
                <c:pt idx="111">
                  <c:v>486.73434572463259</c:v>
                </c:pt>
                <c:pt idx="112">
                  <c:v>486.73698631159817</c:v>
                </c:pt>
                <c:pt idx="113">
                  <c:v>486.73928685205834</c:v>
                </c:pt>
                <c:pt idx="114">
                  <c:v>486.74128983932235</c:v>
                </c:pt>
                <c:pt idx="115">
                  <c:v>486.74303263777017</c:v>
                </c:pt>
                <c:pt idx="116">
                  <c:v>486.74454807700801</c:v>
                </c:pt>
                <c:pt idx="117">
                  <c:v>486.74586498056453</c:v>
                </c:pt>
                <c:pt idx="118">
                  <c:v>486.7470086358893</c:v>
                </c:pt>
                <c:pt idx="119">
                  <c:v>486.74800121177719</c:v>
                </c:pt>
                <c:pt idx="120">
                  <c:v>486.74886212875526</c:v>
                </c:pt>
                <c:pt idx="121">
                  <c:v>486.74960838743112</c:v>
                </c:pt>
                <c:pt idx="122">
                  <c:v>486.75025485931093</c:v>
                </c:pt>
                <c:pt idx="123">
                  <c:v>486.75081454414646</c:v>
                </c:pt>
                <c:pt idx="124">
                  <c:v>486.75129879746243</c:v>
                </c:pt>
                <c:pt idx="125">
                  <c:v>486.75171753154478</c:v>
                </c:pt>
                <c:pt idx="126">
                  <c:v>486.75207939283121</c:v>
                </c:pt>
                <c:pt idx="127">
                  <c:v>486.75239191834271</c:v>
                </c:pt>
                <c:pt idx="128">
                  <c:v>486.75266167351555</c:v>
                </c:pt>
                <c:pt idx="129">
                  <c:v>486.75289437354382</c:v>
                </c:pt>
                <c:pt idx="130">
                  <c:v>486.7530949901182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F12'!$E$126:$E$251</c:f>
              <c:numCache>
                <c:formatCode>0</c:formatCode>
                <c:ptCount val="126"/>
                <c:pt idx="0">
                  <c:v>48.501446447229</c:v>
                </c:pt>
                <c:pt idx="1">
                  <c:v>48.642803928738317</c:v>
                </c:pt>
                <c:pt idx="2">
                  <c:v>48.905611683320444</c:v>
                </c:pt>
                <c:pt idx="3">
                  <c:v>49.248542180794288</c:v>
                </c:pt>
                <c:pt idx="4">
                  <c:v>49.656570323125152</c:v>
                </c:pt>
                <c:pt idx="5">
                  <c:v>50.120914210080855</c:v>
                </c:pt>
                <c:pt idx="6">
                  <c:v>57.017114999534101</c:v>
                </c:pt>
                <c:pt idx="7">
                  <c:v>66.826052335243048</c:v>
                </c:pt>
                <c:pt idx="8">
                  <c:v>78.719128782200642</c:v>
                </c:pt>
                <c:pt idx="9">
                  <c:v>92.22881599275911</c:v>
                </c:pt>
                <c:pt idx="10">
                  <c:v>107.02367201836114</c:v>
                </c:pt>
                <c:pt idx="11">
                  <c:v>122.84397908438189</c:v>
                </c:pt>
                <c:pt idx="12">
                  <c:v>139.47495710495093</c:v>
                </c:pt>
                <c:pt idx="13">
                  <c:v>156.73331757281926</c:v>
                </c:pt>
                <c:pt idx="14">
                  <c:v>174.45965590226609</c:v>
                </c:pt>
                <c:pt idx="15">
                  <c:v>192.51375607505395</c:v>
                </c:pt>
                <c:pt idx="16">
                  <c:v>210.77148487256829</c:v>
                </c:pt>
                <c:pt idx="17">
                  <c:v>229.12261261452329</c:v>
                </c:pt>
                <c:pt idx="18">
                  <c:v>247.46920158835809</c:v>
                </c:pt>
                <c:pt idx="19">
                  <c:v>265.72435635873006</c:v>
                </c:pt>
                <c:pt idx="20">
                  <c:v>283.81121247133382</c:v>
                </c:pt>
                <c:pt idx="21">
                  <c:v>301.66208682808639</c:v>
                </c:pt>
                <c:pt idx="22">
                  <c:v>319.21774077076401</c:v>
                </c:pt>
                <c:pt idx="23">
                  <c:v>336.42672399468699</c:v>
                </c:pt>
                <c:pt idx="24">
                  <c:v>353.24477824231354</c:v>
                </c:pt>
                <c:pt idx="25">
                  <c:v>369.63428675365168</c:v>
                </c:pt>
                <c:pt idx="26">
                  <c:v>385.56376009527236</c:v>
                </c:pt>
                <c:pt idx="27">
                  <c:v>401.00735210129113</c:v>
                </c:pt>
                <c:pt idx="28">
                  <c:v>415.94440176156013</c:v>
                </c:pt>
                <c:pt idx="29">
                  <c:v>430.35899831640108</c:v>
                </c:pt>
                <c:pt idx="30">
                  <c:v>444.23956777887025</c:v>
                </c:pt>
                <c:pt idx="31">
                  <c:v>457.57847974787438</c:v>
                </c:pt>
                <c:pt idx="32">
                  <c:v>470.3716737951566</c:v>
                </c:pt>
                <c:pt idx="33">
                  <c:v>482.61830497288605</c:v>
                </c:pt>
                <c:pt idx="34">
                  <c:v>494.3204081429443</c:v>
                </c:pt>
                <c:pt idx="35">
                  <c:v>505.48258090697311</c:v>
                </c:pt>
                <c:pt idx="36">
                  <c:v>516.11168494153526</c:v>
                </c:pt>
                <c:pt idx="37">
                  <c:v>526.21656553243531</c:v>
                </c:pt>
                <c:pt idx="38">
                  <c:v>535.80778906877742</c:v>
                </c:pt>
                <c:pt idx="39">
                  <c:v>544.89739820979446</c:v>
                </c:pt>
                <c:pt idx="40">
                  <c:v>553.49868438248893</c:v>
                </c:pt>
                <c:pt idx="41">
                  <c:v>561.62597721047962</c:v>
                </c:pt>
                <c:pt idx="42">
                  <c:v>569.29445041760675</c:v>
                </c:pt>
                <c:pt idx="43">
                  <c:v>576.51994369623515</c:v>
                </c:pt>
                <c:pt idx="44">
                  <c:v>583.31879998150578</c:v>
                </c:pt>
                <c:pt idx="45">
                  <c:v>589.70771753004692</c:v>
                </c:pt>
                <c:pt idx="46">
                  <c:v>595.7036161655468</c:v>
                </c:pt>
                <c:pt idx="47">
                  <c:v>601.32351702436665</c:v>
                </c:pt>
                <c:pt idx="48">
                  <c:v>606.58443511209578</c:v>
                </c:pt>
                <c:pt idx="49">
                  <c:v>611.50328396644181</c:v>
                </c:pt>
                <c:pt idx="50">
                  <c:v>616.09679171282278</c:v>
                </c:pt>
                <c:pt idx="51">
                  <c:v>620.38142779608313</c:v>
                </c:pt>
                <c:pt idx="52">
                  <c:v>624.37333967441612</c:v>
                </c:pt>
                <c:pt idx="53">
                  <c:v>628.08829876932714</c:v>
                </c:pt>
                <c:pt idx="54">
                  <c:v>631.54165497779491</c:v>
                </c:pt>
                <c:pt idx="55">
                  <c:v>634.74829906909974</c:v>
                </c:pt>
                <c:pt idx="56">
                  <c:v>637.72263230858653</c:v>
                </c:pt>
                <c:pt idx="57">
                  <c:v>640.47854267334492</c:v>
                </c:pt>
                <c:pt idx="58">
                  <c:v>643.02938704996734</c:v>
                </c:pt>
                <c:pt idx="59">
                  <c:v>645.38797883162806</c:v>
                </c:pt>
                <c:pt idx="60">
                  <c:v>647.56658036035378</c:v>
                </c:pt>
                <c:pt idx="61">
                  <c:v>649.57689969003866</c:v>
                </c:pt>
                <c:pt idx="62">
                  <c:v>651.43009117614679</c:v>
                </c:pt>
                <c:pt idx="63">
                  <c:v>653.13675942880241</c:v>
                </c:pt>
                <c:pt idx="64">
                  <c:v>654.70696619676005</c:v>
                </c:pt>
                <c:pt idx="65">
                  <c:v>656.15023978032298</c:v>
                </c:pt>
                <c:pt idx="66">
                  <c:v>657.4755866013769</c:v>
                </c:pt>
                <c:pt idx="67">
                  <c:v>658.69150458815068</c:v>
                </c:pt>
                <c:pt idx="68">
                  <c:v>659.80599806089151</c:v>
                </c:pt>
                <c:pt idx="69">
                  <c:v>660.82659383223938</c:v>
                </c:pt>
                <c:pt idx="70">
                  <c:v>661.76035826256793</c:v>
                </c:pt>
                <c:pt idx="71">
                  <c:v>662.61391503582945</c:v>
                </c:pt>
                <c:pt idx="72">
                  <c:v>663.39346344544595</c:v>
                </c:pt>
                <c:pt idx="73">
                  <c:v>664.10479700246174</c:v>
                </c:pt>
                <c:pt idx="74">
                  <c:v>664.75332219949098</c:v>
                </c:pt>
                <c:pt idx="75">
                  <c:v>665.34407728394956</c:v>
                </c:pt>
                <c:pt idx="76">
                  <c:v>665.88175091263804</c:v>
                </c:pt>
                <c:pt idx="77">
                  <c:v>666.3707005769752</c:v>
                </c:pt>
                <c:pt idx="78">
                  <c:v>666.81497070408022</c:v>
                </c:pt>
                <c:pt idx="79">
                  <c:v>667.21831035350317</c:v>
                </c:pt>
                <c:pt idx="80">
                  <c:v>667.58419044275945</c:v>
                </c:pt>
                <c:pt idx="81">
                  <c:v>667.91582044696236</c:v>
                </c:pt>
                <c:pt idx="82">
                  <c:v>668.21616452884655</c:v>
                </c:pt>
                <c:pt idx="83">
                  <c:v>668.4879570653693</c:v>
                </c:pt>
                <c:pt idx="84">
                  <c:v>668.73371754594075</c:v>
                </c:pt>
                <c:pt idx="85">
                  <c:v>668.95576482521631</c:v>
                </c:pt>
                <c:pt idx="86">
                  <c:v>669.15623072036681</c:v>
                </c:pt>
                <c:pt idx="87">
                  <c:v>669.33707294885778</c:v>
                </c:pt>
                <c:pt idx="88">
                  <c:v>669.50008740810904</c:v>
                </c:pt>
                <c:pt idx="89">
                  <c:v>669.6469198030162</c:v>
                </c:pt>
                <c:pt idx="90">
                  <c:v>669.77907663124608</c:v>
                </c:pt>
                <c:pt idx="91">
                  <c:v>669.89793553955519</c:v>
                </c:pt>
                <c:pt idx="92">
                  <c:v>670.00475506714542</c:v>
                </c:pt>
                <c:pt idx="93">
                  <c:v>670.10068379433915</c:v>
                </c:pt>
                <c:pt idx="94">
                  <c:v>670.18676891667121</c:v>
                </c:pt>
                <c:pt idx="95">
                  <c:v>670.26396426589895</c:v>
                </c:pt>
                <c:pt idx="96">
                  <c:v>670.33313780047808</c:v>
                </c:pt>
                <c:pt idx="97">
                  <c:v>670.39507858877221</c:v>
                </c:pt>
                <c:pt idx="98">
                  <c:v>670.45050330870788</c:v>
                </c:pt>
                <c:pt idx="99">
                  <c:v>670.50006228777886</c:v>
                </c:pt>
                <c:pt idx="100">
                  <c:v>670.54434510728356</c:v>
                </c:pt>
                <c:pt idx="101">
                  <c:v>670.5838857944791</c:v>
                </c:pt>
                <c:pt idx="102">
                  <c:v>670.61916762597377</c:v>
                </c:pt>
                <c:pt idx="103">
                  <c:v>670.65062756519148</c:v>
                </c:pt>
                <c:pt idx="104">
                  <c:v>670.67866035614452</c:v>
                </c:pt>
                <c:pt idx="105">
                  <c:v>670.70362229506452</c:v>
                </c:pt>
                <c:pt idx="106">
                  <c:v>670.72583470068889</c:v>
                </c:pt>
                <c:pt idx="107">
                  <c:v>670.74558710318831</c:v>
                </c:pt>
                <c:pt idx="108">
                  <c:v>670.76314017087975</c:v>
                </c:pt>
                <c:pt idx="109">
                  <c:v>670.77872839299209</c:v>
                </c:pt>
                <c:pt idx="110">
                  <c:v>670.79256253586618</c:v>
                </c:pt>
                <c:pt idx="111">
                  <c:v>670.80483188907738</c:v>
                </c:pt>
                <c:pt idx="112">
                  <c:v>670.81570631707825</c:v>
                </c:pt>
                <c:pt idx="113">
                  <c:v>670.8253381310775</c:v>
                </c:pt>
                <c:pt idx="114">
                  <c:v>670.83386379500837</c:v>
                </c:pt>
                <c:pt idx="115">
                  <c:v>670.84140547859033</c:v>
                </c:pt>
                <c:pt idx="116">
                  <c:v>670.84807246967432</c:v>
                </c:pt>
                <c:pt idx="117">
                  <c:v>670.85396245726088</c:v>
                </c:pt>
                <c:pt idx="118">
                  <c:v>670.85916269582503</c:v>
                </c:pt>
                <c:pt idx="119">
                  <c:v>670.8637510608462</c:v>
                </c:pt>
                <c:pt idx="120">
                  <c:v>670.86779700474426</c:v>
                </c:pt>
                <c:pt idx="121">
                  <c:v>670.87136242176018</c:v>
                </c:pt>
                <c:pt idx="122">
                  <c:v>670.87450242968919</c:v>
                </c:pt>
                <c:pt idx="123">
                  <c:v>670.87726607577656</c:v>
                </c:pt>
                <c:pt idx="124">
                  <c:v>670.87969697352855</c:v>
                </c:pt>
                <c:pt idx="125">
                  <c:v>670.8818338766589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F12'!$H$128:$H$251</c:f>
              <c:numCache>
                <c:formatCode>0</c:formatCode>
                <c:ptCount val="124"/>
                <c:pt idx="0">
                  <c:v>55.744833426184073</c:v>
                </c:pt>
                <c:pt idx="1">
                  <c:v>55.848513407675568</c:v>
                </c:pt>
                <c:pt idx="2">
                  <c:v>56.053837362813169</c:v>
                </c:pt>
                <c:pt idx="3">
                  <c:v>56.330090887978599</c:v>
                </c:pt>
                <c:pt idx="4">
                  <c:v>61.62236511953904</c:v>
                </c:pt>
                <c:pt idx="5">
                  <c:v>70.101823060601873</c:v>
                </c:pt>
                <c:pt idx="6">
                  <c:v>80.910311126048896</c:v>
                </c:pt>
                <c:pt idx="7">
                  <c:v>93.58968355706952</c:v>
                </c:pt>
                <c:pt idx="8">
                  <c:v>107.81724263788158</c:v>
                </c:pt>
                <c:pt idx="9">
                  <c:v>123.33829360969617</c:v>
                </c:pt>
                <c:pt idx="10">
                  <c:v>139.93931243862494</c:v>
                </c:pt>
                <c:pt idx="11">
                  <c:v>157.43489635945934</c:v>
                </c:pt>
                <c:pt idx="12">
                  <c:v>175.66059785300411</c:v>
                </c:pt>
                <c:pt idx="13">
                  <c:v>194.46864419146914</c:v>
                </c:pt>
                <c:pt idx="14">
                  <c:v>213.7252103539538</c:v>
                </c:pt>
                <c:pt idx="15">
                  <c:v>233.30858489908576</c:v>
                </c:pt>
                <c:pt idx="16">
                  <c:v>253.10787404052189</c:v>
                </c:pt>
                <c:pt idx="17">
                  <c:v>273.0220414064766</c:v>
                </c:pt>
                <c:pt idx="18">
                  <c:v>292.9591623376848</c:v>
                </c:pt>
                <c:pt idx="19">
                  <c:v>312.83581761446374</c:v>
                </c:pt>
                <c:pt idx="20">
                  <c:v>332.57657878626424</c:v>
                </c:pt>
                <c:pt idx="21">
                  <c:v>352.11355407824419</c:v>
                </c:pt>
                <c:pt idx="22">
                  <c:v>371.38597452948312</c:v>
                </c:pt>
                <c:pt idx="23">
                  <c:v>390.3398069854843</c:v>
                </c:pt>
                <c:pt idx="24">
                  <c:v>408.92738520932261</c:v>
                </c:pt>
                <c:pt idx="25">
                  <c:v>427.10705351711931</c:v>
                </c:pt>
                <c:pt idx="26">
                  <c:v>444.84281949230518</c:v>
                </c:pt>
                <c:pt idx="27">
                  <c:v>462.10401381067931</c:v>
                </c:pt>
                <c:pt idx="28">
                  <c:v>478.86495622293324</c:v>
                </c:pt>
                <c:pt idx="29">
                  <c:v>495.10462743162805</c:v>
                </c:pt>
                <c:pt idx="30">
                  <c:v>510.80634705942214</c:v>
                </c:pt>
                <c:pt idx="31">
                  <c:v>525.95745819976241</c:v>
                </c:pt>
                <c:pt idx="32">
                  <c:v>540.54901921607757</c:v>
                </c:pt>
                <c:pt idx="33">
                  <c:v>554.57550354364605</c:v>
                </c:pt>
                <c:pt idx="34">
                  <c:v>568.03450827369863</c:v>
                </c:pt>
                <c:pt idx="35">
                  <c:v>580.92647227967745</c:v>
                </c:pt>
                <c:pt idx="36">
                  <c:v>593.2544045940557</c:v>
                </c:pt>
                <c:pt idx="37">
                  <c:v>605.02362367082117</c:v>
                </c:pt>
                <c:pt idx="38">
                  <c:v>616.24150808112188</c:v>
                </c:pt>
                <c:pt idx="39">
                  <c:v>626.91725909357422</c:v>
                </c:pt>
                <c:pt idx="40">
                  <c:v>637.061675490737</c:v>
                </c:pt>
                <c:pt idx="41">
                  <c:v>646.68694087268977</c:v>
                </c:pt>
                <c:pt idx="42">
                  <c:v>655.80642360011575</c:v>
                </c:pt>
                <c:pt idx="43">
                  <c:v>664.43448943474016</c:v>
                </c:pt>
                <c:pt idx="44">
                  <c:v>672.58632684581903</c:v>
                </c:pt>
                <c:pt idx="45">
                  <c:v>664.43448943474016</c:v>
                </c:pt>
                <c:pt idx="46">
                  <c:v>687.5252233257786</c:v>
                </c:pt>
                <c:pt idx="47">
                  <c:v>694.34537515267743</c:v>
                </c:pt>
                <c:pt idx="48">
                  <c:v>700.75522051125085</c:v>
                </c:pt>
                <c:pt idx="49">
                  <c:v>706.77187231988785</c:v>
                </c:pt>
                <c:pt idx="50">
                  <c:v>712.41247278584376</c:v>
                </c:pt>
                <c:pt idx="51">
                  <c:v>717.69410048762393</c:v>
                </c:pt>
                <c:pt idx="52">
                  <c:v>722.63368752522399</c:v>
                </c:pt>
                <c:pt idx="53">
                  <c:v>727.24794623278342</c:v>
                </c:pt>
                <c:pt idx="54">
                  <c:v>731.55330493128474</c:v>
                </c:pt>
                <c:pt idx="55">
                  <c:v>735.56585218792509</c:v>
                </c:pt>
                <c:pt idx="56">
                  <c:v>739.30128904317621</c:v>
                </c:pt>
                <c:pt idx="57">
                  <c:v>742.77488866586123</c:v>
                </c:pt>
                <c:pt idx="58">
                  <c:v>746.00146290029591</c:v>
                </c:pt>
                <c:pt idx="59">
                  <c:v>748.99533517718123</c:v>
                </c:pt>
                <c:pt idx="60">
                  <c:v>751.77031927100643</c:v>
                </c:pt>
                <c:pt idx="61">
                  <c:v>754.33970340075291</c:v>
                </c:pt>
                <c:pt idx="62">
                  <c:v>756.71623918723515</c:v>
                </c:pt>
                <c:pt idx="63">
                  <c:v>758.9121349990653</c:v>
                </c:pt>
                <c:pt idx="64">
                  <c:v>760.93905323954175</c:v>
                </c:pt>
                <c:pt idx="65">
                  <c:v>762.80811114843641</c:v>
                </c:pt>
                <c:pt idx="66">
                  <c:v>764.52988471526749</c:v>
                </c:pt>
                <c:pt idx="67">
                  <c:v>766.11441532395668</c:v>
                </c:pt>
                <c:pt idx="68">
                  <c:v>767.5712187724497</c:v>
                </c:pt>
                <c:pt idx="69">
                  <c:v>768.90929633468954</c:v>
                </c:pt>
                <c:pt idx="70">
                  <c:v>770.13714755604803</c:v>
                </c:pt>
                <c:pt idx="71">
                  <c:v>771.26278449674601</c:v>
                </c:pt>
                <c:pt idx="72">
                  <c:v>772.29374716074813</c:v>
                </c:pt>
                <c:pt idx="73">
                  <c:v>773.23711986995818</c:v>
                </c:pt>
                <c:pt idx="74">
                  <c:v>774.09954836515351</c:v>
                </c:pt>
                <c:pt idx="75">
                  <c:v>774.88725743586133</c:v>
                </c:pt>
                <c:pt idx="76">
                  <c:v>775.60606890123927</c:v>
                </c:pt>
                <c:pt idx="77">
                  <c:v>776.26141978288501</c:v>
                </c:pt>
                <c:pt idx="78">
                  <c:v>776.85838052835516</c:v>
                </c:pt>
                <c:pt idx="79">
                  <c:v>777.40167316095744</c:v>
                </c:pt>
                <c:pt idx="80">
                  <c:v>777.89568924710295</c:v>
                </c:pt>
                <c:pt idx="81">
                  <c:v>778.34450758714968</c:v>
                </c:pt>
                <c:pt idx="82">
                  <c:v>778.75191154924335</c:v>
                </c:pt>
                <c:pt idx="83">
                  <c:v>779.12140597818302</c:v>
                </c:pt>
                <c:pt idx="84">
                  <c:v>779.45623362283845</c:v>
                </c:pt>
                <c:pt idx="85">
                  <c:v>779.75939103613825</c:v>
                </c:pt>
                <c:pt idx="86">
                  <c:v>780.0336439111876</c:v>
                </c:pt>
                <c:pt idx="87">
                  <c:v>780.28154182568255</c:v>
                </c:pt>
                <c:pt idx="88">
                  <c:v>780.50543237453132</c:v>
                </c:pt>
                <c:pt idx="89">
                  <c:v>780.70747467749379</c:v>
                </c:pt>
                <c:pt idx="90">
                  <c:v>780.88965225477295</c:v>
                </c:pt>
                <c:pt idx="91">
                  <c:v>781.05378526888512</c:v>
                </c:pt>
                <c:pt idx="92">
                  <c:v>781.20154213583623</c:v>
                </c:pt>
                <c:pt idx="93">
                  <c:v>781.33445051270292</c:v>
                </c:pt>
                <c:pt idx="94">
                  <c:v>781.45390767220215</c:v>
                </c:pt>
                <c:pt idx="95">
                  <c:v>781.56119027777629</c:v>
                </c:pt>
                <c:pt idx="96">
                  <c:v>781.65746357517492</c:v>
                </c:pt>
                <c:pt idx="97">
                  <c:v>781.74379001851912</c:v>
                </c:pt>
                <c:pt idx="98">
                  <c:v>781.8211373504364</c:v>
                </c:pt>
                <c:pt idx="99">
                  <c:v>781.89038615708739</c:v>
                </c:pt>
                <c:pt idx="100">
                  <c:v>781.95233691982071</c:v>
                </c:pt>
                <c:pt idx="101">
                  <c:v>782.00771658580845</c:v>
                </c:pt>
                <c:pt idx="102">
                  <c:v>782.05718468038685</c:v>
                </c:pt>
                <c:pt idx="103">
                  <c:v>782.10133898396271</c:v>
                </c:pt>
                <c:pt idx="104">
                  <c:v>782.14072079629784</c:v>
                </c:pt>
                <c:pt idx="105">
                  <c:v>782.17581981076466</c:v>
                </c:pt>
                <c:pt idx="106">
                  <c:v>782.20707862079985</c:v>
                </c:pt>
                <c:pt idx="107">
                  <c:v>782.23489688030577</c:v>
                </c:pt>
                <c:pt idx="108">
                  <c:v>782.25963513916474</c:v>
                </c:pt>
                <c:pt idx="109">
                  <c:v>782.28161837437187</c:v>
                </c:pt>
                <c:pt idx="110">
                  <c:v>782.30113923656347</c:v>
                </c:pt>
                <c:pt idx="111">
                  <c:v>782.31846103094722</c:v>
                </c:pt>
                <c:pt idx="112">
                  <c:v>782.3338204508251</c:v>
                </c:pt>
                <c:pt idx="113">
                  <c:v>782.34743008107034</c:v>
                </c:pt>
                <c:pt idx="114">
                  <c:v>782.35948068806795</c:v>
                </c:pt>
                <c:pt idx="115">
                  <c:v>782.37014331177716</c:v>
                </c:pt>
                <c:pt idx="116">
                  <c:v>782.3795711747249</c:v>
                </c:pt>
                <c:pt idx="117">
                  <c:v>782.38790142189498</c:v>
                </c:pt>
                <c:pt idx="118">
                  <c:v>782.39525670465855</c:v>
                </c:pt>
                <c:pt idx="119">
                  <c:v>782.40174662107768</c:v>
                </c:pt>
                <c:pt idx="120">
                  <c:v>782.40746902413809</c:v>
                </c:pt>
                <c:pt idx="121">
                  <c:v>782.41251120870663</c:v>
                </c:pt>
                <c:pt idx="122">
                  <c:v>782.41695098728189</c:v>
                </c:pt>
                <c:pt idx="123">
                  <c:v>782.42085766391017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F12'!$K$131:$K$2511</c:f>
              <c:numCache>
                <c:formatCode>0</c:formatCode>
                <c:ptCount val="2381"/>
                <c:pt idx="0">
                  <c:v>60.628112774030001</c:v>
                </c:pt>
                <c:pt idx="1">
                  <c:v>64.211197124960563</c:v>
                </c:pt>
                <c:pt idx="2">
                  <c:v>71.457276587757747</c:v>
                </c:pt>
                <c:pt idx="3">
                  <c:v>81.236880546211182</c:v>
                </c:pt>
                <c:pt idx="4">
                  <c:v>93.059091978268384</c:v>
                </c:pt>
                <c:pt idx="5">
                  <c:v>106.59420159280057</c:v>
                </c:pt>
                <c:pt idx="6">
                  <c:v>121.58699193066843</c:v>
                </c:pt>
                <c:pt idx="7">
                  <c:v>137.82504053451669</c:v>
                </c:pt>
                <c:pt idx="8">
                  <c:v>155.12399858166884</c:v>
                </c:pt>
                <c:pt idx="9">
                  <c:v>173.31976208879564</c:v>
                </c:pt>
                <c:pt idx="10">
                  <c:v>192.26392129620899</c:v>
                </c:pt>
                <c:pt idx="11">
                  <c:v>211.82093958363782</c:v>
                </c:pt>
                <c:pt idx="12">
                  <c:v>231.86631316749515</c:v>
                </c:pt>
                <c:pt idx="13">
                  <c:v>252.28531636245327</c:v>
                </c:pt>
                <c:pt idx="14">
                  <c:v>272.97210948284635</c:v>
                </c:pt>
                <c:pt idx="15">
                  <c:v>293.82907702815942</c:v>
                </c:pt>
                <c:pt idx="16">
                  <c:v>314.7663143787953</c:v>
                </c:pt>
                <c:pt idx="17">
                  <c:v>335.70121091416547</c:v>
                </c:pt>
                <c:pt idx="18">
                  <c:v>356.55809562069703</c:v>
                </c:pt>
                <c:pt idx="19">
                  <c:v>377.26792275152934</c:v>
                </c:pt>
                <c:pt idx="20">
                  <c:v>397.76798259060814</c:v>
                </c:pt>
                <c:pt idx="21">
                  <c:v>418.00162737491161</c:v>
                </c:pt>
                <c:pt idx="22">
                  <c:v>437.91800583328887</c:v>
                </c:pt>
                <c:pt idx="23">
                  <c:v>457.47180215388607</c:v>
                </c:pt>
                <c:pt idx="24">
                  <c:v>476.62297683641697</c:v>
                </c:pt>
                <c:pt idx="25">
                  <c:v>495.33650804106594</c:v>
                </c:pt>
                <c:pt idx="26">
                  <c:v>513.58213285786951</c:v>
                </c:pt>
                <c:pt idx="27">
                  <c:v>531.33408848727186</c:v>
                </c:pt>
                <c:pt idx="28">
                  <c:v>548.57085371153335</c:v>
                </c:pt>
                <c:pt idx="29">
                  <c:v>565.274891295359</c:v>
                </c:pt>
                <c:pt idx="30">
                  <c:v>581.4323921162852</c:v>
                </c:pt>
                <c:pt idx="31">
                  <c:v>597.03302191578689</c:v>
                </c:pt>
                <c:pt idx="32">
                  <c:v>612.06967159885176</c:v>
                </c:pt>
                <c:pt idx="33">
                  <c:v>626.53821200674577</c:v>
                </c:pt>
                <c:pt idx="34">
                  <c:v>640.43725405509531</c:v>
                </c:pt>
                <c:pt idx="35">
                  <c:v>653.76791507546227</c:v>
                </c:pt>
                <c:pt idx="36">
                  <c:v>666.53359212931787</c:v>
                </c:pt>
                <c:pt idx="37">
                  <c:v>678.73974298380597</c:v>
                </c:pt>
                <c:pt idx="38">
                  <c:v>690.39367535267377</c:v>
                </c:pt>
                <c:pt idx="39">
                  <c:v>701.50434491635804</c:v>
                </c:pt>
                <c:pt idx="40">
                  <c:v>712.0821625448765</c:v>
                </c:pt>
                <c:pt idx="41">
                  <c:v>722.13881105777705</c:v>
                </c:pt>
                <c:pt idx="42">
                  <c:v>731.68707176849375</c:v>
                </c:pt>
                <c:pt idx="43">
                  <c:v>740.7406609771831</c:v>
                </c:pt>
                <c:pt idx="44">
                  <c:v>749.31407649738878</c:v>
                </c:pt>
                <c:pt idx="45">
                  <c:v>757.42245422833389</c:v>
                </c:pt>
                <c:pt idx="46">
                  <c:v>765.08143471677238</c:v>
                </c:pt>
                <c:pt idx="47">
                  <c:v>772.30703959040807</c:v>
                </c:pt>
                <c:pt idx="48">
                  <c:v>779.11555768908738</c:v>
                </c:pt>
                <c:pt idx="49">
                  <c:v>785.52344067035358</c:v>
                </c:pt>
                <c:pt idx="50">
                  <c:v>791.5472078224501</c:v>
                </c:pt>
                <c:pt idx="51">
                  <c:v>797.20335978034132</c:v>
                </c:pt>
                <c:pt idx="52">
                  <c:v>802.50830080863807</c:v>
                </c:pt>
                <c:pt idx="53">
                  <c:v>807.47826928915663</c:v>
                </c:pt>
                <c:pt idx="54">
                  <c:v>812.12927602998514</c:v>
                </c:pt>
                <c:pt idx="55">
                  <c:v>816.4770499970266</c:v>
                </c:pt>
                <c:pt idx="56">
                  <c:v>820.53699105769374</c:v>
                </c:pt>
                <c:pt idx="57">
                  <c:v>824.32412931942349</c:v>
                </c:pt>
                <c:pt idx="58">
                  <c:v>827.85309064255421</c:v>
                </c:pt>
                <c:pt idx="59">
                  <c:v>831.13806790753267</c:v>
                </c:pt>
                <c:pt idx="60">
                  <c:v>834.19279762001929</c:v>
                </c:pt>
                <c:pt idx="61">
                  <c:v>837.03054144386624</c:v>
                </c:pt>
                <c:pt idx="62">
                  <c:v>839.66407226083084</c:v>
                </c:pt>
                <c:pt idx="63">
                  <c:v>842.10566436690556</c:v>
                </c:pt>
                <c:pt idx="64">
                  <c:v>844.3670874279768</c:v>
                </c:pt>
                <c:pt idx="65">
                  <c:v>846.4596038318756</c:v>
                </c:pt>
                <c:pt idx="66">
                  <c:v>848.39396908945935</c:v>
                </c:pt>
                <c:pt idx="67">
                  <c:v>850.18043495389827</c:v>
                </c:pt>
                <c:pt idx="68">
                  <c:v>851.82875494461382</c:v>
                </c:pt>
                <c:pt idx="69">
                  <c:v>853.3481919800555</c:v>
                </c:pt>
                <c:pt idx="70">
                  <c:v>854.74752784156533</c:v>
                </c:pt>
                <c:pt idx="71">
                  <c:v>856.03507420871915</c:v>
                </c:pt>
                <c:pt idx="72">
                  <c:v>857.21868502464417</c:v>
                </c:pt>
                <c:pt idx="73">
                  <c:v>858.30576996770128</c:v>
                </c:pt>
                <c:pt idx="74">
                  <c:v>859.30330882348983</c:v>
                </c:pt>
                <c:pt idx="75">
                  <c:v>860.21786656827067</c:v>
                </c:pt>
                <c:pt idx="76">
                  <c:v>861.055608991496</c:v>
                </c:pt>
                <c:pt idx="77">
                  <c:v>861.82231870114151</c:v>
                </c:pt>
                <c:pt idx="78">
                  <c:v>862.52341137085944</c:v>
                </c:pt>
                <c:pt idx="79">
                  <c:v>863.16395210258304</c:v>
                </c:pt>
                <c:pt idx="80">
                  <c:v>863.74867179207399</c:v>
                </c:pt>
                <c:pt idx="81">
                  <c:v>864.28198339797905</c:v>
                </c:pt>
                <c:pt idx="82">
                  <c:v>864.76799802725122</c:v>
                </c:pt>
                <c:pt idx="83">
                  <c:v>865.21054076126916</c:v>
                </c:pt>
                <c:pt idx="84">
                  <c:v>865.61316615767419</c:v>
                </c:pt>
                <c:pt idx="85">
                  <c:v>865.97917337283968</c:v>
                </c:pt>
                <c:pt idx="86">
                  <c:v>866.31162085899757</c:v>
                </c:pt>
                <c:pt idx="87">
                  <c:v>866.61334059841408</c:v>
                </c:pt>
                <c:pt idx="88">
                  <c:v>866.88695184462642</c:v>
                </c:pt>
                <c:pt idx="89">
                  <c:v>867.13487434768138</c:v>
                </c:pt>
                <c:pt idx="90">
                  <c:v>867.35934104655621</c:v>
                </c:pt>
                <c:pt idx="91">
                  <c:v>867.56241021755591</c:v>
                </c:pt>
                <c:pt idx="92">
                  <c:v>867.74597707247085</c:v>
                </c:pt>
                <c:pt idx="93">
                  <c:v>867.91178480470933</c:v>
                </c:pt>
                <c:pt idx="94">
                  <c:v>868.06143508550485</c:v>
                </c:pt>
                <c:pt idx="95">
                  <c:v>868.19639801568667</c:v>
                </c:pt>
                <c:pt idx="96">
                  <c:v>868.31802154142576</c:v>
                </c:pt>
                <c:pt idx="97">
                  <c:v>868.42754034486097</c:v>
                </c:pt>
                <c:pt idx="98">
                  <c:v>868.5260842226096</c:v>
                </c:pt>
                <c:pt idx="99">
                  <c:v>868.61468596690645</c:v>
                </c:pt>
                <c:pt idx="100">
                  <c:v>868.69428876551967</c:v>
                </c:pt>
                <c:pt idx="101">
                  <c:v>868.76575313770957</c:v>
                </c:pt>
                <c:pt idx="102">
                  <c:v>868.82986342433492</c:v>
                </c:pt>
                <c:pt idx="103">
                  <c:v>868.88733385081605</c:v>
                </c:pt>
                <c:pt idx="104">
                  <c:v>868.9388141820566</c:v>
                </c:pt>
                <c:pt idx="105">
                  <c:v>868.98489498862239</c:v>
                </c:pt>
                <c:pt idx="106">
                  <c:v>869.02611254351439</c:v>
                </c:pt>
                <c:pt idx="107">
                  <c:v>869.06295336876531</c:v>
                </c:pt>
                <c:pt idx="108">
                  <c:v>869.09585845085178</c:v>
                </c:pt>
                <c:pt idx="109">
                  <c:v>869.1252271435834</c:v>
                </c:pt>
                <c:pt idx="110">
                  <c:v>869.15142077669429</c:v>
                </c:pt>
                <c:pt idx="111">
                  <c:v>869.174765987868</c:v>
                </c:pt>
                <c:pt idx="112">
                  <c:v>869.19555779536188</c:v>
                </c:pt>
                <c:pt idx="113">
                  <c:v>869.21406242778903</c:v>
                </c:pt>
                <c:pt idx="114">
                  <c:v>869.23051992697185</c:v>
                </c:pt>
                <c:pt idx="115">
                  <c:v>869.24514653910933</c:v>
                </c:pt>
                <c:pt idx="116">
                  <c:v>869.25813690880955</c:v>
                </c:pt>
                <c:pt idx="117">
                  <c:v>869.26966608984424</c:v>
                </c:pt>
                <c:pt idx="118">
                  <c:v>869.27989138577527</c:v>
                </c:pt>
                <c:pt idx="119">
                  <c:v>869.28895403290903</c:v>
                </c:pt>
                <c:pt idx="120">
                  <c:v>869.29698073734062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F12'!$M$131:$M$251</c:f>
              <c:numCache>
                <c:formatCode>0</c:formatCode>
                <c:ptCount val="121"/>
                <c:pt idx="0">
                  <c:v>64.124269627678018</c:v>
                </c:pt>
                <c:pt idx="1">
                  <c:v>67.579582656868297</c:v>
                </c:pt>
                <c:pt idx="2">
                  <c:v>74.639081106788581</c:v>
                </c:pt>
                <c:pt idx="3">
                  <c:v>84.222113956265389</c:v>
                </c:pt>
                <c:pt idx="4">
                  <c:v>95.858557256989229</c:v>
                </c:pt>
                <c:pt idx="5">
                  <c:v>109.23321492412902</c:v>
                </c:pt>
                <c:pt idx="6">
                  <c:v>124.10239495615542</c:v>
                </c:pt>
                <c:pt idx="7">
                  <c:v>140.26329711761923</c:v>
                </c:pt>
                <c:pt idx="8">
                  <c:v>157.53975085028071</c:v>
                </c:pt>
                <c:pt idx="9">
                  <c:v>175.77461212716298</c:v>
                </c:pt>
                <c:pt idx="10">
                  <c:v>194.8253376926682</c:v>
                </c:pt>
                <c:pt idx="11">
                  <c:v>214.56124207323558</c:v>
                </c:pt>
                <c:pt idx="12">
                  <c:v>234.86171331915079</c:v>
                </c:pt>
                <c:pt idx="13">
                  <c:v>255.61500445720003</c:v>
                </c:pt>
                <c:pt idx="14">
                  <c:v>276.71738401969833</c:v>
                </c:pt>
                <c:pt idx="15">
                  <c:v>298.07251657273321</c:v>
                </c:pt>
                <c:pt idx="16">
                  <c:v>319.59099311891521</c:v>
                </c:pt>
                <c:pt idx="17">
                  <c:v>341.18996001360813</c:v>
                </c:pt>
                <c:pt idx="18">
                  <c:v>362.79281265076895</c:v>
                </c:pt>
                <c:pt idx="19">
                  <c:v>384.32893134956396</c:v>
                </c:pt>
                <c:pt idx="20">
                  <c:v>405.73344417548572</c:v>
                </c:pt>
                <c:pt idx="21">
                  <c:v>426.94700632360059</c:v>
                </c:pt>
                <c:pt idx="22">
                  <c:v>447.91558904131779</c:v>
                </c:pt>
                <c:pt idx="23">
                  <c:v>468.59027340100477</c:v>
                </c:pt>
                <c:pt idx="24">
                  <c:v>488.92704587972344</c:v>
                </c:pt>
                <c:pt idx="25">
                  <c:v>508.8865938774187</c:v>
                </c:pt>
                <c:pt idx="26">
                  <c:v>528.43410014633719</c:v>
                </c:pt>
                <c:pt idx="27">
                  <c:v>547.53903570798957</c:v>
                </c:pt>
                <c:pt idx="28">
                  <c:v>566.17495126445669</c:v>
                </c:pt>
                <c:pt idx="29">
                  <c:v>584.3192674138179</c:v>
                </c:pt>
                <c:pt idx="30">
                  <c:v>601.95306418740449</c:v>
                </c:pt>
                <c:pt idx="31">
                  <c:v>619.06087056293154</c:v>
                </c:pt>
                <c:pt idx="32">
                  <c:v>635.63045468971802</c:v>
                </c:pt>
                <c:pt idx="33">
                  <c:v>651.65261560311342</c:v>
                </c:pt>
                <c:pt idx="34">
                  <c:v>667.12097721477187</c:v>
                </c:pt>
                <c:pt idx="35">
                  <c:v>682.03178535115421</c:v>
                </c:pt>
                <c:pt idx="36">
                  <c:v>696.38370858048631</c:v>
                </c:pt>
                <c:pt idx="37">
                  <c:v>710.17764352300935</c:v>
                </c:pt>
                <c:pt idx="38">
                  <c:v>723.41652528446571</c:v>
                </c:pt>
                <c:pt idx="39">
                  <c:v>736.10514359127956</c:v>
                </c:pt>
                <c:pt idx="40">
                  <c:v>748.24996514026861</c:v>
                </c:pt>
                <c:pt idx="41">
                  <c:v>759.85896260783784</c:v>
                </c:pt>
                <c:pt idx="42">
                  <c:v>770.94145069504225</c:v>
                </c:pt>
                <c:pt idx="43">
                  <c:v>781.50792951694484</c:v>
                </c:pt>
                <c:pt idx="44">
                  <c:v>791.56993557830071</c:v>
                </c:pt>
                <c:pt idx="45">
                  <c:v>801.13990051361191</c:v>
                </c:pt>
                <c:pt idx="46">
                  <c:v>810.23101770862854</c:v>
                </c:pt>
                <c:pt idx="47">
                  <c:v>818.85711686292109</c:v>
                </c:pt>
                <c:pt idx="48">
                  <c:v>827.03254649953408</c:v>
                </c:pt>
                <c:pt idx="49">
                  <c:v>834.77206437824782</c:v>
                </c:pt>
                <c:pt idx="50">
                  <c:v>842.09073572374461</c:v>
                </c:pt>
                <c:pt idx="51">
                  <c:v>849.00383913908865</c:v>
                </c:pt>
                <c:pt idx="52">
                  <c:v>855.52678003839367</c:v>
                </c:pt>
                <c:pt idx="53">
                  <c:v>861.67501140034187</c:v>
                </c:pt>
                <c:pt idx="54">
                  <c:v>867.46396161619452</c:v>
                </c:pt>
                <c:pt idx="55">
                  <c:v>872.90896918204157</c:v>
                </c:pt>
                <c:pt idx="56">
                  <c:v>878.02522396501536</c:v>
                </c:pt>
                <c:pt idx="57">
                  <c:v>882.82771475696165</c:v>
                </c:pt>
                <c:pt idx="58">
                  <c:v>887.33118281631141</c:v>
                </c:pt>
                <c:pt idx="59">
                  <c:v>891.55008108946754</c:v>
                </c:pt>
                <c:pt idx="60">
                  <c:v>895.49853879667126</c:v>
                </c:pt>
                <c:pt idx="61">
                  <c:v>899.19033106375889</c:v>
                </c:pt>
                <c:pt idx="62">
                  <c:v>902.63885328028766</c:v>
                </c:pt>
                <c:pt idx="63">
                  <c:v>905.85709986589177</c:v>
                </c:pt>
                <c:pt idx="64">
                  <c:v>908.85764713022252</c:v>
                </c:pt>
                <c:pt idx="65">
                  <c:v>911.65263991718336</c:v>
                </c:pt>
                <c:pt idx="66">
                  <c:v>914.25378173117679</c:v>
                </c:pt>
                <c:pt idx="67">
                  <c:v>916.67232805147319</c:v>
                </c:pt>
                <c:pt idx="68">
                  <c:v>918.91908255045746</c:v>
                </c:pt>
                <c:pt idx="69">
                  <c:v>921.00439594212514</c:v>
                </c:pt>
                <c:pt idx="70">
                  <c:v>922.93816719866413</c:v>
                </c:pt>
                <c:pt idx="71">
                  <c:v>924.72984688506392</c:v>
                </c:pt>
                <c:pt idx="72">
                  <c:v>926.38844237428577</c:v>
                </c:pt>
                <c:pt idx="73">
                  <c:v>927.92252471846609</c:v>
                </c:pt>
                <c:pt idx="74">
                  <c:v>929.34023696475867</c:v>
                </c:pt>
                <c:pt idx="75">
                  <c:v>930.64930371764535</c:v>
                </c:pt>
                <c:pt idx="76">
                  <c:v>931.8570417627318</c:v>
                </c:pt>
                <c:pt idx="77">
                  <c:v>932.97037158011028</c:v>
                </c:pt>
                <c:pt idx="78">
                  <c:v>933.99582958822134</c:v>
                </c:pt>
                <c:pt idx="79">
                  <c:v>934.93958097170889</c:v>
                </c:pt>
                <c:pt idx="80">
                  <c:v>935.80743295896934</c:v>
                </c:pt>
                <c:pt idx="81">
                  <c:v>936.60484842690255</c:v>
                </c:pt>
                <c:pt idx="82">
                  <c:v>937.33695972172006</c:v>
                </c:pt>
                <c:pt idx="83">
                  <c:v>938.00858259552888</c:v>
                </c:pt>
                <c:pt idx="84">
                  <c:v>938.62423016875903</c:v>
                </c:pt>
                <c:pt idx="85">
                  <c:v>939.18812683831334</c:v>
                </c:pt>
                <c:pt idx="86">
                  <c:v>939.70422206057958</c:v>
                </c:pt>
                <c:pt idx="87">
                  <c:v>940.17620394715084</c:v>
                </c:pt>
                <c:pt idx="88">
                  <c:v>940.60751261924463</c:v>
                </c:pt>
                <c:pt idx="89">
                  <c:v>941.00135327440012</c:v>
                </c:pt>
                <c:pt idx="90">
                  <c:v>941.36070892607302</c:v>
                </c:pt>
                <c:pt idx="91">
                  <c:v>941.68835278324582</c:v>
                </c:pt>
                <c:pt idx="92">
                  <c:v>941.98686024314748</c:v>
                </c:pt>
                <c:pt idx="93">
                  <c:v>942.25862047564351</c:v>
                </c:pt>
                <c:pt idx="94">
                  <c:v>942.50584758283298</c:v>
                </c:pt>
                <c:pt idx="95">
                  <c:v>942.73059132189633</c:v>
                </c:pt>
                <c:pt idx="96">
                  <c:v>942.93474738329814</c:v>
                </c:pt>
                <c:pt idx="97">
                  <c:v>943.12006722008471</c:v>
                </c:pt>
                <c:pt idx="98">
                  <c:v>943.28816742724746</c:v>
                </c:pt>
                <c:pt idx="99">
                  <c:v>943.44053867298487</c:v>
                </c:pt>
                <c:pt idx="100">
                  <c:v>943.57855418619476</c:v>
                </c:pt>
                <c:pt idx="101">
                  <c:v>943.70347780670761</c:v>
                </c:pt>
                <c:pt idx="102">
                  <c:v>943.81647160664033</c:v>
                </c:pt>
                <c:pt idx="103">
                  <c:v>943.91860309283823</c:v>
                </c:pt>
                <c:pt idx="104">
                  <c:v>944.01085200170121</c:v>
                </c:pt>
                <c:pt idx="105">
                  <c:v>944.09411669878466</c:v>
                </c:pt>
                <c:pt idx="106">
                  <c:v>944.16922019643903</c:v>
                </c:pt>
                <c:pt idx="107">
                  <c:v>944.23691580343336</c:v>
                </c:pt>
                <c:pt idx="108">
                  <c:v>944.29789242101288</c:v>
                </c:pt>
                <c:pt idx="109">
                  <c:v>944.35277950018428</c:v>
                </c:pt>
                <c:pt idx="110">
                  <c:v>944.40215167522842</c:v>
                </c:pt>
                <c:pt idx="111">
                  <c:v>944.44653308852025</c:v>
                </c:pt>
                <c:pt idx="112">
                  <c:v>944.48640142170495</c:v>
                </c:pt>
                <c:pt idx="113">
                  <c:v>944.52219164815438</c:v>
                </c:pt>
                <c:pt idx="114">
                  <c:v>944.55429952141969</c:v>
                </c:pt>
                <c:pt idx="115">
                  <c:v>944.5830848141178</c:v>
                </c:pt>
                <c:pt idx="116">
                  <c:v>944.60887432135064</c:v>
                </c:pt>
                <c:pt idx="117">
                  <c:v>944.63196464236853</c:v>
                </c:pt>
                <c:pt idx="118">
                  <c:v>944.65262475376062</c:v>
                </c:pt>
                <c:pt idx="119">
                  <c:v>944.67109838699696</c:v>
                </c:pt>
                <c:pt idx="120">
                  <c:v>944.68760622265813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F12'!$B$121:$B$251</c:f>
              <c:numCache>
                <c:formatCode>0</c:formatCode>
                <c:ptCount val="131"/>
                <c:pt idx="0">
                  <c:v>36.950782619864981</c:v>
                </c:pt>
                <c:pt idx="1">
                  <c:v>37.159872063716477</c:v>
                </c:pt>
                <c:pt idx="2">
                  <c:v>37.518013785708604</c:v>
                </c:pt>
                <c:pt idx="3">
                  <c:v>37.967459892655768</c:v>
                </c:pt>
                <c:pt idx="4">
                  <c:v>38.488553487669094</c:v>
                </c:pt>
                <c:pt idx="5">
                  <c:v>39.070111054418078</c:v>
                </c:pt>
                <c:pt idx="6">
                  <c:v>39.704646866529913</c:v>
                </c:pt>
                <c:pt idx="7">
                  <c:v>40.386685998230291</c:v>
                </c:pt>
                <c:pt idx="8">
                  <c:v>41.111990472161153</c:v>
                </c:pt>
                <c:pt idx="9">
                  <c:v>41.877147032712969</c:v>
                </c:pt>
                <c:pt idx="10">
                  <c:v>42.679324657445363</c:v>
                </c:pt>
                <c:pt idx="11">
                  <c:v>52.328562834869217</c:v>
                </c:pt>
                <c:pt idx="12">
                  <c:v>64.152139735369701</c:v>
                </c:pt>
                <c:pt idx="13">
                  <c:v>77.472466161025579</c:v>
                </c:pt>
                <c:pt idx="14">
                  <c:v>91.860613268536781</c:v>
                </c:pt>
                <c:pt idx="15">
                  <c:v>107.00323053348188</c:v>
                </c:pt>
                <c:pt idx="16">
                  <c:v>122.65515561113421</c:v>
                </c:pt>
                <c:pt idx="17">
                  <c:v>138.61737746147048</c:v>
                </c:pt>
                <c:pt idx="18">
                  <c:v>154.72502709912078</c:v>
                </c:pt>
                <c:pt idx="19">
                  <c:v>170.84006034127384</c:v>
                </c:pt>
                <c:pt idx="20">
                  <c:v>186.84639865455534</c:v>
                </c:pt>
                <c:pt idx="21">
                  <c:v>202.6464693894963</c:v>
                </c:pt>
                <c:pt idx="22">
                  <c:v>218.1585966907532</c:v>
                </c:pt>
                <c:pt idx="23">
                  <c:v>233.31493884060171</c:v>
                </c:pt>
                <c:pt idx="24">
                  <c:v>248.0597942404309</c:v>
                </c:pt>
                <c:pt idx="25">
                  <c:v>262.34816766368385</c:v>
                </c:pt>
                <c:pt idx="26">
                  <c:v>276.1445283968917</c:v>
                </c:pt>
                <c:pt idx="27">
                  <c:v>289.42171581162279</c:v>
                </c:pt>
                <c:pt idx="28">
                  <c:v>302.15996267667413</c:v>
                </c:pt>
                <c:pt idx="29">
                  <c:v>314.34601586127911</c:v>
                </c:pt>
                <c:pt idx="30">
                  <c:v>325.97234010618331</c:v>
                </c:pt>
                <c:pt idx="31">
                  <c:v>337.03639448615752</c:v>
                </c:pt>
                <c:pt idx="32">
                  <c:v>347.53997380226645</c:v>
                </c:pt>
                <c:pt idx="33">
                  <c:v>357.48860888930881</c:v>
                </c:pt>
                <c:pt idx="34">
                  <c:v>366.89102099876146</c:v>
                </c:pt>
                <c:pt idx="35">
                  <c:v>375.75862621196183</c:v>
                </c:pt>
                <c:pt idx="36">
                  <c:v>384.10508637870902</c:v>
                </c:pt>
                <c:pt idx="37">
                  <c:v>391.94590344757802</c:v>
                </c:pt>
                <c:pt idx="38">
                  <c:v>399.2980543131967</c:v>
                </c:pt>
                <c:pt idx="39">
                  <c:v>406.17966349142876</c:v>
                </c:pt>
                <c:pt idx="40">
                  <c:v>412.60971107237663</c:v>
                </c:pt>
                <c:pt idx="41">
                  <c:v>418.60777351135636</c:v>
                </c:pt>
                <c:pt idx="42">
                  <c:v>424.19379491175141</c:v>
                </c:pt>
                <c:pt idx="43">
                  <c:v>429.38788653896069</c:v>
                </c:pt>
                <c:pt idx="44">
                  <c:v>434.21015238678893</c:v>
                </c:pt>
                <c:pt idx="45">
                  <c:v>438.68053869979974</c:v>
                </c:pt>
                <c:pt idx="46">
                  <c:v>442.81870543919206</c:v>
                </c:pt>
                <c:pt idx="47">
                  <c:v>446.64391776653775</c:v>
                </c:pt>
                <c:pt idx="48">
                  <c:v>450.17495570941486</c:v>
                </c:pt>
                <c:pt idx="49">
                  <c:v>453.4300402653725</c:v>
                </c:pt>
                <c:pt idx="50">
                  <c:v>456.42677429521592</c:v>
                </c:pt>
                <c:pt idx="51">
                  <c:v>459.18209665266141</c:v>
                </c:pt>
                <c:pt idx="52">
                  <c:v>461.7122480941934</c:v>
                </c:pt>
                <c:pt idx="53">
                  <c:v>464.03274760970265</c:v>
                </c:pt>
                <c:pt idx="54">
                  <c:v>466.15837791041707</c:v>
                </c:pt>
                <c:pt idx="55">
                  <c:v>468.10317890507417</c:v>
                </c:pt>
                <c:pt idx="56">
                  <c:v>469.88044808756098</c:v>
                </c:pt>
                <c:pt idx="57">
                  <c:v>471.50274684881464</c:v>
                </c:pt>
                <c:pt idx="58">
                  <c:v>472.98191181215589</c:v>
                </c:pt>
                <c:pt idx="59">
                  <c:v>474.32907037400719</c:v>
                </c:pt>
                <c:pt idx="60">
                  <c:v>475.5546597108314</c:v>
                </c:pt>
                <c:pt idx="61">
                  <c:v>476.66844858786305</c:v>
                </c:pt>
                <c:pt idx="62">
                  <c:v>477.67956137562902</c:v>
                </c:pt>
                <c:pt idx="63">
                  <c:v>478.59650374628023</c:v>
                </c:pt>
                <c:pt idx="64">
                  <c:v>479.42718958332546</c:v>
                </c:pt>
                <c:pt idx="65">
                  <c:v>480.17896869549151</c:v>
                </c:pt>
                <c:pt idx="66">
                  <c:v>480.85865497819486</c:v>
                </c:pt>
                <c:pt idx="67">
                  <c:v>481.47255471457817</c:v>
                </c:pt>
                <c:pt idx="68">
                  <c:v>482.02649475238769</c:v>
                </c:pt>
                <c:pt idx="69">
                  <c:v>482.52585033328586</c:v>
                </c:pt>
                <c:pt idx="70">
                  <c:v>482.97557238768906</c:v>
                </c:pt>
                <c:pt idx="71">
                  <c:v>483.38021414108636</c:v>
                </c:pt>
                <c:pt idx="72">
                  <c:v>483.7439569072298</c:v>
                </c:pt>
                <c:pt idx="73">
                  <c:v>484.07063496980447</c:v>
                </c:pt>
                <c:pt idx="74">
                  <c:v>484.36375947739941</c:v>
                </c:pt>
                <c:pt idx="75">
                  <c:v>484.6265412970244</c:v>
                </c:pt>
                <c:pt idx="76">
                  <c:v>484.86191278926367</c:v>
                </c:pt>
                <c:pt idx="77">
                  <c:v>485.07254848363823</c:v>
                </c:pt>
                <c:pt idx="78">
                  <c:v>485.26088464606107</c:v>
                </c:pt>
                <c:pt idx="79">
                  <c:v>485.42913774161599</c:v>
                </c:pt>
                <c:pt idx="80">
                  <c:v>485.57932180545168</c:v>
                </c:pt>
                <c:pt idx="81">
                  <c:v>485.71326474254107</c:v>
                </c:pt>
                <c:pt idx="82">
                  <c:v>485.83262358357507</c:v>
                </c:pt>
                <c:pt idx="83">
                  <c:v>485.93889872950001</c:v>
                </c:pt>
                <c:pt idx="84">
                  <c:v>486.03344722131368</c:v>
                </c:pt>
                <c:pt idx="85">
                  <c:v>486.11749507484166</c:v>
                </c:pt>
                <c:pt idx="86">
                  <c:v>486.19214872245249</c:v>
                </c:pt>
                <c:pt idx="87">
                  <c:v>486.25840560514575</c:v>
                </c:pt>
                <c:pt idx="88">
                  <c:v>486.31716395927333</c:v>
                </c:pt>
                <c:pt idx="89">
                  <c:v>486.3692318424213</c:v>
                </c:pt>
                <c:pt idx="90">
                  <c:v>486.4153354427757</c:v>
                </c:pt>
                <c:pt idx="91">
                  <c:v>486.45612671569921</c:v>
                </c:pt>
                <c:pt idx="92">
                  <c:v>486.49219039032346</c:v>
                </c:pt>
                <c:pt idx="93">
                  <c:v>486.52405038777829</c:v>
                </c:pt>
                <c:pt idx="94">
                  <c:v>486.55217569128507</c:v>
                </c:pt>
                <c:pt idx="95">
                  <c:v>486.57698570679139</c:v>
                </c:pt>
                <c:pt idx="96">
                  <c:v>486.59885515114888</c:v>
                </c:pt>
                <c:pt idx="97">
                  <c:v>486.61811850308669</c:v>
                </c:pt>
                <c:pt idx="98">
                  <c:v>486.63507405042463</c:v>
                </c:pt>
                <c:pt idx="99">
                  <c:v>486.64998756514399</c:v>
                </c:pt>
                <c:pt idx="100">
                  <c:v>486.66309563610042</c:v>
                </c:pt>
                <c:pt idx="101">
                  <c:v>486.67460868735219</c:v>
                </c:pt>
                <c:pt idx="102">
                  <c:v>486.68471370829224</c:v>
                </c:pt>
                <c:pt idx="103">
                  <c:v>486.69357672003974</c:v>
                </c:pt>
                <c:pt idx="104">
                  <c:v>486.70134500086192</c:v>
                </c:pt>
                <c:pt idx="105">
                  <c:v>486.70814909178193</c:v>
                </c:pt>
                <c:pt idx="106">
                  <c:v>486.71410460197535</c:v>
                </c:pt>
                <c:pt idx="107">
                  <c:v>486.7193138320842</c:v>
                </c:pt>
                <c:pt idx="108">
                  <c:v>486.72386723217267</c:v>
                </c:pt>
                <c:pt idx="109">
                  <c:v>486.72784470972664</c:v>
                </c:pt>
                <c:pt idx="110">
                  <c:v>486.73131680184895</c:v>
                </c:pt>
                <c:pt idx="111">
                  <c:v>486.73434572463259</c:v>
                </c:pt>
                <c:pt idx="112">
                  <c:v>486.73698631159817</c:v>
                </c:pt>
                <c:pt idx="113">
                  <c:v>486.73928685205834</c:v>
                </c:pt>
                <c:pt idx="114">
                  <c:v>486.74128983932235</c:v>
                </c:pt>
                <c:pt idx="115">
                  <c:v>486.74303263777017</c:v>
                </c:pt>
                <c:pt idx="116">
                  <c:v>486.74454807700801</c:v>
                </c:pt>
                <c:pt idx="117">
                  <c:v>486.74586498056453</c:v>
                </c:pt>
                <c:pt idx="118">
                  <c:v>486.7470086358893</c:v>
                </c:pt>
                <c:pt idx="119">
                  <c:v>486.74800121177719</c:v>
                </c:pt>
                <c:pt idx="120">
                  <c:v>486.74886212875526</c:v>
                </c:pt>
                <c:pt idx="121">
                  <c:v>486.74960838743112</c:v>
                </c:pt>
                <c:pt idx="122">
                  <c:v>486.75025485931093</c:v>
                </c:pt>
                <c:pt idx="123">
                  <c:v>486.75081454414646</c:v>
                </c:pt>
                <c:pt idx="124">
                  <c:v>486.75129879746243</c:v>
                </c:pt>
                <c:pt idx="125">
                  <c:v>486.75171753154478</c:v>
                </c:pt>
                <c:pt idx="126">
                  <c:v>486.75207939283121</c:v>
                </c:pt>
                <c:pt idx="127">
                  <c:v>486.75239191834271</c:v>
                </c:pt>
                <c:pt idx="128">
                  <c:v>486.75266167351555</c:v>
                </c:pt>
                <c:pt idx="129">
                  <c:v>486.75289437354382</c:v>
                </c:pt>
                <c:pt idx="130">
                  <c:v>486.7530949901182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9E-4199-A8B8-809DD63C335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F12'!$E$126:$E$251</c:f>
              <c:numCache>
                <c:formatCode>0</c:formatCode>
                <c:ptCount val="126"/>
                <c:pt idx="0">
                  <c:v>48.501446447229</c:v>
                </c:pt>
                <c:pt idx="1">
                  <c:v>48.642803928738317</c:v>
                </c:pt>
                <c:pt idx="2">
                  <c:v>48.905611683320444</c:v>
                </c:pt>
                <c:pt idx="3">
                  <c:v>49.248542180794288</c:v>
                </c:pt>
                <c:pt idx="4">
                  <c:v>49.656570323125152</c:v>
                </c:pt>
                <c:pt idx="5">
                  <c:v>50.120914210080855</c:v>
                </c:pt>
                <c:pt idx="6">
                  <c:v>57.017114999534101</c:v>
                </c:pt>
                <c:pt idx="7">
                  <c:v>66.826052335243048</c:v>
                </c:pt>
                <c:pt idx="8">
                  <c:v>78.719128782200642</c:v>
                </c:pt>
                <c:pt idx="9">
                  <c:v>92.22881599275911</c:v>
                </c:pt>
                <c:pt idx="10">
                  <c:v>107.02367201836114</c:v>
                </c:pt>
                <c:pt idx="11">
                  <c:v>122.84397908438189</c:v>
                </c:pt>
                <c:pt idx="12">
                  <c:v>139.47495710495093</c:v>
                </c:pt>
                <c:pt idx="13">
                  <c:v>156.73331757281926</c:v>
                </c:pt>
                <c:pt idx="14">
                  <c:v>174.45965590226609</c:v>
                </c:pt>
                <c:pt idx="15">
                  <c:v>192.51375607505395</c:v>
                </c:pt>
                <c:pt idx="16">
                  <c:v>210.77148487256829</c:v>
                </c:pt>
                <c:pt idx="17">
                  <c:v>229.12261261452329</c:v>
                </c:pt>
                <c:pt idx="18">
                  <c:v>247.46920158835809</c:v>
                </c:pt>
                <c:pt idx="19">
                  <c:v>265.72435635873006</c:v>
                </c:pt>
                <c:pt idx="20">
                  <c:v>283.81121247133382</c:v>
                </c:pt>
                <c:pt idx="21">
                  <c:v>301.66208682808639</c:v>
                </c:pt>
                <c:pt idx="22">
                  <c:v>319.21774077076401</c:v>
                </c:pt>
                <c:pt idx="23">
                  <c:v>336.42672399468699</c:v>
                </c:pt>
                <c:pt idx="24">
                  <c:v>353.24477824231354</c:v>
                </c:pt>
                <c:pt idx="25">
                  <c:v>369.63428675365168</c:v>
                </c:pt>
                <c:pt idx="26">
                  <c:v>385.56376009527236</c:v>
                </c:pt>
                <c:pt idx="27">
                  <c:v>401.00735210129113</c:v>
                </c:pt>
                <c:pt idx="28">
                  <c:v>415.94440176156013</c:v>
                </c:pt>
                <c:pt idx="29">
                  <c:v>430.35899831640108</c:v>
                </c:pt>
                <c:pt idx="30">
                  <c:v>444.23956777887025</c:v>
                </c:pt>
                <c:pt idx="31">
                  <c:v>457.57847974787438</c:v>
                </c:pt>
                <c:pt idx="32">
                  <c:v>470.3716737951566</c:v>
                </c:pt>
                <c:pt idx="33">
                  <c:v>482.61830497288605</c:v>
                </c:pt>
                <c:pt idx="34">
                  <c:v>494.3204081429443</c:v>
                </c:pt>
                <c:pt idx="35">
                  <c:v>505.48258090697311</c:v>
                </c:pt>
                <c:pt idx="36">
                  <c:v>516.11168494153526</c:v>
                </c:pt>
                <c:pt idx="37">
                  <c:v>526.21656553243531</c:v>
                </c:pt>
                <c:pt idx="38">
                  <c:v>535.80778906877742</c:v>
                </c:pt>
                <c:pt idx="39">
                  <c:v>544.89739820979446</c:v>
                </c:pt>
                <c:pt idx="40">
                  <c:v>553.49868438248893</c:v>
                </c:pt>
                <c:pt idx="41">
                  <c:v>561.62597721047962</c:v>
                </c:pt>
                <c:pt idx="42">
                  <c:v>569.29445041760675</c:v>
                </c:pt>
                <c:pt idx="43">
                  <c:v>576.51994369623515</c:v>
                </c:pt>
                <c:pt idx="44">
                  <c:v>583.31879998150578</c:v>
                </c:pt>
                <c:pt idx="45">
                  <c:v>589.70771753004692</c:v>
                </c:pt>
                <c:pt idx="46">
                  <c:v>595.7036161655468</c:v>
                </c:pt>
                <c:pt idx="47">
                  <c:v>601.32351702436665</c:v>
                </c:pt>
                <c:pt idx="48">
                  <c:v>606.58443511209578</c:v>
                </c:pt>
                <c:pt idx="49">
                  <c:v>611.50328396644181</c:v>
                </c:pt>
                <c:pt idx="50">
                  <c:v>616.09679171282278</c:v>
                </c:pt>
                <c:pt idx="51">
                  <c:v>620.38142779608313</c:v>
                </c:pt>
                <c:pt idx="52">
                  <c:v>624.37333967441612</c:v>
                </c:pt>
                <c:pt idx="53">
                  <c:v>628.08829876932714</c:v>
                </c:pt>
                <c:pt idx="54">
                  <c:v>631.54165497779491</c:v>
                </c:pt>
                <c:pt idx="55">
                  <c:v>634.74829906909974</c:v>
                </c:pt>
                <c:pt idx="56">
                  <c:v>637.72263230858653</c:v>
                </c:pt>
                <c:pt idx="57">
                  <c:v>640.47854267334492</c:v>
                </c:pt>
                <c:pt idx="58">
                  <c:v>643.02938704996734</c:v>
                </c:pt>
                <c:pt idx="59">
                  <c:v>645.38797883162806</c:v>
                </c:pt>
                <c:pt idx="60">
                  <c:v>647.56658036035378</c:v>
                </c:pt>
                <c:pt idx="61">
                  <c:v>649.57689969003866</c:v>
                </c:pt>
                <c:pt idx="62">
                  <c:v>651.43009117614679</c:v>
                </c:pt>
                <c:pt idx="63">
                  <c:v>653.13675942880241</c:v>
                </c:pt>
                <c:pt idx="64">
                  <c:v>654.70696619676005</c:v>
                </c:pt>
                <c:pt idx="65">
                  <c:v>656.15023978032298</c:v>
                </c:pt>
                <c:pt idx="66">
                  <c:v>657.4755866013769</c:v>
                </c:pt>
                <c:pt idx="67">
                  <c:v>658.69150458815068</c:v>
                </c:pt>
                <c:pt idx="68">
                  <c:v>659.80599806089151</c:v>
                </c:pt>
                <c:pt idx="69">
                  <c:v>660.82659383223938</c:v>
                </c:pt>
                <c:pt idx="70">
                  <c:v>661.76035826256793</c:v>
                </c:pt>
                <c:pt idx="71">
                  <c:v>662.61391503582945</c:v>
                </c:pt>
                <c:pt idx="72">
                  <c:v>663.39346344544595</c:v>
                </c:pt>
                <c:pt idx="73">
                  <c:v>664.10479700246174</c:v>
                </c:pt>
                <c:pt idx="74">
                  <c:v>664.75332219949098</c:v>
                </c:pt>
                <c:pt idx="75">
                  <c:v>665.34407728394956</c:v>
                </c:pt>
                <c:pt idx="76">
                  <c:v>665.88175091263804</c:v>
                </c:pt>
                <c:pt idx="77">
                  <c:v>666.3707005769752</c:v>
                </c:pt>
                <c:pt idx="78">
                  <c:v>666.81497070408022</c:v>
                </c:pt>
                <c:pt idx="79">
                  <c:v>667.21831035350317</c:v>
                </c:pt>
                <c:pt idx="80">
                  <c:v>667.58419044275945</c:v>
                </c:pt>
                <c:pt idx="81">
                  <c:v>667.91582044696236</c:v>
                </c:pt>
                <c:pt idx="82">
                  <c:v>668.21616452884655</c:v>
                </c:pt>
                <c:pt idx="83">
                  <c:v>668.4879570653693</c:v>
                </c:pt>
                <c:pt idx="84">
                  <c:v>668.73371754594075</c:v>
                </c:pt>
                <c:pt idx="85">
                  <c:v>668.95576482521631</c:v>
                </c:pt>
                <c:pt idx="86">
                  <c:v>669.15623072036681</c:v>
                </c:pt>
                <c:pt idx="87">
                  <c:v>669.33707294885778</c:v>
                </c:pt>
                <c:pt idx="88">
                  <c:v>669.50008740810904</c:v>
                </c:pt>
                <c:pt idx="89">
                  <c:v>669.6469198030162</c:v>
                </c:pt>
                <c:pt idx="90">
                  <c:v>669.77907663124608</c:v>
                </c:pt>
                <c:pt idx="91">
                  <c:v>669.89793553955519</c:v>
                </c:pt>
                <c:pt idx="92">
                  <c:v>670.00475506714542</c:v>
                </c:pt>
                <c:pt idx="93">
                  <c:v>670.10068379433915</c:v>
                </c:pt>
                <c:pt idx="94">
                  <c:v>670.18676891667121</c:v>
                </c:pt>
                <c:pt idx="95">
                  <c:v>670.26396426589895</c:v>
                </c:pt>
                <c:pt idx="96">
                  <c:v>670.33313780047808</c:v>
                </c:pt>
                <c:pt idx="97">
                  <c:v>670.39507858877221</c:v>
                </c:pt>
                <c:pt idx="98">
                  <c:v>670.45050330870788</c:v>
                </c:pt>
                <c:pt idx="99">
                  <c:v>670.50006228777886</c:v>
                </c:pt>
                <c:pt idx="100">
                  <c:v>670.54434510728356</c:v>
                </c:pt>
                <c:pt idx="101">
                  <c:v>670.5838857944791</c:v>
                </c:pt>
                <c:pt idx="102">
                  <c:v>670.61916762597377</c:v>
                </c:pt>
                <c:pt idx="103">
                  <c:v>670.65062756519148</c:v>
                </c:pt>
                <c:pt idx="104">
                  <c:v>670.67866035614452</c:v>
                </c:pt>
                <c:pt idx="105">
                  <c:v>670.70362229506452</c:v>
                </c:pt>
                <c:pt idx="106">
                  <c:v>670.72583470068889</c:v>
                </c:pt>
                <c:pt idx="107">
                  <c:v>670.74558710318831</c:v>
                </c:pt>
                <c:pt idx="108">
                  <c:v>670.76314017087975</c:v>
                </c:pt>
                <c:pt idx="109">
                  <c:v>670.77872839299209</c:v>
                </c:pt>
                <c:pt idx="110">
                  <c:v>670.79256253586618</c:v>
                </c:pt>
                <c:pt idx="111">
                  <c:v>670.80483188907738</c:v>
                </c:pt>
                <c:pt idx="112">
                  <c:v>670.81570631707825</c:v>
                </c:pt>
                <c:pt idx="113">
                  <c:v>670.8253381310775</c:v>
                </c:pt>
                <c:pt idx="114">
                  <c:v>670.83386379500837</c:v>
                </c:pt>
                <c:pt idx="115">
                  <c:v>670.84140547859033</c:v>
                </c:pt>
                <c:pt idx="116">
                  <c:v>670.84807246967432</c:v>
                </c:pt>
                <c:pt idx="117">
                  <c:v>670.85396245726088</c:v>
                </c:pt>
                <c:pt idx="118">
                  <c:v>670.85916269582503</c:v>
                </c:pt>
                <c:pt idx="119">
                  <c:v>670.8637510608462</c:v>
                </c:pt>
                <c:pt idx="120">
                  <c:v>670.86779700474426</c:v>
                </c:pt>
                <c:pt idx="121">
                  <c:v>670.87136242176018</c:v>
                </c:pt>
                <c:pt idx="122">
                  <c:v>670.87450242968919</c:v>
                </c:pt>
                <c:pt idx="123">
                  <c:v>670.87726607577656</c:v>
                </c:pt>
                <c:pt idx="124">
                  <c:v>670.87969697352855</c:v>
                </c:pt>
                <c:pt idx="125">
                  <c:v>670.8818338766589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99E-4199-A8B8-809DD63C335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F12'!$H$128:$H$251</c:f>
              <c:numCache>
                <c:formatCode>0</c:formatCode>
                <c:ptCount val="124"/>
                <c:pt idx="0">
                  <c:v>55.744833426184073</c:v>
                </c:pt>
                <c:pt idx="1">
                  <c:v>55.848513407675568</c:v>
                </c:pt>
                <c:pt idx="2">
                  <c:v>56.053837362813169</c:v>
                </c:pt>
                <c:pt idx="3">
                  <c:v>56.330090887978599</c:v>
                </c:pt>
                <c:pt idx="4">
                  <c:v>61.62236511953904</c:v>
                </c:pt>
                <c:pt idx="5">
                  <c:v>70.101823060601873</c:v>
                </c:pt>
                <c:pt idx="6">
                  <c:v>80.910311126048896</c:v>
                </c:pt>
                <c:pt idx="7">
                  <c:v>93.58968355706952</c:v>
                </c:pt>
                <c:pt idx="8">
                  <c:v>107.81724263788158</c:v>
                </c:pt>
                <c:pt idx="9">
                  <c:v>123.33829360969617</c:v>
                </c:pt>
                <c:pt idx="10">
                  <c:v>139.93931243862494</c:v>
                </c:pt>
                <c:pt idx="11">
                  <c:v>157.43489635945934</c:v>
                </c:pt>
                <c:pt idx="12">
                  <c:v>175.66059785300411</c:v>
                </c:pt>
                <c:pt idx="13">
                  <c:v>194.46864419146914</c:v>
                </c:pt>
                <c:pt idx="14">
                  <c:v>213.7252103539538</c:v>
                </c:pt>
                <c:pt idx="15">
                  <c:v>233.30858489908576</c:v>
                </c:pt>
                <c:pt idx="16">
                  <c:v>253.10787404052189</c:v>
                </c:pt>
                <c:pt idx="17">
                  <c:v>273.0220414064766</c:v>
                </c:pt>
                <c:pt idx="18">
                  <c:v>292.9591623376848</c:v>
                </c:pt>
                <c:pt idx="19">
                  <c:v>312.83581761446374</c:v>
                </c:pt>
                <c:pt idx="20">
                  <c:v>332.57657878626424</c:v>
                </c:pt>
                <c:pt idx="21">
                  <c:v>352.11355407824419</c:v>
                </c:pt>
                <c:pt idx="22">
                  <c:v>371.38597452948312</c:v>
                </c:pt>
                <c:pt idx="23">
                  <c:v>390.3398069854843</c:v>
                </c:pt>
                <c:pt idx="24">
                  <c:v>408.92738520932261</c:v>
                </c:pt>
                <c:pt idx="25">
                  <c:v>427.10705351711931</c:v>
                </c:pt>
                <c:pt idx="26">
                  <c:v>444.84281949230518</c:v>
                </c:pt>
                <c:pt idx="27">
                  <c:v>462.10401381067931</c:v>
                </c:pt>
                <c:pt idx="28">
                  <c:v>478.86495622293324</c:v>
                </c:pt>
                <c:pt idx="29">
                  <c:v>495.10462743162805</c:v>
                </c:pt>
                <c:pt idx="30">
                  <c:v>510.80634705942214</c:v>
                </c:pt>
                <c:pt idx="31">
                  <c:v>525.95745819976241</c:v>
                </c:pt>
                <c:pt idx="32">
                  <c:v>540.54901921607757</c:v>
                </c:pt>
                <c:pt idx="33">
                  <c:v>554.57550354364605</c:v>
                </c:pt>
                <c:pt idx="34">
                  <c:v>568.03450827369863</c:v>
                </c:pt>
                <c:pt idx="35">
                  <c:v>580.92647227967745</c:v>
                </c:pt>
                <c:pt idx="36">
                  <c:v>593.2544045940557</c:v>
                </c:pt>
                <c:pt idx="37">
                  <c:v>605.02362367082117</c:v>
                </c:pt>
                <c:pt idx="38">
                  <c:v>616.24150808112188</c:v>
                </c:pt>
                <c:pt idx="39">
                  <c:v>626.91725909357422</c:v>
                </c:pt>
                <c:pt idx="40">
                  <c:v>637.061675490737</c:v>
                </c:pt>
                <c:pt idx="41">
                  <c:v>646.68694087268977</c:v>
                </c:pt>
                <c:pt idx="42">
                  <c:v>655.80642360011575</c:v>
                </c:pt>
                <c:pt idx="43">
                  <c:v>664.43448943474016</c:v>
                </c:pt>
                <c:pt idx="44">
                  <c:v>672.58632684581903</c:v>
                </c:pt>
                <c:pt idx="45">
                  <c:v>664.43448943474016</c:v>
                </c:pt>
                <c:pt idx="46">
                  <c:v>687.5252233257786</c:v>
                </c:pt>
                <c:pt idx="47">
                  <c:v>694.34537515267743</c:v>
                </c:pt>
                <c:pt idx="48">
                  <c:v>700.75522051125085</c:v>
                </c:pt>
                <c:pt idx="49">
                  <c:v>706.77187231988785</c:v>
                </c:pt>
                <c:pt idx="50">
                  <c:v>712.41247278584376</c:v>
                </c:pt>
                <c:pt idx="51">
                  <c:v>717.69410048762393</c:v>
                </c:pt>
                <c:pt idx="52">
                  <c:v>722.63368752522399</c:v>
                </c:pt>
                <c:pt idx="53">
                  <c:v>727.24794623278342</c:v>
                </c:pt>
                <c:pt idx="54">
                  <c:v>731.55330493128474</c:v>
                </c:pt>
                <c:pt idx="55">
                  <c:v>735.56585218792509</c:v>
                </c:pt>
                <c:pt idx="56">
                  <c:v>739.30128904317621</c:v>
                </c:pt>
                <c:pt idx="57">
                  <c:v>742.77488866586123</c:v>
                </c:pt>
                <c:pt idx="58">
                  <c:v>746.00146290029591</c:v>
                </c:pt>
                <c:pt idx="59">
                  <c:v>748.99533517718123</c:v>
                </c:pt>
                <c:pt idx="60">
                  <c:v>751.77031927100643</c:v>
                </c:pt>
                <c:pt idx="61">
                  <c:v>754.33970340075291</c:v>
                </c:pt>
                <c:pt idx="62">
                  <c:v>756.71623918723515</c:v>
                </c:pt>
                <c:pt idx="63">
                  <c:v>758.9121349990653</c:v>
                </c:pt>
                <c:pt idx="64">
                  <c:v>760.93905323954175</c:v>
                </c:pt>
                <c:pt idx="65">
                  <c:v>762.80811114843641</c:v>
                </c:pt>
                <c:pt idx="66">
                  <c:v>764.52988471526749</c:v>
                </c:pt>
                <c:pt idx="67">
                  <c:v>766.11441532395668</c:v>
                </c:pt>
                <c:pt idx="68">
                  <c:v>767.5712187724497</c:v>
                </c:pt>
                <c:pt idx="69">
                  <c:v>768.90929633468954</c:v>
                </c:pt>
                <c:pt idx="70">
                  <c:v>770.13714755604803</c:v>
                </c:pt>
                <c:pt idx="71">
                  <c:v>771.26278449674601</c:v>
                </c:pt>
                <c:pt idx="72">
                  <c:v>772.29374716074813</c:v>
                </c:pt>
                <c:pt idx="73">
                  <c:v>773.23711986995818</c:v>
                </c:pt>
                <c:pt idx="74">
                  <c:v>774.09954836515351</c:v>
                </c:pt>
                <c:pt idx="75">
                  <c:v>774.88725743586133</c:v>
                </c:pt>
                <c:pt idx="76">
                  <c:v>775.60606890123927</c:v>
                </c:pt>
                <c:pt idx="77">
                  <c:v>776.26141978288501</c:v>
                </c:pt>
                <c:pt idx="78">
                  <c:v>776.85838052835516</c:v>
                </c:pt>
                <c:pt idx="79">
                  <c:v>777.40167316095744</c:v>
                </c:pt>
                <c:pt idx="80">
                  <c:v>777.89568924710295</c:v>
                </c:pt>
                <c:pt idx="81">
                  <c:v>778.34450758714968</c:v>
                </c:pt>
                <c:pt idx="82">
                  <c:v>778.75191154924335</c:v>
                </c:pt>
                <c:pt idx="83">
                  <c:v>779.12140597818302</c:v>
                </c:pt>
                <c:pt idx="84">
                  <c:v>779.45623362283845</c:v>
                </c:pt>
                <c:pt idx="85">
                  <c:v>779.75939103613825</c:v>
                </c:pt>
                <c:pt idx="86">
                  <c:v>780.0336439111876</c:v>
                </c:pt>
                <c:pt idx="87">
                  <c:v>780.28154182568255</c:v>
                </c:pt>
                <c:pt idx="88">
                  <c:v>780.50543237453132</c:v>
                </c:pt>
                <c:pt idx="89">
                  <c:v>780.70747467749379</c:v>
                </c:pt>
                <c:pt idx="90">
                  <c:v>780.88965225477295</c:v>
                </c:pt>
                <c:pt idx="91">
                  <c:v>781.05378526888512</c:v>
                </c:pt>
                <c:pt idx="92">
                  <c:v>781.20154213583623</c:v>
                </c:pt>
                <c:pt idx="93">
                  <c:v>781.33445051270292</c:v>
                </c:pt>
                <c:pt idx="94">
                  <c:v>781.45390767220215</c:v>
                </c:pt>
                <c:pt idx="95">
                  <c:v>781.56119027777629</c:v>
                </c:pt>
                <c:pt idx="96">
                  <c:v>781.65746357517492</c:v>
                </c:pt>
                <c:pt idx="97">
                  <c:v>781.74379001851912</c:v>
                </c:pt>
                <c:pt idx="98">
                  <c:v>781.8211373504364</c:v>
                </c:pt>
                <c:pt idx="99">
                  <c:v>781.89038615708739</c:v>
                </c:pt>
                <c:pt idx="100">
                  <c:v>781.95233691982071</c:v>
                </c:pt>
                <c:pt idx="101">
                  <c:v>782.00771658580845</c:v>
                </c:pt>
                <c:pt idx="102">
                  <c:v>782.05718468038685</c:v>
                </c:pt>
                <c:pt idx="103">
                  <c:v>782.10133898396271</c:v>
                </c:pt>
                <c:pt idx="104">
                  <c:v>782.14072079629784</c:v>
                </c:pt>
                <c:pt idx="105">
                  <c:v>782.17581981076466</c:v>
                </c:pt>
                <c:pt idx="106">
                  <c:v>782.20707862079985</c:v>
                </c:pt>
                <c:pt idx="107">
                  <c:v>782.23489688030577</c:v>
                </c:pt>
                <c:pt idx="108">
                  <c:v>782.25963513916474</c:v>
                </c:pt>
                <c:pt idx="109">
                  <c:v>782.28161837437187</c:v>
                </c:pt>
                <c:pt idx="110">
                  <c:v>782.30113923656347</c:v>
                </c:pt>
                <c:pt idx="111">
                  <c:v>782.31846103094722</c:v>
                </c:pt>
                <c:pt idx="112">
                  <c:v>782.3338204508251</c:v>
                </c:pt>
                <c:pt idx="113">
                  <c:v>782.34743008107034</c:v>
                </c:pt>
                <c:pt idx="114">
                  <c:v>782.35948068806795</c:v>
                </c:pt>
                <c:pt idx="115">
                  <c:v>782.37014331177716</c:v>
                </c:pt>
                <c:pt idx="116">
                  <c:v>782.3795711747249</c:v>
                </c:pt>
                <c:pt idx="117">
                  <c:v>782.38790142189498</c:v>
                </c:pt>
                <c:pt idx="118">
                  <c:v>782.39525670465855</c:v>
                </c:pt>
                <c:pt idx="119">
                  <c:v>782.40174662107768</c:v>
                </c:pt>
                <c:pt idx="120">
                  <c:v>782.40746902413809</c:v>
                </c:pt>
                <c:pt idx="121">
                  <c:v>782.41251120870663</c:v>
                </c:pt>
                <c:pt idx="122">
                  <c:v>782.41695098728189</c:v>
                </c:pt>
                <c:pt idx="123">
                  <c:v>782.42085766391017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99E-4199-A8B8-809DD63C335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F12'!$K$131:$K$2511</c:f>
              <c:numCache>
                <c:formatCode>0</c:formatCode>
                <c:ptCount val="2381"/>
                <c:pt idx="0">
                  <c:v>60.628112774030001</c:v>
                </c:pt>
                <c:pt idx="1">
                  <c:v>64.211197124960563</c:v>
                </c:pt>
                <c:pt idx="2">
                  <c:v>71.457276587757747</c:v>
                </c:pt>
                <c:pt idx="3">
                  <c:v>81.236880546211182</c:v>
                </c:pt>
                <c:pt idx="4">
                  <c:v>93.059091978268384</c:v>
                </c:pt>
                <c:pt idx="5">
                  <c:v>106.59420159280057</c:v>
                </c:pt>
                <c:pt idx="6">
                  <c:v>121.58699193066843</c:v>
                </c:pt>
                <c:pt idx="7">
                  <c:v>137.82504053451669</c:v>
                </c:pt>
                <c:pt idx="8">
                  <c:v>155.12399858166884</c:v>
                </c:pt>
                <c:pt idx="9">
                  <c:v>173.31976208879564</c:v>
                </c:pt>
                <c:pt idx="10">
                  <c:v>192.26392129620899</c:v>
                </c:pt>
                <c:pt idx="11">
                  <c:v>211.82093958363782</c:v>
                </c:pt>
                <c:pt idx="12">
                  <c:v>231.86631316749515</c:v>
                </c:pt>
                <c:pt idx="13">
                  <c:v>252.28531636245327</c:v>
                </c:pt>
                <c:pt idx="14">
                  <c:v>272.97210948284635</c:v>
                </c:pt>
                <c:pt idx="15">
                  <c:v>293.82907702815942</c:v>
                </c:pt>
                <c:pt idx="16">
                  <c:v>314.7663143787953</c:v>
                </c:pt>
                <c:pt idx="17">
                  <c:v>335.70121091416547</c:v>
                </c:pt>
                <c:pt idx="18">
                  <c:v>356.55809562069703</c:v>
                </c:pt>
                <c:pt idx="19">
                  <c:v>377.26792275152934</c:v>
                </c:pt>
                <c:pt idx="20">
                  <c:v>397.76798259060814</c:v>
                </c:pt>
                <c:pt idx="21">
                  <c:v>418.00162737491161</c:v>
                </c:pt>
                <c:pt idx="22">
                  <c:v>437.91800583328887</c:v>
                </c:pt>
                <c:pt idx="23">
                  <c:v>457.47180215388607</c:v>
                </c:pt>
                <c:pt idx="24">
                  <c:v>476.62297683641697</c:v>
                </c:pt>
                <c:pt idx="25">
                  <c:v>495.33650804106594</c:v>
                </c:pt>
                <c:pt idx="26">
                  <c:v>513.58213285786951</c:v>
                </c:pt>
                <c:pt idx="27">
                  <c:v>531.33408848727186</c:v>
                </c:pt>
                <c:pt idx="28">
                  <c:v>548.57085371153335</c:v>
                </c:pt>
                <c:pt idx="29">
                  <c:v>565.274891295359</c:v>
                </c:pt>
                <c:pt idx="30">
                  <c:v>581.4323921162852</c:v>
                </c:pt>
                <c:pt idx="31">
                  <c:v>597.03302191578689</c:v>
                </c:pt>
                <c:pt idx="32">
                  <c:v>612.06967159885176</c:v>
                </c:pt>
                <c:pt idx="33">
                  <c:v>626.53821200674577</c:v>
                </c:pt>
                <c:pt idx="34">
                  <c:v>640.43725405509531</c:v>
                </c:pt>
                <c:pt idx="35">
                  <c:v>653.76791507546227</c:v>
                </c:pt>
                <c:pt idx="36">
                  <c:v>666.53359212931787</c:v>
                </c:pt>
                <c:pt idx="37">
                  <c:v>678.73974298380597</c:v>
                </c:pt>
                <c:pt idx="38">
                  <c:v>690.39367535267377</c:v>
                </c:pt>
                <c:pt idx="39">
                  <c:v>701.50434491635804</c:v>
                </c:pt>
                <c:pt idx="40">
                  <c:v>712.0821625448765</c:v>
                </c:pt>
                <c:pt idx="41">
                  <c:v>722.13881105777705</c:v>
                </c:pt>
                <c:pt idx="42">
                  <c:v>731.68707176849375</c:v>
                </c:pt>
                <c:pt idx="43">
                  <c:v>740.7406609771831</c:v>
                </c:pt>
                <c:pt idx="44">
                  <c:v>749.31407649738878</c:v>
                </c:pt>
                <c:pt idx="45">
                  <c:v>757.42245422833389</c:v>
                </c:pt>
                <c:pt idx="46">
                  <c:v>765.08143471677238</c:v>
                </c:pt>
                <c:pt idx="47">
                  <c:v>772.30703959040807</c:v>
                </c:pt>
                <c:pt idx="48">
                  <c:v>779.11555768908738</c:v>
                </c:pt>
                <c:pt idx="49">
                  <c:v>785.52344067035358</c:v>
                </c:pt>
                <c:pt idx="50">
                  <c:v>791.5472078224501</c:v>
                </c:pt>
                <c:pt idx="51">
                  <c:v>797.20335978034132</c:v>
                </c:pt>
                <c:pt idx="52">
                  <c:v>802.50830080863807</c:v>
                </c:pt>
                <c:pt idx="53">
                  <c:v>807.47826928915663</c:v>
                </c:pt>
                <c:pt idx="54">
                  <c:v>812.12927602998514</c:v>
                </c:pt>
                <c:pt idx="55">
                  <c:v>816.4770499970266</c:v>
                </c:pt>
                <c:pt idx="56">
                  <c:v>820.53699105769374</c:v>
                </c:pt>
                <c:pt idx="57">
                  <c:v>824.32412931942349</c:v>
                </c:pt>
                <c:pt idx="58">
                  <c:v>827.85309064255421</c:v>
                </c:pt>
                <c:pt idx="59">
                  <c:v>831.13806790753267</c:v>
                </c:pt>
                <c:pt idx="60">
                  <c:v>834.19279762001929</c:v>
                </c:pt>
                <c:pt idx="61">
                  <c:v>837.03054144386624</c:v>
                </c:pt>
                <c:pt idx="62">
                  <c:v>839.66407226083084</c:v>
                </c:pt>
                <c:pt idx="63">
                  <c:v>842.10566436690556</c:v>
                </c:pt>
                <c:pt idx="64">
                  <c:v>844.3670874279768</c:v>
                </c:pt>
                <c:pt idx="65">
                  <c:v>846.4596038318756</c:v>
                </c:pt>
                <c:pt idx="66">
                  <c:v>848.39396908945935</c:v>
                </c:pt>
                <c:pt idx="67">
                  <c:v>850.18043495389827</c:v>
                </c:pt>
                <c:pt idx="68">
                  <c:v>851.82875494461382</c:v>
                </c:pt>
                <c:pt idx="69">
                  <c:v>853.3481919800555</c:v>
                </c:pt>
                <c:pt idx="70">
                  <c:v>854.74752784156533</c:v>
                </c:pt>
                <c:pt idx="71">
                  <c:v>856.03507420871915</c:v>
                </c:pt>
                <c:pt idx="72">
                  <c:v>857.21868502464417</c:v>
                </c:pt>
                <c:pt idx="73">
                  <c:v>858.30576996770128</c:v>
                </c:pt>
                <c:pt idx="74">
                  <c:v>859.30330882348983</c:v>
                </c:pt>
                <c:pt idx="75">
                  <c:v>860.21786656827067</c:v>
                </c:pt>
                <c:pt idx="76">
                  <c:v>861.055608991496</c:v>
                </c:pt>
                <c:pt idx="77">
                  <c:v>861.82231870114151</c:v>
                </c:pt>
                <c:pt idx="78">
                  <c:v>862.52341137085944</c:v>
                </c:pt>
                <c:pt idx="79">
                  <c:v>863.16395210258304</c:v>
                </c:pt>
                <c:pt idx="80">
                  <c:v>863.74867179207399</c:v>
                </c:pt>
                <c:pt idx="81">
                  <c:v>864.28198339797905</c:v>
                </c:pt>
                <c:pt idx="82">
                  <c:v>864.76799802725122</c:v>
                </c:pt>
                <c:pt idx="83">
                  <c:v>865.21054076126916</c:v>
                </c:pt>
                <c:pt idx="84">
                  <c:v>865.61316615767419</c:v>
                </c:pt>
                <c:pt idx="85">
                  <c:v>865.97917337283968</c:v>
                </c:pt>
                <c:pt idx="86">
                  <c:v>866.31162085899757</c:v>
                </c:pt>
                <c:pt idx="87">
                  <c:v>866.61334059841408</c:v>
                </c:pt>
                <c:pt idx="88">
                  <c:v>866.88695184462642</c:v>
                </c:pt>
                <c:pt idx="89">
                  <c:v>867.13487434768138</c:v>
                </c:pt>
                <c:pt idx="90">
                  <c:v>867.35934104655621</c:v>
                </c:pt>
                <c:pt idx="91">
                  <c:v>867.56241021755591</c:v>
                </c:pt>
                <c:pt idx="92">
                  <c:v>867.74597707247085</c:v>
                </c:pt>
                <c:pt idx="93">
                  <c:v>867.91178480470933</c:v>
                </c:pt>
                <c:pt idx="94">
                  <c:v>868.06143508550485</c:v>
                </c:pt>
                <c:pt idx="95">
                  <c:v>868.19639801568667</c:v>
                </c:pt>
                <c:pt idx="96">
                  <c:v>868.31802154142576</c:v>
                </c:pt>
                <c:pt idx="97">
                  <c:v>868.42754034486097</c:v>
                </c:pt>
                <c:pt idx="98">
                  <c:v>868.5260842226096</c:v>
                </c:pt>
                <c:pt idx="99">
                  <c:v>868.61468596690645</c:v>
                </c:pt>
                <c:pt idx="100">
                  <c:v>868.69428876551967</c:v>
                </c:pt>
                <c:pt idx="101">
                  <c:v>868.76575313770957</c:v>
                </c:pt>
                <c:pt idx="102">
                  <c:v>868.82986342433492</c:v>
                </c:pt>
                <c:pt idx="103">
                  <c:v>868.88733385081605</c:v>
                </c:pt>
                <c:pt idx="104">
                  <c:v>868.9388141820566</c:v>
                </c:pt>
                <c:pt idx="105">
                  <c:v>868.98489498862239</c:v>
                </c:pt>
                <c:pt idx="106">
                  <c:v>869.02611254351439</c:v>
                </c:pt>
                <c:pt idx="107">
                  <c:v>869.06295336876531</c:v>
                </c:pt>
                <c:pt idx="108">
                  <c:v>869.09585845085178</c:v>
                </c:pt>
                <c:pt idx="109">
                  <c:v>869.1252271435834</c:v>
                </c:pt>
                <c:pt idx="110">
                  <c:v>869.15142077669429</c:v>
                </c:pt>
                <c:pt idx="111">
                  <c:v>869.174765987868</c:v>
                </c:pt>
                <c:pt idx="112">
                  <c:v>869.19555779536188</c:v>
                </c:pt>
                <c:pt idx="113">
                  <c:v>869.21406242778903</c:v>
                </c:pt>
                <c:pt idx="114">
                  <c:v>869.23051992697185</c:v>
                </c:pt>
                <c:pt idx="115">
                  <c:v>869.24514653910933</c:v>
                </c:pt>
                <c:pt idx="116">
                  <c:v>869.25813690880955</c:v>
                </c:pt>
                <c:pt idx="117">
                  <c:v>869.26966608984424</c:v>
                </c:pt>
                <c:pt idx="118">
                  <c:v>869.27989138577527</c:v>
                </c:pt>
                <c:pt idx="119">
                  <c:v>869.28895403290903</c:v>
                </c:pt>
                <c:pt idx="120">
                  <c:v>869.29698073734062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99E-4199-A8B8-809DD63C335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F12'!$M$131:$M$251</c:f>
              <c:numCache>
                <c:formatCode>0</c:formatCode>
                <c:ptCount val="121"/>
                <c:pt idx="0">
                  <c:v>64.124269627678018</c:v>
                </c:pt>
                <c:pt idx="1">
                  <c:v>67.579582656868297</c:v>
                </c:pt>
                <c:pt idx="2">
                  <c:v>74.639081106788581</c:v>
                </c:pt>
                <c:pt idx="3">
                  <c:v>84.222113956265389</c:v>
                </c:pt>
                <c:pt idx="4">
                  <c:v>95.858557256989229</c:v>
                </c:pt>
                <c:pt idx="5">
                  <c:v>109.23321492412902</c:v>
                </c:pt>
                <c:pt idx="6">
                  <c:v>124.10239495615542</c:v>
                </c:pt>
                <c:pt idx="7">
                  <c:v>140.26329711761923</c:v>
                </c:pt>
                <c:pt idx="8">
                  <c:v>157.53975085028071</c:v>
                </c:pt>
                <c:pt idx="9">
                  <c:v>175.77461212716298</c:v>
                </c:pt>
                <c:pt idx="10">
                  <c:v>194.8253376926682</c:v>
                </c:pt>
                <c:pt idx="11">
                  <c:v>214.56124207323558</c:v>
                </c:pt>
                <c:pt idx="12">
                  <c:v>234.86171331915079</c:v>
                </c:pt>
                <c:pt idx="13">
                  <c:v>255.61500445720003</c:v>
                </c:pt>
                <c:pt idx="14">
                  <c:v>276.71738401969833</c:v>
                </c:pt>
                <c:pt idx="15">
                  <c:v>298.07251657273321</c:v>
                </c:pt>
                <c:pt idx="16">
                  <c:v>319.59099311891521</c:v>
                </c:pt>
                <c:pt idx="17">
                  <c:v>341.18996001360813</c:v>
                </c:pt>
                <c:pt idx="18">
                  <c:v>362.79281265076895</c:v>
                </c:pt>
                <c:pt idx="19">
                  <c:v>384.32893134956396</c:v>
                </c:pt>
                <c:pt idx="20">
                  <c:v>405.73344417548572</c:v>
                </c:pt>
                <c:pt idx="21">
                  <c:v>426.94700632360059</c:v>
                </c:pt>
                <c:pt idx="22">
                  <c:v>447.91558904131779</c:v>
                </c:pt>
                <c:pt idx="23">
                  <c:v>468.59027340100477</c:v>
                </c:pt>
                <c:pt idx="24">
                  <c:v>488.92704587972344</c:v>
                </c:pt>
                <c:pt idx="25">
                  <c:v>508.8865938774187</c:v>
                </c:pt>
                <c:pt idx="26">
                  <c:v>528.43410014633719</c:v>
                </c:pt>
                <c:pt idx="27">
                  <c:v>547.53903570798957</c:v>
                </c:pt>
                <c:pt idx="28">
                  <c:v>566.17495126445669</c:v>
                </c:pt>
                <c:pt idx="29">
                  <c:v>584.3192674138179</c:v>
                </c:pt>
                <c:pt idx="30">
                  <c:v>601.95306418740449</c:v>
                </c:pt>
                <c:pt idx="31">
                  <c:v>619.06087056293154</c:v>
                </c:pt>
                <c:pt idx="32">
                  <c:v>635.63045468971802</c:v>
                </c:pt>
                <c:pt idx="33">
                  <c:v>651.65261560311342</c:v>
                </c:pt>
                <c:pt idx="34">
                  <c:v>667.12097721477187</c:v>
                </c:pt>
                <c:pt idx="35">
                  <c:v>682.03178535115421</c:v>
                </c:pt>
                <c:pt idx="36">
                  <c:v>696.38370858048631</c:v>
                </c:pt>
                <c:pt idx="37">
                  <c:v>710.17764352300935</c:v>
                </c:pt>
                <c:pt idx="38">
                  <c:v>723.41652528446571</c:v>
                </c:pt>
                <c:pt idx="39">
                  <c:v>736.10514359127956</c:v>
                </c:pt>
                <c:pt idx="40">
                  <c:v>748.24996514026861</c:v>
                </c:pt>
                <c:pt idx="41">
                  <c:v>759.85896260783784</c:v>
                </c:pt>
                <c:pt idx="42">
                  <c:v>770.94145069504225</c:v>
                </c:pt>
                <c:pt idx="43">
                  <c:v>781.50792951694484</c:v>
                </c:pt>
                <c:pt idx="44">
                  <c:v>791.56993557830071</c:v>
                </c:pt>
                <c:pt idx="45">
                  <c:v>801.13990051361191</c:v>
                </c:pt>
                <c:pt idx="46">
                  <c:v>810.23101770862854</c:v>
                </c:pt>
                <c:pt idx="47">
                  <c:v>818.85711686292109</c:v>
                </c:pt>
                <c:pt idx="48">
                  <c:v>827.03254649953408</c:v>
                </c:pt>
                <c:pt idx="49">
                  <c:v>834.77206437824782</c:v>
                </c:pt>
                <c:pt idx="50">
                  <c:v>842.09073572374461</c:v>
                </c:pt>
                <c:pt idx="51">
                  <c:v>849.00383913908865</c:v>
                </c:pt>
                <c:pt idx="52">
                  <c:v>855.52678003839367</c:v>
                </c:pt>
                <c:pt idx="53">
                  <c:v>861.67501140034187</c:v>
                </c:pt>
                <c:pt idx="54">
                  <c:v>867.46396161619452</c:v>
                </c:pt>
                <c:pt idx="55">
                  <c:v>872.90896918204157</c:v>
                </c:pt>
                <c:pt idx="56">
                  <c:v>878.02522396501536</c:v>
                </c:pt>
                <c:pt idx="57">
                  <c:v>882.82771475696165</c:v>
                </c:pt>
                <c:pt idx="58">
                  <c:v>887.33118281631141</c:v>
                </c:pt>
                <c:pt idx="59">
                  <c:v>891.55008108946754</c:v>
                </c:pt>
                <c:pt idx="60">
                  <c:v>895.49853879667126</c:v>
                </c:pt>
                <c:pt idx="61">
                  <c:v>899.19033106375889</c:v>
                </c:pt>
                <c:pt idx="62">
                  <c:v>902.63885328028766</c:v>
                </c:pt>
                <c:pt idx="63">
                  <c:v>905.85709986589177</c:v>
                </c:pt>
                <c:pt idx="64">
                  <c:v>908.85764713022252</c:v>
                </c:pt>
                <c:pt idx="65">
                  <c:v>911.65263991718336</c:v>
                </c:pt>
                <c:pt idx="66">
                  <c:v>914.25378173117679</c:v>
                </c:pt>
                <c:pt idx="67">
                  <c:v>916.67232805147319</c:v>
                </c:pt>
                <c:pt idx="68">
                  <c:v>918.91908255045746</c:v>
                </c:pt>
                <c:pt idx="69">
                  <c:v>921.00439594212514</c:v>
                </c:pt>
                <c:pt idx="70">
                  <c:v>922.93816719866413</c:v>
                </c:pt>
                <c:pt idx="71">
                  <c:v>924.72984688506392</c:v>
                </c:pt>
                <c:pt idx="72">
                  <c:v>926.38844237428577</c:v>
                </c:pt>
                <c:pt idx="73">
                  <c:v>927.92252471846609</c:v>
                </c:pt>
                <c:pt idx="74">
                  <c:v>929.34023696475867</c:v>
                </c:pt>
                <c:pt idx="75">
                  <c:v>930.64930371764535</c:v>
                </c:pt>
                <c:pt idx="76">
                  <c:v>931.8570417627318</c:v>
                </c:pt>
                <c:pt idx="77">
                  <c:v>932.97037158011028</c:v>
                </c:pt>
                <c:pt idx="78">
                  <c:v>933.99582958822134</c:v>
                </c:pt>
                <c:pt idx="79">
                  <c:v>934.93958097170889</c:v>
                </c:pt>
                <c:pt idx="80">
                  <c:v>935.80743295896934</c:v>
                </c:pt>
                <c:pt idx="81">
                  <c:v>936.60484842690255</c:v>
                </c:pt>
                <c:pt idx="82">
                  <c:v>937.33695972172006</c:v>
                </c:pt>
                <c:pt idx="83">
                  <c:v>938.00858259552888</c:v>
                </c:pt>
                <c:pt idx="84">
                  <c:v>938.62423016875903</c:v>
                </c:pt>
                <c:pt idx="85">
                  <c:v>939.18812683831334</c:v>
                </c:pt>
                <c:pt idx="86">
                  <c:v>939.70422206057958</c:v>
                </c:pt>
                <c:pt idx="87">
                  <c:v>940.17620394715084</c:v>
                </c:pt>
                <c:pt idx="88">
                  <c:v>940.60751261924463</c:v>
                </c:pt>
                <c:pt idx="89">
                  <c:v>941.00135327440012</c:v>
                </c:pt>
                <c:pt idx="90">
                  <c:v>941.36070892607302</c:v>
                </c:pt>
                <c:pt idx="91">
                  <c:v>941.68835278324582</c:v>
                </c:pt>
                <c:pt idx="92">
                  <c:v>941.98686024314748</c:v>
                </c:pt>
                <c:pt idx="93">
                  <c:v>942.25862047564351</c:v>
                </c:pt>
                <c:pt idx="94">
                  <c:v>942.50584758283298</c:v>
                </c:pt>
                <c:pt idx="95">
                  <c:v>942.73059132189633</c:v>
                </c:pt>
                <c:pt idx="96">
                  <c:v>942.93474738329814</c:v>
                </c:pt>
                <c:pt idx="97">
                  <c:v>943.12006722008471</c:v>
                </c:pt>
                <c:pt idx="98">
                  <c:v>943.28816742724746</c:v>
                </c:pt>
                <c:pt idx="99">
                  <c:v>943.44053867298487</c:v>
                </c:pt>
                <c:pt idx="100">
                  <c:v>943.57855418619476</c:v>
                </c:pt>
                <c:pt idx="101">
                  <c:v>943.70347780670761</c:v>
                </c:pt>
                <c:pt idx="102">
                  <c:v>943.81647160664033</c:v>
                </c:pt>
                <c:pt idx="103">
                  <c:v>943.91860309283823</c:v>
                </c:pt>
                <c:pt idx="104">
                  <c:v>944.01085200170121</c:v>
                </c:pt>
                <c:pt idx="105">
                  <c:v>944.09411669878466</c:v>
                </c:pt>
                <c:pt idx="106">
                  <c:v>944.16922019643903</c:v>
                </c:pt>
                <c:pt idx="107">
                  <c:v>944.23691580343336</c:v>
                </c:pt>
                <c:pt idx="108">
                  <c:v>944.29789242101288</c:v>
                </c:pt>
                <c:pt idx="109">
                  <c:v>944.35277950018428</c:v>
                </c:pt>
                <c:pt idx="110">
                  <c:v>944.40215167522842</c:v>
                </c:pt>
                <c:pt idx="111">
                  <c:v>944.44653308852025</c:v>
                </c:pt>
                <c:pt idx="112">
                  <c:v>944.48640142170495</c:v>
                </c:pt>
                <c:pt idx="113">
                  <c:v>944.52219164815438</c:v>
                </c:pt>
                <c:pt idx="114">
                  <c:v>944.55429952141969</c:v>
                </c:pt>
                <c:pt idx="115">
                  <c:v>944.5830848141178</c:v>
                </c:pt>
                <c:pt idx="116">
                  <c:v>944.60887432135064</c:v>
                </c:pt>
                <c:pt idx="117">
                  <c:v>944.63196464236853</c:v>
                </c:pt>
                <c:pt idx="118">
                  <c:v>944.65262475376062</c:v>
                </c:pt>
                <c:pt idx="119">
                  <c:v>944.67109838699696</c:v>
                </c:pt>
                <c:pt idx="120">
                  <c:v>944.68760622265813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99E-4199-A8B8-809DD63C33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S12'!$C$121:$C$251</c:f>
              <c:numCache>
                <c:formatCode>0.0000</c:formatCode>
                <c:ptCount val="131"/>
                <c:pt idx="0">
                  <c:v>0.49493744370651371</c:v>
                </c:pt>
                <c:pt idx="1">
                  <c:v>0.49468471322845475</c:v>
                </c:pt>
                <c:pt idx="2">
                  <c:v>0.49404919704286393</c:v>
                </c:pt>
                <c:pt idx="3">
                  <c:v>0.49308687035098725</c:v>
                </c:pt>
                <c:pt idx="4">
                  <c:v>0.49182612612646942</c:v>
                </c:pt>
                <c:pt idx="5">
                  <c:v>0.49028756933477669</c:v>
                </c:pt>
                <c:pt idx="6">
                  <c:v>0.48848821578157547</c:v>
                </c:pt>
                <c:pt idx="7">
                  <c:v>0.48644311804565765</c:v>
                </c:pt>
                <c:pt idx="8">
                  <c:v>0.48416614238493544</c:v>
                </c:pt>
                <c:pt idx="9">
                  <c:v>0.48167038333091472</c:v>
                </c:pt>
                <c:pt idx="10">
                  <c:v>0.47896839869706764</c:v>
                </c:pt>
                <c:pt idx="11">
                  <c:v>0.44314182289688026</c:v>
                </c:pt>
                <c:pt idx="12">
                  <c:v>0.3983138469628052</c:v>
                </c:pt>
                <c:pt idx="13">
                  <c:v>0.35206893312755116</c:v>
                </c:pt>
                <c:pt idx="14">
                  <c:v>0.30880748685381854</c:v>
                </c:pt>
                <c:pt idx="15">
                  <c:v>0.27046488055955703</c:v>
                </c:pt>
                <c:pt idx="16">
                  <c:v>0.23747762920211835</c:v>
                </c:pt>
                <c:pt idx="17">
                  <c:v>0.20953148358434881</c:v>
                </c:pt>
                <c:pt idx="18">
                  <c:v>0.18601542913389502</c:v>
                </c:pt>
                <c:pt idx="19">
                  <c:v>0.16625749617993402</c:v>
                </c:pt>
                <c:pt idx="20">
                  <c:v>0.14963081010688745</c:v>
                </c:pt>
                <c:pt idx="21">
                  <c:v>0.13559167613742348</c:v>
                </c:pt>
                <c:pt idx="22">
                  <c:v>0.1236855025602419</c:v>
                </c:pt>
                <c:pt idx="23">
                  <c:v>0.11353927848431071</c:v>
                </c:pt>
                <c:pt idx="24">
                  <c:v>0.1048496768485076</c:v>
                </c:pt>
                <c:pt idx="25">
                  <c:v>9.7370840567226849E-2</c:v>
                </c:pt>
                <c:pt idx="26">
                  <c:v>9.0903450568777106E-2</c:v>
                </c:pt>
                <c:pt idx="27">
                  <c:v>8.528553349160034E-2</c:v>
                </c:pt>
                <c:pt idx="28">
                  <c:v>8.0384976568369876E-2</c:v>
                </c:pt>
                <c:pt idx="29">
                  <c:v>7.6093535593724393E-2</c:v>
                </c:pt>
                <c:pt idx="30">
                  <c:v>7.2322079351373955E-2</c:v>
                </c:pt>
                <c:pt idx="31">
                  <c:v>6.8996828967126889E-2</c:v>
                </c:pt>
                <c:pt idx="32">
                  <c:v>6.6056385508522261E-2</c:v>
                </c:pt>
                <c:pt idx="33">
                  <c:v>6.3449377112861943E-2</c:v>
                </c:pt>
                <c:pt idx="34">
                  <c:v>6.1132591372927779E-2</c:v>
                </c:pt>
                <c:pt idx="35">
                  <c:v>5.9069487608341339E-2</c:v>
                </c:pt>
                <c:pt idx="36">
                  <c:v>5.72290069337777E-2</c:v>
                </c:pt>
                <c:pt idx="37">
                  <c:v>5.5584616379391216E-2</c:v>
                </c:pt>
                <c:pt idx="38">
                  <c:v>5.411353759173889E-2</c:v>
                </c:pt>
                <c:pt idx="39">
                  <c:v>5.279612167480556E-2</c:v>
                </c:pt>
                <c:pt idx="40">
                  <c:v>5.1615340231041605E-2</c:v>
                </c:pt>
                <c:pt idx="41">
                  <c:v>5.0556369208282298E-2</c:v>
                </c:pt>
                <c:pt idx="42">
                  <c:v>4.9606247204296655E-2</c:v>
                </c:pt>
                <c:pt idx="43">
                  <c:v>4.8753593778331279E-2</c:v>
                </c:pt>
                <c:pt idx="44">
                  <c:v>4.7988376338157196E-2</c:v>
                </c:pt>
                <c:pt idx="45">
                  <c:v>4.7301716517633235E-2</c:v>
                </c:pt>
                <c:pt idx="46">
                  <c:v>4.6685728790326571E-2</c:v>
                </c:pt>
                <c:pt idx="47">
                  <c:v>4.6133385498492219E-2</c:v>
                </c:pt>
                <c:pt idx="48">
                  <c:v>4.5638403604508881E-2</c:v>
                </c:pt>
                <c:pt idx="49">
                  <c:v>4.5195149362987165E-2</c:v>
                </c:pt>
                <c:pt idx="50">
                  <c:v>4.4798557819217703E-2</c:v>
                </c:pt>
                <c:pt idx="51">
                  <c:v>4.4444064604070466E-2</c:v>
                </c:pt>
                <c:pt idx="52">
                  <c:v>4.4127547948165355E-2</c:v>
                </c:pt>
                <c:pt idx="53">
                  <c:v>4.3845279203233521E-2</c:v>
                </c:pt>
                <c:pt idx="54">
                  <c:v>4.3593880454724482E-2</c:v>
                </c:pt>
                <c:pt idx="55">
                  <c:v>4.3370288051337261E-2</c:v>
                </c:pt>
                <c:pt idx="56">
                  <c:v>4.3171721075477211E-2</c:v>
                </c:pt>
                <c:pt idx="57">
                  <c:v>4.2995653942379829E-2</c:v>
                </c:pt>
                <c:pt idx="58">
                  <c:v>4.2839792451583425E-2</c:v>
                </c:pt>
                <c:pt idx="59">
                  <c:v>4.2702052727857362E-2</c:v>
                </c:pt>
                <c:pt idx="60">
                  <c:v>4.258054258373143E-2</c:v>
                </c:pt>
                <c:pt idx="61">
                  <c:v>4.2473544915656511E-2</c:v>
                </c:pt>
                <c:pt idx="62">
                  <c:v>4.2379502813098435E-2</c:v>
                </c:pt>
                <c:pt idx="63">
                  <c:v>4.229700611654294E-2</c:v>
                </c:pt>
                <c:pt idx="64">
                  <c:v>4.2224779208079898E-2</c:v>
                </c:pt>
                <c:pt idx="65">
                  <c:v>4.2161669858248325E-2</c:v>
                </c:pt>
                <c:pt idx="66">
                  <c:v>4.2106638986236636E-2</c:v>
                </c:pt>
                <c:pt idx="67">
                  <c:v>4.2058751218249979E-2</c:v>
                </c:pt>
                <c:pt idx="68">
                  <c:v>4.201716615165231E-2</c:v>
                </c:pt>
                <c:pt idx="69">
                  <c:v>4.1981130251038772E-2</c:v>
                </c:pt>
                <c:pt idx="70">
                  <c:v>4.1949969317290996E-2</c:v>
                </c:pt>
                <c:pt idx="71">
                  <c:v>4.1923081482446535E-2</c:v>
                </c:pt>
                <c:pt idx="72">
                  <c:v>4.1899930692353898E-2</c:v>
                </c:pt>
                <c:pt idx="73">
                  <c:v>4.1880040646019426E-2</c:v>
                </c:pt>
                <c:pt idx="74">
                  <c:v>4.1862989165669218E-2</c:v>
                </c:pt>
                <c:pt idx="75">
                  <c:v>4.1848402975196874E-2</c:v>
                </c:pt>
                <c:pt idx="76">
                  <c:v>4.1835952867152519E-2</c:v>
                </c:pt>
                <c:pt idx="77">
                  <c:v>4.1825349240018059E-2</c:v>
                </c:pt>
                <c:pt idx="78">
                  <c:v>4.1816337988439825E-2</c:v>
                </c:pt>
                <c:pt idx="79">
                  <c:v>4.1808696729546228E-2</c:v>
                </c:pt>
                <c:pt idx="80">
                  <c:v>4.1802231348626769E-2</c:v>
                </c:pt>
                <c:pt idx="81">
                  <c:v>4.179677284741927E-2</c:v>
                </c:pt>
                <c:pt idx="82">
                  <c:v>4.1792174478146704E-2</c:v>
                </c:pt>
                <c:pt idx="83">
                  <c:v>4.1788309146339742E-2</c:v>
                </c:pt>
                <c:pt idx="84">
                  <c:v>4.1785067065431614E-2</c:v>
                </c:pt>
                <c:pt idx="85">
                  <c:v>4.1782353646153667E-2</c:v>
                </c:pt>
                <c:pt idx="86">
                  <c:v>4.1780087603915224E-2</c:v>
                </c:pt>
                <c:pt idx="87">
                  <c:v>4.1778199267627963E-2</c:v>
                </c:pt>
                <c:pt idx="88">
                  <c:v>4.1776629073832505E-2</c:v>
                </c:pt>
                <c:pt idx="89">
                  <c:v>4.1775326230496145E-2</c:v>
                </c:pt>
                <c:pt idx="90">
                  <c:v>4.1774247535461516E-2</c:v>
                </c:pt>
                <c:pt idx="91">
                  <c:v>4.1773356335222681E-2</c:v>
                </c:pt>
                <c:pt idx="92">
                  <c:v>4.1772621610468047E-2</c:v>
                </c:pt>
                <c:pt idx="93">
                  <c:v>4.1772017175642745E-2</c:v>
                </c:pt>
                <c:pt idx="94">
                  <c:v>4.1771520980627946E-2</c:v>
                </c:pt>
                <c:pt idx="95">
                  <c:v>4.1771114503495646E-2</c:v>
                </c:pt>
                <c:pt idx="96">
                  <c:v>4.1770782224159475E-2</c:v>
                </c:pt>
                <c:pt idx="97">
                  <c:v>4.1770511169592864E-2</c:v>
                </c:pt>
                <c:pt idx="98">
                  <c:v>4.1770290522113868E-2</c:v>
                </c:pt>
                <c:pt idx="99">
                  <c:v>4.177011128303345E-2</c:v>
                </c:pt>
                <c:pt idx="100">
                  <c:v>4.1769965984722553E-2</c:v>
                </c:pt>
                <c:pt idx="101">
                  <c:v>4.1769848444869619E-2</c:v>
                </c:pt>
                <c:pt idx="102">
                  <c:v>4.1769753557369088E-2</c:v>
                </c:pt>
                <c:pt idx="103">
                  <c:v>4.1769677114902426E-2</c:v>
                </c:pt>
                <c:pt idx="104">
                  <c:v>4.176961565884417E-2</c:v>
                </c:pt>
                <c:pt idx="105">
                  <c:v>4.1769566352647877E-2</c:v>
                </c:pt>
                <c:pt idx="106">
                  <c:v>4.1769526875340794E-2</c:v>
                </c:pt>
                <c:pt idx="107">
                  <c:v>4.1769495332183999E-2</c:v>
                </c:pt>
                <c:pt idx="108">
                  <c:v>4.1769470179938518E-2</c:v>
                </c:pt>
                <c:pt idx="109">
                  <c:v>4.1769450164520418E-2</c:v>
                </c:pt>
                <c:pt idx="110">
                  <c:v>4.1769434269131774E-2</c:v>
                </c:pt>
                <c:pt idx="111">
                  <c:v>4.1769421671222808E-2</c:v>
                </c:pt>
                <c:pt idx="112">
                  <c:v>4.176941170687621E-2</c:v>
                </c:pt>
                <c:pt idx="113">
                  <c:v>4.1769403841411097E-2</c:v>
                </c:pt>
                <c:pt idx="114">
                  <c:v>4.1769397645183497E-2</c:v>
                </c:pt>
                <c:pt idx="115">
                  <c:v>4.1769392773716163E-2</c:v>
                </c:pt>
                <c:pt idx="116">
                  <c:v>4.1769388951424825E-2</c:v>
                </c:pt>
                <c:pt idx="117">
                  <c:v>4.1769385958323753E-2</c:v>
                </c:pt>
                <c:pt idx="118">
                  <c:v>4.1769383619192468E-2</c:v>
                </c:pt>
                <c:pt idx="119">
                  <c:v>4.1769381794769987E-2</c:v>
                </c:pt>
                <c:pt idx="120">
                  <c:v>4.1769380374614848E-2</c:v>
                </c:pt>
                <c:pt idx="121">
                  <c:v>4.1769379271330037E-2</c:v>
                </c:pt>
                <c:pt idx="122">
                  <c:v>4.1769378415903204E-2</c:v>
                </c:pt>
                <c:pt idx="123">
                  <c:v>4.1769377753956019E-2</c:v>
                </c:pt>
                <c:pt idx="124">
                  <c:v>4.1769377242732421E-2</c:v>
                </c:pt>
                <c:pt idx="125">
                  <c:v>4.1769376848686042E-2</c:v>
                </c:pt>
                <c:pt idx="126">
                  <c:v>4.176937654555217E-2</c:v>
                </c:pt>
                <c:pt idx="127">
                  <c:v>4.1769376312810545E-2</c:v>
                </c:pt>
                <c:pt idx="128">
                  <c:v>4.1769376134462723E-2</c:v>
                </c:pt>
                <c:pt idx="129">
                  <c:v>4.1769375998061749E-2</c:v>
                </c:pt>
                <c:pt idx="130">
                  <c:v>4.176937589394402E-2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6D-44CC-BD73-53CA4AFB08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S12'!$F$126:$F$251</c:f>
              <c:numCache>
                <c:formatCode>0.0000</c:formatCode>
                <c:ptCount val="126"/>
                <c:pt idx="0">
                  <c:v>0.39131799322731975</c:v>
                </c:pt>
                <c:pt idx="1">
                  <c:v>0.39122461980306977</c:v>
                </c:pt>
                <c:pt idx="2">
                  <c:v>0.39096663997705061</c:v>
                </c:pt>
                <c:pt idx="3">
                  <c:v>0.3905557377533731</c:v>
                </c:pt>
                <c:pt idx="4">
                  <c:v>0.38999839875584774</c:v>
                </c:pt>
                <c:pt idx="5">
                  <c:v>0.38929962339794849</c:v>
                </c:pt>
                <c:pt idx="6">
                  <c:v>0.37542507694648736</c:v>
                </c:pt>
                <c:pt idx="7">
                  <c:v>0.35186199854928418</c:v>
                </c:pt>
                <c:pt idx="8">
                  <c:v>0.32273377839729694</c:v>
                </c:pt>
                <c:pt idx="9">
                  <c:v>0.29164637240240321</c:v>
                </c:pt>
                <c:pt idx="10">
                  <c:v>0.26118610516705171</c:v>
                </c:pt>
                <c:pt idx="11">
                  <c:v>0.23288713389024521</c:v>
                </c:pt>
                <c:pt idx="12">
                  <c:v>0.20746256556420331</c:v>
                </c:pt>
                <c:pt idx="13">
                  <c:v>0.18508883535082421</c:v>
                </c:pt>
                <c:pt idx="14">
                  <c:v>0.16563911097162504</c:v>
                </c:pt>
                <c:pt idx="15">
                  <c:v>0.14884172210295812</c:v>
                </c:pt>
                <c:pt idx="16">
                  <c:v>0.13437519545796989</c:v>
                </c:pt>
                <c:pt idx="17">
                  <c:v>0.12191958593280258</c:v>
                </c:pt>
                <c:pt idx="18">
                  <c:v>0.1111809510082112</c:v>
                </c:pt>
                <c:pt idx="19">
                  <c:v>0.10190062463867994</c:v>
                </c:pt>
                <c:pt idx="20">
                  <c:v>9.3856521417738939E-2</c:v>
                </c:pt>
                <c:pt idx="21">
                  <c:v>8.6860651560859092E-2</c:v>
                </c:pt>
                <c:pt idx="22">
                  <c:v>8.0755131332396007E-2</c:v>
                </c:pt>
                <c:pt idx="23">
                  <c:v>7.5407866508623203E-2</c:v>
                </c:pt>
                <c:pt idx="24">
                  <c:v>7.0708468696511054E-2</c:v>
                </c:pt>
                <c:pt idx="25">
                  <c:v>6.6564633376468882E-2</c:v>
                </c:pt>
                <c:pt idx="26">
                  <c:v>6.2899039430842421E-2</c:v>
                </c:pt>
                <c:pt idx="27">
                  <c:v>5.9646749347261524E-2</c:v>
                </c:pt>
                <c:pt idx="28">
                  <c:v>5.6753055639765335E-2</c:v>
                </c:pt>
                <c:pt idx="29">
                  <c:v>5.4171709276569273E-2</c:v>
                </c:pt>
                <c:pt idx="30">
                  <c:v>5.1863467575791668E-2</c:v>
                </c:pt>
                <c:pt idx="31">
                  <c:v>4.9794905555738629E-2</c:v>
                </c:pt>
                <c:pt idx="32">
                  <c:v>4.793744275933292E-2</c:v>
                </c:pt>
                <c:pt idx="33">
                  <c:v>4.6266545505767143E-2</c:v>
                </c:pt>
                <c:pt idx="34">
                  <c:v>4.4761071664145703E-2</c:v>
                </c:pt>
                <c:pt idx="35">
                  <c:v>4.3402731167553638E-2</c:v>
                </c:pt>
                <c:pt idx="36">
                  <c:v>4.2175640590538716E-2</c:v>
                </c:pt>
                <c:pt idx="37">
                  <c:v>4.1065954295422161E-2</c:v>
                </c:pt>
                <c:pt idx="38">
                  <c:v>4.0061558043532154E-2</c:v>
                </c:pt>
                <c:pt idx="39">
                  <c:v>3.9151813698591421E-2</c:v>
                </c:pt>
                <c:pt idx="40">
                  <c:v>3.832734584134076E-2</c:v>
                </c:pt>
                <c:pt idx="41">
                  <c:v>3.7579862870434654E-2</c:v>
                </c:pt>
                <c:pt idx="42">
                  <c:v>3.6902006570800332E-2</c:v>
                </c:pt>
                <c:pt idx="43">
                  <c:v>3.628722525729438E-2</c:v>
                </c:pt>
                <c:pt idx="44">
                  <c:v>3.5729666505289207E-2</c:v>
                </c:pt>
                <c:pt idx="45">
                  <c:v>3.5224086206118922E-2</c:v>
                </c:pt>
                <c:pt idx="46">
                  <c:v>3.4765771270214511E-2</c:v>
                </c:pt>
                <c:pt idx="47">
                  <c:v>3.4350473772944722E-2</c:v>
                </c:pt>
                <c:pt idx="48">
                  <c:v>3.3974354720406517E-2</c:v>
                </c:pt>
                <c:pt idx="49">
                  <c:v>3.3633935922739583E-2</c:v>
                </c:pt>
                <c:pt idx="50">
                  <c:v>3.3326058715309366E-2</c:v>
                </c:pt>
                <c:pt idx="51">
                  <c:v>3.3047848474714557E-2</c:v>
                </c:pt>
                <c:pt idx="52">
                  <c:v>3.2796684046102836E-2</c:v>
                </c:pt>
                <c:pt idx="53">
                  <c:v>3.2570171337957393E-2</c:v>
                </c:pt>
                <c:pt idx="54">
                  <c:v>3.2366120456123942E-2</c:v>
                </c:pt>
                <c:pt idx="55">
                  <c:v>3.2182525844995931E-2</c:v>
                </c:pt>
                <c:pt idx="56">
                  <c:v>3.2017548984155597E-2</c:v>
                </c:pt>
                <c:pt idx="57">
                  <c:v>3.1869503256330131E-2</c:v>
                </c:pt>
                <c:pt idx="58">
                  <c:v>3.1736840659620957E-2</c:v>
                </c:pt>
                <c:pt idx="59">
                  <c:v>3.1618140085485462E-2</c:v>
                </c:pt>
                <c:pt idx="60">
                  <c:v>3.1512096925391482E-2</c:v>
                </c:pt>
                <c:pt idx="61">
                  <c:v>3.1417513804624153E-2</c:v>
                </c:pt>
                <c:pt idx="62">
                  <c:v>3.1333292272351758E-2</c:v>
                </c:pt>
                <c:pt idx="63">
                  <c:v>3.1258425303509883E-2</c:v>
                </c:pt>
                <c:pt idx="64">
                  <c:v>3.119199049094613E-2</c:v>
                </c:pt>
                <c:pt idx="65">
                  <c:v>3.1133143826064465E-2</c:v>
                </c:pt>
                <c:pt idx="66">
                  <c:v>3.1081113983311474E-2</c:v>
                </c:pt>
                <c:pt idx="67">
                  <c:v>3.1035197038577503E-2</c:v>
                </c:pt>
                <c:pt idx="68">
                  <c:v>3.0994751564211911E-2</c:v>
                </c:pt>
                <c:pt idx="69">
                  <c:v>3.0959194054102881E-2</c:v>
                </c:pt>
                <c:pt idx="70">
                  <c:v>3.0927994641348457E-2</c:v>
                </c:pt>
                <c:pt idx="71">
                  <c:v>3.0900673078626463E-2</c:v>
                </c:pt>
                <c:pt idx="72">
                  <c:v>3.0876794957620912E-2</c:v>
                </c:pt>
                <c:pt idx="73">
                  <c:v>3.0855968148934477E-2</c:v>
                </c:pt>
                <c:pt idx="74">
                  <c:v>3.0837839447953652E-2</c:v>
                </c:pt>
                <c:pt idx="75">
                  <c:v>3.0822091415271508E-2</c:v>
                </c:pt>
                <c:pt idx="76">
                  <c:v>3.0808439402639127E-2</c:v>
                </c:pt>
                <c:pt idx="77">
                  <c:v>3.0796628757131978E-2</c:v>
                </c:pt>
                <c:pt idx="78">
                  <c:v>3.0786432197391203E-2</c:v>
                </c:pt>
                <c:pt idx="79">
                  <c:v>3.0777647356535761E-2</c:v>
                </c:pt>
                <c:pt idx="80">
                  <c:v>3.0770094486731504E-2</c:v>
                </c:pt>
                <c:pt idx="81">
                  <c:v>3.0763614320530267E-2</c:v>
                </c:pt>
                <c:pt idx="82">
                  <c:v>3.0758066084028684E-2</c:v>
                </c:pt>
                <c:pt idx="83">
                  <c:v>3.0753325656704879E-2</c:v>
                </c:pt>
                <c:pt idx="84">
                  <c:v>3.074928387252349E-2</c:v>
                </c:pt>
                <c:pt idx="85">
                  <c:v>3.0745844956599142E-2</c:v>
                </c:pt>
                <c:pt idx="86">
                  <c:v>3.0742925091408829E-2</c:v>
                </c:pt>
                <c:pt idx="87">
                  <c:v>3.0740451106270827E-2</c:v>
                </c:pt>
                <c:pt idx="88">
                  <c:v>3.0738359283580857E-2</c:v>
                </c:pt>
                <c:pt idx="89">
                  <c:v>3.0736594275126705E-2</c:v>
                </c:pt>
                <c:pt idx="90">
                  <c:v>3.0735108121698468E-2</c:v>
                </c:pt>
                <c:pt idx="91">
                  <c:v>3.0733859369174884E-2</c:v>
                </c:pt>
                <c:pt idx="92">
                  <c:v>3.0732812274296487E-2</c:v>
                </c:pt>
                <c:pt idx="93">
                  <c:v>3.0731936093429627E-2</c:v>
                </c:pt>
                <c:pt idx="94">
                  <c:v>3.0731204447776425E-2</c:v>
                </c:pt>
                <c:pt idx="95">
                  <c:v>3.0730594758687387E-2</c:v>
                </c:pt>
                <c:pt idx="96">
                  <c:v>3.0730087746978194E-2</c:v>
                </c:pt>
                <c:pt idx="97">
                  <c:v>3.0729666990431944E-2</c:v>
                </c:pt>
                <c:pt idx="98">
                  <c:v>3.072931853397488E-2</c:v>
                </c:pt>
                <c:pt idx="99">
                  <c:v>3.0729030547339962E-2</c:v>
                </c:pt>
                <c:pt idx="100">
                  <c:v>3.0728793025370946E-2</c:v>
                </c:pt>
                <c:pt idx="101">
                  <c:v>3.0728597526464126E-2</c:v>
                </c:pt>
                <c:pt idx="102">
                  <c:v>3.0728436944988963E-2</c:v>
                </c:pt>
                <c:pt idx="103">
                  <c:v>3.0728305313868699E-2</c:v>
                </c:pt>
                <c:pt idx="104">
                  <c:v>3.0728197633832423E-2</c:v>
                </c:pt>
                <c:pt idx="105">
                  <c:v>3.072810972616857E-2</c:v>
                </c:pt>
                <c:pt idx="106">
                  <c:v>3.0728038106113416E-2</c:v>
                </c:pt>
                <c:pt idx="107">
                  <c:v>3.0727979874294854E-2</c:v>
                </c:pt>
                <c:pt idx="108">
                  <c:v>3.0727932623920606E-2</c:v>
                </c:pt>
                <c:pt idx="109">
                  <c:v>3.0727894361649889E-2</c:v>
                </c:pt>
                <c:pt idx="110">
                  <c:v>3.0727863440318245E-2</c:v>
                </c:pt>
                <c:pt idx="111">
                  <c:v>3.0727838501897243E-2</c:v>
                </c:pt>
                <c:pt idx="112">
                  <c:v>3.072781842926325E-2</c:v>
                </c:pt>
                <c:pt idx="113">
                  <c:v>3.0727802305524823E-2</c:v>
                </c:pt>
                <c:pt idx="114">
                  <c:v>3.0727789379815587E-2</c:v>
                </c:pt>
                <c:pt idx="115">
                  <c:v>3.0727779038600866E-2</c:v>
                </c:pt>
                <c:pt idx="116">
                  <c:v>3.0727770781672447E-2</c:v>
                </c:pt>
                <c:pt idx="117">
                  <c:v>3.0727764202117633E-2</c:v>
                </c:pt>
                <c:pt idx="118">
                  <c:v>3.0727758969647717E-2</c:v>
                </c:pt>
                <c:pt idx="119">
                  <c:v>3.0727754816757914E-2</c:v>
                </c:pt>
                <c:pt idx="120">
                  <c:v>3.0727751527267012E-2</c:v>
                </c:pt>
                <c:pt idx="121">
                  <c:v>3.0727748926851525E-2</c:v>
                </c:pt>
                <c:pt idx="122">
                  <c:v>3.0727746875246716E-2</c:v>
                </c:pt>
                <c:pt idx="123">
                  <c:v>3.0727745259836934E-2</c:v>
                </c:pt>
                <c:pt idx="124">
                  <c:v>3.0727743990400836E-2</c:v>
                </c:pt>
                <c:pt idx="125">
                  <c:v>3.0727742994813873E-2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66D-44CC-BD73-53CA4AFB08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S12'!$I$128:$I$251</c:f>
              <c:numCache>
                <c:formatCode>0.0000</c:formatCode>
                <c:ptCount val="124"/>
                <c:pt idx="0">
                  <c:v>0.34704942768974473</c:v>
                </c:pt>
                <c:pt idx="1">
                  <c:v>0.34699644879401359</c:v>
                </c:pt>
                <c:pt idx="2">
                  <c:v>0.34684139967573624</c:v>
                </c:pt>
                <c:pt idx="3">
                  <c:v>0.34658663494540459</c:v>
                </c:pt>
                <c:pt idx="4">
                  <c:v>0.33887850418366239</c:v>
                </c:pt>
                <c:pt idx="5">
                  <c:v>0.32307511965623026</c:v>
                </c:pt>
                <c:pt idx="6">
                  <c:v>0.30155904234994885</c:v>
                </c:pt>
                <c:pt idx="7">
                  <c:v>0.27691295533736698</c:v>
                </c:pt>
                <c:pt idx="8">
                  <c:v>0.25136817357043367</c:v>
                </c:pt>
                <c:pt idx="9">
                  <c:v>0.22653747168095806</c:v>
                </c:pt>
                <c:pt idx="10">
                  <c:v>0.20340526982851398</c:v>
                </c:pt>
                <c:pt idx="11">
                  <c:v>0.18245383374319707</c:v>
                </c:pt>
                <c:pt idx="12">
                  <c:v>0.16382193640450673</c:v>
                </c:pt>
                <c:pt idx="13">
                  <c:v>0.1474415977043933</c:v>
                </c:pt>
                <c:pt idx="14">
                  <c:v>0.13313666826393247</c:v>
                </c:pt>
                <c:pt idx="15">
                  <c:v>0.12068617265290479</c:v>
                </c:pt>
                <c:pt idx="16">
                  <c:v>0.10986138992306871</c:v>
                </c:pt>
                <c:pt idx="17">
                  <c:v>0.10044552339814787</c:v>
                </c:pt>
                <c:pt idx="18">
                  <c:v>9.2242712478580166E-2</c:v>
                </c:pt>
                <c:pt idx="19">
                  <c:v>8.508094231128592E-2</c:v>
                </c:pt>
                <c:pt idx="20">
                  <c:v>7.8811702911915138E-2</c:v>
                </c:pt>
                <c:pt idx="21">
                  <c:v>7.3308087592560328E-2</c:v>
                </c:pt>
                <c:pt idx="22">
                  <c:v>6.8462284551151401E-2</c:v>
                </c:pt>
                <c:pt idx="23">
                  <c:v>6.4182971404857125E-2</c:v>
                </c:pt>
                <c:pt idx="24">
                  <c:v>6.0392864551902591E-2</c:v>
                </c:pt>
                <c:pt idx="25">
                  <c:v>5.7026530807593616E-2</c:v>
                </c:pt>
                <c:pt idx="26">
                  <c:v>5.402849124830008E-2</c:v>
                </c:pt>
                <c:pt idx="27">
                  <c:v>5.135160809617955E-2</c:v>
                </c:pt>
                <c:pt idx="28">
                  <c:v>4.8955727816182085E-2</c:v>
                </c:pt>
                <c:pt idx="29">
                  <c:v>4.6806547498679074E-2</c:v>
                </c:pt>
                <c:pt idx="30">
                  <c:v>4.4874671433255749E-2</c:v>
                </c:pt>
                <c:pt idx="31">
                  <c:v>4.3134827399361468E-2</c:v>
                </c:pt>
                <c:pt idx="32">
                  <c:v>4.1565215903351625E-2</c:v>
                </c:pt>
                <c:pt idx="33">
                  <c:v>4.0146969492563848E-2</c:v>
                </c:pt>
                <c:pt idx="34">
                  <c:v>3.8863702945943351E-2</c:v>
                </c:pt>
                <c:pt idx="35">
                  <c:v>3.7701138397114538E-2</c:v>
                </c:pt>
                <c:pt idx="36">
                  <c:v>3.6646792240675206E-2</c:v>
                </c:pt>
                <c:pt idx="37">
                  <c:v>3.5689713021978528E-2</c:v>
                </c:pt>
                <c:pt idx="38">
                  <c:v>3.4820261459749258E-2</c:v>
                </c:pt>
                <c:pt idx="39">
                  <c:v>3.402992535408042E-2</c:v>
                </c:pt>
                <c:pt idx="40">
                  <c:v>3.3311163443991709E-2</c:v>
                </c:pt>
                <c:pt idx="41">
                  <c:v>3.2657273348377522E-2</c:v>
                </c:pt>
                <c:pt idx="42">
                  <c:v>3.206227959500569E-2</c:v>
                </c:pt>
                <c:pt idx="43">
                  <c:v>3.1520838450774309E-2</c:v>
                </c:pt>
                <c:pt idx="44">
                  <c:v>3.1028156843059349E-2</c:v>
                </c:pt>
                <c:pt idx="45">
                  <c:v>3.057992313162931E-2</c:v>
                </c:pt>
                <c:pt idx="46">
                  <c:v>3.0172247873596254E-2</c:v>
                </c:pt>
                <c:pt idx="47">
                  <c:v>2.9801613036715396E-2</c:v>
                </c:pt>
                <c:pt idx="48">
                  <c:v>2.9464828372381669E-2</c:v>
                </c:pt>
                <c:pt idx="49">
                  <c:v>2.9158993869686383E-2</c:v>
                </c:pt>
                <c:pt idx="50">
                  <c:v>2.8881467384595898E-2</c:v>
                </c:pt>
                <c:pt idx="51">
                  <c:v>2.8629836680730811E-2</c:v>
                </c:pt>
                <c:pt idx="52">
                  <c:v>2.8401895236040958E-2</c:v>
                </c:pt>
                <c:pt idx="53">
                  <c:v>2.8195621267484389E-2</c:v>
                </c:pt>
                <c:pt idx="54">
                  <c:v>2.800915950734819E-2</c:v>
                </c:pt>
                <c:pt idx="55">
                  <c:v>2.7840805333105356E-2</c:v>
                </c:pt>
                <c:pt idx="56">
                  <c:v>2.7688990910124806E-2</c:v>
                </c:pt>
                <c:pt idx="57">
                  <c:v>2.7552273055113288E-2</c:v>
                </c:pt>
                <c:pt idx="58">
                  <c:v>2.7429322569462899E-2</c:v>
                </c:pt>
                <c:pt idx="59">
                  <c:v>2.7318914826993994E-2</c:v>
                </c:pt>
                <c:pt idx="60">
                  <c:v>2.7219921430953788E-2</c:v>
                </c:pt>
                <c:pt idx="61">
                  <c:v>2.7131302781388242E-2</c:v>
                </c:pt>
                <c:pt idx="62">
                  <c:v>2.705210141681107E-2</c:v>
                </c:pt>
                <c:pt idx="63">
                  <c:v>2.698143601397943E-2</c:v>
                </c:pt>
                <c:pt idx="64">
                  <c:v>2.6918495946971866E-2</c:v>
                </c:pt>
                <c:pt idx="65">
                  <c:v>2.6862536321985101E-2</c:v>
                </c:pt>
                <c:pt idx="66">
                  <c:v>2.6812873417590897E-2</c:v>
                </c:pt>
                <c:pt idx="67">
                  <c:v>2.6768880471837141E-2</c:v>
                </c:pt>
                <c:pt idx="68">
                  <c:v>2.6729983767715834E-2</c:v>
                </c:pt>
                <c:pt idx="69">
                  <c:v>2.6695658977301424E-2</c:v>
                </c:pt>
                <c:pt idx="70">
                  <c:v>2.6665427732413323E-2</c:v>
                </c:pt>
                <c:pt idx="71">
                  <c:v>2.6638854396087881E-2</c:v>
                </c:pt>
                <c:pt idx="72">
                  <c:v>2.6615543014561236E-2</c:v>
                </c:pt>
                <c:pt idx="73">
                  <c:v>2.659513443396104E-2</c:v>
                </c:pt>
                <c:pt idx="74">
                  <c:v>2.6577303569574433E-2</c:v>
                </c:pt>
                <c:pt idx="75">
                  <c:v>2.6561756818491579E-2</c:v>
                </c:pt>
                <c:pt idx="76">
                  <c:v>2.6548229608704711E-2</c:v>
                </c:pt>
                <c:pt idx="77">
                  <c:v>2.6536484079456826E-2</c:v>
                </c:pt>
                <c:pt idx="78">
                  <c:v>2.6526306888862372E-2</c:v>
                </c:pt>
                <c:pt idx="79">
                  <c:v>2.6517507145642431E-2</c:v>
                </c:pt>
                <c:pt idx="80">
                  <c:v>2.6509914462300728E-2</c:v>
                </c:pt>
                <c:pt idx="81">
                  <c:v>2.6503377127282662E-2</c:v>
                </c:pt>
                <c:pt idx="82">
                  <c:v>2.6497760393667729E-2</c:v>
                </c:pt>
                <c:pt idx="83">
                  <c:v>2.6492944881801758E-2</c:v>
                </c:pt>
                <c:pt idx="84">
                  <c:v>2.6488825093027035E-2</c:v>
                </c:pt>
                <c:pt idx="85">
                  <c:v>2.6485308031356566E-2</c:v>
                </c:pt>
                <c:pt idx="86">
                  <c:v>2.6482311929598597E-2</c:v>
                </c:pt>
                <c:pt idx="87">
                  <c:v>2.6479765076096101E-2</c:v>
                </c:pt>
                <c:pt idx="88">
                  <c:v>2.6477604737925608E-2</c:v>
                </c:pt>
                <c:pt idx="89">
                  <c:v>2.6475776176116728E-2</c:v>
                </c:pt>
                <c:pt idx="90">
                  <c:v>2.6474231748219043E-2</c:v>
                </c:pt>
                <c:pt idx="91">
                  <c:v>2.6472930093363864E-2</c:v>
                </c:pt>
                <c:pt idx="92">
                  <c:v>2.6471835394848025E-2</c:v>
                </c:pt>
                <c:pt idx="93">
                  <c:v>2.6470916715205548E-2</c:v>
                </c:pt>
                <c:pt idx="94">
                  <c:v>2.6470147398728827E-2</c:v>
                </c:pt>
                <c:pt idx="95">
                  <c:v>2.6469504536449705E-2</c:v>
                </c:pt>
                <c:pt idx="96">
                  <c:v>2.6468968488687867E-2</c:v>
                </c:pt>
                <c:pt idx="97">
                  <c:v>2.646852246041247E-2</c:v>
                </c:pt>
                <c:pt idx="98">
                  <c:v>2.64681521248375E-2</c:v>
                </c:pt>
                <c:pt idx="99">
                  <c:v>2.646784529087421E-2</c:v>
                </c:pt>
                <c:pt idx="100">
                  <c:v>2.6467591610289692E-2</c:v>
                </c:pt>
                <c:pt idx="101">
                  <c:v>2.646738232066238E-2</c:v>
                </c:pt>
                <c:pt idx="102">
                  <c:v>2.6467210020477579E-2</c:v>
                </c:pt>
                <c:pt idx="103">
                  <c:v>2.646706847296381E-2</c:v>
                </c:pt>
                <c:pt idx="104">
                  <c:v>2.6466952435529451E-2</c:v>
                </c:pt>
                <c:pt idx="105">
                  <c:v>2.6466857511914601E-2</c:v>
                </c:pt>
                <c:pt idx="106">
                  <c:v>2.6466780024422498E-2</c:v>
                </c:pt>
                <c:pt idx="107">
                  <c:v>2.6466716903835254E-2</c:v>
                </c:pt>
                <c:pt idx="108">
                  <c:v>2.6466665594848074E-2</c:v>
                </c:pt>
                <c:pt idx="109">
                  <c:v>2.6466623975073173E-2</c:v>
                </c:pt>
                <c:pt idx="110">
                  <c:v>2.6466590285868074E-2</c:v>
                </c:pt>
                <c:pt idx="111">
                  <c:v>2.6466563073432162E-2</c:v>
                </c:pt>
                <c:pt idx="112">
                  <c:v>2.6466541138790323E-2</c:v>
                </c:pt>
                <c:pt idx="113">
                  <c:v>2.6466523495442772E-2</c:v>
                </c:pt>
                <c:pt idx="114">
                  <c:v>2.6466509333606392E-2</c:v>
                </c:pt>
                <c:pt idx="115">
                  <c:v>2.6466497990105482E-2</c:v>
                </c:pt>
                <c:pt idx="116">
                  <c:v>2.6466488923089077E-2</c:v>
                </c:pt>
                <c:pt idx="117">
                  <c:v>2.6466481690859054E-2</c:v>
                </c:pt>
                <c:pt idx="118">
                  <c:v>2.6466475934188612E-2</c:v>
                </c:pt>
                <c:pt idx="119">
                  <c:v>2.6466471361595398E-2</c:v>
                </c:pt>
                <c:pt idx="120">
                  <c:v>2.6466467737108177E-2</c:v>
                </c:pt>
                <c:pt idx="121">
                  <c:v>2.646646487013184E-2</c:v>
                </c:pt>
                <c:pt idx="122">
                  <c:v>2.6466462607072777E-2</c:v>
                </c:pt>
                <c:pt idx="123">
                  <c:v>2.6466460824437026E-2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66D-44CC-BD73-53CA4AFB08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5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S12'!$B$121:$B$251</c:f>
              <c:numCache>
                <c:formatCode>0</c:formatCode>
                <c:ptCount val="131"/>
                <c:pt idx="0">
                  <c:v>40.409147164584965</c:v>
                </c:pt>
                <c:pt idx="1">
                  <c:v>40.429791875868261</c:v>
                </c:pt>
                <c:pt idx="2">
                  <c:v>40.481798411393413</c:v>
                </c:pt>
                <c:pt idx="3">
                  <c:v>40.560804196152446</c:v>
                </c:pt>
                <c:pt idx="4">
                  <c:v>40.664777525171871</c:v>
                </c:pt>
                <c:pt idx="5">
                  <c:v>40.792386450131801</c:v>
                </c:pt>
                <c:pt idx="6">
                  <c:v>40.942645807740178</c:v>
                </c:pt>
                <c:pt idx="7">
                  <c:v>41.114776338808838</c:v>
                </c:pt>
                <c:pt idx="8">
                  <c:v>41.308134231532108</c:v>
                </c:pt>
                <c:pt idx="9">
                  <c:v>41.52217095369906</c:v>
                </c:pt>
                <c:pt idx="10">
                  <c:v>41.756408260765795</c:v>
                </c:pt>
                <c:pt idx="11">
                  <c:v>45.132278125447954</c:v>
                </c:pt>
                <c:pt idx="12">
                  <c:v>50.211661363275709</c:v>
                </c:pt>
                <c:pt idx="13">
                  <c:v>56.807057136035894</c:v>
                </c:pt>
                <c:pt idx="14">
                  <c:v>64.765269144745446</c:v>
                </c:pt>
                <c:pt idx="15">
                  <c:v>73.946754042974362</c:v>
                </c:pt>
                <c:pt idx="16">
                  <c:v>84.218459091057809</c:v>
                </c:pt>
                <c:pt idx="17">
                  <c:v>95.451049445506442</c:v>
                </c:pt>
                <c:pt idx="18">
                  <c:v>107.51796285459676</c:v>
                </c:pt>
                <c:pt idx="19">
                  <c:v>120.29532778693346</c:v>
                </c:pt>
                <c:pt idx="20">
                  <c:v>133.66231183078656</c:v>
                </c:pt>
                <c:pt idx="21">
                  <c:v>147.50167982088965</c:v>
                </c:pt>
                <c:pt idx="22">
                  <c:v>161.70043849932097</c:v>
                </c:pt>
                <c:pt idx="23">
                  <c:v>176.1504940579984</c:v>
                </c:pt>
                <c:pt idx="24">
                  <c:v>190.74927649893539</c:v>
                </c:pt>
                <c:pt idx="25">
                  <c:v>205.40030139918105</c:v>
                </c:pt>
                <c:pt idx="26">
                  <c:v>220.01365047048569</c:v>
                </c:pt>
                <c:pt idx="27">
                  <c:v>234.50635976815192</c:v>
                </c:pt>
                <c:pt idx="28">
                  <c:v>248.80270983209644</c:v>
                </c:pt>
                <c:pt idx="29">
                  <c:v>262.83441614256446</c:v>
                </c:pt>
                <c:pt idx="30">
                  <c:v>276.54072144179918</c:v>
                </c:pt>
                <c:pt idx="31">
                  <c:v>289.86839394501561</c:v>
                </c:pt>
                <c:pt idx="32">
                  <c:v>302.77163738272816</c:v>
                </c:pt>
                <c:pt idx="33">
                  <c:v>315.21192027503389</c:v>
                </c:pt>
                <c:pt idx="34">
                  <c:v>327.15773290214042</c:v>
                </c:pt>
                <c:pt idx="35">
                  <c:v>338.58428115390922</c:v>
                </c:pt>
                <c:pt idx="36">
                  <c:v>349.47312685580783</c:v>
                </c:pt>
                <c:pt idx="37">
                  <c:v>359.81178431619588</c:v>
                </c:pt>
                <c:pt idx="38">
                  <c:v>369.59328275468818</c:v>
                </c:pt>
                <c:pt idx="39">
                  <c:v>378.81570398653071</c:v>
                </c:pt>
                <c:pt idx="40">
                  <c:v>387.48170428550128</c:v>
                </c:pt>
                <c:pt idx="41">
                  <c:v>395.59802875882826</c:v>
                </c:pt>
                <c:pt idx="42">
                  <c:v>403.17502587189654</c:v>
                </c:pt>
                <c:pt idx="43">
                  <c:v>410.22616898631742</c:v>
                </c:pt>
                <c:pt idx="44">
                  <c:v>416.76759094883812</c:v>
                </c:pt>
                <c:pt idx="45">
                  <c:v>422.81763691481171</c:v>
                </c:pt>
                <c:pt idx="46">
                  <c:v>428.39643973050846</c:v>
                </c:pt>
                <c:pt idx="47">
                  <c:v>433.52552135272322</c:v>
                </c:pt>
                <c:pt idx="48">
                  <c:v>438.22742296849498</c:v>
                </c:pt>
                <c:pt idx="49">
                  <c:v>442.52536570615069</c:v>
                </c:pt>
                <c:pt idx="50">
                  <c:v>446.44294311234262</c:v>
                </c:pt>
                <c:pt idx="51">
                  <c:v>450.00384591665534</c:v>
                </c:pt>
                <c:pt idx="52">
                  <c:v>453.23161902159393</c:v>
                </c:pt>
                <c:pt idx="53">
                  <c:v>456.14945014479531</c:v>
                </c:pt>
                <c:pt idx="54">
                  <c:v>458.77998910355097</c:v>
                </c:pt>
                <c:pt idx="55">
                  <c:v>461.14519636867681</c:v>
                </c:pt>
                <c:pt idx="56">
                  <c:v>463.26621922331884</c:v>
                </c:pt>
                <c:pt idx="57">
                  <c:v>465.16329363899871</c:v>
                </c:pt>
                <c:pt idx="58">
                  <c:v>466.8556698215462</c:v>
                </c:pt>
                <c:pt idx="59">
                  <c:v>468.36155927821903</c:v>
                </c:pt>
                <c:pt idx="60">
                  <c:v>469.69810120835137</c:v>
                </c:pt>
                <c:pt idx="61">
                  <c:v>470.88134601705076</c:v>
                </c:pt>
                <c:pt idx="62">
                  <c:v>471.92625378838812</c:v>
                </c:pt>
                <c:pt idx="63">
                  <c:v>472.84670562481551</c:v>
                </c:pt>
                <c:pt idx="64">
                  <c:v>473.65552585702829</c:v>
                </c:pt>
                <c:pt idx="65">
                  <c:v>474.36451324726852</c:v>
                </c:pt>
                <c:pt idx="66">
                  <c:v>474.98447944366643</c:v>
                </c:pt>
                <c:pt idx="67">
                  <c:v>475.52529308862773</c:v>
                </c:pt>
                <c:pt idx="68">
                  <c:v>475.99592813599367</c:v>
                </c:pt>
                <c:pt idx="69">
                  <c:v>476.40451508580156</c:v>
                </c:pt>
                <c:pt idx="70">
                  <c:v>476.75839399854749</c:v>
                </c:pt>
                <c:pt idx="71">
                  <c:v>477.06416830008379</c:v>
                </c:pt>
                <c:pt idx="72">
                  <c:v>477.32775853134518</c:v>
                </c:pt>
                <c:pt idx="73">
                  <c:v>477.55445533219512</c:v>
                </c:pt>
                <c:pt idx="74">
                  <c:v>477.74897107446634</c:v>
                </c:pt>
                <c:pt idx="75">
                  <c:v>477.91548967481026</c:v>
                </c:pt>
                <c:pt idx="76">
                  <c:v>478.05771422271084</c:v>
                </c:pt>
                <c:pt idx="77">
                  <c:v>478.17891215273363</c:v>
                </c:pt>
                <c:pt idx="78">
                  <c:v>478.2819577727974</c:v>
                </c:pt>
                <c:pt idx="79">
                  <c:v>478.36937203225443</c:v>
                </c:pt>
                <c:pt idx="80">
                  <c:v>478.44335947528344</c:v>
                </c:pt>
                <c:pt idx="81">
                  <c:v>478.50584237713207</c:v>
                </c:pt>
                <c:pt idx="82">
                  <c:v>478.55849210378085</c:v>
                </c:pt>
                <c:pt idx="83">
                  <c:v>478.60275777039448</c:v>
                </c:pt>
                <c:pt idx="84">
                  <c:v>478.63989230128118</c:v>
                </c:pt>
                <c:pt idx="85">
                  <c:v>478.67097601480208</c:v>
                </c:pt>
                <c:pt idx="86">
                  <c:v>478.69693787156621</c:v>
                </c:pt>
                <c:pt idx="87">
                  <c:v>478.7185745340895</c:v>
                </c:pt>
                <c:pt idx="88">
                  <c:v>478.7365673916313</c:v>
                </c:pt>
                <c:pt idx="89">
                  <c:v>478.75149770583778</c:v>
                </c:pt>
                <c:pt idx="90">
                  <c:v>478.76386003176498</c:v>
                </c:pt>
                <c:pt idx="91">
                  <c:v>478.77407406539402</c:v>
                </c:pt>
                <c:pt idx="92">
                  <c:v>478.78249506341928</c:v>
                </c:pt>
                <c:pt idx="93">
                  <c:v>478.78942297433497</c:v>
                </c:pt>
                <c:pt idx="94">
                  <c:v>478.79511041207343</c:v>
                </c:pt>
                <c:pt idx="95">
                  <c:v>478.79976959499817</c:v>
                </c:pt>
                <c:pt idx="96">
                  <c:v>478.8035783642174</c:v>
                </c:pt>
                <c:pt idx="97">
                  <c:v>478.80668538619994</c:v>
                </c:pt>
                <c:pt idx="98">
                  <c:v>478.80921463573918</c:v>
                </c:pt>
                <c:pt idx="99">
                  <c:v>478.81126924657673</c:v>
                </c:pt>
                <c:pt idx="100">
                  <c:v>478.81293480859046</c:v>
                </c:pt>
                <c:pt idx="101">
                  <c:v>478.81428218245071</c:v>
                </c:pt>
                <c:pt idx="102">
                  <c:v>478.81536989512756</c:v>
                </c:pt>
                <c:pt idx="103">
                  <c:v>478.81624617262065</c:v>
                </c:pt>
                <c:pt idx="104">
                  <c:v>478.81695065980961</c:v>
                </c:pt>
                <c:pt idx="105">
                  <c:v>478.81751587138876</c:v>
                </c:pt>
                <c:pt idx="106">
                  <c:v>478.81796841245216</c:v>
                </c:pt>
                <c:pt idx="107">
                  <c:v>478.81833000241471</c:v>
                </c:pt>
                <c:pt idx="108">
                  <c:v>478.81861833157296</c:v>
                </c:pt>
                <c:pt idx="109">
                  <c:v>478.81884777569547</c:v>
                </c:pt>
                <c:pt idx="110">
                  <c:v>478.81902999055683</c:v>
                </c:pt>
                <c:pt idx="111">
                  <c:v>478.81917440525808</c:v>
                </c:pt>
                <c:pt idx="112">
                  <c:v>478.81928863047733</c:v>
                </c:pt>
                <c:pt idx="113">
                  <c:v>478.81937879543216</c:v>
                </c:pt>
                <c:pt idx="114">
                  <c:v>478.81944982527739</c:v>
                </c:pt>
                <c:pt idx="115">
                  <c:v>478.81950566887849</c:v>
                </c:pt>
                <c:pt idx="116">
                  <c:v>478.8195494853598</c:v>
                </c:pt>
                <c:pt idx="117">
                  <c:v>478.81958379650121</c:v>
                </c:pt>
                <c:pt idx="118">
                  <c:v>478.81961061092295</c:v>
                </c:pt>
                <c:pt idx="119">
                  <c:v>478.81963152502851</c:v>
                </c:pt>
                <c:pt idx="120">
                  <c:v>478.81964780485248</c:v>
                </c:pt>
                <c:pt idx="121">
                  <c:v>478.81966045226204</c:v>
                </c:pt>
                <c:pt idx="122">
                  <c:v>478.81967025837361</c:v>
                </c:pt>
                <c:pt idx="123">
                  <c:v>478.81967784654825</c:v>
                </c:pt>
                <c:pt idx="124">
                  <c:v>478.81968370691618</c:v>
                </c:pt>
                <c:pt idx="125">
                  <c:v>478.8196882240332</c:v>
                </c:pt>
                <c:pt idx="126">
                  <c:v>478.81969169898252</c:v>
                </c:pt>
                <c:pt idx="127">
                  <c:v>478.81969436699626</c:v>
                </c:pt>
                <c:pt idx="128">
                  <c:v>478.8196964114714</c:v>
                </c:pt>
                <c:pt idx="129">
                  <c:v>478.81969797509237</c:v>
                </c:pt>
                <c:pt idx="130">
                  <c:v>478.81969916863716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F46-480B-A930-05C212176E24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S12'!$E$126:$E$251</c:f>
              <c:numCache>
                <c:formatCode>0</c:formatCode>
                <c:ptCount val="126"/>
                <c:pt idx="0">
                  <c:v>51.109328848014002</c:v>
                </c:pt>
                <c:pt idx="1">
                  <c:v>51.121527091181974</c:v>
                </c:pt>
                <c:pt idx="2">
                  <c:v>51.155259694724805</c:v>
                </c:pt>
                <c:pt idx="3">
                  <c:v>51.209079951168292</c:v>
                </c:pt>
                <c:pt idx="4">
                  <c:v>51.282261834415067</c:v>
                </c:pt>
                <c:pt idx="5">
                  <c:v>51.374311193606445</c:v>
                </c:pt>
                <c:pt idx="6">
                  <c:v>53.27294639630793</c:v>
                </c:pt>
                <c:pt idx="7">
                  <c:v>56.840466098809657</c:v>
                </c:pt>
                <c:pt idx="8">
                  <c:v>61.970581757262721</c:v>
                </c:pt>
                <c:pt idx="9">
                  <c:v>68.576200126380172</c:v>
                </c:pt>
                <c:pt idx="10">
                  <c:v>76.57375183571969</c:v>
                </c:pt>
                <c:pt idx="11">
                  <c:v>85.87850975668573</c:v>
                </c:pt>
                <c:pt idx="12">
                  <c:v>96.402933925015077</c:v>
                </c:pt>
                <c:pt idx="13">
                  <c:v>108.05622047429961</c:v>
                </c:pt>
                <c:pt idx="14">
                  <c:v>120.74442975865838</c:v>
                </c:pt>
                <c:pt idx="15">
                  <c:v>134.37092582256889</c:v>
                </c:pt>
                <c:pt idx="16">
                  <c:v>148.83699280836123</c:v>
                </c:pt>
                <c:pt idx="17">
                  <c:v>164.04255187532573</c:v>
                </c:pt>
                <c:pt idx="18">
                  <c:v>179.8869304375973</c:v>
                </c:pt>
                <c:pt idx="19">
                  <c:v>196.26965066128065</c:v>
                </c:pt>
                <c:pt idx="20">
                  <c:v>213.0912130333864</c:v>
                </c:pt>
                <c:pt idx="21">
                  <c:v>230.25385650010878</c:v>
                </c:pt>
                <c:pt idx="22">
                  <c:v>247.6622806503533</c:v>
                </c:pt>
                <c:pt idx="23">
                  <c:v>265.22431844312842</c:v>
                </c:pt>
                <c:pt idx="24">
                  <c:v>282.85155043934441</c:v>
                </c:pt>
                <c:pt idx="25">
                  <c:v>300.45985361154493</c:v>
                </c:pt>
                <c:pt idx="26">
                  <c:v>317.96987968298032</c:v>
                </c:pt>
                <c:pt idx="27">
                  <c:v>335.30745964982299</c:v>
                </c:pt>
                <c:pt idx="28">
                  <c:v>352.40393269656022</c:v>
                </c:pt>
                <c:pt idx="29">
                  <c:v>369.19639913689304</c:v>
                </c:pt>
                <c:pt idx="30">
                  <c:v>385.62789830380353</c:v>
                </c:pt>
                <c:pt idx="31">
                  <c:v>401.64751347128708</c:v>
                </c:pt>
                <c:pt idx="32">
                  <c:v>417.21040691321002</c:v>
                </c:pt>
                <c:pt idx="33">
                  <c:v>432.27778908859733</c:v>
                </c:pt>
                <c:pt idx="34">
                  <c:v>446.81682668514622</c:v>
                </c:pt>
                <c:pt idx="35">
                  <c:v>460.80049485345057</c:v>
                </c:pt>
                <c:pt idx="36">
                  <c:v>474.20737942476234</c:v>
                </c:pt>
                <c:pt idx="37">
                  <c:v>487.02143522887781</c:v>
                </c:pt>
                <c:pt idx="38">
                  <c:v>499.23170682147133</c:v>
                </c:pt>
                <c:pt idx="39">
                  <c:v>510.83201799970624</c:v>
                </c:pt>
                <c:pt idx="40">
                  <c:v>521.82063644040647</c:v>
                </c:pt>
                <c:pt idx="41">
                  <c:v>532.19991964725011</c:v>
                </c:pt>
                <c:pt idx="42">
                  <c:v>541.97594815414504</c:v>
                </c:pt>
                <c:pt idx="43">
                  <c:v>551.15815161369062</c:v>
                </c:pt>
                <c:pt idx="44">
                  <c:v>559.75893301549058</c:v>
                </c:pt>
                <c:pt idx="45">
                  <c:v>567.79329584214213</c:v>
                </c:pt>
                <c:pt idx="46">
                  <c:v>575.27847849401667</c:v>
                </c:pt>
                <c:pt idx="47">
                  <c:v>582.23359980998259</c:v>
                </c:pt>
                <c:pt idx="48">
                  <c:v>588.67931899195435</c:v>
                </c:pt>
                <c:pt idx="49">
                  <c:v>594.63751271757019</c:v>
                </c:pt>
                <c:pt idx="50">
                  <c:v>600.13097170750575</c:v>
                </c:pt>
                <c:pt idx="51">
                  <c:v>605.18311851079568</c:v>
                </c:pt>
                <c:pt idx="52">
                  <c:v>609.81774779077273</c:v>
                </c:pt>
                <c:pt idx="53">
                  <c:v>614.05878994231534</c:v>
                </c:pt>
                <c:pt idx="54">
                  <c:v>617.93009845317533</c:v>
                </c:pt>
                <c:pt idx="55">
                  <c:v>621.45526104222199</c:v>
                </c:pt>
                <c:pt idx="56">
                  <c:v>624.65743426822974</c:v>
                </c:pt>
                <c:pt idx="57">
                  <c:v>627.5592010059795</c:v>
                </c:pt>
                <c:pt idx="58">
                  <c:v>630.18244993258463</c:v>
                </c:pt>
                <c:pt idx="59">
                  <c:v>632.54827595571146</c:v>
                </c:pt>
                <c:pt idx="60">
                  <c:v>634.67690034567693</c:v>
                </c:pt>
                <c:pt idx="61">
                  <c:v>636.58760920338386</c:v>
                </c:pt>
                <c:pt idx="62">
                  <c:v>638.29870880334647</c:v>
                </c:pt>
                <c:pt idx="63">
                  <c:v>639.82749629279249</c:v>
                </c:pt>
                <c:pt idx="64">
                  <c:v>641.19024420083906</c:v>
                </c:pt>
                <c:pt idx="65">
                  <c:v>642.40219721260951</c:v>
                </c:pt>
                <c:pt idx="66">
                  <c:v>643.47757968838221</c:v>
                </c:pt>
                <c:pt idx="67">
                  <c:v>644.42961245387016</c:v>
                </c:pt>
                <c:pt idx="68">
                  <c:v>645.27053745102444</c:v>
                </c:pt>
                <c:pt idx="69">
                  <c:v>646.01164891595397</c:v>
                </c:pt>
                <c:pt idx="70">
                  <c:v>646.66332983844575</c:v>
                </c:pt>
                <c:pt idx="71">
                  <c:v>647.23509255316844</c:v>
                </c:pt>
                <c:pt idx="72">
                  <c:v>647.73562241322145</c:v>
                </c:pt>
                <c:pt idx="73">
                  <c:v>648.17282359978856</c:v>
                </c:pt>
                <c:pt idx="74">
                  <c:v>648.55386622512447</c:v>
                </c:pt>
                <c:pt idx="75">
                  <c:v>648.88523398806558</c:v>
                </c:pt>
                <c:pt idx="76">
                  <c:v>649.17277174015999</c:v>
                </c:pt>
                <c:pt idx="77">
                  <c:v>649.42173241505657</c:v>
                </c:pt>
                <c:pt idx="78">
                  <c:v>649.6368228629874</c:v>
                </c:pt>
                <c:pt idx="79">
                  <c:v>649.82224821524301</c:v>
                </c:pt>
                <c:pt idx="80">
                  <c:v>649.98175447996368</c:v>
                </c:pt>
                <c:pt idx="81">
                  <c:v>650.11866914002007</c:v>
                </c:pt>
                <c:pt idx="82">
                  <c:v>650.2359395861082</c:v>
                </c:pt>
                <c:pt idx="83">
                  <c:v>650.33616927343837</c:v>
                </c:pt>
                <c:pt idx="84">
                  <c:v>650.42165153873123</c:v>
                </c:pt>
                <c:pt idx="85">
                  <c:v>650.49440105588303</c:v>
                </c:pt>
                <c:pt idx="86">
                  <c:v>650.55618294399187</c:v>
                </c:pt>
                <c:pt idx="87">
                  <c:v>650.60853957085055</c:v>
                </c:pt>
                <c:pt idx="88">
                  <c:v>650.65281511896319</c:v>
                </c:pt>
                <c:pt idx="89">
                  <c:v>650.69017800013091</c:v>
                </c:pt>
                <c:pt idx="90">
                  <c:v>650.72164121916126</c:v>
                </c:pt>
                <c:pt idx="91">
                  <c:v>650.74808079779871</c:v>
                </c:pt>
                <c:pt idx="92">
                  <c:v>650.77025237703617</c:v>
                </c:pt>
                <c:pt idx="93">
                  <c:v>650.78880612002592</c:v>
                </c:pt>
                <c:pt idx="94">
                  <c:v>650.8043000393078</c:v>
                </c:pt>
                <c:pt idx="95">
                  <c:v>650.81721187143955</c:v>
                </c:pt>
                <c:pt idx="96">
                  <c:v>650.82794961972331</c:v>
                </c:pt>
                <c:pt idx="97">
                  <c:v>650.83686088193679</c:v>
                </c:pt>
                <c:pt idx="98">
                  <c:v>650.8442410751037</c:v>
                </c:pt>
                <c:pt idx="99">
                  <c:v>650.85034066365256</c:v>
                </c:pt>
                <c:pt idx="100">
                  <c:v>650.85537149106972</c:v>
                </c:pt>
                <c:pt idx="101">
                  <c:v>650.85951230854494</c:v>
                </c:pt>
                <c:pt idx="102">
                  <c:v>650.86291358732774</c:v>
                </c:pt>
                <c:pt idx="103">
                  <c:v>650.86570169469576</c:v>
                </c:pt>
                <c:pt idx="104">
                  <c:v>650.86798250671097</c:v>
                </c:pt>
                <c:pt idx="105">
                  <c:v>650.86984452439867</c:v>
                </c:pt>
                <c:pt idx="106">
                  <c:v>650.87136155369944</c:v>
                </c:pt>
                <c:pt idx="107">
                  <c:v>650.87259500357766</c:v>
                </c:pt>
                <c:pt idx="108">
                  <c:v>650.87359585105014</c:v>
                </c:pt>
                <c:pt idx="109">
                  <c:v>650.87440631666277</c:v>
                </c:pt>
                <c:pt idx="110">
                  <c:v>650.8750612890924</c:v>
                </c:pt>
                <c:pt idx="111">
                  <c:v>650.87558953309167</c:v>
                </c:pt>
                <c:pt idx="112">
                  <c:v>650.87601471093217</c:v>
                </c:pt>
                <c:pt idx="113">
                  <c:v>650.87635624380539</c:v>
                </c:pt>
                <c:pt idx="114">
                  <c:v>650.87663003631371</c:v>
                </c:pt>
                <c:pt idx="115">
                  <c:v>650.87684908419806</c:v>
                </c:pt>
                <c:pt idx="116">
                  <c:v>650.87702398278054</c:v>
                </c:pt>
                <c:pt idx="117">
                  <c:v>650.87716335123662</c:v>
                </c:pt>
                <c:pt idx="118">
                  <c:v>650.87727418571626</c:v>
                </c:pt>
                <c:pt idx="119">
                  <c:v>650.87736215249458</c:v>
                </c:pt>
                <c:pt idx="120">
                  <c:v>650.87743183071882</c:v>
                </c:pt>
                <c:pt idx="121">
                  <c:v>650.8774869129104</c:v>
                </c:pt>
                <c:pt idx="122">
                  <c:v>650.87753037016057</c:v>
                </c:pt>
                <c:pt idx="123">
                  <c:v>650.87756458789829</c:v>
                </c:pt>
                <c:pt idx="124">
                  <c:v>650.87759147719669</c:v>
                </c:pt>
                <c:pt idx="125">
                  <c:v>650.877612565802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F46-480B-A930-05C212176E24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S12'!$H$128:$H$251</c:f>
              <c:numCache>
                <c:formatCode>0</c:formatCode>
                <c:ptCount val="124"/>
                <c:pt idx="0">
                  <c:v>57.628678811364011</c:v>
                </c:pt>
                <c:pt idx="1">
                  <c:v>57.637477471340162</c:v>
                </c:pt>
                <c:pt idx="2">
                  <c:v>57.663243253827545</c:v>
                </c:pt>
                <c:pt idx="3">
                  <c:v>57.705629656349743</c:v>
                </c:pt>
                <c:pt idx="4">
                  <c:v>59.018201960548595</c:v>
                </c:pt>
                <c:pt idx="5">
                  <c:v>61.905107460088857</c:v>
                </c:pt>
                <c:pt idx="6">
                  <c:v>66.322003956991921</c:v>
                </c:pt>
                <c:pt idx="7">
                  <c:v>72.224862053253219</c:v>
                </c:pt>
                <c:pt idx="8">
                  <c:v>79.564567446705723</c:v>
                </c:pt>
                <c:pt idx="9">
                  <c:v>88.285614965133959</c:v>
                </c:pt>
                <c:pt idx="10">
                  <c:v>98.325869417550052</c:v>
                </c:pt>
                <c:pt idx="11">
                  <c:v>109.61677038888593</c:v>
                </c:pt>
                <c:pt idx="12">
                  <c:v>122.08377241138385</c:v>
                </c:pt>
                <c:pt idx="13">
                  <c:v>135.64692943777061</c:v>
                </c:pt>
                <c:pt idx="14">
                  <c:v>150.22157502358141</c:v>
                </c:pt>
                <c:pt idx="15">
                  <c:v>165.71906756476812</c:v>
                </c:pt>
                <c:pt idx="16">
                  <c:v>182.04757844412086</c:v>
                </c:pt>
                <c:pt idx="17">
                  <c:v>199.11290541763242</c:v>
                </c:pt>
                <c:pt idx="18">
                  <c:v>216.81929620883852</c:v>
                </c:pt>
                <c:pt idx="19">
                  <c:v>235.07026904833674</c:v>
                </c:pt>
                <c:pt idx="20">
                  <c:v>253.76941825953492</c:v>
                </c:pt>
                <c:pt idx="21">
                  <c:v>272.82119417925861</c:v>
                </c:pt>
                <c:pt idx="22">
                  <c:v>292.13164782803966</c:v>
                </c:pt>
                <c:pt idx="23">
                  <c:v>311.60913186525477</c:v>
                </c:pt>
                <c:pt idx="24">
                  <c:v>331.16495050192032</c:v>
                </c:pt>
                <c:pt idx="25">
                  <c:v>350.71395220374887</c:v>
                </c:pt>
                <c:pt idx="26">
                  <c:v>370.1750601934358</c:v>
                </c:pt>
                <c:pt idx="27">
                  <c:v>389.47173694231316</c:v>
                </c:pt>
                <c:pt idx="28">
                  <c:v>408.53238001272439</c:v>
                </c:pt>
                <c:pt idx="29">
                  <c:v>427.29064775744075</c:v>
                </c:pt>
                <c:pt idx="30">
                  <c:v>445.68571448477252</c:v>
                </c:pt>
                <c:pt idx="31">
                  <c:v>463.66245574211024</c:v>
                </c:pt>
                <c:pt idx="32">
                  <c:v>481.17156534214689</c:v>
                </c:pt>
                <c:pt idx="33">
                  <c:v>498.16960664252537</c:v>
                </c:pt>
                <c:pt idx="34">
                  <c:v>514.61900138076339</c:v>
                </c:pt>
                <c:pt idx="35">
                  <c:v>530.48796005403119</c:v>
                </c:pt>
                <c:pt idx="36">
                  <c:v>545.75035841203839</c:v>
                </c:pt>
                <c:pt idx="37">
                  <c:v>560.38556509780699</c:v>
                </c:pt>
                <c:pt idx="38">
                  <c:v>574.37822582461513</c:v>
                </c:pt>
                <c:pt idx="39">
                  <c:v>587.7180097194032</c:v>
                </c:pt>
                <c:pt idx="40">
                  <c:v>600.39932359694797</c:v>
                </c:pt>
                <c:pt idx="41">
                  <c:v>612.4209999605996</c:v>
                </c:pt>
                <c:pt idx="42">
                  <c:v>623.78596446134725</c:v>
                </c:pt>
                <c:pt idx="43">
                  <c:v>634.50088839590182</c:v>
                </c:pt>
                <c:pt idx="44">
                  <c:v>644.57583159580349</c:v>
                </c:pt>
                <c:pt idx="45">
                  <c:v>654.02388076357443</c:v>
                </c:pt>
                <c:pt idx="46">
                  <c:v>662.86078795945491</c:v>
                </c:pt>
                <c:pt idx="47">
                  <c:v>671.10461354424433</c:v>
                </c:pt>
                <c:pt idx="48">
                  <c:v>678.77537745126131</c:v>
                </c:pt>
                <c:pt idx="49">
                  <c:v>685.8947222041138</c:v>
                </c:pt>
                <c:pt idx="50">
                  <c:v>692.48559062712718</c:v>
                </c:pt>
                <c:pt idx="51">
                  <c:v>698.57192072146586</c:v>
                </c:pt>
                <c:pt idx="52">
                  <c:v>704.17835971103568</c:v>
                </c:pt>
                <c:pt idx="53">
                  <c:v>709.32999880603086</c:v>
                </c:pt>
                <c:pt idx="54">
                  <c:v>714.05212979536248</c:v>
                </c:pt>
                <c:pt idx="55">
                  <c:v>718.37002416801874</c:v>
                </c:pt>
                <c:pt idx="56">
                  <c:v>722.30873508238847</c:v>
                </c:pt>
                <c:pt idx="57">
                  <c:v>725.89292215541184</c:v>
                </c:pt>
                <c:pt idx="58">
                  <c:v>729.14669873276512</c:v>
                </c:pt>
                <c:pt idx="59">
                  <c:v>732.09350102874043</c:v>
                </c:pt>
                <c:pt idx="60">
                  <c:v>734.75597829083074</c:v>
                </c:pt>
                <c:pt idx="61">
                  <c:v>737.15590294911192</c:v>
                </c:pt>
                <c:pt idx="62">
                  <c:v>739.31409955351342</c:v>
                </c:pt>
                <c:pt idx="63">
                  <c:v>741.25039118146799</c:v>
                </c:pt>
                <c:pt idx="64">
                  <c:v>742.98356191218977</c:v>
                </c:pt>
                <c:pt idx="65">
                  <c:v>744.53133390950143</c:v>
                </c:pt>
                <c:pt idx="66">
                  <c:v>745.9103576298827</c:v>
                </c:pt>
                <c:pt idx="67">
                  <c:v>747.13621367324242</c:v>
                </c:pt>
                <c:pt idx="68">
                  <c:v>748.22342481763008</c:v>
                </c:pt>
                <c:pt idx="69">
                  <c:v>749.18547682248425</c:v>
                </c:pt>
                <c:pt idx="70">
                  <c:v>750.03484664485165</c:v>
                </c:pt>
                <c:pt idx="71">
                  <c:v>750.78303678618977</c:v>
                </c:pt>
                <c:pt idx="72">
                  <c:v>751.44061457089549</c:v>
                </c:pt>
                <c:pt idx="73">
                  <c:v>752.01725524879134</c:v>
                </c:pt>
                <c:pt idx="74">
                  <c:v>752.52178790988796</c:v>
                </c:pt>
                <c:pt idx="75">
                  <c:v>752.96224329847564</c:v>
                </c:pt>
                <c:pt idx="76">
                  <c:v>753.34590271293803</c:v>
                </c:pt>
                <c:pt idx="77">
                  <c:v>753.67934727581212</c:v>
                </c:pt>
                <c:pt idx="78">
                  <c:v>753.96850695403134</c:v>
                </c:pt>
                <c:pt idx="79">
                  <c:v>754.21870880070867</c:v>
                </c:pt>
                <c:pt idx="80">
                  <c:v>754.43472397625578</c:v>
                </c:pt>
                <c:pt idx="81">
                  <c:v>754.6208131873102</c:v>
                </c:pt>
                <c:pt idx="82">
                  <c:v>754.7807702563224</c:v>
                </c:pt>
                <c:pt idx="83">
                  <c:v>754.91796360238459</c:v>
                </c:pt>
                <c:pt idx="84">
                  <c:v>755.03537547480107</c:v>
                </c:pt>
                <c:pt idx="85">
                  <c:v>755.13563883499262</c:v>
                </c:pt>
                <c:pt idx="86">
                  <c:v>755.22107182970365</c:v>
                </c:pt>
                <c:pt idx="87">
                  <c:v>755.29370983938463</c:v>
                </c:pt>
                <c:pt idx="88">
                  <c:v>755.35533512035136</c:v>
                </c:pt>
                <c:pt idx="89">
                  <c:v>755.40750408826932</c:v>
                </c:pt>
                <c:pt idx="90">
                  <c:v>755.45157231410224</c:v>
                </c:pt>
                <c:pt idx="91">
                  <c:v>755.48871732236114</c:v>
                </c:pt>
                <c:pt idx="92">
                  <c:v>755.51995929577367</c:v>
                </c:pt>
                <c:pt idx="93">
                  <c:v>755.54617980084936</c:v>
                </c:pt>
                <c:pt idx="94">
                  <c:v>755.56813865571667</c:v>
                </c:pt>
                <c:pt idx="95">
                  <c:v>755.58648906552423</c:v>
                </c:pt>
                <c:pt idx="96">
                  <c:v>755.60179115206051</c:v>
                </c:pt>
                <c:pt idx="97">
                  <c:v>755.61452400348048</c:v>
                </c:pt>
                <c:pt idx="98">
                  <c:v>755.62509636750053</c:v>
                </c:pt>
                <c:pt idx="99">
                  <c:v>755.63385610749947</c:v>
                </c:pt>
                <c:pt idx="100">
                  <c:v>755.64109853594255</c:v>
                </c:pt>
                <c:pt idx="101">
                  <c:v>755.64707373371539</c:v>
                </c:pt>
                <c:pt idx="102">
                  <c:v>755.65199295755303</c:v>
                </c:pt>
                <c:pt idx="103">
                  <c:v>755.6560342309939</c:v>
                </c:pt>
                <c:pt idx="104">
                  <c:v>755.65934720734367</c:v>
                </c:pt>
                <c:pt idx="105">
                  <c:v>755.6620573861702</c:v>
                </c:pt>
                <c:pt idx="106">
                  <c:v>755.66426975796799</c:v>
                </c:pt>
                <c:pt idx="107">
                  <c:v>755.66607194494259</c:v>
                </c:pt>
                <c:pt idx="108">
                  <c:v>755.66753689944017</c:v>
                </c:pt>
                <c:pt idx="109">
                  <c:v>755.66872521544201</c:v>
                </c:pt>
                <c:pt idx="110">
                  <c:v>755.66968710280253</c:v>
                </c:pt>
                <c:pt idx="111">
                  <c:v>755.67046406854888</c:v>
                </c:pt>
                <c:pt idx="112">
                  <c:v>755.67109034460395</c:v>
                </c:pt>
                <c:pt idx="113">
                  <c:v>755.67159409673764</c:v>
                </c:pt>
                <c:pt idx="114">
                  <c:v>755.67199844539346</c:v>
                </c:pt>
                <c:pt idx="115">
                  <c:v>755.67232232526624</c:v>
                </c:pt>
                <c:pt idx="116">
                  <c:v>755.67258120710596</c:v>
                </c:pt>
                <c:pt idx="117">
                  <c:v>755.67278770217365</c:v>
                </c:pt>
                <c:pt idx="118">
                  <c:v>755.67295206705592</c:v>
                </c:pt>
                <c:pt idx="119">
                  <c:v>755.67308262412814</c:v>
                </c:pt>
                <c:pt idx="120">
                  <c:v>755.67318611082908</c:v>
                </c:pt>
                <c:pt idx="121">
                  <c:v>755.67326796902785</c:v>
                </c:pt>
                <c:pt idx="122">
                  <c:v>755.67333258413203</c:v>
                </c:pt>
                <c:pt idx="123">
                  <c:v>755.67338348214616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F46-480B-A930-05C212176E24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S12'!$K$131:$K$251</c:f>
              <c:numCache>
                <c:formatCode>0</c:formatCode>
                <c:ptCount val="121"/>
                <c:pt idx="0">
                  <c:v>61.937867628790059</c:v>
                </c:pt>
                <c:pt idx="1">
                  <c:v>62.703508450742333</c:v>
                </c:pt>
                <c:pt idx="2">
                  <c:v>64.992040924713933</c:v>
                </c:pt>
                <c:pt idx="3">
                  <c:v>68.78777004720564</c:v>
                </c:pt>
                <c:pt idx="4">
                  <c:v>74.067198255635844</c:v>
                </c:pt>
                <c:pt idx="5">
                  <c:v>80.798587997437153</c:v>
                </c:pt>
                <c:pt idx="6">
                  <c:v>88.942108112230699</c:v>
                </c:pt>
                <c:pt idx="7">
                  <c:v>98.450151415787559</c:v>
                </c:pt>
                <c:pt idx="8">
                  <c:v>109.26775746956685</c:v>
                </c:pt>
                <c:pt idx="9">
                  <c:v>121.33311638016937</c:v>
                </c:pt>
                <c:pt idx="10">
                  <c:v>134.57813967043819</c:v>
                </c:pt>
                <c:pt idx="11">
                  <c:v>148.9290873486591</c:v>
                </c:pt>
                <c:pt idx="12">
                  <c:v>164.30724127739472</c:v>
                </c:pt>
                <c:pt idx="13">
                  <c:v>180.62961521967111</c:v>
                </c:pt>
                <c:pt idx="14">
                  <c:v>197.80969200352058</c:v>
                </c:pt>
                <c:pt idx="15">
                  <c:v>215.75817828792697</c:v>
                </c:pt>
                <c:pt idx="16">
                  <c:v>234.38376751630972</c:v>
                </c:pt>
                <c:pt idx="17">
                  <c:v>253.59390184373217</c:v>
                </c:pt>
                <c:pt idx="18">
                  <c:v>273.29552413498016</c:v>
                </c:pt>
                <c:pt idx="19">
                  <c:v>293.39581155473377</c:v>
                </c:pt>
                <c:pt idx="20">
                  <c:v>313.80288280350533</c:v>
                </c:pt>
                <c:pt idx="21">
                  <c:v>334.42647168478373</c:v>
                </c:pt>
                <c:pt idx="22">
                  <c:v>355.17856040769675</c:v>
                </c:pt>
                <c:pt idx="23">
                  <c:v>375.97396682137162</c:v>
                </c:pt>
                <c:pt idx="24">
                  <c:v>396.73088062643234</c:v>
                </c:pt>
                <c:pt idx="25">
                  <c:v>417.37134449941755</c:v>
                </c:pt>
                <c:pt idx="26">
                  <c:v>437.82167698064359</c:v>
                </c:pt>
                <c:pt idx="27">
                  <c:v>458.01283489860663</c:v>
                </c:pt>
                <c:pt idx="28">
                  <c:v>477.88071401839625</c:v>
                </c:pt>
                <c:pt idx="29">
                  <c:v>497.36638749248658</c:v>
                </c:pt>
                <c:pt idx="30">
                  <c:v>516.41628254563238</c:v>
                </c:pt>
                <c:pt idx="31">
                  <c:v>534.98229662872075</c:v>
                </c:pt>
                <c:pt idx="32">
                  <c:v>553.02185501811641</c:v>
                </c:pt>
                <c:pt idx="33">
                  <c:v>570.49791250803651</c:v>
                </c:pt>
                <c:pt idx="34">
                  <c:v>587.37890243613083</c:v>
                </c:pt>
                <c:pt idx="35">
                  <c:v>603.63863679122983</c:v>
                </c:pt>
                <c:pt idx="36">
                  <c:v>619.2561615733614</c:v>
                </c:pt>
                <c:pt idx="37">
                  <c:v>634.21557190785416</c:v>
                </c:pt>
                <c:pt idx="38">
                  <c:v>648.50579165761144</c:v>
                </c:pt>
                <c:pt idx="39">
                  <c:v>662.12032243210399</c:v>
                </c:pt>
                <c:pt idx="40">
                  <c:v>675.05696696158407</c:v>
                </c:pt>
                <c:pt idx="41">
                  <c:v>687.31753179497377</c:v>
                </c:pt>
                <c:pt idx="42">
                  <c:v>698.90751419570154</c:v>
                </c:pt>
                <c:pt idx="43">
                  <c:v>709.83577795820122</c:v>
                </c:pt>
                <c:pt idx="44">
                  <c:v>720.11422265636679</c:v>
                </c:pt>
                <c:pt idx="45">
                  <c:v>729.75745057214544</c:v>
                </c:pt>
                <c:pt idx="46">
                  <c:v>738.78243524605841</c:v>
                </c:pt>
                <c:pt idx="47">
                  <c:v>747.20819525042168</c:v>
                </c:pt>
                <c:pt idx="48">
                  <c:v>755.05547641891326</c:v>
                </c:pt>
                <c:pt idx="49">
                  <c:v>762.34644538132443</c:v>
                </c:pt>
                <c:pt idx="50">
                  <c:v>769.10439685775464</c:v>
                </c:pt>
                <c:pt idx="51">
                  <c:v>775.35347676970912</c:v>
                </c:pt>
                <c:pt idx="52">
                  <c:v>781.11842283336864</c:v>
                </c:pt>
                <c:pt idx="53">
                  <c:v>786.42432391891577</c:v>
                </c:pt>
                <c:pt idx="54">
                  <c:v>791.29639909462912</c:v>
                </c:pt>
                <c:pt idx="55">
                  <c:v>795.75979693009674</c:v>
                </c:pt>
                <c:pt idx="56">
                  <c:v>799.83941531313985</c:v>
                </c:pt>
                <c:pt idx="57">
                  <c:v>803.55974174285393</c:v>
                </c:pt>
                <c:pt idx="58">
                  <c:v>806.94471379869185</c:v>
                </c:pt>
                <c:pt idx="59">
                  <c:v>810.01759925416366</c:v>
                </c:pt>
                <c:pt idx="60">
                  <c:v>812.80089510416337</c:v>
                </c:pt>
                <c:pt idx="61">
                  <c:v>815.31624460715716</c:v>
                </c:pt>
                <c:pt idx="62">
                  <c:v>817.58437130694608</c:v>
                </c:pt>
                <c:pt idx="63">
                  <c:v>819.62502889230382</c:v>
                </c:pt>
                <c:pt idx="64">
                  <c:v>821.45696567501147</c:v>
                </c:pt>
                <c:pt idx="65">
                  <c:v>823.09790241572568</c:v>
                </c:pt>
                <c:pt idx="66">
                  <c:v>824.56452220060828</c:v>
                </c:pt>
                <c:pt idx="67">
                  <c:v>825.87247106727534</c:v>
                </c:pt>
                <c:pt idx="68">
                  <c:v>827.03636809396562</c:v>
                </c:pt>
                <c:pt idx="69">
                  <c:v>828.06982369820491</c:v>
                </c:pt>
                <c:pt idx="70">
                  <c:v>828.98546493817548</c:v>
                </c:pt>
                <c:pt idx="71">
                  <c:v>829.79496666886303</c:v>
                </c:pt>
                <c:pt idx="72">
                  <c:v>830.50908747345966</c:v>
                </c:pt>
                <c:pt idx="73">
                  <c:v>831.13770936609944</c:v>
                </c:pt>
                <c:pt idx="74">
                  <c:v>831.68988034265465</c:v>
                </c:pt>
                <c:pt idx="75">
                  <c:v>832.17385894003826</c:v>
                </c:pt>
                <c:pt idx="76">
                  <c:v>832.5971600494795</c:v>
                </c:pt>
                <c:pt idx="77">
                  <c:v>832.96660131397925</c:v>
                </c:pt>
                <c:pt idx="78">
                  <c:v>833.28834952328202</c:v>
                </c:pt>
                <c:pt idx="79">
                  <c:v>833.56796650005242</c:v>
                </c:pt>
                <c:pt idx="80">
                  <c:v>833.81045404759902</c:v>
                </c:pt>
                <c:pt idx="81">
                  <c:v>834.02029760169989</c:v>
                </c:pt>
                <c:pt idx="82">
                  <c:v>834.20150829629245</c:v>
                </c:pt>
                <c:pt idx="83">
                  <c:v>834.35766321461449</c:v>
                </c:pt>
                <c:pt idx="84">
                  <c:v>834.49194365358483</c:v>
                </c:pt>
                <c:pt idx="85">
                  <c:v>834.6071712796944</c:v>
                </c:pt>
                <c:pt idx="86">
                  <c:v>834.70584209945696</c:v>
                </c:pt>
                <c:pt idx="87">
                  <c:v>834.79015820667053</c:v>
                </c:pt>
                <c:pt idx="88">
                  <c:v>834.86205730255688</c:v>
                </c:pt>
                <c:pt idx="89">
                  <c:v>834.92324001355644</c:v>
                </c:pt>
                <c:pt idx="90">
                  <c:v>834.97519505547336</c:v>
                </c:pt>
                <c:pt idx="91">
                  <c:v>835.01922231214519</c:v>
                </c:pt>
                <c:pt idx="92">
                  <c:v>835.05645391224368</c:v>
                </c:pt>
                <c:pt idx="93">
                  <c:v>835.08787339957985</c:v>
                </c:pt>
                <c:pt idx="94">
                  <c:v>835.11433310078735</c:v>
                </c:pt>
                <c:pt idx="95">
                  <c:v>835.136569799894</c:v>
                </c:pt>
                <c:pt idx="96">
                  <c:v>835.15521883242252</c:v>
                </c:pt>
                <c:pt idx="97">
                  <c:v>835.17082671267065</c:v>
                </c:pt>
                <c:pt idx="98">
                  <c:v>835.1838624070258</c:v>
                </c:pt>
                <c:pt idx="99">
                  <c:v>835.19472736390628</c:v>
                </c:pt>
                <c:pt idx="100">
                  <c:v>835.20376440745849</c:v>
                </c:pt>
                <c:pt idx="101">
                  <c:v>835.21126559775269</c:v>
                </c:pt>
                <c:pt idx="102">
                  <c:v>835.21747915512753</c:v>
                </c:pt>
                <c:pt idx="103">
                  <c:v>835.22261554075237</c:v>
                </c:pt>
                <c:pt idx="104">
                  <c:v>835.22685277956941</c:v>
                </c:pt>
                <c:pt idx="105">
                  <c:v>835.2303411057095</c:v>
                </c:pt>
                <c:pt idx="106">
                  <c:v>835.2332070043625</c:v>
                </c:pt>
                <c:pt idx="107">
                  <c:v>835.23555671803354</c:v>
                </c:pt>
                <c:pt idx="108">
                  <c:v>835.23747927922375</c:v>
                </c:pt>
                <c:pt idx="109">
                  <c:v>835.23904912588273</c:v>
                </c:pt>
                <c:pt idx="110">
                  <c:v>835.24032835056937</c:v>
                </c:pt>
                <c:pt idx="111">
                  <c:v>835.24136862913838</c:v>
                </c:pt>
                <c:pt idx="112">
                  <c:v>835.2422128699792</c:v>
                </c:pt>
                <c:pt idx="113">
                  <c:v>835.24289662038632</c:v>
                </c:pt>
                <c:pt idx="114">
                  <c:v>835.24344926253377</c:v>
                </c:pt>
                <c:pt idx="115">
                  <c:v>835.24389502776262</c:v>
                </c:pt>
                <c:pt idx="116">
                  <c:v>835.24425385446455</c:v>
                </c:pt>
                <c:pt idx="117">
                  <c:v>835.24454211174168</c:v>
                </c:pt>
                <c:pt idx="118">
                  <c:v>835.24477320822552</c:v>
                </c:pt>
                <c:pt idx="119">
                  <c:v>835.24495810293354</c:v>
                </c:pt>
                <c:pt idx="120">
                  <c:v>835.24510573280838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F46-480B-A930-05C212176E24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S12'!$M$131:$M$251</c:f>
              <c:numCache>
                <c:formatCode>0</c:formatCode>
                <c:ptCount val="121"/>
                <c:pt idx="0">
                  <c:v>65.019382018724968</c:v>
                </c:pt>
                <c:pt idx="1">
                  <c:v>65.765034764788538</c:v>
                </c:pt>
                <c:pt idx="2">
                  <c:v>68.007398346981972</c:v>
                </c:pt>
                <c:pt idx="3">
                  <c:v>71.739755143693742</c:v>
                </c:pt>
                <c:pt idx="4">
                  <c:v>76.944867039709152</c:v>
                </c:pt>
                <c:pt idx="5">
                  <c:v>83.596761277102132</c:v>
                </c:pt>
                <c:pt idx="6">
                  <c:v>91.661363598056141</c:v>
                </c:pt>
                <c:pt idx="7">
                  <c:v>101.09697129373296</c:v>
                </c:pt>
                <c:pt idx="8">
                  <c:v>111.85471122723891</c:v>
                </c:pt>
                <c:pt idx="9">
                  <c:v>123.87902239319681</c:v>
                </c:pt>
                <c:pt idx="10">
                  <c:v>137.10817481182494</c:v>
                </c:pt>
                <c:pt idx="11">
                  <c:v>151.47482659347384</c:v>
                </c:pt>
                <c:pt idx="12">
                  <c:v>166.90661663877302</c:v>
                </c:pt>
                <c:pt idx="13">
                  <c:v>183.32678822847367</c:v>
                </c:pt>
                <c:pt idx="14">
                  <c:v>200.65483753120213</c:v>
                </c:pt>
                <c:pt idx="15">
                  <c:v>218.80718035492396</c:v>
                </c:pt>
                <c:pt idx="16">
                  <c:v>237.69783008678678</c:v>
                </c:pt>
                <c:pt idx="17">
                  <c:v>257.23907960891097</c:v>
                </c:pt>
                <c:pt idx="18">
                  <c:v>277.34217999294253</c:v>
                </c:pt>
                <c:pt idx="19">
                  <c:v>297.91800893299126</c:v>
                </c:pt>
                <c:pt idx="20">
                  <c:v>318.87772215391453</c:v>
                </c:pt>
                <c:pt idx="21">
                  <c:v>340.13338141328973</c:v>
                </c:pt>
                <c:pt idx="22">
                  <c:v>361.59855318639268</c:v>
                </c:pt>
                <c:pt idx="23">
                  <c:v>383.18887267040054</c:v>
                </c:pt>
                <c:pt idx="24">
                  <c:v>404.82256835348221</c:v>
                </c:pt>
                <c:pt idx="25">
                  <c:v>426.42094305306978</c:v>
                </c:pt>
                <c:pt idx="26">
                  <c:v>447.90880802212905</c:v>
                </c:pt>
                <c:pt idx="27">
                  <c:v>469.21486743952437</c:v>
                </c:pt>
                <c:pt idx="28">
                  <c:v>490.27205132775919</c:v>
                </c:pt>
                <c:pt idx="29">
                  <c:v>511.01779566609633</c:v>
                </c:pt>
                <c:pt idx="30">
                  <c:v>531.3942691775967</c:v>
                </c:pt>
                <c:pt idx="31">
                  <c:v>551.34854695415356</c:v>
                </c:pt>
                <c:pt idx="32">
                  <c:v>570.83273173414977</c:v>
                </c:pt>
                <c:pt idx="33">
                  <c:v>589.80402425427849</c:v>
                </c:pt>
                <c:pt idx="34">
                  <c:v>608.22474465271125</c:v>
                </c:pt>
                <c:pt idx="35">
                  <c:v>626.06230739906107</c:v>
                </c:pt>
                <c:pt idx="36">
                  <c:v>643.28915266248998</c:v>
                </c:pt>
                <c:pt idx="37">
                  <c:v>659.88263739948729</c:v>
                </c:pt>
                <c:pt idx="38">
                  <c:v>675.82488974508078</c:v>
                </c:pt>
                <c:pt idx="39">
                  <c:v>691.102630524804</c:v>
                </c:pt>
                <c:pt idx="40">
                  <c:v>705.706965870104</c:v>
                </c:pt>
                <c:pt idx="41">
                  <c:v>719.63315501862098</c:v>
                </c:pt>
                <c:pt idx="42">
                  <c:v>732.88035741570945</c:v>
                </c:pt>
                <c:pt idx="43">
                  <c:v>745.45136320828738</c:v>
                </c:pt>
                <c:pt idx="44">
                  <c:v>757.35231114112128</c:v>
                </c:pt>
                <c:pt idx="45">
                  <c:v>768.59239773410559</c:v>
                </c:pt>
                <c:pt idx="46">
                  <c:v>779.1835814426646</c:v>
                </c:pt>
                <c:pt idx="47">
                  <c:v>789.14028528813174</c:v>
                </c:pt>
                <c:pt idx="48">
                  <c:v>798.47910119716232</c:v>
                </c:pt>
                <c:pt idx="49">
                  <c:v>807.21849901524172</c:v>
                </c:pt>
                <c:pt idx="50">
                  <c:v>815.37854286558604</c:v>
                </c:pt>
                <c:pt idx="51">
                  <c:v>822.98061721730016</c:v>
                </c:pt>
                <c:pt idx="52">
                  <c:v>830.04716471159293</c:v>
                </c:pt>
                <c:pt idx="53">
                  <c:v>836.60143747762993</c:v>
                </c:pt>
                <c:pt idx="54">
                  <c:v>842.6672633554648</c:v>
                </c:pt>
                <c:pt idx="55">
                  <c:v>848.2688281370381</c:v>
                </c:pt>
                <c:pt idx="56">
                  <c:v>853.43047464159304</c:v>
                </c:pt>
                <c:pt idx="57">
                  <c:v>858.17651916259138</c:v>
                </c:pt>
                <c:pt idx="58">
                  <c:v>862.53108556225675</c:v>
                </c:pt>
                <c:pt idx="59">
                  <c:v>866.51795704960796</c:v>
                </c:pt>
                <c:pt idx="60">
                  <c:v>870.16044546005105</c:v>
                </c:pt>
                <c:pt idx="61">
                  <c:v>873.48127766051084</c:v>
                </c:pt>
                <c:pt idx="62">
                  <c:v>876.50249853438015</c:v>
                </c:pt>
                <c:pt idx="63">
                  <c:v>879.24538985548759</c:v>
                </c:pt>
                <c:pt idx="64">
                  <c:v>881.7304042395491</c:v>
                </c:pt>
                <c:pt idx="65">
                  <c:v>883.97711326458261</c:v>
                </c:pt>
                <c:pt idx="66">
                  <c:v>886.00416877753128</c:v>
                </c:pt>
                <c:pt idx="67">
                  <c:v>887.8292763515766</c:v>
                </c:pt>
                <c:pt idx="68">
                  <c:v>889.4691798258682</c:v>
                </c:pt>
                <c:pt idx="69">
                  <c:v>890.93965584492776</c:v>
                </c:pt>
                <c:pt idx="70">
                  <c:v>892.25551731701557</c:v>
                </c:pt>
                <c:pt idx="71">
                  <c:v>893.43062472738325</c:v>
                </c:pt>
                <c:pt idx="72">
                  <c:v>894.47790427163989</c:v>
                </c:pt>
                <c:pt idx="73">
                  <c:v>895.40937181451898</c:v>
                </c:pt>
                <c:pt idx="74">
                  <c:v>896.23616172827019</c:v>
                </c:pt>
                <c:pt idx="75">
                  <c:v>896.96855972088122</c:v>
                </c:pt>
                <c:pt idx="76">
                  <c:v>897.61603882568215</c:v>
                </c:pt>
                <c:pt idx="77">
                  <c:v>898.18729778896238</c:v>
                </c:pt>
                <c:pt idx="78">
                  <c:v>898.69030115960697</c:v>
                </c:pt>
                <c:pt idx="79">
                  <c:v>899.13232045308951</c:v>
                </c:pt>
                <c:pt idx="80">
                  <c:v>899.5199758302889</c:v>
                </c:pt>
                <c:pt idx="81">
                  <c:v>899.85927779850567</c:v>
                </c:pt>
                <c:pt idx="82">
                  <c:v>900.15566850687151</c:v>
                </c:pt>
                <c:pt idx="83">
                  <c:v>900.41406227036282</c:v>
                </c:pt>
                <c:pt idx="84">
                  <c:v>900.63888501527708</c:v>
                </c:pt>
                <c:pt idx="85">
                  <c:v>900.83411239385623</c:v>
                </c:pt>
                <c:pt idx="86">
                  <c:v>901.0033063664464</c:v>
                </c:pt>
                <c:pt idx="87">
                  <c:v>901.14965009595949</c:v>
                </c:pt>
                <c:pt idx="88">
                  <c:v>901.27598104134358</c:v>
                </c:pt>
                <c:pt idx="89">
                  <c:v>901.38482217427736</c:v>
                </c:pt>
                <c:pt idx="90">
                  <c:v>901.4784112764363</c:v>
                </c:pt>
                <c:pt idx="91">
                  <c:v>901.55872830356043</c:v>
                </c:pt>
                <c:pt idx="92">
                  <c:v>901.6275208273845</c:v>
                </c:pt>
                <c:pt idx="93">
                  <c:v>901.6863275874731</c:v>
                </c:pt>
                <c:pt idx="94">
                  <c:v>901.73650020241053</c:v>
                </c:pt>
                <c:pt idx="95">
                  <c:v>901.77922310389306</c:v>
                </c:pt>
                <c:pt idx="96">
                  <c:v>901.81553176835746</c:v>
                </c:pt>
                <c:pt idx="97">
                  <c:v>901.84632932914531</c:v>
                </c:pt>
                <c:pt idx="98">
                  <c:v>901.87240165814808</c:v>
                </c:pt>
                <c:pt idx="99">
                  <c:v>901.89443100969788</c:v>
                </c:pt>
                <c:pt idx="100">
                  <c:v>901.91300832142804</c:v>
                </c:pt>
                <c:pt idx="101">
                  <c:v>901.92864426721565</c:v>
                </c:pt>
                <c:pt idx="102">
                  <c:v>901.94177915636499</c:v>
                </c:pt>
                <c:pt idx="103">
                  <c:v>901.95279177113991</c:v>
                </c:pt>
                <c:pt idx="104">
                  <c:v>901.9620072318138</c:v>
                </c:pt>
                <c:pt idx="105">
                  <c:v>901.96970397476616</c:v>
                </c:pt>
                <c:pt idx="106">
                  <c:v>901.97611992499571</c:v>
                </c:pt>
                <c:pt idx="107">
                  <c:v>901.98145793988022</c:v>
                </c:pt>
                <c:pt idx="108">
                  <c:v>901.98589059623441</c:v>
                </c:pt>
                <c:pt idx="109">
                  <c:v>901.98956438781158</c:v>
                </c:pt>
                <c:pt idx="110">
                  <c:v>901.99260339544833</c:v>
                </c:pt>
                <c:pt idx="111">
                  <c:v>901.99511248716135</c:v>
                </c:pt>
                <c:pt idx="112">
                  <c:v>901.99718010071672</c:v>
                </c:pt>
                <c:pt idx="113">
                  <c:v>901.99888065657149</c:v>
                </c:pt>
                <c:pt idx="114">
                  <c:v>902.00027664466893</c:v>
                </c:pt>
                <c:pt idx="115">
                  <c:v>902.00142042437562</c:v>
                </c:pt>
                <c:pt idx="116">
                  <c:v>902.00235577291539</c:v>
                </c:pt>
                <c:pt idx="117">
                  <c:v>902.00311921397736</c:v>
                </c:pt>
                <c:pt idx="118">
                  <c:v>902.00374115476814</c:v>
                </c:pt>
                <c:pt idx="119">
                  <c:v>902.00424685664609</c:v>
                </c:pt>
                <c:pt idx="120">
                  <c:v>902.00465726159587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F46-480B-A930-05C212176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S12'!$B$121:$B$251</c:f>
              <c:numCache>
                <c:formatCode>0</c:formatCode>
                <c:ptCount val="131"/>
                <c:pt idx="0">
                  <c:v>40.409147164584965</c:v>
                </c:pt>
                <c:pt idx="1">
                  <c:v>40.429791875868261</c:v>
                </c:pt>
                <c:pt idx="2">
                  <c:v>40.481798411393413</c:v>
                </c:pt>
                <c:pt idx="3">
                  <c:v>40.560804196152446</c:v>
                </c:pt>
                <c:pt idx="4">
                  <c:v>40.664777525171871</c:v>
                </c:pt>
                <c:pt idx="5">
                  <c:v>40.792386450131801</c:v>
                </c:pt>
                <c:pt idx="6">
                  <c:v>40.942645807740178</c:v>
                </c:pt>
                <c:pt idx="7">
                  <c:v>41.114776338808838</c:v>
                </c:pt>
                <c:pt idx="8">
                  <c:v>41.308134231532108</c:v>
                </c:pt>
                <c:pt idx="9">
                  <c:v>41.52217095369906</c:v>
                </c:pt>
                <c:pt idx="10">
                  <c:v>41.756408260765795</c:v>
                </c:pt>
                <c:pt idx="11">
                  <c:v>45.132278125447954</c:v>
                </c:pt>
                <c:pt idx="12">
                  <c:v>50.211661363275709</c:v>
                </c:pt>
                <c:pt idx="13">
                  <c:v>56.807057136035894</c:v>
                </c:pt>
                <c:pt idx="14">
                  <c:v>64.765269144745446</c:v>
                </c:pt>
                <c:pt idx="15">
                  <c:v>73.946754042974362</c:v>
                </c:pt>
                <c:pt idx="16">
                  <c:v>84.218459091057809</c:v>
                </c:pt>
                <c:pt idx="17">
                  <c:v>95.451049445506442</c:v>
                </c:pt>
                <c:pt idx="18">
                  <c:v>107.51796285459676</c:v>
                </c:pt>
                <c:pt idx="19">
                  <c:v>120.29532778693346</c:v>
                </c:pt>
                <c:pt idx="20">
                  <c:v>133.66231183078656</c:v>
                </c:pt>
                <c:pt idx="21">
                  <c:v>147.50167982088965</c:v>
                </c:pt>
                <c:pt idx="22">
                  <c:v>161.70043849932097</c:v>
                </c:pt>
                <c:pt idx="23">
                  <c:v>176.1504940579984</c:v>
                </c:pt>
                <c:pt idx="24">
                  <c:v>190.74927649893539</c:v>
                </c:pt>
                <c:pt idx="25">
                  <c:v>205.40030139918105</c:v>
                </c:pt>
                <c:pt idx="26">
                  <c:v>220.01365047048569</c:v>
                </c:pt>
                <c:pt idx="27">
                  <c:v>234.50635976815192</c:v>
                </c:pt>
                <c:pt idx="28">
                  <c:v>248.80270983209644</c:v>
                </c:pt>
                <c:pt idx="29">
                  <c:v>262.83441614256446</c:v>
                </c:pt>
                <c:pt idx="30">
                  <c:v>276.54072144179918</c:v>
                </c:pt>
                <c:pt idx="31">
                  <c:v>289.86839394501561</c:v>
                </c:pt>
                <c:pt idx="32">
                  <c:v>302.77163738272816</c:v>
                </c:pt>
                <c:pt idx="33">
                  <c:v>315.21192027503389</c:v>
                </c:pt>
                <c:pt idx="34">
                  <c:v>327.15773290214042</c:v>
                </c:pt>
                <c:pt idx="35">
                  <c:v>338.58428115390922</c:v>
                </c:pt>
                <c:pt idx="36">
                  <c:v>349.47312685580783</c:v>
                </c:pt>
                <c:pt idx="37">
                  <c:v>359.81178431619588</c:v>
                </c:pt>
                <c:pt idx="38">
                  <c:v>369.59328275468818</c:v>
                </c:pt>
                <c:pt idx="39">
                  <c:v>378.81570398653071</c:v>
                </c:pt>
                <c:pt idx="40">
                  <c:v>387.48170428550128</c:v>
                </c:pt>
                <c:pt idx="41">
                  <c:v>395.59802875882826</c:v>
                </c:pt>
                <c:pt idx="42">
                  <c:v>403.17502587189654</c:v>
                </c:pt>
                <c:pt idx="43">
                  <c:v>410.22616898631742</c:v>
                </c:pt>
                <c:pt idx="44">
                  <c:v>416.76759094883812</c:v>
                </c:pt>
                <c:pt idx="45">
                  <c:v>422.81763691481171</c:v>
                </c:pt>
                <c:pt idx="46">
                  <c:v>428.39643973050846</c:v>
                </c:pt>
                <c:pt idx="47">
                  <c:v>433.52552135272322</c:v>
                </c:pt>
                <c:pt idx="48">
                  <c:v>438.22742296849498</c:v>
                </c:pt>
                <c:pt idx="49">
                  <c:v>442.52536570615069</c:v>
                </c:pt>
                <c:pt idx="50">
                  <c:v>446.44294311234262</c:v>
                </c:pt>
                <c:pt idx="51">
                  <c:v>450.00384591665534</c:v>
                </c:pt>
                <c:pt idx="52">
                  <c:v>453.23161902159393</c:v>
                </c:pt>
                <c:pt idx="53">
                  <c:v>456.14945014479531</c:v>
                </c:pt>
                <c:pt idx="54">
                  <c:v>458.77998910355097</c:v>
                </c:pt>
                <c:pt idx="55">
                  <c:v>461.14519636867681</c:v>
                </c:pt>
                <c:pt idx="56">
                  <c:v>463.26621922331884</c:v>
                </c:pt>
                <c:pt idx="57">
                  <c:v>465.16329363899871</c:v>
                </c:pt>
                <c:pt idx="58">
                  <c:v>466.8556698215462</c:v>
                </c:pt>
                <c:pt idx="59">
                  <c:v>468.36155927821903</c:v>
                </c:pt>
                <c:pt idx="60">
                  <c:v>469.69810120835137</c:v>
                </c:pt>
                <c:pt idx="61">
                  <c:v>470.88134601705076</c:v>
                </c:pt>
                <c:pt idx="62">
                  <c:v>471.92625378838812</c:v>
                </c:pt>
                <c:pt idx="63">
                  <c:v>472.84670562481551</c:v>
                </c:pt>
                <c:pt idx="64">
                  <c:v>473.65552585702829</c:v>
                </c:pt>
                <c:pt idx="65">
                  <c:v>474.36451324726852</c:v>
                </c:pt>
                <c:pt idx="66">
                  <c:v>474.98447944366643</c:v>
                </c:pt>
                <c:pt idx="67">
                  <c:v>475.52529308862773</c:v>
                </c:pt>
                <c:pt idx="68">
                  <c:v>475.99592813599367</c:v>
                </c:pt>
                <c:pt idx="69">
                  <c:v>476.40451508580156</c:v>
                </c:pt>
                <c:pt idx="70">
                  <c:v>476.75839399854749</c:v>
                </c:pt>
                <c:pt idx="71">
                  <c:v>477.06416830008379</c:v>
                </c:pt>
                <c:pt idx="72">
                  <c:v>477.32775853134518</c:v>
                </c:pt>
                <c:pt idx="73">
                  <c:v>477.55445533219512</c:v>
                </c:pt>
                <c:pt idx="74">
                  <c:v>477.74897107446634</c:v>
                </c:pt>
                <c:pt idx="75">
                  <c:v>477.91548967481026</c:v>
                </c:pt>
                <c:pt idx="76">
                  <c:v>478.05771422271084</c:v>
                </c:pt>
                <c:pt idx="77">
                  <c:v>478.17891215273363</c:v>
                </c:pt>
                <c:pt idx="78">
                  <c:v>478.2819577727974</c:v>
                </c:pt>
                <c:pt idx="79">
                  <c:v>478.36937203225443</c:v>
                </c:pt>
                <c:pt idx="80">
                  <c:v>478.44335947528344</c:v>
                </c:pt>
                <c:pt idx="81">
                  <c:v>478.50584237713207</c:v>
                </c:pt>
                <c:pt idx="82">
                  <c:v>478.55849210378085</c:v>
                </c:pt>
                <c:pt idx="83">
                  <c:v>478.60275777039448</c:v>
                </c:pt>
                <c:pt idx="84">
                  <c:v>478.63989230128118</c:v>
                </c:pt>
                <c:pt idx="85">
                  <c:v>478.67097601480208</c:v>
                </c:pt>
                <c:pt idx="86">
                  <c:v>478.69693787156621</c:v>
                </c:pt>
                <c:pt idx="87">
                  <c:v>478.7185745340895</c:v>
                </c:pt>
                <c:pt idx="88">
                  <c:v>478.7365673916313</c:v>
                </c:pt>
                <c:pt idx="89">
                  <c:v>478.75149770583778</c:v>
                </c:pt>
                <c:pt idx="90">
                  <c:v>478.76386003176498</c:v>
                </c:pt>
                <c:pt idx="91">
                  <c:v>478.77407406539402</c:v>
                </c:pt>
                <c:pt idx="92">
                  <c:v>478.78249506341928</c:v>
                </c:pt>
                <c:pt idx="93">
                  <c:v>478.78942297433497</c:v>
                </c:pt>
                <c:pt idx="94">
                  <c:v>478.79511041207343</c:v>
                </c:pt>
                <c:pt idx="95">
                  <c:v>478.79976959499817</c:v>
                </c:pt>
                <c:pt idx="96">
                  <c:v>478.8035783642174</c:v>
                </c:pt>
                <c:pt idx="97">
                  <c:v>478.80668538619994</c:v>
                </c:pt>
                <c:pt idx="98">
                  <c:v>478.80921463573918</c:v>
                </c:pt>
                <c:pt idx="99">
                  <c:v>478.81126924657673</c:v>
                </c:pt>
                <c:pt idx="100">
                  <c:v>478.81293480859046</c:v>
                </c:pt>
                <c:pt idx="101">
                  <c:v>478.81428218245071</c:v>
                </c:pt>
                <c:pt idx="102">
                  <c:v>478.81536989512756</c:v>
                </c:pt>
                <c:pt idx="103">
                  <c:v>478.81624617262065</c:v>
                </c:pt>
                <c:pt idx="104">
                  <c:v>478.81695065980961</c:v>
                </c:pt>
                <c:pt idx="105">
                  <c:v>478.81751587138876</c:v>
                </c:pt>
                <c:pt idx="106">
                  <c:v>478.81796841245216</c:v>
                </c:pt>
                <c:pt idx="107">
                  <c:v>478.81833000241471</c:v>
                </c:pt>
                <c:pt idx="108">
                  <c:v>478.81861833157296</c:v>
                </c:pt>
                <c:pt idx="109">
                  <c:v>478.81884777569547</c:v>
                </c:pt>
                <c:pt idx="110">
                  <c:v>478.81902999055683</c:v>
                </c:pt>
                <c:pt idx="111">
                  <c:v>478.81917440525808</c:v>
                </c:pt>
                <c:pt idx="112">
                  <c:v>478.81928863047733</c:v>
                </c:pt>
                <c:pt idx="113">
                  <c:v>478.81937879543216</c:v>
                </c:pt>
                <c:pt idx="114">
                  <c:v>478.81944982527739</c:v>
                </c:pt>
                <c:pt idx="115">
                  <c:v>478.81950566887849</c:v>
                </c:pt>
                <c:pt idx="116">
                  <c:v>478.8195494853598</c:v>
                </c:pt>
                <c:pt idx="117">
                  <c:v>478.81958379650121</c:v>
                </c:pt>
                <c:pt idx="118">
                  <c:v>478.81961061092295</c:v>
                </c:pt>
                <c:pt idx="119">
                  <c:v>478.81963152502851</c:v>
                </c:pt>
                <c:pt idx="120">
                  <c:v>478.81964780485248</c:v>
                </c:pt>
                <c:pt idx="121">
                  <c:v>478.81966045226204</c:v>
                </c:pt>
                <c:pt idx="122">
                  <c:v>478.81967025837361</c:v>
                </c:pt>
                <c:pt idx="123">
                  <c:v>478.81967784654825</c:v>
                </c:pt>
                <c:pt idx="124">
                  <c:v>478.81968370691618</c:v>
                </c:pt>
                <c:pt idx="125">
                  <c:v>478.8196882240332</c:v>
                </c:pt>
                <c:pt idx="126">
                  <c:v>478.81969169898252</c:v>
                </c:pt>
                <c:pt idx="127">
                  <c:v>478.81969436699626</c:v>
                </c:pt>
                <c:pt idx="128">
                  <c:v>478.8196964114714</c:v>
                </c:pt>
                <c:pt idx="129">
                  <c:v>478.81969797509237</c:v>
                </c:pt>
                <c:pt idx="130">
                  <c:v>478.81969916863716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95-4A3B-88A4-FE34C975733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S12'!$E$126:$E$251</c:f>
              <c:numCache>
                <c:formatCode>0</c:formatCode>
                <c:ptCount val="126"/>
                <c:pt idx="0">
                  <c:v>51.109328848014002</c:v>
                </c:pt>
                <c:pt idx="1">
                  <c:v>51.121527091181974</c:v>
                </c:pt>
                <c:pt idx="2">
                  <c:v>51.155259694724805</c:v>
                </c:pt>
                <c:pt idx="3">
                  <c:v>51.209079951168292</c:v>
                </c:pt>
                <c:pt idx="4">
                  <c:v>51.282261834415067</c:v>
                </c:pt>
                <c:pt idx="5">
                  <c:v>51.374311193606445</c:v>
                </c:pt>
                <c:pt idx="6">
                  <c:v>53.27294639630793</c:v>
                </c:pt>
                <c:pt idx="7">
                  <c:v>56.840466098809657</c:v>
                </c:pt>
                <c:pt idx="8">
                  <c:v>61.970581757262721</c:v>
                </c:pt>
                <c:pt idx="9">
                  <c:v>68.576200126380172</c:v>
                </c:pt>
                <c:pt idx="10">
                  <c:v>76.57375183571969</c:v>
                </c:pt>
                <c:pt idx="11">
                  <c:v>85.87850975668573</c:v>
                </c:pt>
                <c:pt idx="12">
                  <c:v>96.402933925015077</c:v>
                </c:pt>
                <c:pt idx="13">
                  <c:v>108.05622047429961</c:v>
                </c:pt>
                <c:pt idx="14">
                  <c:v>120.74442975865838</c:v>
                </c:pt>
                <c:pt idx="15">
                  <c:v>134.37092582256889</c:v>
                </c:pt>
                <c:pt idx="16">
                  <c:v>148.83699280836123</c:v>
                </c:pt>
                <c:pt idx="17">
                  <c:v>164.04255187532573</c:v>
                </c:pt>
                <c:pt idx="18">
                  <c:v>179.8869304375973</c:v>
                </c:pt>
                <c:pt idx="19">
                  <c:v>196.26965066128065</c:v>
                </c:pt>
                <c:pt idx="20">
                  <c:v>213.0912130333864</c:v>
                </c:pt>
                <c:pt idx="21">
                  <c:v>230.25385650010878</c:v>
                </c:pt>
                <c:pt idx="22">
                  <c:v>247.6622806503533</c:v>
                </c:pt>
                <c:pt idx="23">
                  <c:v>265.22431844312842</c:v>
                </c:pt>
                <c:pt idx="24">
                  <c:v>282.85155043934441</c:v>
                </c:pt>
                <c:pt idx="25">
                  <c:v>300.45985361154493</c:v>
                </c:pt>
                <c:pt idx="26">
                  <c:v>317.96987968298032</c:v>
                </c:pt>
                <c:pt idx="27">
                  <c:v>335.30745964982299</c:v>
                </c:pt>
                <c:pt idx="28">
                  <c:v>352.40393269656022</c:v>
                </c:pt>
                <c:pt idx="29">
                  <c:v>369.19639913689304</c:v>
                </c:pt>
                <c:pt idx="30">
                  <c:v>385.62789830380353</c:v>
                </c:pt>
                <c:pt idx="31">
                  <c:v>401.64751347128708</c:v>
                </c:pt>
                <c:pt idx="32">
                  <c:v>417.21040691321002</c:v>
                </c:pt>
                <c:pt idx="33">
                  <c:v>432.27778908859733</c:v>
                </c:pt>
                <c:pt idx="34">
                  <c:v>446.81682668514622</c:v>
                </c:pt>
                <c:pt idx="35">
                  <c:v>460.80049485345057</c:v>
                </c:pt>
                <c:pt idx="36">
                  <c:v>474.20737942476234</c:v>
                </c:pt>
                <c:pt idx="37">
                  <c:v>487.02143522887781</c:v>
                </c:pt>
                <c:pt idx="38">
                  <c:v>499.23170682147133</c:v>
                </c:pt>
                <c:pt idx="39">
                  <c:v>510.83201799970624</c:v>
                </c:pt>
                <c:pt idx="40">
                  <c:v>521.82063644040647</c:v>
                </c:pt>
                <c:pt idx="41">
                  <c:v>532.19991964725011</c:v>
                </c:pt>
                <c:pt idx="42">
                  <c:v>541.97594815414504</c:v>
                </c:pt>
                <c:pt idx="43">
                  <c:v>551.15815161369062</c:v>
                </c:pt>
                <c:pt idx="44">
                  <c:v>559.75893301549058</c:v>
                </c:pt>
                <c:pt idx="45">
                  <c:v>567.79329584214213</c:v>
                </c:pt>
                <c:pt idx="46">
                  <c:v>575.27847849401667</c:v>
                </c:pt>
                <c:pt idx="47">
                  <c:v>582.23359980998259</c:v>
                </c:pt>
                <c:pt idx="48">
                  <c:v>588.67931899195435</c:v>
                </c:pt>
                <c:pt idx="49">
                  <c:v>594.63751271757019</c:v>
                </c:pt>
                <c:pt idx="50">
                  <c:v>600.13097170750575</c:v>
                </c:pt>
                <c:pt idx="51">
                  <c:v>605.18311851079568</c:v>
                </c:pt>
                <c:pt idx="52">
                  <c:v>609.81774779077273</c:v>
                </c:pt>
                <c:pt idx="53">
                  <c:v>614.05878994231534</c:v>
                </c:pt>
                <c:pt idx="54">
                  <c:v>617.93009845317533</c:v>
                </c:pt>
                <c:pt idx="55">
                  <c:v>621.45526104222199</c:v>
                </c:pt>
                <c:pt idx="56">
                  <c:v>624.65743426822974</c:v>
                </c:pt>
                <c:pt idx="57">
                  <c:v>627.5592010059795</c:v>
                </c:pt>
                <c:pt idx="58">
                  <c:v>630.18244993258463</c:v>
                </c:pt>
                <c:pt idx="59">
                  <c:v>632.54827595571146</c:v>
                </c:pt>
                <c:pt idx="60">
                  <c:v>634.67690034567693</c:v>
                </c:pt>
                <c:pt idx="61">
                  <c:v>636.58760920338386</c:v>
                </c:pt>
                <c:pt idx="62">
                  <c:v>638.29870880334647</c:v>
                </c:pt>
                <c:pt idx="63">
                  <c:v>639.82749629279249</c:v>
                </c:pt>
                <c:pt idx="64">
                  <c:v>641.19024420083906</c:v>
                </c:pt>
                <c:pt idx="65">
                  <c:v>642.40219721260951</c:v>
                </c:pt>
                <c:pt idx="66">
                  <c:v>643.47757968838221</c:v>
                </c:pt>
                <c:pt idx="67">
                  <c:v>644.42961245387016</c:v>
                </c:pt>
                <c:pt idx="68">
                  <c:v>645.27053745102444</c:v>
                </c:pt>
                <c:pt idx="69">
                  <c:v>646.01164891595397</c:v>
                </c:pt>
                <c:pt idx="70">
                  <c:v>646.66332983844575</c:v>
                </c:pt>
                <c:pt idx="71">
                  <c:v>647.23509255316844</c:v>
                </c:pt>
                <c:pt idx="72">
                  <c:v>647.73562241322145</c:v>
                </c:pt>
                <c:pt idx="73">
                  <c:v>648.17282359978856</c:v>
                </c:pt>
                <c:pt idx="74">
                  <c:v>648.55386622512447</c:v>
                </c:pt>
                <c:pt idx="75">
                  <c:v>648.88523398806558</c:v>
                </c:pt>
                <c:pt idx="76">
                  <c:v>649.17277174015999</c:v>
                </c:pt>
                <c:pt idx="77">
                  <c:v>649.42173241505657</c:v>
                </c:pt>
                <c:pt idx="78">
                  <c:v>649.6368228629874</c:v>
                </c:pt>
                <c:pt idx="79">
                  <c:v>649.82224821524301</c:v>
                </c:pt>
                <c:pt idx="80">
                  <c:v>649.98175447996368</c:v>
                </c:pt>
                <c:pt idx="81">
                  <c:v>650.11866914002007</c:v>
                </c:pt>
                <c:pt idx="82">
                  <c:v>650.2359395861082</c:v>
                </c:pt>
                <c:pt idx="83">
                  <c:v>650.33616927343837</c:v>
                </c:pt>
                <c:pt idx="84">
                  <c:v>650.42165153873123</c:v>
                </c:pt>
                <c:pt idx="85">
                  <c:v>650.49440105588303</c:v>
                </c:pt>
                <c:pt idx="86">
                  <c:v>650.55618294399187</c:v>
                </c:pt>
                <c:pt idx="87">
                  <c:v>650.60853957085055</c:v>
                </c:pt>
                <c:pt idx="88">
                  <c:v>650.65281511896319</c:v>
                </c:pt>
                <c:pt idx="89">
                  <c:v>650.69017800013091</c:v>
                </c:pt>
                <c:pt idx="90">
                  <c:v>650.72164121916126</c:v>
                </c:pt>
                <c:pt idx="91">
                  <c:v>650.74808079779871</c:v>
                </c:pt>
                <c:pt idx="92">
                  <c:v>650.77025237703617</c:v>
                </c:pt>
                <c:pt idx="93">
                  <c:v>650.78880612002592</c:v>
                </c:pt>
                <c:pt idx="94">
                  <c:v>650.8043000393078</c:v>
                </c:pt>
                <c:pt idx="95">
                  <c:v>650.81721187143955</c:v>
                </c:pt>
                <c:pt idx="96">
                  <c:v>650.82794961972331</c:v>
                </c:pt>
                <c:pt idx="97">
                  <c:v>650.83686088193679</c:v>
                </c:pt>
                <c:pt idx="98">
                  <c:v>650.8442410751037</c:v>
                </c:pt>
                <c:pt idx="99">
                  <c:v>650.85034066365256</c:v>
                </c:pt>
                <c:pt idx="100">
                  <c:v>650.85537149106972</c:v>
                </c:pt>
                <c:pt idx="101">
                  <c:v>650.85951230854494</c:v>
                </c:pt>
                <c:pt idx="102">
                  <c:v>650.86291358732774</c:v>
                </c:pt>
                <c:pt idx="103">
                  <c:v>650.86570169469576</c:v>
                </c:pt>
                <c:pt idx="104">
                  <c:v>650.86798250671097</c:v>
                </c:pt>
                <c:pt idx="105">
                  <c:v>650.86984452439867</c:v>
                </c:pt>
                <c:pt idx="106">
                  <c:v>650.87136155369944</c:v>
                </c:pt>
                <c:pt idx="107">
                  <c:v>650.87259500357766</c:v>
                </c:pt>
                <c:pt idx="108">
                  <c:v>650.87359585105014</c:v>
                </c:pt>
                <c:pt idx="109">
                  <c:v>650.87440631666277</c:v>
                </c:pt>
                <c:pt idx="110">
                  <c:v>650.8750612890924</c:v>
                </c:pt>
                <c:pt idx="111">
                  <c:v>650.87558953309167</c:v>
                </c:pt>
                <c:pt idx="112">
                  <c:v>650.87601471093217</c:v>
                </c:pt>
                <c:pt idx="113">
                  <c:v>650.87635624380539</c:v>
                </c:pt>
                <c:pt idx="114">
                  <c:v>650.87663003631371</c:v>
                </c:pt>
                <c:pt idx="115">
                  <c:v>650.87684908419806</c:v>
                </c:pt>
                <c:pt idx="116">
                  <c:v>650.87702398278054</c:v>
                </c:pt>
                <c:pt idx="117">
                  <c:v>650.87716335123662</c:v>
                </c:pt>
                <c:pt idx="118">
                  <c:v>650.87727418571626</c:v>
                </c:pt>
                <c:pt idx="119">
                  <c:v>650.87736215249458</c:v>
                </c:pt>
                <c:pt idx="120">
                  <c:v>650.87743183071882</c:v>
                </c:pt>
                <c:pt idx="121">
                  <c:v>650.8774869129104</c:v>
                </c:pt>
                <c:pt idx="122">
                  <c:v>650.87753037016057</c:v>
                </c:pt>
                <c:pt idx="123">
                  <c:v>650.87756458789829</c:v>
                </c:pt>
                <c:pt idx="124">
                  <c:v>650.87759147719669</c:v>
                </c:pt>
                <c:pt idx="125">
                  <c:v>650.877612565802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C95-4A3B-88A4-FE34C975733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S12'!$H$128:$H$251</c:f>
              <c:numCache>
                <c:formatCode>0</c:formatCode>
                <c:ptCount val="124"/>
                <c:pt idx="0">
                  <c:v>57.628678811364011</c:v>
                </c:pt>
                <c:pt idx="1">
                  <c:v>57.637477471340162</c:v>
                </c:pt>
                <c:pt idx="2">
                  <c:v>57.663243253827545</c:v>
                </c:pt>
                <c:pt idx="3">
                  <c:v>57.705629656349743</c:v>
                </c:pt>
                <c:pt idx="4">
                  <c:v>59.018201960548595</c:v>
                </c:pt>
                <c:pt idx="5">
                  <c:v>61.905107460088857</c:v>
                </c:pt>
                <c:pt idx="6">
                  <c:v>66.322003956991921</c:v>
                </c:pt>
                <c:pt idx="7">
                  <c:v>72.224862053253219</c:v>
                </c:pt>
                <c:pt idx="8">
                  <c:v>79.564567446705723</c:v>
                </c:pt>
                <c:pt idx="9">
                  <c:v>88.285614965133959</c:v>
                </c:pt>
                <c:pt idx="10">
                  <c:v>98.325869417550052</c:v>
                </c:pt>
                <c:pt idx="11">
                  <c:v>109.61677038888593</c:v>
                </c:pt>
                <c:pt idx="12">
                  <c:v>122.08377241138385</c:v>
                </c:pt>
                <c:pt idx="13">
                  <c:v>135.64692943777061</c:v>
                </c:pt>
                <c:pt idx="14">
                  <c:v>150.22157502358141</c:v>
                </c:pt>
                <c:pt idx="15">
                  <c:v>165.71906756476812</c:v>
                </c:pt>
                <c:pt idx="16">
                  <c:v>182.04757844412086</c:v>
                </c:pt>
                <c:pt idx="17">
                  <c:v>199.11290541763242</c:v>
                </c:pt>
                <c:pt idx="18">
                  <c:v>216.81929620883852</c:v>
                </c:pt>
                <c:pt idx="19">
                  <c:v>235.07026904833674</c:v>
                </c:pt>
                <c:pt idx="20">
                  <c:v>253.76941825953492</c:v>
                </c:pt>
                <c:pt idx="21">
                  <c:v>272.82119417925861</c:v>
                </c:pt>
                <c:pt idx="22">
                  <c:v>292.13164782803966</c:v>
                </c:pt>
                <c:pt idx="23">
                  <c:v>311.60913186525477</c:v>
                </c:pt>
                <c:pt idx="24">
                  <c:v>331.16495050192032</c:v>
                </c:pt>
                <c:pt idx="25">
                  <c:v>350.71395220374887</c:v>
                </c:pt>
                <c:pt idx="26">
                  <c:v>370.1750601934358</c:v>
                </c:pt>
                <c:pt idx="27">
                  <c:v>389.47173694231316</c:v>
                </c:pt>
                <c:pt idx="28">
                  <c:v>408.53238001272439</c:v>
                </c:pt>
                <c:pt idx="29">
                  <c:v>427.29064775744075</c:v>
                </c:pt>
                <c:pt idx="30">
                  <c:v>445.68571448477252</c:v>
                </c:pt>
                <c:pt idx="31">
                  <c:v>463.66245574211024</c:v>
                </c:pt>
                <c:pt idx="32">
                  <c:v>481.17156534214689</c:v>
                </c:pt>
                <c:pt idx="33">
                  <c:v>498.16960664252537</c:v>
                </c:pt>
                <c:pt idx="34">
                  <c:v>514.61900138076339</c:v>
                </c:pt>
                <c:pt idx="35">
                  <c:v>530.48796005403119</c:v>
                </c:pt>
                <c:pt idx="36">
                  <c:v>545.75035841203839</c:v>
                </c:pt>
                <c:pt idx="37">
                  <c:v>560.38556509780699</c:v>
                </c:pt>
                <c:pt idx="38">
                  <c:v>574.37822582461513</c:v>
                </c:pt>
                <c:pt idx="39">
                  <c:v>587.7180097194032</c:v>
                </c:pt>
                <c:pt idx="40">
                  <c:v>600.39932359694797</c:v>
                </c:pt>
                <c:pt idx="41">
                  <c:v>612.4209999605996</c:v>
                </c:pt>
                <c:pt idx="42">
                  <c:v>623.78596446134725</c:v>
                </c:pt>
                <c:pt idx="43">
                  <c:v>634.50088839590182</c:v>
                </c:pt>
                <c:pt idx="44">
                  <c:v>644.57583159580349</c:v>
                </c:pt>
                <c:pt idx="45">
                  <c:v>654.02388076357443</c:v>
                </c:pt>
                <c:pt idx="46">
                  <c:v>662.86078795945491</c:v>
                </c:pt>
                <c:pt idx="47">
                  <c:v>671.10461354424433</c:v>
                </c:pt>
                <c:pt idx="48">
                  <c:v>678.77537745126131</c:v>
                </c:pt>
                <c:pt idx="49">
                  <c:v>685.8947222041138</c:v>
                </c:pt>
                <c:pt idx="50">
                  <c:v>692.48559062712718</c:v>
                </c:pt>
                <c:pt idx="51">
                  <c:v>698.57192072146586</c:v>
                </c:pt>
                <c:pt idx="52">
                  <c:v>704.17835971103568</c:v>
                </c:pt>
                <c:pt idx="53">
                  <c:v>709.32999880603086</c:v>
                </c:pt>
                <c:pt idx="54">
                  <c:v>714.05212979536248</c:v>
                </c:pt>
                <c:pt idx="55">
                  <c:v>718.37002416801874</c:v>
                </c:pt>
                <c:pt idx="56">
                  <c:v>722.30873508238847</c:v>
                </c:pt>
                <c:pt idx="57">
                  <c:v>725.89292215541184</c:v>
                </c:pt>
                <c:pt idx="58">
                  <c:v>729.14669873276512</c:v>
                </c:pt>
                <c:pt idx="59">
                  <c:v>732.09350102874043</c:v>
                </c:pt>
                <c:pt idx="60">
                  <c:v>734.75597829083074</c:v>
                </c:pt>
                <c:pt idx="61">
                  <c:v>737.15590294911192</c:v>
                </c:pt>
                <c:pt idx="62">
                  <c:v>739.31409955351342</c:v>
                </c:pt>
                <c:pt idx="63">
                  <c:v>741.25039118146799</c:v>
                </c:pt>
                <c:pt idx="64">
                  <c:v>742.98356191218977</c:v>
                </c:pt>
                <c:pt idx="65">
                  <c:v>744.53133390950143</c:v>
                </c:pt>
                <c:pt idx="66">
                  <c:v>745.9103576298827</c:v>
                </c:pt>
                <c:pt idx="67">
                  <c:v>747.13621367324242</c:v>
                </c:pt>
                <c:pt idx="68">
                  <c:v>748.22342481763008</c:v>
                </c:pt>
                <c:pt idx="69">
                  <c:v>749.18547682248425</c:v>
                </c:pt>
                <c:pt idx="70">
                  <c:v>750.03484664485165</c:v>
                </c:pt>
                <c:pt idx="71">
                  <c:v>750.78303678618977</c:v>
                </c:pt>
                <c:pt idx="72">
                  <c:v>751.44061457089549</c:v>
                </c:pt>
                <c:pt idx="73">
                  <c:v>752.01725524879134</c:v>
                </c:pt>
                <c:pt idx="74">
                  <c:v>752.52178790988796</c:v>
                </c:pt>
                <c:pt idx="75">
                  <c:v>752.96224329847564</c:v>
                </c:pt>
                <c:pt idx="76">
                  <c:v>753.34590271293803</c:v>
                </c:pt>
                <c:pt idx="77">
                  <c:v>753.67934727581212</c:v>
                </c:pt>
                <c:pt idx="78">
                  <c:v>753.96850695403134</c:v>
                </c:pt>
                <c:pt idx="79">
                  <c:v>754.21870880070867</c:v>
                </c:pt>
                <c:pt idx="80">
                  <c:v>754.43472397625578</c:v>
                </c:pt>
                <c:pt idx="81">
                  <c:v>754.6208131873102</c:v>
                </c:pt>
                <c:pt idx="82">
                  <c:v>754.7807702563224</c:v>
                </c:pt>
                <c:pt idx="83">
                  <c:v>754.91796360238459</c:v>
                </c:pt>
                <c:pt idx="84">
                  <c:v>755.03537547480107</c:v>
                </c:pt>
                <c:pt idx="85">
                  <c:v>755.13563883499262</c:v>
                </c:pt>
                <c:pt idx="86">
                  <c:v>755.22107182970365</c:v>
                </c:pt>
                <c:pt idx="87">
                  <c:v>755.29370983938463</c:v>
                </c:pt>
                <c:pt idx="88">
                  <c:v>755.35533512035136</c:v>
                </c:pt>
                <c:pt idx="89">
                  <c:v>755.40750408826932</c:v>
                </c:pt>
                <c:pt idx="90">
                  <c:v>755.45157231410224</c:v>
                </c:pt>
                <c:pt idx="91">
                  <c:v>755.48871732236114</c:v>
                </c:pt>
                <c:pt idx="92">
                  <c:v>755.51995929577367</c:v>
                </c:pt>
                <c:pt idx="93">
                  <c:v>755.54617980084936</c:v>
                </c:pt>
                <c:pt idx="94">
                  <c:v>755.56813865571667</c:v>
                </c:pt>
                <c:pt idx="95">
                  <c:v>755.58648906552423</c:v>
                </c:pt>
                <c:pt idx="96">
                  <c:v>755.60179115206051</c:v>
                </c:pt>
                <c:pt idx="97">
                  <c:v>755.61452400348048</c:v>
                </c:pt>
                <c:pt idx="98">
                  <c:v>755.62509636750053</c:v>
                </c:pt>
                <c:pt idx="99">
                  <c:v>755.63385610749947</c:v>
                </c:pt>
                <c:pt idx="100">
                  <c:v>755.64109853594255</c:v>
                </c:pt>
                <c:pt idx="101">
                  <c:v>755.64707373371539</c:v>
                </c:pt>
                <c:pt idx="102">
                  <c:v>755.65199295755303</c:v>
                </c:pt>
                <c:pt idx="103">
                  <c:v>755.6560342309939</c:v>
                </c:pt>
                <c:pt idx="104">
                  <c:v>755.65934720734367</c:v>
                </c:pt>
                <c:pt idx="105">
                  <c:v>755.6620573861702</c:v>
                </c:pt>
                <c:pt idx="106">
                  <c:v>755.66426975796799</c:v>
                </c:pt>
                <c:pt idx="107">
                  <c:v>755.66607194494259</c:v>
                </c:pt>
                <c:pt idx="108">
                  <c:v>755.66753689944017</c:v>
                </c:pt>
                <c:pt idx="109">
                  <c:v>755.66872521544201</c:v>
                </c:pt>
                <c:pt idx="110">
                  <c:v>755.66968710280253</c:v>
                </c:pt>
                <c:pt idx="111">
                  <c:v>755.67046406854888</c:v>
                </c:pt>
                <c:pt idx="112">
                  <c:v>755.67109034460395</c:v>
                </c:pt>
                <c:pt idx="113">
                  <c:v>755.67159409673764</c:v>
                </c:pt>
                <c:pt idx="114">
                  <c:v>755.67199844539346</c:v>
                </c:pt>
                <c:pt idx="115">
                  <c:v>755.67232232526624</c:v>
                </c:pt>
                <c:pt idx="116">
                  <c:v>755.67258120710596</c:v>
                </c:pt>
                <c:pt idx="117">
                  <c:v>755.67278770217365</c:v>
                </c:pt>
                <c:pt idx="118">
                  <c:v>755.67295206705592</c:v>
                </c:pt>
                <c:pt idx="119">
                  <c:v>755.67308262412814</c:v>
                </c:pt>
                <c:pt idx="120">
                  <c:v>755.67318611082908</c:v>
                </c:pt>
                <c:pt idx="121">
                  <c:v>755.67326796902785</c:v>
                </c:pt>
                <c:pt idx="122">
                  <c:v>755.67333258413203</c:v>
                </c:pt>
                <c:pt idx="123">
                  <c:v>755.67338348214616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C95-4A3B-88A4-FE34C975733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S12'!$K$131:$K$251</c:f>
              <c:numCache>
                <c:formatCode>0</c:formatCode>
                <c:ptCount val="121"/>
                <c:pt idx="0">
                  <c:v>61.937867628790059</c:v>
                </c:pt>
                <c:pt idx="1">
                  <c:v>62.703508450742333</c:v>
                </c:pt>
                <c:pt idx="2">
                  <c:v>64.992040924713933</c:v>
                </c:pt>
                <c:pt idx="3">
                  <c:v>68.78777004720564</c:v>
                </c:pt>
                <c:pt idx="4">
                  <c:v>74.067198255635844</c:v>
                </c:pt>
                <c:pt idx="5">
                  <c:v>80.798587997437153</c:v>
                </c:pt>
                <c:pt idx="6">
                  <c:v>88.942108112230699</c:v>
                </c:pt>
                <c:pt idx="7">
                  <c:v>98.450151415787559</c:v>
                </c:pt>
                <c:pt idx="8">
                  <c:v>109.26775746956685</c:v>
                </c:pt>
                <c:pt idx="9">
                  <c:v>121.33311638016937</c:v>
                </c:pt>
                <c:pt idx="10">
                  <c:v>134.57813967043819</c:v>
                </c:pt>
                <c:pt idx="11">
                  <c:v>148.9290873486591</c:v>
                </c:pt>
                <c:pt idx="12">
                  <c:v>164.30724127739472</c:v>
                </c:pt>
                <c:pt idx="13">
                  <c:v>180.62961521967111</c:v>
                </c:pt>
                <c:pt idx="14">
                  <c:v>197.80969200352058</c:v>
                </c:pt>
                <c:pt idx="15">
                  <c:v>215.75817828792697</c:v>
                </c:pt>
                <c:pt idx="16">
                  <c:v>234.38376751630972</c:v>
                </c:pt>
                <c:pt idx="17">
                  <c:v>253.59390184373217</c:v>
                </c:pt>
                <c:pt idx="18">
                  <c:v>273.29552413498016</c:v>
                </c:pt>
                <c:pt idx="19">
                  <c:v>293.39581155473377</c:v>
                </c:pt>
                <c:pt idx="20">
                  <c:v>313.80288280350533</c:v>
                </c:pt>
                <c:pt idx="21">
                  <c:v>334.42647168478373</c:v>
                </c:pt>
                <c:pt idx="22">
                  <c:v>355.17856040769675</c:v>
                </c:pt>
                <c:pt idx="23">
                  <c:v>375.97396682137162</c:v>
                </c:pt>
                <c:pt idx="24">
                  <c:v>396.73088062643234</c:v>
                </c:pt>
                <c:pt idx="25">
                  <c:v>417.37134449941755</c:v>
                </c:pt>
                <c:pt idx="26">
                  <c:v>437.82167698064359</c:v>
                </c:pt>
                <c:pt idx="27">
                  <c:v>458.01283489860663</c:v>
                </c:pt>
                <c:pt idx="28">
                  <c:v>477.88071401839625</c:v>
                </c:pt>
                <c:pt idx="29">
                  <c:v>497.36638749248658</c:v>
                </c:pt>
                <c:pt idx="30">
                  <c:v>516.41628254563238</c:v>
                </c:pt>
                <c:pt idx="31">
                  <c:v>534.98229662872075</c:v>
                </c:pt>
                <c:pt idx="32">
                  <c:v>553.02185501811641</c:v>
                </c:pt>
                <c:pt idx="33">
                  <c:v>570.49791250803651</c:v>
                </c:pt>
                <c:pt idx="34">
                  <c:v>587.37890243613083</c:v>
                </c:pt>
                <c:pt idx="35">
                  <c:v>603.63863679122983</c:v>
                </c:pt>
                <c:pt idx="36">
                  <c:v>619.2561615733614</c:v>
                </c:pt>
                <c:pt idx="37">
                  <c:v>634.21557190785416</c:v>
                </c:pt>
                <c:pt idx="38">
                  <c:v>648.50579165761144</c:v>
                </c:pt>
                <c:pt idx="39">
                  <c:v>662.12032243210399</c:v>
                </c:pt>
                <c:pt idx="40">
                  <c:v>675.05696696158407</c:v>
                </c:pt>
                <c:pt idx="41">
                  <c:v>687.31753179497377</c:v>
                </c:pt>
                <c:pt idx="42">
                  <c:v>698.90751419570154</c:v>
                </c:pt>
                <c:pt idx="43">
                  <c:v>709.83577795820122</c:v>
                </c:pt>
                <c:pt idx="44">
                  <c:v>720.11422265636679</c:v>
                </c:pt>
                <c:pt idx="45">
                  <c:v>729.75745057214544</c:v>
                </c:pt>
                <c:pt idx="46">
                  <c:v>738.78243524605841</c:v>
                </c:pt>
                <c:pt idx="47">
                  <c:v>747.20819525042168</c:v>
                </c:pt>
                <c:pt idx="48">
                  <c:v>755.05547641891326</c:v>
                </c:pt>
                <c:pt idx="49">
                  <c:v>762.34644538132443</c:v>
                </c:pt>
                <c:pt idx="50">
                  <c:v>769.10439685775464</c:v>
                </c:pt>
                <c:pt idx="51">
                  <c:v>775.35347676970912</c:v>
                </c:pt>
                <c:pt idx="52">
                  <c:v>781.11842283336864</c:v>
                </c:pt>
                <c:pt idx="53">
                  <c:v>786.42432391891577</c:v>
                </c:pt>
                <c:pt idx="54">
                  <c:v>791.29639909462912</c:v>
                </c:pt>
                <c:pt idx="55">
                  <c:v>795.75979693009674</c:v>
                </c:pt>
                <c:pt idx="56">
                  <c:v>799.83941531313985</c:v>
                </c:pt>
                <c:pt idx="57">
                  <c:v>803.55974174285393</c:v>
                </c:pt>
                <c:pt idx="58">
                  <c:v>806.94471379869185</c:v>
                </c:pt>
                <c:pt idx="59">
                  <c:v>810.01759925416366</c:v>
                </c:pt>
                <c:pt idx="60">
                  <c:v>812.80089510416337</c:v>
                </c:pt>
                <c:pt idx="61">
                  <c:v>815.31624460715716</c:v>
                </c:pt>
                <c:pt idx="62">
                  <c:v>817.58437130694608</c:v>
                </c:pt>
                <c:pt idx="63">
                  <c:v>819.62502889230382</c:v>
                </c:pt>
                <c:pt idx="64">
                  <c:v>821.45696567501147</c:v>
                </c:pt>
                <c:pt idx="65">
                  <c:v>823.09790241572568</c:v>
                </c:pt>
                <c:pt idx="66">
                  <c:v>824.56452220060828</c:v>
                </c:pt>
                <c:pt idx="67">
                  <c:v>825.87247106727534</c:v>
                </c:pt>
                <c:pt idx="68">
                  <c:v>827.03636809396562</c:v>
                </c:pt>
                <c:pt idx="69">
                  <c:v>828.06982369820491</c:v>
                </c:pt>
                <c:pt idx="70">
                  <c:v>828.98546493817548</c:v>
                </c:pt>
                <c:pt idx="71">
                  <c:v>829.79496666886303</c:v>
                </c:pt>
                <c:pt idx="72">
                  <c:v>830.50908747345966</c:v>
                </c:pt>
                <c:pt idx="73">
                  <c:v>831.13770936609944</c:v>
                </c:pt>
                <c:pt idx="74">
                  <c:v>831.68988034265465</c:v>
                </c:pt>
                <c:pt idx="75">
                  <c:v>832.17385894003826</c:v>
                </c:pt>
                <c:pt idx="76">
                  <c:v>832.5971600494795</c:v>
                </c:pt>
                <c:pt idx="77">
                  <c:v>832.96660131397925</c:v>
                </c:pt>
                <c:pt idx="78">
                  <c:v>833.28834952328202</c:v>
                </c:pt>
                <c:pt idx="79">
                  <c:v>833.56796650005242</c:v>
                </c:pt>
                <c:pt idx="80">
                  <c:v>833.81045404759902</c:v>
                </c:pt>
                <c:pt idx="81">
                  <c:v>834.02029760169989</c:v>
                </c:pt>
                <c:pt idx="82">
                  <c:v>834.20150829629245</c:v>
                </c:pt>
                <c:pt idx="83">
                  <c:v>834.35766321461449</c:v>
                </c:pt>
                <c:pt idx="84">
                  <c:v>834.49194365358483</c:v>
                </c:pt>
                <c:pt idx="85">
                  <c:v>834.6071712796944</c:v>
                </c:pt>
                <c:pt idx="86">
                  <c:v>834.70584209945696</c:v>
                </c:pt>
                <c:pt idx="87">
                  <c:v>834.79015820667053</c:v>
                </c:pt>
                <c:pt idx="88">
                  <c:v>834.86205730255688</c:v>
                </c:pt>
                <c:pt idx="89">
                  <c:v>834.92324001355644</c:v>
                </c:pt>
                <c:pt idx="90">
                  <c:v>834.97519505547336</c:v>
                </c:pt>
                <c:pt idx="91">
                  <c:v>835.01922231214519</c:v>
                </c:pt>
                <c:pt idx="92">
                  <c:v>835.05645391224368</c:v>
                </c:pt>
                <c:pt idx="93">
                  <c:v>835.08787339957985</c:v>
                </c:pt>
                <c:pt idx="94">
                  <c:v>835.11433310078735</c:v>
                </c:pt>
                <c:pt idx="95">
                  <c:v>835.136569799894</c:v>
                </c:pt>
                <c:pt idx="96">
                  <c:v>835.15521883242252</c:v>
                </c:pt>
                <c:pt idx="97">
                  <c:v>835.17082671267065</c:v>
                </c:pt>
                <c:pt idx="98">
                  <c:v>835.1838624070258</c:v>
                </c:pt>
                <c:pt idx="99">
                  <c:v>835.19472736390628</c:v>
                </c:pt>
                <c:pt idx="100">
                  <c:v>835.20376440745849</c:v>
                </c:pt>
                <c:pt idx="101">
                  <c:v>835.21126559775269</c:v>
                </c:pt>
                <c:pt idx="102">
                  <c:v>835.21747915512753</c:v>
                </c:pt>
                <c:pt idx="103">
                  <c:v>835.22261554075237</c:v>
                </c:pt>
                <c:pt idx="104">
                  <c:v>835.22685277956941</c:v>
                </c:pt>
                <c:pt idx="105">
                  <c:v>835.2303411057095</c:v>
                </c:pt>
                <c:pt idx="106">
                  <c:v>835.2332070043625</c:v>
                </c:pt>
                <c:pt idx="107">
                  <c:v>835.23555671803354</c:v>
                </c:pt>
                <c:pt idx="108">
                  <c:v>835.23747927922375</c:v>
                </c:pt>
                <c:pt idx="109">
                  <c:v>835.23904912588273</c:v>
                </c:pt>
                <c:pt idx="110">
                  <c:v>835.24032835056937</c:v>
                </c:pt>
                <c:pt idx="111">
                  <c:v>835.24136862913838</c:v>
                </c:pt>
                <c:pt idx="112">
                  <c:v>835.2422128699792</c:v>
                </c:pt>
                <c:pt idx="113">
                  <c:v>835.24289662038632</c:v>
                </c:pt>
                <c:pt idx="114">
                  <c:v>835.24344926253377</c:v>
                </c:pt>
                <c:pt idx="115">
                  <c:v>835.24389502776262</c:v>
                </c:pt>
                <c:pt idx="116">
                  <c:v>835.24425385446455</c:v>
                </c:pt>
                <c:pt idx="117">
                  <c:v>835.24454211174168</c:v>
                </c:pt>
                <c:pt idx="118">
                  <c:v>835.24477320822552</c:v>
                </c:pt>
                <c:pt idx="119">
                  <c:v>835.24495810293354</c:v>
                </c:pt>
                <c:pt idx="120">
                  <c:v>835.24510573280838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C95-4A3B-88A4-FE34C975733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S12'!$M$131:$M$251</c:f>
              <c:numCache>
                <c:formatCode>0</c:formatCode>
                <c:ptCount val="121"/>
                <c:pt idx="0">
                  <c:v>65.019382018724968</c:v>
                </c:pt>
                <c:pt idx="1">
                  <c:v>65.765034764788538</c:v>
                </c:pt>
                <c:pt idx="2">
                  <c:v>68.007398346981972</c:v>
                </c:pt>
                <c:pt idx="3">
                  <c:v>71.739755143693742</c:v>
                </c:pt>
                <c:pt idx="4">
                  <c:v>76.944867039709152</c:v>
                </c:pt>
                <c:pt idx="5">
                  <c:v>83.596761277102132</c:v>
                </c:pt>
                <c:pt idx="6">
                  <c:v>91.661363598056141</c:v>
                </c:pt>
                <c:pt idx="7">
                  <c:v>101.09697129373296</c:v>
                </c:pt>
                <c:pt idx="8">
                  <c:v>111.85471122723891</c:v>
                </c:pt>
                <c:pt idx="9">
                  <c:v>123.87902239319681</c:v>
                </c:pt>
                <c:pt idx="10">
                  <c:v>137.10817481182494</c:v>
                </c:pt>
                <c:pt idx="11">
                  <c:v>151.47482659347384</c:v>
                </c:pt>
                <c:pt idx="12">
                  <c:v>166.90661663877302</c:v>
                </c:pt>
                <c:pt idx="13">
                  <c:v>183.32678822847367</c:v>
                </c:pt>
                <c:pt idx="14">
                  <c:v>200.65483753120213</c:v>
                </c:pt>
                <c:pt idx="15">
                  <c:v>218.80718035492396</c:v>
                </c:pt>
                <c:pt idx="16">
                  <c:v>237.69783008678678</c:v>
                </c:pt>
                <c:pt idx="17">
                  <c:v>257.23907960891097</c:v>
                </c:pt>
                <c:pt idx="18">
                  <c:v>277.34217999294253</c:v>
                </c:pt>
                <c:pt idx="19">
                  <c:v>297.91800893299126</c:v>
                </c:pt>
                <c:pt idx="20">
                  <c:v>318.87772215391453</c:v>
                </c:pt>
                <c:pt idx="21">
                  <c:v>340.13338141328973</c:v>
                </c:pt>
                <c:pt idx="22">
                  <c:v>361.59855318639268</c:v>
                </c:pt>
                <c:pt idx="23">
                  <c:v>383.18887267040054</c:v>
                </c:pt>
                <c:pt idx="24">
                  <c:v>404.82256835348221</c:v>
                </c:pt>
                <c:pt idx="25">
                  <c:v>426.42094305306978</c:v>
                </c:pt>
                <c:pt idx="26">
                  <c:v>447.90880802212905</c:v>
                </c:pt>
                <c:pt idx="27">
                  <c:v>469.21486743952437</c:v>
                </c:pt>
                <c:pt idx="28">
                  <c:v>490.27205132775919</c:v>
                </c:pt>
                <c:pt idx="29">
                  <c:v>511.01779566609633</c:v>
                </c:pt>
                <c:pt idx="30">
                  <c:v>531.3942691775967</c:v>
                </c:pt>
                <c:pt idx="31">
                  <c:v>551.34854695415356</c:v>
                </c:pt>
                <c:pt idx="32">
                  <c:v>570.83273173414977</c:v>
                </c:pt>
                <c:pt idx="33">
                  <c:v>589.80402425427849</c:v>
                </c:pt>
                <c:pt idx="34">
                  <c:v>608.22474465271125</c:v>
                </c:pt>
                <c:pt idx="35">
                  <c:v>626.06230739906107</c:v>
                </c:pt>
                <c:pt idx="36">
                  <c:v>643.28915266248998</c:v>
                </c:pt>
                <c:pt idx="37">
                  <c:v>659.88263739948729</c:v>
                </c:pt>
                <c:pt idx="38">
                  <c:v>675.82488974508078</c:v>
                </c:pt>
                <c:pt idx="39">
                  <c:v>691.102630524804</c:v>
                </c:pt>
                <c:pt idx="40">
                  <c:v>705.706965870104</c:v>
                </c:pt>
                <c:pt idx="41">
                  <c:v>719.63315501862098</c:v>
                </c:pt>
                <c:pt idx="42">
                  <c:v>732.88035741570945</c:v>
                </c:pt>
                <c:pt idx="43">
                  <c:v>745.45136320828738</c:v>
                </c:pt>
                <c:pt idx="44">
                  <c:v>757.35231114112128</c:v>
                </c:pt>
                <c:pt idx="45">
                  <c:v>768.59239773410559</c:v>
                </c:pt>
                <c:pt idx="46">
                  <c:v>779.1835814426646</c:v>
                </c:pt>
                <c:pt idx="47">
                  <c:v>789.14028528813174</c:v>
                </c:pt>
                <c:pt idx="48">
                  <c:v>798.47910119716232</c:v>
                </c:pt>
                <c:pt idx="49">
                  <c:v>807.21849901524172</c:v>
                </c:pt>
                <c:pt idx="50">
                  <c:v>815.37854286558604</c:v>
                </c:pt>
                <c:pt idx="51">
                  <c:v>822.98061721730016</c:v>
                </c:pt>
                <c:pt idx="52">
                  <c:v>830.04716471159293</c:v>
                </c:pt>
                <c:pt idx="53">
                  <c:v>836.60143747762993</c:v>
                </c:pt>
                <c:pt idx="54">
                  <c:v>842.6672633554648</c:v>
                </c:pt>
                <c:pt idx="55">
                  <c:v>848.2688281370381</c:v>
                </c:pt>
                <c:pt idx="56">
                  <c:v>853.43047464159304</c:v>
                </c:pt>
                <c:pt idx="57">
                  <c:v>858.17651916259138</c:v>
                </c:pt>
                <c:pt idx="58">
                  <c:v>862.53108556225675</c:v>
                </c:pt>
                <c:pt idx="59">
                  <c:v>866.51795704960796</c:v>
                </c:pt>
                <c:pt idx="60">
                  <c:v>870.16044546005105</c:v>
                </c:pt>
                <c:pt idx="61">
                  <c:v>873.48127766051084</c:v>
                </c:pt>
                <c:pt idx="62">
                  <c:v>876.50249853438015</c:v>
                </c:pt>
                <c:pt idx="63">
                  <c:v>879.24538985548759</c:v>
                </c:pt>
                <c:pt idx="64">
                  <c:v>881.7304042395491</c:v>
                </c:pt>
                <c:pt idx="65">
                  <c:v>883.97711326458261</c:v>
                </c:pt>
                <c:pt idx="66">
                  <c:v>886.00416877753128</c:v>
                </c:pt>
                <c:pt idx="67">
                  <c:v>887.8292763515766</c:v>
                </c:pt>
                <c:pt idx="68">
                  <c:v>889.4691798258682</c:v>
                </c:pt>
                <c:pt idx="69">
                  <c:v>890.93965584492776</c:v>
                </c:pt>
                <c:pt idx="70">
                  <c:v>892.25551731701557</c:v>
                </c:pt>
                <c:pt idx="71">
                  <c:v>893.43062472738325</c:v>
                </c:pt>
                <c:pt idx="72">
                  <c:v>894.47790427163989</c:v>
                </c:pt>
                <c:pt idx="73">
                  <c:v>895.40937181451898</c:v>
                </c:pt>
                <c:pt idx="74">
                  <c:v>896.23616172827019</c:v>
                </c:pt>
                <c:pt idx="75">
                  <c:v>896.96855972088122</c:v>
                </c:pt>
                <c:pt idx="76">
                  <c:v>897.61603882568215</c:v>
                </c:pt>
                <c:pt idx="77">
                  <c:v>898.18729778896238</c:v>
                </c:pt>
                <c:pt idx="78">
                  <c:v>898.69030115960697</c:v>
                </c:pt>
                <c:pt idx="79">
                  <c:v>899.13232045308951</c:v>
                </c:pt>
                <c:pt idx="80">
                  <c:v>899.5199758302889</c:v>
                </c:pt>
                <c:pt idx="81">
                  <c:v>899.85927779850567</c:v>
                </c:pt>
                <c:pt idx="82">
                  <c:v>900.15566850687151</c:v>
                </c:pt>
                <c:pt idx="83">
                  <c:v>900.41406227036282</c:v>
                </c:pt>
                <c:pt idx="84">
                  <c:v>900.63888501527708</c:v>
                </c:pt>
                <c:pt idx="85">
                  <c:v>900.83411239385623</c:v>
                </c:pt>
                <c:pt idx="86">
                  <c:v>901.0033063664464</c:v>
                </c:pt>
                <c:pt idx="87">
                  <c:v>901.14965009595949</c:v>
                </c:pt>
                <c:pt idx="88">
                  <c:v>901.27598104134358</c:v>
                </c:pt>
                <c:pt idx="89">
                  <c:v>901.38482217427736</c:v>
                </c:pt>
                <c:pt idx="90">
                  <c:v>901.4784112764363</c:v>
                </c:pt>
                <c:pt idx="91">
                  <c:v>901.55872830356043</c:v>
                </c:pt>
                <c:pt idx="92">
                  <c:v>901.6275208273845</c:v>
                </c:pt>
                <c:pt idx="93">
                  <c:v>901.6863275874731</c:v>
                </c:pt>
                <c:pt idx="94">
                  <c:v>901.73650020241053</c:v>
                </c:pt>
                <c:pt idx="95">
                  <c:v>901.77922310389306</c:v>
                </c:pt>
                <c:pt idx="96">
                  <c:v>901.81553176835746</c:v>
                </c:pt>
                <c:pt idx="97">
                  <c:v>901.84632932914531</c:v>
                </c:pt>
                <c:pt idx="98">
                  <c:v>901.87240165814808</c:v>
                </c:pt>
                <c:pt idx="99">
                  <c:v>901.89443100969788</c:v>
                </c:pt>
                <c:pt idx="100">
                  <c:v>901.91300832142804</c:v>
                </c:pt>
                <c:pt idx="101">
                  <c:v>901.92864426721565</c:v>
                </c:pt>
                <c:pt idx="102">
                  <c:v>901.94177915636499</c:v>
                </c:pt>
                <c:pt idx="103">
                  <c:v>901.95279177113991</c:v>
                </c:pt>
                <c:pt idx="104">
                  <c:v>901.9620072318138</c:v>
                </c:pt>
                <c:pt idx="105">
                  <c:v>901.96970397476616</c:v>
                </c:pt>
                <c:pt idx="106">
                  <c:v>901.97611992499571</c:v>
                </c:pt>
                <c:pt idx="107">
                  <c:v>901.98145793988022</c:v>
                </c:pt>
                <c:pt idx="108">
                  <c:v>901.98589059623441</c:v>
                </c:pt>
                <c:pt idx="109">
                  <c:v>901.98956438781158</c:v>
                </c:pt>
                <c:pt idx="110">
                  <c:v>901.99260339544833</c:v>
                </c:pt>
                <c:pt idx="111">
                  <c:v>901.99511248716135</c:v>
                </c:pt>
                <c:pt idx="112">
                  <c:v>901.99718010071672</c:v>
                </c:pt>
                <c:pt idx="113">
                  <c:v>901.99888065657149</c:v>
                </c:pt>
                <c:pt idx="114">
                  <c:v>902.00027664466893</c:v>
                </c:pt>
                <c:pt idx="115">
                  <c:v>902.00142042437562</c:v>
                </c:pt>
                <c:pt idx="116">
                  <c:v>902.00235577291539</c:v>
                </c:pt>
                <c:pt idx="117">
                  <c:v>902.00311921397736</c:v>
                </c:pt>
                <c:pt idx="118">
                  <c:v>902.00374115476814</c:v>
                </c:pt>
                <c:pt idx="119">
                  <c:v>902.00424685664609</c:v>
                </c:pt>
                <c:pt idx="120">
                  <c:v>902.00465726159587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C95-4A3B-88A4-FE34C9757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2x F12'!$C$121:$C$251</c:f>
              <c:numCache>
                <c:formatCode>0.0000</c:formatCode>
                <c:ptCount val="131"/>
                <c:pt idx="0">
                  <c:v>0.5478488503419342</c:v>
                </c:pt>
                <c:pt idx="1">
                  <c:v>0.54125168849846972</c:v>
                </c:pt>
                <c:pt idx="2">
                  <c:v>0.53151587513062515</c:v>
                </c:pt>
                <c:pt idx="3">
                  <c:v>0.52039517595257567</c:v>
                </c:pt>
                <c:pt idx="4">
                  <c:v>0.50849985167618883</c:v>
                </c:pt>
                <c:pt idx="5">
                  <c:v>0.49618340884827966</c:v>
                </c:pt>
                <c:pt idx="6">
                  <c:v>0.48367953575241812</c:v>
                </c:pt>
                <c:pt idx="7">
                  <c:v>0.47115181243034748</c:v>
                </c:pt>
                <c:pt idx="8">
                  <c:v>0.45871775908845536</c:v>
                </c:pt>
                <c:pt idx="9">
                  <c:v>0.44646256040864019</c:v>
                </c:pt>
                <c:pt idx="10">
                  <c:v>0.43444777527486644</c:v>
                </c:pt>
                <c:pt idx="11">
                  <c:v>0.33243428246690826</c:v>
                </c:pt>
                <c:pt idx="12">
                  <c:v>0.26183397442542489</c:v>
                </c:pt>
                <c:pt idx="13">
                  <c:v>0.21316306055034837</c:v>
                </c:pt>
                <c:pt idx="14">
                  <c:v>0.17863057612360658</c:v>
                </c:pt>
                <c:pt idx="15">
                  <c:v>0.15332712285498454</c:v>
                </c:pt>
                <c:pt idx="16">
                  <c:v>0.13423459045526748</c:v>
                </c:pt>
                <c:pt idx="17">
                  <c:v>0.1194593371490837</c:v>
                </c:pt>
                <c:pt idx="18">
                  <c:v>0.10777639342029552</c:v>
                </c:pt>
                <c:pt idx="19">
                  <c:v>9.8368193850273566E-2</c:v>
                </c:pt>
                <c:pt idx="20">
                  <c:v>9.0672946446415437E-2</c:v>
                </c:pt>
                <c:pt idx="21">
                  <c:v>8.4294314780802237E-2</c:v>
                </c:pt>
                <c:pt idx="22">
                  <c:v>7.89460316118855E-2</c:v>
                </c:pt>
                <c:pt idx="23">
                  <c:v>7.4416948163738575E-2</c:v>
                </c:pt>
                <c:pt idx="24">
                  <c:v>7.0548379338376779E-2</c:v>
                </c:pt>
                <c:pt idx="25">
                  <c:v>6.7219052227273118E-2</c:v>
                </c:pt>
                <c:pt idx="26">
                  <c:v>6.4334878478772881E-2</c:v>
                </c:pt>
                <c:pt idx="27">
                  <c:v>6.1821860719626115E-2</c:v>
                </c:pt>
                <c:pt idx="28">
                  <c:v>5.9621080135058742E-2</c:v>
                </c:pt>
                <c:pt idx="29">
                  <c:v>5.7685093996437037E-2</c:v>
                </c:pt>
                <c:pt idx="30">
                  <c:v>5.5975306106867212E-2</c:v>
                </c:pt>
                <c:pt idx="31">
                  <c:v>5.4460020007702309E-2</c:v>
                </c:pt>
                <c:pt idx="32">
                  <c:v>5.3112978803967432E-2</c:v>
                </c:pt>
                <c:pt idx="33">
                  <c:v>5.1912256797803709E-2</c:v>
                </c:pt>
                <c:pt idx="34">
                  <c:v>5.0839408837750268E-2</c:v>
                </c:pt>
                <c:pt idx="35">
                  <c:v>4.9878810769949579E-2</c:v>
                </c:pt>
                <c:pt idx="36">
                  <c:v>4.9017143203648479E-2</c:v>
                </c:pt>
                <c:pt idx="37">
                  <c:v>4.8242983885081803E-2</c:v>
                </c:pt>
                <c:pt idx="38">
                  <c:v>4.7546483184130947E-2</c:v>
                </c:pt>
                <c:pt idx="39">
                  <c:v>4.6919103762883246E-2</c:v>
                </c:pt>
                <c:pt idx="40">
                  <c:v>4.6353410228376087E-2</c:v>
                </c:pt>
                <c:pt idx="41">
                  <c:v>4.5842898021386892E-2</c:v>
                </c:pt>
                <c:pt idx="42">
                  <c:v>4.5381853332800426E-2</c:v>
                </c:pt>
                <c:pt idx="43">
                  <c:v>4.4965237726766298E-2</c:v>
                </c:pt>
                <c:pt idx="44">
                  <c:v>4.4588592565597496E-2</c:v>
                </c:pt>
                <c:pt idx="45">
                  <c:v>4.4247959402197806E-2</c:v>
                </c:pt>
                <c:pt idx="46">
                  <c:v>4.3939813322297544E-2</c:v>
                </c:pt>
                <c:pt idx="47">
                  <c:v>4.3661006846083879E-2</c:v>
                </c:pt>
                <c:pt idx="48">
                  <c:v>4.3408722484256541E-2</c:v>
                </c:pt>
                <c:pt idx="49">
                  <c:v>4.3180432421773579E-2</c:v>
                </c:pt>
                <c:pt idx="50">
                  <c:v>4.2973864099169458E-2</c:v>
                </c:pt>
                <c:pt idx="51">
                  <c:v>4.2786970695366577E-2</c:v>
                </c:pt>
                <c:pt idx="52">
                  <c:v>4.2617905701638426E-2</c:v>
                </c:pt>
                <c:pt idx="53">
                  <c:v>4.2465000924593557E-2</c:v>
                </c:pt>
                <c:pt idx="54">
                  <c:v>4.2326747374925922E-2</c:v>
                </c:pt>
                <c:pt idx="55">
                  <c:v>4.2201778594485505E-2</c:v>
                </c:pt>
                <c:pt idx="56">
                  <c:v>4.2088856051788422E-2</c:v>
                </c:pt>
                <c:pt idx="57">
                  <c:v>4.1986856299145545E-2</c:v>
                </c:pt>
                <c:pt idx="58">
                  <c:v>4.1894759636054456E-2</c:v>
                </c:pt>
                <c:pt idx="59">
                  <c:v>4.181164006565409E-2</c:v>
                </c:pt>
                <c:pt idx="60">
                  <c:v>4.1736656365683134E-2</c:v>
                </c:pt>
                <c:pt idx="61">
                  <c:v>4.1669044123936301E-2</c:v>
                </c:pt>
                <c:pt idx="62">
                  <c:v>4.1608108611813473E-2</c:v>
                </c:pt>
                <c:pt idx="63">
                  <c:v>4.155321838911244E-2</c:v>
                </c:pt>
                <c:pt idx="64">
                  <c:v>4.1503799549458979E-2</c:v>
                </c:pt>
                <c:pt idx="65">
                  <c:v>4.1459330529287707E-2</c:v>
                </c:pt>
                <c:pt idx="66">
                  <c:v>4.1419337414563953E-2</c:v>
                </c:pt>
                <c:pt idx="67">
                  <c:v>4.1383389688861433E-2</c:v>
                </c:pt>
                <c:pt idx="68">
                  <c:v>4.1351096374301538E-2</c:v>
                </c:pt>
                <c:pt idx="69">
                  <c:v>4.1322102523481584E-2</c:v>
                </c:pt>
                <c:pt idx="70">
                  <c:v>4.1296086026085511E-2</c:v>
                </c:pt>
                <c:pt idx="71">
                  <c:v>4.1272754698561134E-2</c:v>
                </c:pt>
                <c:pt idx="72">
                  <c:v>4.1251843629209417E-2</c:v>
                </c:pt>
                <c:pt idx="73">
                  <c:v>4.1233112754386243E-2</c:v>
                </c:pt>
                <c:pt idx="74">
                  <c:v>4.1216344644366638E-2</c:v>
                </c:pt>
                <c:pt idx="75">
                  <c:v>4.1201342479849822E-2</c:v>
                </c:pt>
                <c:pt idx="76">
                  <c:v>4.1187928202160738E-2</c:v>
                </c:pt>
                <c:pt idx="77">
                  <c:v>4.1175940821987535E-2</c:v>
                </c:pt>
                <c:pt idx="78">
                  <c:v>4.1165234873033731E-2</c:v>
                </c:pt>
                <c:pt idx="79">
                  <c:v>4.1155678998298098E-2</c:v>
                </c:pt>
                <c:pt idx="80">
                  <c:v>4.1147154657858044E-2</c:v>
                </c:pt>
                <c:pt idx="81">
                  <c:v>4.113955494805116E-2</c:v>
                </c:pt>
                <c:pt idx="82">
                  <c:v>4.1132783522847507E-2</c:v>
                </c:pt>
                <c:pt idx="83">
                  <c:v>4.1126753609000699E-2</c:v>
                </c:pt>
                <c:pt idx="84">
                  <c:v>4.1121387107274976E-2</c:v>
                </c:pt>
                <c:pt idx="85">
                  <c:v>4.1116613772681297E-2</c:v>
                </c:pt>
                <c:pt idx="86">
                  <c:v>4.1112370467227634E-2</c:v>
                </c:pt>
                <c:pt idx="87">
                  <c:v>4.1108600479207592E-2</c:v>
                </c:pt>
                <c:pt idx="88">
                  <c:v>4.1105252903523043E-2</c:v>
                </c:pt>
                <c:pt idx="89">
                  <c:v>4.1102282077967074E-2</c:v>
                </c:pt>
                <c:pt idx="90">
                  <c:v>4.1099647070788968E-2</c:v>
                </c:pt>
                <c:pt idx="91">
                  <c:v>4.1097311215225786E-2</c:v>
                </c:pt>
                <c:pt idx="92">
                  <c:v>4.109524168702023E-2</c:v>
                </c:pt>
                <c:pt idx="93">
                  <c:v>4.1093409121253976E-2</c:v>
                </c:pt>
                <c:pt idx="94">
                  <c:v>4.1091787265111944E-2</c:v>
                </c:pt>
                <c:pt idx="95">
                  <c:v>4.1090352663458639E-2</c:v>
                </c:pt>
                <c:pt idx="96">
                  <c:v>4.1089084374353844E-2</c:v>
                </c:pt>
                <c:pt idx="97">
                  <c:v>4.1087963711863427E-2</c:v>
                </c:pt>
                <c:pt idx="98">
                  <c:v>4.1086974013733242E-2</c:v>
                </c:pt>
                <c:pt idx="99">
                  <c:v>4.1086100431691031E-2</c:v>
                </c:pt>
                <c:pt idx="100">
                  <c:v>4.1085329742323859E-2</c:v>
                </c:pt>
                <c:pt idx="101">
                  <c:v>4.1084650176648155E-2</c:v>
                </c:pt>
                <c:pt idx="102">
                  <c:v>4.1084051266646701E-2</c:v>
                </c:pt>
                <c:pt idx="103">
                  <c:v>4.1083523707192128E-2</c:v>
                </c:pt>
                <c:pt idx="104">
                  <c:v>4.1083059231911544E-2</c:v>
                </c:pt>
                <c:pt idx="105">
                  <c:v>4.1082650501671203E-2</c:v>
                </c:pt>
                <c:pt idx="106">
                  <c:v>4.1082291004475226E-2</c:v>
                </c:pt>
                <c:pt idx="107">
                  <c:v>4.1081974965678607E-2</c:v>
                </c:pt>
                <c:pt idx="108">
                  <c:v>4.1081697267512443E-2</c:v>
                </c:pt>
                <c:pt idx="109">
                  <c:v>4.1081453377009407E-2</c:v>
                </c:pt>
                <c:pt idx="110">
                  <c:v>4.1081239281500342E-2</c:v>
                </c:pt>
                <c:pt idx="111">
                  <c:v>4.1081051430928862E-2</c:v>
                </c:pt>
                <c:pt idx="112">
                  <c:v>4.1080886686300493E-2</c:v>
                </c:pt>
                <c:pt idx="113">
                  <c:v>4.1080742273646983E-2</c:v>
                </c:pt>
                <c:pt idx="114">
                  <c:v>4.1080615742944783E-2</c:v>
                </c:pt>
                <c:pt idx="115">
                  <c:v>4.1080504931480043E-2</c:v>
                </c:pt>
                <c:pt idx="116">
                  <c:v>4.1080407931201594E-2</c:v>
                </c:pt>
                <c:pt idx="117">
                  <c:v>4.1080323059647463E-2</c:v>
                </c:pt>
                <c:pt idx="118">
                  <c:v>4.108024883407134E-2</c:v>
                </c:pt>
                <c:pt idx="119">
                  <c:v>4.1080183948432124E-2</c:v>
                </c:pt>
                <c:pt idx="120">
                  <c:v>4.108012725294316E-2</c:v>
                </c:pt>
                <c:pt idx="121">
                  <c:v>4.108007773590841E-2</c:v>
                </c:pt>
                <c:pt idx="122">
                  <c:v>4.1080034507599984E-2</c:v>
                </c:pt>
                <c:pt idx="123">
                  <c:v>4.1079996785956974E-2</c:v>
                </c:pt>
                <c:pt idx="124">
                  <c:v>4.1079963883907659E-2</c:v>
                </c:pt>
                <c:pt idx="125">
                  <c:v>4.1079935198137837E-2</c:v>
                </c:pt>
                <c:pt idx="126">
                  <c:v>4.1079910199146502E-2</c:v>
                </c:pt>
                <c:pt idx="127">
                  <c:v>4.1079888422446642E-2</c:v>
                </c:pt>
                <c:pt idx="128">
                  <c:v>4.1079869460783978E-2</c:v>
                </c:pt>
                <c:pt idx="129">
                  <c:v>4.107985295726E-2</c:v>
                </c:pt>
                <c:pt idx="130">
                  <c:v>4.1079838599257727E-2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7F-4544-A492-2789B3A7CEF0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2x F12'!$F$126:$F$251</c:f>
              <c:numCache>
                <c:formatCode>0.0000</c:formatCode>
                <c:ptCount val="126"/>
                <c:pt idx="0">
                  <c:v>0.4181956702663619</c:v>
                </c:pt>
                <c:pt idx="1">
                  <c:v>0.41485403600484594</c:v>
                </c:pt>
                <c:pt idx="2">
                  <c:v>0.40970870501433365</c:v>
                </c:pt>
                <c:pt idx="3">
                  <c:v>0.40367006990444521</c:v>
                </c:pt>
                <c:pt idx="4">
                  <c:v>0.39705980028599813</c:v>
                </c:pt>
                <c:pt idx="5">
                  <c:v>0.39006883382131835</c:v>
                </c:pt>
                <c:pt idx="6">
                  <c:v>0.31695172969772589</c:v>
                </c:pt>
                <c:pt idx="7">
                  <c:v>0.25605979231497994</c:v>
                </c:pt>
                <c:pt idx="8">
                  <c:v>0.21038825745337364</c:v>
                </c:pt>
                <c:pt idx="9">
                  <c:v>0.17646473850909614</c:v>
                </c:pt>
                <c:pt idx="10">
                  <c:v>0.15092509830382217</c:v>
                </c:pt>
                <c:pt idx="11">
                  <c:v>0.13132346121107488</c:v>
                </c:pt>
                <c:pt idx="12">
                  <c:v>0.11598170536983968</c:v>
                </c:pt>
                <c:pt idx="13">
                  <c:v>0.10375393660970418</c:v>
                </c:pt>
                <c:pt idx="14">
                  <c:v>9.3848038635160322E-2</c:v>
                </c:pt>
                <c:pt idx="15">
                  <c:v>8.5706591779657476E-2</c:v>
                </c:pt>
                <c:pt idx="16">
                  <c:v>7.8929754302630079E-2</c:v>
                </c:pt>
                <c:pt idx="17">
                  <c:v>7.3225295971646398E-2</c:v>
                </c:pt>
                <c:pt idx="18">
                  <c:v>6.8375836585883837E-2</c:v>
                </c:pt>
                <c:pt idx="19">
                  <c:v>6.4217013406309795E-2</c:v>
                </c:pt>
                <c:pt idx="20">
                  <c:v>6.0622673575709385E-2</c:v>
                </c:pt>
                <c:pt idx="21">
                  <c:v>5.7494653179506097E-2</c:v>
                </c:pt>
                <c:pt idx="22">
                  <c:v>5.4755601881805241E-2</c:v>
                </c:pt>
                <c:pt idx="23">
                  <c:v>5.2343864391806452E-2</c:v>
                </c:pt>
                <c:pt idx="24">
                  <c:v>5.0209774020656441E-2</c:v>
                </c:pt>
                <c:pt idx="25">
                  <c:v>4.8312930989516646E-2</c:v>
                </c:pt>
                <c:pt idx="26">
                  <c:v>4.6620177699851335E-2</c:v>
                </c:pt>
                <c:pt idx="27">
                  <c:v>4.5104074175554586E-2</c:v>
                </c:pt>
                <c:pt idx="28">
                  <c:v>4.3741737146956276E-2</c:v>
                </c:pt>
                <c:pt idx="29">
                  <c:v>4.2513946748857182E-2</c:v>
                </c:pt>
                <c:pt idx="30">
                  <c:v>4.1404452415410957E-2</c:v>
                </c:pt>
                <c:pt idx="31">
                  <c:v>4.0399428631958362E-2</c:v>
                </c:pt>
                <c:pt idx="32">
                  <c:v>3.9487044553958413E-2</c:v>
                </c:pt>
                <c:pt idx="33">
                  <c:v>3.8657120958298985E-2</c:v>
                </c:pt>
                <c:pt idx="34">
                  <c:v>3.7900854765252762E-2</c:v>
                </c:pt>
                <c:pt idx="35">
                  <c:v>3.7210596273243288E-2</c:v>
                </c:pt>
                <c:pt idx="36">
                  <c:v>3.6579667835271064E-2</c:v>
                </c:pt>
                <c:pt idx="37">
                  <c:v>3.6002215354291642E-2</c:v>
                </c:pt>
                <c:pt idx="38">
                  <c:v>3.5473085948213245E-2</c:v>
                </c:pt>
                <c:pt idx="39">
                  <c:v>3.498772661816732E-2</c:v>
                </c:pt>
                <c:pt idx="40">
                  <c:v>3.4542099877223183E-2</c:v>
                </c:pt>
                <c:pt idx="41">
                  <c:v>3.4132613154457044E-2</c:v>
                </c:pt>
                <c:pt idx="42">
                  <c:v>3.3756059448906667E-2</c:v>
                </c:pt>
                <c:pt idx="43">
                  <c:v>3.340956721873356E-2</c:v>
                </c:pt>
                <c:pt idx="44">
                  <c:v>3.3090557889068339E-2</c:v>
                </c:pt>
                <c:pt idx="45">
                  <c:v>3.2796709674329981E-2</c:v>
                </c:pt>
                <c:pt idx="46">
                  <c:v>3.2525926657259396E-2</c:v>
                </c:pt>
                <c:pt idx="47">
                  <c:v>3.2276312262503361E-2</c:v>
                </c:pt>
                <c:pt idx="48">
                  <c:v>3.2046146418668014E-2</c:v>
                </c:pt>
                <c:pt idx="49">
                  <c:v>3.1833865827971604E-2</c:v>
                </c:pt>
                <c:pt idx="50">
                  <c:v>3.1638046863571065E-2</c:v>
                </c:pt>
                <c:pt idx="51">
                  <c:v>3.1457390696416128E-2</c:v>
                </c:pt>
                <c:pt idx="52">
                  <c:v>3.1290710320039168E-2</c:v>
                </c:pt>
                <c:pt idx="53">
                  <c:v>3.1136919196095441E-2</c:v>
                </c:pt>
                <c:pt idx="54">
                  <c:v>3.099502128813289E-2</c:v>
                </c:pt>
                <c:pt idx="55">
                  <c:v>3.0864102287886813E-2</c:v>
                </c:pt>
                <c:pt idx="56">
                  <c:v>3.0743321868859981E-2</c:v>
                </c:pt>
                <c:pt idx="57">
                  <c:v>3.0631906827253932E-2</c:v>
                </c:pt>
                <c:pt idx="58">
                  <c:v>3.0529144991409424E-2</c:v>
                </c:pt>
                <c:pt idx="59">
                  <c:v>3.0434379798556958E-2</c:v>
                </c:pt>
                <c:pt idx="60">
                  <c:v>3.0347005452481299E-2</c:v>
                </c:pt>
                <c:pt idx="61">
                  <c:v>3.0266462588164584E-2</c:v>
                </c:pt>
                <c:pt idx="62">
                  <c:v>3.0192234379990079E-2</c:v>
                </c:pt>
                <c:pt idx="63">
                  <c:v>3.0123843038991821E-2</c:v>
                </c:pt>
                <c:pt idx="64">
                  <c:v>3.0060846652190068E-2</c:v>
                </c:pt>
                <c:pt idx="65">
                  <c:v>3.000283632347964E-2</c:v>
                </c:pt>
                <c:pt idx="66">
                  <c:v>2.9949433581017086E-2</c:v>
                </c:pt>
                <c:pt idx="67">
                  <c:v>2.9900288020733603E-2</c:v>
                </c:pt>
                <c:pt idx="68">
                  <c:v>2.9855075159607641E-2</c:v>
                </c:pt>
                <c:pt idx="69">
                  <c:v>2.9813494475766568E-2</c:v>
                </c:pt>
                <c:pt idx="70">
                  <c:v>2.9775267615437771E-2</c:v>
                </c:pt>
                <c:pt idx="71">
                  <c:v>2.9740136749307665E-2</c:v>
                </c:pt>
                <c:pt idx="72">
                  <c:v>2.9707863063033444E-2</c:v>
                </c:pt>
                <c:pt idx="73">
                  <c:v>2.9678225368537745E-2</c:v>
                </c:pt>
                <c:pt idx="74">
                  <c:v>2.9651018824344757E-2</c:v>
                </c:pt>
                <c:pt idx="75">
                  <c:v>2.9626053754623287E-2</c:v>
                </c:pt>
                <c:pt idx="76">
                  <c:v>2.960315455782055E-2</c:v>
                </c:pt>
                <c:pt idx="77">
                  <c:v>2.9582158696825213E-2</c:v>
                </c:pt>
                <c:pt idx="78">
                  <c:v>2.956291576351321E-2</c:v>
                </c:pt>
                <c:pt idx="79">
                  <c:v>2.9545286611324151E-2</c:v>
                </c:pt>
                <c:pt idx="80">
                  <c:v>2.9529142550206326E-2</c:v>
                </c:pt>
                <c:pt idx="81">
                  <c:v>2.9514364598869039E-2</c:v>
                </c:pt>
                <c:pt idx="82">
                  <c:v>2.9500842789804568E-2</c:v>
                </c:pt>
                <c:pt idx="83">
                  <c:v>2.9488475522998554E-2</c:v>
                </c:pt>
                <c:pt idx="84">
                  <c:v>2.947716896464711E-2</c:v>
                </c:pt>
                <c:pt idx="85">
                  <c:v>2.9466836487548505E-2</c:v>
                </c:pt>
                <c:pt idx="86">
                  <c:v>2.9457398150144188E-2</c:v>
                </c:pt>
                <c:pt idx="87">
                  <c:v>2.9448780211453751E-2</c:v>
                </c:pt>
                <c:pt idx="88">
                  <c:v>2.944091467938658E-2</c:v>
                </c:pt>
                <c:pt idx="89">
                  <c:v>2.9433738890123438E-2</c:v>
                </c:pt>
                <c:pt idx="90">
                  <c:v>2.9427195116448059E-2</c:v>
                </c:pt>
                <c:pt idx="91">
                  <c:v>2.942123020307499E-2</c:v>
                </c:pt>
                <c:pt idx="92">
                  <c:v>2.9415795227168702E-2</c:v>
                </c:pt>
                <c:pt idx="93">
                  <c:v>2.9410845182381996E-2</c:v>
                </c:pt>
                <c:pt idx="94">
                  <c:v>2.9406338684861824E-2</c:v>
                </c:pt>
                <c:pt idx="95">
                  <c:v>2.940223769977908E-2</c:v>
                </c:pt>
                <c:pt idx="96">
                  <c:v>2.9398507287037256E-2</c:v>
                </c:pt>
                <c:pt idx="97">
                  <c:v>2.9395115364904693E-2</c:v>
                </c:pt>
                <c:pt idx="98">
                  <c:v>2.9392032490397315E-2</c:v>
                </c:pt>
                <c:pt idx="99">
                  <c:v>2.9389231655313992E-2</c:v>
                </c:pt>
                <c:pt idx="100">
                  <c:v>2.9386688096896499E-2</c:v>
                </c:pt>
                <c:pt idx="101">
                  <c:v>2.9384379122150365E-2</c:v>
                </c:pt>
                <c:pt idx="102">
                  <c:v>2.9382283944922663E-2</c:v>
                </c:pt>
                <c:pt idx="103">
                  <c:v>2.9380383534888591E-2</c:v>
                </c:pt>
                <c:pt idx="104">
                  <c:v>2.9378660477650774E-2</c:v>
                </c:pt>
                <c:pt idx="105">
                  <c:v>2.9377098845203745E-2</c:v>
                </c:pt>
                <c:pt idx="106">
                  <c:v>2.9375684076062052E-2</c:v>
                </c:pt>
                <c:pt idx="107">
                  <c:v>2.9374402864393162E-2</c:v>
                </c:pt>
                <c:pt idx="108">
                  <c:v>2.937324305753684E-2</c:v>
                </c:pt>
                <c:pt idx="109">
                  <c:v>2.937219356133091E-2</c:v>
                </c:pt>
                <c:pt idx="110">
                  <c:v>2.9371244252698991E-2</c:v>
                </c:pt>
                <c:pt idx="111">
                  <c:v>2.9370385898990017E-2</c:v>
                </c:pt>
                <c:pt idx="112">
                  <c:v>2.9369610083591114E-2</c:v>
                </c:pt>
                <c:pt idx="113">
                  <c:v>2.9368909137365895E-2</c:v>
                </c:pt>
                <c:pt idx="114">
                  <c:v>2.9368276075498627E-2</c:v>
                </c:pt>
                <c:pt idx="115">
                  <c:v>2.9367704539351884E-2</c:v>
                </c:pt>
                <c:pt idx="116">
                  <c:v>2.9367188742970635E-2</c:v>
                </c:pt>
                <c:pt idx="117">
                  <c:v>2.9366723423889941E-2</c:v>
                </c:pt>
                <c:pt idx="118">
                  <c:v>2.9366303797926041E-2</c:v>
                </c:pt>
                <c:pt idx="119">
                  <c:v>2.9365925517652016E-2</c:v>
                </c:pt>
                <c:pt idx="120">
                  <c:v>2.9365584634279508E-2</c:v>
                </c:pt>
                <c:pt idx="121">
                  <c:v>2.9365277562686854E-2</c:v>
                </c:pt>
                <c:pt idx="122">
                  <c:v>2.9365001049352021E-2</c:v>
                </c:pt>
                <c:pt idx="123">
                  <c:v>2.9364752142965411E-2</c:v>
                </c:pt>
                <c:pt idx="124">
                  <c:v>2.9364528167513532E-2</c:v>
                </c:pt>
                <c:pt idx="125">
                  <c:v>2.936432669763938E-2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07F-4544-A492-2789B3A7CEF0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2x F12'!$I$128:$I$251</c:f>
              <c:numCache>
                <c:formatCode>0.0000</c:formatCode>
                <c:ptCount val="124"/>
                <c:pt idx="0">
                  <c:v>0.36631617927691995</c:v>
                </c:pt>
                <c:pt idx="1">
                  <c:v>0.36445101137922531</c:v>
                </c:pt>
                <c:pt idx="2">
                  <c:v>0.36133775558010212</c:v>
                </c:pt>
                <c:pt idx="3">
                  <c:v>0.35752623265517791</c:v>
                </c:pt>
                <c:pt idx="4">
                  <c:v>0.30561486799870319</c:v>
                </c:pt>
                <c:pt idx="5">
                  <c:v>0.25354768729811888</c:v>
                </c:pt>
                <c:pt idx="6">
                  <c:v>0.21091625300747596</c:v>
                </c:pt>
                <c:pt idx="7">
                  <c:v>0.17765524755640483</c:v>
                </c:pt>
                <c:pt idx="8">
                  <c:v>0.15187981943744649</c:v>
                </c:pt>
                <c:pt idx="9">
                  <c:v>0.13175094491712591</c:v>
                </c:pt>
                <c:pt idx="10">
                  <c:v>0.11583129785957907</c:v>
                </c:pt>
                <c:pt idx="11">
                  <c:v>0.10306463223931601</c:v>
                </c:pt>
                <c:pt idx="12">
                  <c:v>9.2686537942379868E-2</c:v>
                </c:pt>
                <c:pt idx="13">
                  <c:v>8.414255664306837E-2</c:v>
                </c:pt>
                <c:pt idx="14">
                  <c:v>7.7026669322538779E-2</c:v>
                </c:pt>
                <c:pt idx="15">
                  <c:v>7.1037836498016718E-2</c:v>
                </c:pt>
                <c:pt idx="16">
                  <c:v>6.594985578306288E-2</c:v>
                </c:pt>
                <c:pt idx="17">
                  <c:v>6.1590480412880261E-2</c:v>
                </c:pt>
                <c:pt idx="18">
                  <c:v>5.7826857015121538E-2</c:v>
                </c:pt>
                <c:pt idx="19">
                  <c:v>5.4555265674273545E-2</c:v>
                </c:pt>
                <c:pt idx="20">
                  <c:v>5.1693805365197645E-2</c:v>
                </c:pt>
                <c:pt idx="21">
                  <c:v>4.9177114620824164E-2</c:v>
                </c:pt>
                <c:pt idx="22">
                  <c:v>4.6952514147280799E-2</c:v>
                </c:pt>
                <c:pt idx="23">
                  <c:v>4.4977154626014863E-2</c:v>
                </c:pt>
                <c:pt idx="24">
                  <c:v>4.3215883555574847E-2</c:v>
                </c:pt>
                <c:pt idx="25">
                  <c:v>4.1639632462471141E-2</c:v>
                </c:pt>
                <c:pt idx="26">
                  <c:v>4.0224184965185185E-2</c:v>
                </c:pt>
                <c:pt idx="27">
                  <c:v>3.8949226603316608E-2</c:v>
                </c:pt>
                <c:pt idx="28">
                  <c:v>3.7797605277120859E-2</c:v>
                </c:pt>
                <c:pt idx="29">
                  <c:v>3.6754750655179212E-2</c:v>
                </c:pt>
                <c:pt idx="30">
                  <c:v>3.5808214685441972E-2</c:v>
                </c:pt>
                <c:pt idx="31">
                  <c:v>3.4947305175028559E-2</c:v>
                </c:pt>
                <c:pt idx="32">
                  <c:v>3.4162791488836129E-2</c:v>
                </c:pt>
                <c:pt idx="33">
                  <c:v>3.3446666572522959E-2</c:v>
                </c:pt>
                <c:pt idx="34">
                  <c:v>3.2791953291935981E-2</c:v>
                </c:pt>
                <c:pt idx="35">
                  <c:v>3.2192545886718847E-2</c:v>
                </c:pt>
                <c:pt idx="36">
                  <c:v>3.1643079432320441E-2</c:v>
                </c:pt>
                <c:pt idx="37">
                  <c:v>3.1138821783807367E-2</c:v>
                </c:pt>
                <c:pt idx="38">
                  <c:v>3.067558367355102E-2</c:v>
                </c:pt>
                <c:pt idx="39">
                  <c:v>3.024964355136487E-2</c:v>
                </c:pt>
                <c:pt idx="40">
                  <c:v>2.9857684461324981E-2</c:v>
                </c:pt>
                <c:pt idx="41">
                  <c:v>2.9496740796448821E-2</c:v>
                </c:pt>
                <c:pt idx="42">
                  <c:v>2.916415319903045E-2</c:v>
                </c:pt>
                <c:pt idx="43">
                  <c:v>2.8857530209228089E-2</c:v>
                </c:pt>
                <c:pt idx="44">
                  <c:v>2.8574715528768509E-2</c:v>
                </c:pt>
                <c:pt idx="45">
                  <c:v>2.8313759976391514E-2</c:v>
                </c:pt>
                <c:pt idx="46">
                  <c:v>2.8072897379041041E-2</c:v>
                </c:pt>
                <c:pt idx="47">
                  <c:v>2.7850523777064085E-2</c:v>
                </c:pt>
                <c:pt idx="48">
                  <c:v>2.7645179429890449E-2</c:v>
                </c:pt>
                <c:pt idx="49">
                  <c:v>2.7455533196302805E-2</c:v>
                </c:pt>
                <c:pt idx="50">
                  <c:v>2.7280368934701132E-2</c:v>
                </c:pt>
                <c:pt idx="51">
                  <c:v>2.7118573627022864E-2</c:v>
                </c:pt>
                <c:pt idx="52">
                  <c:v>2.6969126977783538E-2</c:v>
                </c:pt>
                <c:pt idx="53">
                  <c:v>2.6831092279089926E-2</c:v>
                </c:pt>
                <c:pt idx="54">
                  <c:v>2.670360836505677E-2</c:v>
                </c:pt>
                <c:pt idx="55">
                  <c:v>2.6585882506108899E-2</c:v>
                </c:pt>
                <c:pt idx="56">
                  <c:v>2.6477184116192182E-2</c:v>
                </c:pt>
                <c:pt idx="57">
                  <c:v>2.6376839164767147E-2</c:v>
                </c:pt>
                <c:pt idx="58">
                  <c:v>2.6284225201275321E-2</c:v>
                </c:pt>
                <c:pt idx="59">
                  <c:v>2.6198766913081366E-2</c:v>
                </c:pt>
                <c:pt idx="60">
                  <c:v>2.6119932149134557E-2</c:v>
                </c:pt>
                <c:pt idx="61">
                  <c:v>2.6047228351110768E-2</c:v>
                </c:pt>
                <c:pt idx="62">
                  <c:v>2.5980199341877643E-2</c:v>
                </c:pt>
                <c:pt idx="63">
                  <c:v>2.5918422428004542E-2</c:v>
                </c:pt>
                <c:pt idx="64">
                  <c:v>2.5861505778909256E-2</c:v>
                </c:pt>
                <c:pt idx="65">
                  <c:v>2.5809086050253029E-2</c:v>
                </c:pt>
                <c:pt idx="66">
                  <c:v>2.5760826223497481E-2</c:v>
                </c:pt>
                <c:pt idx="67">
                  <c:v>2.5716413637230175E-2</c:v>
                </c:pt>
                <c:pt idx="68">
                  <c:v>2.5675558189041523E-2</c:v>
                </c:pt>
                <c:pt idx="69">
                  <c:v>2.563799068947116E-2</c:v>
                </c:pt>
                <c:pt idx="70">
                  <c:v>2.5603461351901176E-2</c:v>
                </c:pt>
                <c:pt idx="71">
                  <c:v>2.5571738404310086E-2</c:v>
                </c:pt>
                <c:pt idx="72">
                  <c:v>2.5542606810562075E-2</c:v>
                </c:pt>
                <c:pt idx="73">
                  <c:v>2.5515867090428794E-2</c:v>
                </c:pt>
                <c:pt idx="74">
                  <c:v>2.5491334228859176E-2</c:v>
                </c:pt>
                <c:pt idx="75">
                  <c:v>2.5468836666154588E-2</c:v>
                </c:pt>
                <c:pt idx="76">
                  <c:v>2.5448215361696516E-2</c:v>
                </c:pt>
                <c:pt idx="77">
                  <c:v>2.5429322924731688E-2</c:v>
                </c:pt>
                <c:pt idx="78">
                  <c:v>2.5412022806464481E-2</c:v>
                </c:pt>
                <c:pt idx="79">
                  <c:v>2.5396188548352048E-2</c:v>
                </c:pt>
                <c:pt idx="80">
                  <c:v>2.5381703082058928E-2</c:v>
                </c:pt>
                <c:pt idx="81">
                  <c:v>2.5368458077015071E-2</c:v>
                </c:pt>
                <c:pt idx="82">
                  <c:v>2.5356353331945053E-2</c:v>
                </c:pt>
                <c:pt idx="83">
                  <c:v>2.5345296207104771E-2</c:v>
                </c:pt>
                <c:pt idx="84">
                  <c:v>2.5335201094283059E-2</c:v>
                </c:pt>
                <c:pt idx="85">
                  <c:v>2.532598892190574E-2</c:v>
                </c:pt>
                <c:pt idx="86">
                  <c:v>2.5317586692823892E-2</c:v>
                </c:pt>
                <c:pt idx="87">
                  <c:v>2.5309927052582521E-2</c:v>
                </c:pt>
                <c:pt idx="88">
                  <c:v>2.5302947886153077E-2</c:v>
                </c:pt>
                <c:pt idx="89">
                  <c:v>2.5296591941278604E-2</c:v>
                </c:pt>
                <c:pt idx="90">
                  <c:v>2.5290806476725766E-2</c:v>
                </c:pt>
                <c:pt idx="91">
                  <c:v>2.5285542933866745E-2</c:v>
                </c:pt>
                <c:pt idx="92">
                  <c:v>2.5280756630128819E-2</c:v>
                </c:pt>
                <c:pt idx="93">
                  <c:v>2.5276406472951242E-2</c:v>
                </c:pt>
                <c:pt idx="94">
                  <c:v>2.5272454692981079E-2</c:v>
                </c:pt>
                <c:pt idx="95">
                  <c:v>2.5268866595321956E-2</c:v>
                </c:pt>
                <c:pt idx="96">
                  <c:v>2.5265610327724747E-2</c:v>
                </c:pt>
                <c:pt idx="97">
                  <c:v>2.5262656664677204E-2</c:v>
                </c:pt>
                <c:pt idx="98">
                  <c:v>2.5259978806412009E-2</c:v>
                </c:pt>
                <c:pt idx="99">
                  <c:v>2.5257552191910213E-2</c:v>
                </c:pt>
                <c:pt idx="100">
                  <c:v>2.525535432503007E-2</c:v>
                </c:pt>
                <c:pt idx="101">
                  <c:v>2.5253364612940775E-2</c:v>
                </c:pt>
                <c:pt idx="102">
                  <c:v>2.5251564216086604E-2</c:v>
                </c:pt>
                <c:pt idx="103">
                  <c:v>2.5249935908950371E-2</c:v>
                </c:pt>
                <c:pt idx="104">
                  <c:v>2.5248463950925597E-2</c:v>
                </c:pt>
                <c:pt idx="105">
                  <c:v>2.5247133966645376E-2</c:v>
                </c:pt>
                <c:pt idx="106">
                  <c:v>2.5245932835152078E-2</c:v>
                </c:pt>
                <c:pt idx="107">
                  <c:v>2.5244848587326594E-2</c:v>
                </c:pt>
                <c:pt idx="108">
                  <c:v>2.5243870311028559E-2</c:v>
                </c:pt>
                <c:pt idx="109">
                  <c:v>2.5242988063429981E-2</c:v>
                </c:pt>
                <c:pt idx="110">
                  <c:v>2.5242192790054636E-2</c:v>
                </c:pt>
                <c:pt idx="111">
                  <c:v>2.5241476250063451E-2</c:v>
                </c:pt>
                <c:pt idx="112">
                  <c:v>2.5240830947353386E-2</c:v>
                </c:pt>
                <c:pt idx="113">
                  <c:v>2.5240250067062736E-2</c:v>
                </c:pt>
                <c:pt idx="114">
                  <c:v>2.523972741710033E-2</c:v>
                </c:pt>
                <c:pt idx="115">
                  <c:v>2.5239257374339314E-2</c:v>
                </c:pt>
                <c:pt idx="116">
                  <c:v>2.5238834835138495E-2</c:v>
                </c:pt>
                <c:pt idx="117">
                  <c:v>2.5238455169875156E-2</c:v>
                </c:pt>
                <c:pt idx="118">
                  <c:v>2.5238114181193434E-2</c:v>
                </c:pt>
                <c:pt idx="119">
                  <c:v>2.5237808065691286E-2</c:v>
                </c:pt>
                <c:pt idx="120">
                  <c:v>2.5237533378787175E-2</c:v>
                </c:pt>
                <c:pt idx="121">
                  <c:v>2.5237287002524755E-2</c:v>
                </c:pt>
                <c:pt idx="122">
                  <c:v>2.5237066116089914E-2</c:v>
                </c:pt>
                <c:pt idx="123">
                  <c:v>2.5236868168830005E-2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07F-4544-A492-2789B3A7CE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5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2x F12'!$B$121:$B$251</c:f>
              <c:numCache>
                <c:formatCode>0</c:formatCode>
                <c:ptCount val="131"/>
                <c:pt idx="0">
                  <c:v>36.506419585469985</c:v>
                </c:pt>
                <c:pt idx="1">
                  <c:v>36.951385880169028</c:v>
                </c:pt>
                <c:pt idx="2">
                  <c:v>37.628226993379656</c:v>
                </c:pt>
                <c:pt idx="3">
                  <c:v>38.43233166677669</c:v>
                </c:pt>
                <c:pt idx="4">
                  <c:v>39.33137823752196</c:v>
                </c:pt>
                <c:pt idx="5">
                  <c:v>40.307675837898671</c:v>
                </c:pt>
                <c:pt idx="6">
                  <c:v>41.349692351337012</c:v>
                </c:pt>
                <c:pt idx="7">
                  <c:v>42.449162822559856</c:v>
                </c:pt>
                <c:pt idx="8">
                  <c:v>43.599794435129695</c:v>
                </c:pt>
                <c:pt idx="9">
                  <c:v>44.796589397539435</c:v>
                </c:pt>
                <c:pt idx="10">
                  <c:v>46.035452678624949</c:v>
                </c:pt>
                <c:pt idx="11">
                  <c:v>60.162266814316524</c:v>
                </c:pt>
                <c:pt idx="12">
                  <c:v>76.384281466484651</c:v>
                </c:pt>
                <c:pt idx="13">
                  <c:v>93.824886677661823</c:v>
                </c:pt>
                <c:pt idx="14">
                  <c:v>111.96291493882126</c:v>
                </c:pt>
                <c:pt idx="15">
                  <c:v>130.44006583829156</c:v>
                </c:pt>
                <c:pt idx="16">
                  <c:v>148.99289320411663</c:v>
                </c:pt>
                <c:pt idx="17">
                  <c:v>167.42098589614858</c:v>
                </c:pt>
                <c:pt idx="18">
                  <c:v>185.56939386537101</c:v>
                </c:pt>
                <c:pt idx="19">
                  <c:v>203.31775157366457</c:v>
                </c:pt>
                <c:pt idx="20">
                  <c:v>220.57295790888747</c:v>
                </c:pt>
                <c:pt idx="21">
                  <c:v>237.26392523633083</c:v>
                </c:pt>
                <c:pt idx="22">
                  <c:v>253.33762307805421</c:v>
                </c:pt>
                <c:pt idx="23">
                  <c:v>268.75598225278304</c:v>
                </c:pt>
                <c:pt idx="24">
                  <c:v>283.49340108966101</c:v>
                </c:pt>
                <c:pt idx="25">
                  <c:v>297.53469198551568</c:v>
                </c:pt>
                <c:pt idx="26">
                  <c:v>310.87336251981799</c:v>
                </c:pt>
                <c:pt idx="27">
                  <c:v>323.51015914425159</c:v>
                </c:pt>
                <c:pt idx="28">
                  <c:v>335.45182265558253</c:v>
                </c:pt>
                <c:pt idx="29">
                  <c:v>346.71001838421751</c:v>
                </c:pt>
                <c:pt idx="30">
                  <c:v>357.30041318248982</c:v>
                </c:pt>
                <c:pt idx="31">
                  <c:v>367.24187756764303</c:v>
                </c:pt>
                <c:pt idx="32">
                  <c:v>376.55579578425079</c:v>
                </c:pt>
                <c:pt idx="33">
                  <c:v>385.26546973095873</c:v>
                </c:pt>
                <c:pt idx="34">
                  <c:v>393.39560504781502</c:v>
                </c:pt>
                <c:pt idx="35">
                  <c:v>400.97186944259249</c:v>
                </c:pt>
                <c:pt idx="36">
                  <c:v>408.02051471884528</c:v>
                </c:pt>
                <c:pt idx="37">
                  <c:v>414.56805506975718</c:v>
                </c:pt>
                <c:pt idx="38">
                  <c:v>420.6409950983541</c:v>
                </c:pt>
                <c:pt idx="39">
                  <c:v>426.26560177011726</c:v>
                </c:pt>
                <c:pt idx="40">
                  <c:v>431.46771513601891</c:v>
                </c:pt>
                <c:pt idx="41">
                  <c:v>436.27259320886486</c:v>
                </c:pt>
                <c:pt idx="42">
                  <c:v>440.70478685242887</c:v>
                </c:pt>
                <c:pt idx="43">
                  <c:v>444.78804096469105</c:v>
                </c:pt>
                <c:pt idx="44">
                  <c:v>448.54521861340561</c:v>
                </c:pt>
                <c:pt idx="45">
                  <c:v>451.99824512148228</c:v>
                </c:pt>
                <c:pt idx="46">
                  <c:v>455.16806940667794</c:v>
                </c:pt>
                <c:pt idx="47">
                  <c:v>458.07464015901127</c:v>
                </c:pt>
                <c:pt idx="48">
                  <c:v>460.73689469330941</c:v>
                </c:pt>
                <c:pt idx="49">
                  <c:v>463.17275854595357</c:v>
                </c:pt>
                <c:pt idx="50">
                  <c:v>465.39915409623438</c:v>
                </c:pt>
                <c:pt idx="51">
                  <c:v>467.43201668553297</c:v>
                </c:pt>
                <c:pt idx="52">
                  <c:v>469.28631688326038</c:v>
                </c:pt>
                <c:pt idx="53">
                  <c:v>470.97608770843152</c:v>
                </c:pt>
                <c:pt idx="54">
                  <c:v>472.5144557610837</c:v>
                </c:pt>
                <c:pt idx="55">
                  <c:v>473.91367534953599</c:v>
                </c:pt>
                <c:pt idx="56">
                  <c:v>475.18516481870904</c:v>
                </c:pt>
                <c:pt idx="57">
                  <c:v>476.33954439230092</c:v>
                </c:pt>
                <c:pt idx="58">
                  <c:v>477.38667493841126</c:v>
                </c:pt>
                <c:pt idx="59">
                  <c:v>478.33569715503398</c:v>
                </c:pt>
                <c:pt idx="60">
                  <c:v>479.19507074947364</c:v>
                </c:pt>
                <c:pt idx="61">
                  <c:v>479.97261325491337</c:v>
                </c:pt>
                <c:pt idx="62">
                  <c:v>480.67553818876428</c:v>
                </c:pt>
                <c:pt idx="63">
                  <c:v>481.31049231171698</c:v>
                </c:pt>
                <c:pt idx="64">
                  <c:v>481.88359179420496</c:v>
                </c:pt>
                <c:pt idx="65">
                  <c:v>482.40045713887247</c:v>
                </c:pt>
                <c:pt idx="66">
                  <c:v>482.86624674414895</c:v>
                </c:pt>
                <c:pt idx="67">
                  <c:v>483.28568902568924</c:v>
                </c:pt>
                <c:pt idx="68">
                  <c:v>483.66311303971611</c:v>
                </c:pt>
                <c:pt idx="69">
                  <c:v>484.00247757564745</c:v>
                </c:pt>
                <c:pt idx="70">
                  <c:v>484.30739870520887</c:v>
                </c:pt>
                <c:pt idx="71">
                  <c:v>484.58117579191406</c:v>
                </c:pt>
                <c:pt idx="72">
                  <c:v>484.82681597868009</c:v>
                </c:pt>
                <c:pt idx="73">
                  <c:v>485.04705718276062</c:v>
                </c:pt>
                <c:pt idx="74">
                  <c:v>485.24438963641956</c:v>
                </c:pt>
                <c:pt idx="75">
                  <c:v>485.42107601909629</c:v>
                </c:pt>
                <c:pt idx="76">
                  <c:v>485.5791702324758</c:v>
                </c:pt>
                <c:pt idx="77">
                  <c:v>485.72053487409823</c:v>
                </c:pt>
                <c:pt idx="78">
                  <c:v>485.84685746810783</c:v>
                </c:pt>
                <c:pt idx="79">
                  <c:v>485.95966551364774</c:v>
                </c:pt>
                <c:pt idx="80">
                  <c:v>486.06034041239633</c:v>
                </c:pt>
                <c:pt idx="81">
                  <c:v>486.15013033696977</c:v>
                </c:pt>
                <c:pt idx="82">
                  <c:v>486.23016210149871</c:v>
                </c:pt>
                <c:pt idx="83">
                  <c:v>486.30145209474904</c:v>
                </c:pt>
                <c:pt idx="84">
                  <c:v>486.36491633478255</c:v>
                </c:pt>
                <c:pt idx="85">
                  <c:v>486.42137970244039</c:v>
                </c:pt>
                <c:pt idx="86">
                  <c:v>486.47158440895123</c:v>
                </c:pt>
                <c:pt idx="87">
                  <c:v>486.51619775078069</c:v>
                </c:pt>
                <c:pt idx="88">
                  <c:v>486.55581920250984</c:v>
                </c:pt>
                <c:pt idx="89">
                  <c:v>486.59098689610283</c:v>
                </c:pt>
                <c:pt idx="90">
                  <c:v>486.62218353244049</c:v>
                </c:pt>
                <c:pt idx="91">
                  <c:v>486.64984176848958</c:v>
                </c:pt>
                <c:pt idx="92">
                  <c:v>486.67434912098156</c:v>
                </c:pt>
                <c:pt idx="93">
                  <c:v>486.69605242500489</c:v>
                </c:pt>
                <c:pt idx="94">
                  <c:v>486.71526188349929</c:v>
                </c:pt>
                <c:pt idx="95">
                  <c:v>486.73225474129015</c:v>
                </c:pt>
                <c:pt idx="96">
                  <c:v>486.74727861502788</c:v>
                </c:pt>
                <c:pt idx="97">
                  <c:v>486.7605545082136</c:v>
                </c:pt>
                <c:pt idx="98">
                  <c:v>486.77227953840162</c:v>
                </c:pt>
                <c:pt idx="99">
                  <c:v>486.78262940167855</c:v>
                </c:pt>
                <c:pt idx="100">
                  <c:v>486.79176059762995</c:v>
                </c:pt>
                <c:pt idx="101">
                  <c:v>486.79981243621916</c:v>
                </c:pt>
                <c:pt idx="102">
                  <c:v>486.80690884631957</c:v>
                </c:pt>
                <c:pt idx="103">
                  <c:v>486.81316000406213</c:v>
                </c:pt>
                <c:pt idx="104">
                  <c:v>486.81866379767712</c:v>
                </c:pt>
                <c:pt idx="105">
                  <c:v>486.82350714412695</c:v>
                </c:pt>
                <c:pt idx="106">
                  <c:v>486.82776717153718</c:v>
                </c:pt>
                <c:pt idx="107">
                  <c:v>486.83151228023326</c:v>
                </c:pt>
                <c:pt idx="108">
                  <c:v>486.8348030940794</c:v>
                </c:pt>
                <c:pt idx="109">
                  <c:v>486.83769331278546</c:v>
                </c:pt>
                <c:pt idx="110">
                  <c:v>486.84023047489654</c:v>
                </c:pt>
                <c:pt idx="111">
                  <c:v>486.84245664030198</c:v>
                </c:pt>
                <c:pt idx="112">
                  <c:v>486.84440900029375</c:v>
                </c:pt>
                <c:pt idx="113">
                  <c:v>486.84612042246039</c:v>
                </c:pt>
                <c:pt idx="114">
                  <c:v>486.84761993702142</c:v>
                </c:pt>
                <c:pt idx="115">
                  <c:v>486.84893317058464</c:v>
                </c:pt>
                <c:pt idx="116">
                  <c:v>486.85008273273502</c:v>
                </c:pt>
                <c:pt idx="117">
                  <c:v>486.85108856034475</c:v>
                </c:pt>
                <c:pt idx="118">
                  <c:v>486.85196822401673</c:v>
                </c:pt>
                <c:pt idx="119">
                  <c:v>486.85273720064066</c:v>
                </c:pt>
                <c:pt idx="120">
                  <c:v>486.85340911564754</c:v>
                </c:pt>
                <c:pt idx="121">
                  <c:v>486.85399595818797</c:v>
                </c:pt>
                <c:pt idx="122">
                  <c:v>486.8545082721368</c:v>
                </c:pt>
                <c:pt idx="123">
                  <c:v>486.85495532553</c:v>
                </c:pt>
                <c:pt idx="124">
                  <c:v>486.85534526077424</c:v>
                </c:pt>
                <c:pt idx="125">
                  <c:v>486.85568522772655</c:v>
                </c:pt>
                <c:pt idx="126">
                  <c:v>486.85598150152555</c:v>
                </c:pt>
                <c:pt idx="127">
                  <c:v>486.85623958685613</c:v>
                </c:pt>
                <c:pt idx="128">
                  <c:v>486.85646431015493</c:v>
                </c:pt>
                <c:pt idx="129">
                  <c:v>486.85665990110175</c:v>
                </c:pt>
                <c:pt idx="130">
                  <c:v>486.85683006459965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C86-4296-BB77-530FCAB440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2x F12'!$E$126:$E$251</c:f>
              <c:numCache>
                <c:formatCode>0</c:formatCode>
                <c:ptCount val="126"/>
                <c:pt idx="0">
                  <c:v>47.824502791387999</c:v>
                </c:pt>
                <c:pt idx="1">
                  <c:v>48.209727432340514</c:v>
                </c:pt>
                <c:pt idx="2">
                  <c:v>48.815169790693858</c:v>
                </c:pt>
                <c:pt idx="3">
                  <c:v>49.545412184594966</c:v>
                </c:pt>
                <c:pt idx="4">
                  <c:v>50.370246460594103</c:v>
                </c:pt>
                <c:pt idx="5">
                  <c:v>51.27300175220239</c:v>
                </c:pt>
                <c:pt idx="6">
                  <c:v>63.101091194781702</c:v>
                </c:pt>
                <c:pt idx="7">
                  <c:v>78.106757094444333</c:v>
                </c:pt>
                <c:pt idx="8">
                  <c:v>95.06233970511596</c:v>
                </c:pt>
                <c:pt idx="9">
                  <c:v>113.33709028202861</c:v>
                </c:pt>
                <c:pt idx="10">
                  <c:v>132.51606409252543</c:v>
                </c:pt>
                <c:pt idx="11">
                  <c:v>152.29571179101197</c:v>
                </c:pt>
                <c:pt idx="12">
                  <c:v>172.44098917346042</c:v>
                </c:pt>
                <c:pt idx="13">
                  <c:v>192.76377025803748</c:v>
                </c:pt>
                <c:pt idx="14">
                  <c:v>213.11047402653941</c:v>
                </c:pt>
                <c:pt idx="15">
                  <c:v>233.35427981336454</c:v>
                </c:pt>
                <c:pt idx="16">
                  <c:v>253.38986769573114</c:v>
                </c:pt>
                <c:pt idx="17">
                  <c:v>273.12965737610961</c:v>
                </c:pt>
                <c:pt idx="18">
                  <c:v>292.50099155831009</c:v>
                </c:pt>
                <c:pt idx="19">
                  <c:v>311.44394513424777</c:v>
                </c:pt>
                <c:pt idx="20">
                  <c:v>329.9095671691673</c:v>
                </c:pt>
                <c:pt idx="21">
                  <c:v>347.85843368003788</c:v>
                </c:pt>
                <c:pt idx="22">
                  <c:v>365.25943122991782</c:v>
                </c:pt>
                <c:pt idx="23">
                  <c:v>382.08871722376426</c:v>
                </c:pt>
                <c:pt idx="24">
                  <c:v>398.32881924089014</c:v>
                </c:pt>
                <c:pt idx="25">
                  <c:v>413.96784650345001</c:v>
                </c:pt>
                <c:pt idx="26">
                  <c:v>428.99879380047446</c:v>
                </c:pt>
                <c:pt idx="27">
                  <c:v>443.41892313665005</c:v>
                </c:pt>
                <c:pt idx="28">
                  <c:v>457.22921183507867</c:v>
                </c:pt>
                <c:pt idx="29">
                  <c:v>470.43385828528426</c:v>
                </c:pt>
                <c:pt idx="30">
                  <c:v>483.03983830869106</c:v>
                </c:pt>
                <c:pt idx="31">
                  <c:v>495.05650642244001</c:v>
                </c:pt>
                <c:pt idx="32">
                  <c:v>506.49523725864879</c:v>
                </c:pt>
                <c:pt idx="33">
                  <c:v>517.36910313561157</c:v>
                </c:pt>
                <c:pt idx="34">
                  <c:v>527.69258434603591</c:v>
                </c:pt>
                <c:pt idx="35">
                  <c:v>537.48130917163598</c:v>
                </c:pt>
                <c:pt idx="36">
                  <c:v>546.75182098606922</c:v>
                </c:pt>
                <c:pt idx="37">
                  <c:v>555.5213700930185</c:v>
                </c:pt>
                <c:pt idx="38">
                  <c:v>563.80772818011303</c:v>
                </c:pt>
                <c:pt idx="39">
                  <c:v>571.62902346490364</c:v>
                </c:pt>
                <c:pt idx="40">
                  <c:v>579.00359477530947</c:v>
                </c:pt>
                <c:pt idx="41">
                  <c:v>585.94986295060141</c:v>
                </c:pt>
                <c:pt idx="42">
                  <c:v>592.48621807507175</c:v>
                </c:pt>
                <c:pt idx="43">
                  <c:v>598.63092116875771</c:v>
                </c:pt>
                <c:pt idx="44">
                  <c:v>604.40201906076413</c:v>
                </c:pt>
                <c:pt idx="45">
                  <c:v>609.81727126285546</c:v>
                </c:pt>
                <c:pt idx="46">
                  <c:v>614.89408774572883</c:v>
                </c:pt>
                <c:pt idx="47">
                  <c:v>619.64947659881125</c:v>
                </c:pt>
                <c:pt idx="48">
                  <c:v>624.10000062751044</c:v>
                </c:pt>
                <c:pt idx="49">
                  <c:v>628.26174201018694</c:v>
                </c:pt>
                <c:pt idx="50">
                  <c:v>632.15027420129911</c:v>
                </c:pt>
                <c:pt idx="51">
                  <c:v>635.78064032750672</c:v>
                </c:pt>
                <c:pt idx="52">
                  <c:v>639.16733738037317</c:v>
                </c:pt>
                <c:pt idx="53">
                  <c:v>642.32430556289569</c:v>
                </c:pt>
                <c:pt idx="54">
                  <c:v>645.26492219759916</c:v>
                </c:pt>
                <c:pt idx="55">
                  <c:v>648.00199965152945</c:v>
                </c:pt>
                <c:pt idx="56">
                  <c:v>650.54778677830745</c:v>
                </c:pt>
                <c:pt idx="57">
                  <c:v>652.91397341955633</c:v>
                </c:pt>
                <c:pt idx="58">
                  <c:v>655.11169754763148</c:v>
                </c:pt>
                <c:pt idx="59">
                  <c:v>657.15155466872034</c:v>
                </c:pt>
                <c:pt idx="60">
                  <c:v>659.04360914018014</c:v>
                </c:pt>
                <c:pt idx="61">
                  <c:v>660.79740708849181</c:v>
                </c:pt>
                <c:pt idx="62">
                  <c:v>662.42199064455497</c:v>
                </c:pt>
                <c:pt idx="63">
                  <c:v>663.92591324129262</c:v>
                </c:pt>
                <c:pt idx="64">
                  <c:v>665.31725574478821</c:v>
                </c:pt>
                <c:pt idx="65">
                  <c:v>666.60364321450459</c:v>
                </c:pt>
                <c:pt idx="66">
                  <c:v>667.79226211064781</c:v>
                </c:pt>
                <c:pt idx="67">
                  <c:v>668.88987778751505</c:v>
                </c:pt>
                <c:pt idx="68">
                  <c:v>669.9028521307813</c:v>
                </c:pt>
                <c:pt idx="69">
                  <c:v>670.83716121425107</c:v>
                </c:pt>
                <c:pt idx="70">
                  <c:v>671.69841286768064</c:v>
                </c:pt>
                <c:pt idx="71">
                  <c:v>672.49186406197646</c:v>
                </c:pt>
                <c:pt idx="72">
                  <c:v>673.22243803145557</c:v>
                </c:pt>
                <c:pt idx="73">
                  <c:v>673.89474106501825</c:v>
                </c:pt>
                <c:pt idx="74">
                  <c:v>674.51307890908436</c:v>
                </c:pt>
                <c:pt idx="75">
                  <c:v>675.08147273508894</c:v>
                </c:pt>
                <c:pt idx="76">
                  <c:v>675.60367463326327</c:v>
                </c:pt>
                <c:pt idx="77">
                  <c:v>676.08318260243868</c:v>
                </c:pt>
                <c:pt idx="78">
                  <c:v>676.52325501276039</c:v>
                </c:pt>
                <c:pt idx="79">
                  <c:v>676.92692452454924</c:v>
                </c:pt>
                <c:pt idx="80">
                  <c:v>677.29701145217496</c:v>
                </c:pt>
                <c:pt idx="81">
                  <c:v>677.63613656674761</c:v>
                </c:pt>
                <c:pt idx="82">
                  <c:v>677.94673333576623</c:v>
                </c:pt>
                <c:pt idx="83">
                  <c:v>678.23105960162866</c:v>
                </c:pt>
                <c:pt idx="84">
                  <c:v>678.49120870415425</c:v>
                </c:pt>
                <c:pt idx="85">
                  <c:v>678.72912005505555</c:v>
                </c:pt>
                <c:pt idx="86">
                  <c:v>678.94658917464858</c:v>
                </c:pt>
                <c:pt idx="87">
                  <c:v>679.14527720306864</c:v>
                </c:pt>
                <c:pt idx="88">
                  <c:v>679.32671989988296</c:v>
                </c:pt>
                <c:pt idx="89">
                  <c:v>679.49233614731315</c:v>
                </c:pt>
                <c:pt idx="90">
                  <c:v>679.64343597331788</c:v>
                </c:pt>
                <c:pt idx="91">
                  <c:v>679.78122811158585</c:v>
                </c:pt>
                <c:pt idx="92">
                  <c:v>679.9068271160595</c:v>
                </c:pt>
                <c:pt idx="93">
                  <c:v>680.02126004799811</c:v>
                </c:pt>
                <c:pt idx="94">
                  <c:v>680.12547275379984</c:v>
                </c:pt>
                <c:pt idx="95">
                  <c:v>680.22033575186947</c:v>
                </c:pt>
                <c:pt idx="96">
                  <c:v>680.30664974675915</c:v>
                </c:pt>
                <c:pt idx="97">
                  <c:v>680.38515078863497</c:v>
                </c:pt>
                <c:pt idx="98">
                  <c:v>680.45651509585832</c:v>
                </c:pt>
                <c:pt idx="99">
                  <c:v>680.52136355812877</c:v>
                </c:pt>
                <c:pt idx="100">
                  <c:v>680.5802659372215</c:v>
                </c:pt>
                <c:pt idx="101">
                  <c:v>680.63374478189041</c:v>
                </c:pt>
                <c:pt idx="102">
                  <c:v>680.68227907300081</c:v>
                </c:pt>
                <c:pt idx="103">
                  <c:v>680.7263076144128</c:v>
                </c:pt>
                <c:pt idx="104">
                  <c:v>680.76623218456803</c:v>
                </c:pt>
                <c:pt idx="105">
                  <c:v>680.80242046315277</c:v>
                </c:pt>
                <c:pt idx="106">
                  <c:v>680.83520874660405</c:v>
                </c:pt>
                <c:pt idx="107">
                  <c:v>680.86490446563073</c:v>
                </c:pt>
                <c:pt idx="108">
                  <c:v>680.89178851731276</c:v>
                </c:pt>
                <c:pt idx="109">
                  <c:v>680.91611742373937</c:v>
                </c:pt>
                <c:pt idx="110">
                  <c:v>680.93812532855679</c:v>
                </c:pt>
                <c:pt idx="111">
                  <c:v>680.95802584220576</c:v>
                </c:pt>
                <c:pt idx="112">
                  <c:v>680.9760137460612</c:v>
                </c:pt>
                <c:pt idx="113">
                  <c:v>680.99226656512462</c:v>
                </c:pt>
                <c:pt idx="114">
                  <c:v>681.00694601838086</c:v>
                </c:pt>
                <c:pt idx="115">
                  <c:v>681.02019935540318</c:v>
                </c:pt>
                <c:pt idx="116">
                  <c:v>681.0321605872889</c:v>
                </c:pt>
                <c:pt idx="117">
                  <c:v>681.04295161951654</c:v>
                </c:pt>
                <c:pt idx="118">
                  <c:v>681.05268329385308</c:v>
                </c:pt>
                <c:pt idx="119">
                  <c:v>681.06145634599159</c:v>
                </c:pt>
                <c:pt idx="120">
                  <c:v>681.06936228517236</c:v>
                </c:pt>
                <c:pt idx="121">
                  <c:v>681.07648420163775</c:v>
                </c:pt>
                <c:pt idx="122">
                  <c:v>681.08289750738243</c:v>
                </c:pt>
                <c:pt idx="123">
                  <c:v>681.08867061529679</c:v>
                </c:pt>
                <c:pt idx="124">
                  <c:v>681.09386556145432</c:v>
                </c:pt>
                <c:pt idx="125">
                  <c:v>681.09853857496466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C86-4296-BB77-530FCAB440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2x F12'!$H$128:$H$251</c:f>
              <c:numCache>
                <c:formatCode>0</c:formatCode>
                <c:ptCount val="124"/>
                <c:pt idx="0">
                  <c:v>54.597643051088994</c:v>
                </c:pt>
                <c:pt idx="1">
                  <c:v>54.877059949188151</c:v>
                </c:pt>
                <c:pt idx="2">
                  <c:v>55.349876095542299</c:v>
                </c:pt>
                <c:pt idx="3">
                  <c:v>55.939951179160971</c:v>
                </c:pt>
                <c:pt idx="4">
                  <c:v>65.44184231274005</c:v>
                </c:pt>
                <c:pt idx="5">
                  <c:v>78.880624836795278</c:v>
                </c:pt>
                <c:pt idx="6">
                  <c:v>94.824366139726067</c:v>
                </c:pt>
                <c:pt idx="7">
                  <c:v>112.57759213473321</c:v>
                </c:pt>
                <c:pt idx="8">
                  <c:v>131.68306411002311</c:v>
                </c:pt>
                <c:pt idx="9">
                  <c:v>151.80156781858693</c:v>
                </c:pt>
                <c:pt idx="10">
                  <c:v>172.66490464646063</c:v>
                </c:pt>
                <c:pt idx="11">
                  <c:v>194.05298952175963</c:v>
                </c:pt>
                <c:pt idx="12">
                  <c:v>215.78106642016701</c:v>
                </c:pt>
                <c:pt idx="13">
                  <c:v>237.69185056783738</c:v>
                </c:pt>
                <c:pt idx="14">
                  <c:v>259.65032859272026</c:v>
                </c:pt>
                <c:pt idx="15">
                  <c:v>281.54010575136778</c:v>
                </c:pt>
                <c:pt idx="16">
                  <c:v>303.26070864792342</c:v>
                </c:pt>
                <c:pt idx="17">
                  <c:v>324.72550734995485</c:v>
                </c:pt>
                <c:pt idx="18">
                  <c:v>345.86005590395592</c:v>
                </c:pt>
                <c:pt idx="19">
                  <c:v>366.60072593929897</c:v>
                </c:pt>
                <c:pt idx="20">
                  <c:v>386.89355250029257</c:v>
                </c:pt>
                <c:pt idx="21">
                  <c:v>406.69323839367661</c:v>
                </c:pt>
                <c:pt idx="22">
                  <c:v>425.96228047051824</c:v>
                </c:pt>
                <c:pt idx="23">
                  <c:v>444.67019237432964</c:v>
                </c:pt>
                <c:pt idx="24">
                  <c:v>462.79280566554564</c:v>
                </c:pt>
                <c:pt idx="25">
                  <c:v>480.31163622843087</c:v>
                </c:pt>
                <c:pt idx="26">
                  <c:v>497.21330630590501</c:v>
                </c:pt>
                <c:pt idx="27">
                  <c:v>513.48901490888545</c:v>
                </c:pt>
                <c:pt idx="28">
                  <c:v>529.13405104280855</c:v>
                </c:pt>
                <c:pt idx="29">
                  <c:v>544.14734540395375</c:v>
                </c:pt>
                <c:pt idx="30">
                  <c:v>558.53105706862038</c:v>
                </c:pt>
                <c:pt idx="31">
                  <c:v>572.29019232907581</c:v>
                </c:pt>
                <c:pt idx="32">
                  <c:v>585.43225329041661</c:v>
                </c:pt>
                <c:pt idx="33">
                  <c:v>597.96691418063051</c:v>
                </c:pt>
                <c:pt idx="34">
                  <c:v>609.90572357634733</c:v>
                </c:pt>
                <c:pt idx="35">
                  <c:v>621.26183093369684</c:v>
                </c:pt>
                <c:pt idx="36">
                  <c:v>632.04973595496119</c:v>
                </c:pt>
                <c:pt idx="37">
                  <c:v>642.28505943022822</c:v>
                </c:pt>
                <c:pt idx="38">
                  <c:v>651.9843342783505</c:v>
                </c:pt>
                <c:pt idx="39">
                  <c:v>661.1648155800367</c:v>
                </c:pt>
                <c:pt idx="40">
                  <c:v>669.84430845286215</c:v>
                </c:pt>
                <c:pt idx="41">
                  <c:v>678.04101266699422</c:v>
                </c:pt>
                <c:pt idx="42">
                  <c:v>685.77338294413062</c:v>
                </c:pt>
                <c:pt idx="43">
                  <c:v>693.06000392245562</c:v>
                </c:pt>
                <c:pt idx="44">
                  <c:v>699.91947880861176</c:v>
                </c:pt>
                <c:pt idx="45">
                  <c:v>706.37033077473052</c:v>
                </c:pt>
                <c:pt idx="46">
                  <c:v>712.43091619505617</c:v>
                </c:pt>
                <c:pt idx="47">
                  <c:v>718.11934885299081</c:v>
                </c:pt>
                <c:pt idx="48">
                  <c:v>723.45343428574938</c:v>
                </c:pt>
                <c:pt idx="49">
                  <c:v>728.4506134702649</c:v>
                </c:pt>
                <c:pt idx="50">
                  <c:v>733.12791509060685</c:v>
                </c:pt>
                <c:pt idx="51">
                  <c:v>737.50191566383069</c:v>
                </c:pt>
                <c:pt idx="52">
                  <c:v>741.58870683784005</c:v>
                </c:pt>
                <c:pt idx="53">
                  <c:v>745.40386921133472</c:v>
                </c:pt>
                <c:pt idx="54">
                  <c:v>748.9624520621403</c:v>
                </c:pt>
                <c:pt idx="55">
                  <c:v>752.27895840600377</c:v>
                </c:pt>
                <c:pt idx="56">
                  <c:v>755.36733484316994</c:v>
                </c:pt>
                <c:pt idx="57">
                  <c:v>758.24096568458413</c:v>
                </c:pt>
                <c:pt idx="58">
                  <c:v>760.91267088327913</c:v>
                </c:pt>
                <c:pt idx="59">
                  <c:v>763.39470732928862</c:v>
                </c:pt>
                <c:pt idx="60">
                  <c:v>765.69877309817855</c:v>
                </c:pt>
                <c:pt idx="61">
                  <c:v>767.83601427393762</c:v>
                </c:pt>
                <c:pt idx="62">
                  <c:v>769.81703399642038</c:v>
                </c:pt>
                <c:pt idx="63">
                  <c:v>771.65190341176947</c:v>
                </c:pt>
                <c:pt idx="64">
                  <c:v>773.35017423117449</c:v>
                </c:pt>
                <c:pt idx="65">
                  <c:v>774.92089262897093</c:v>
                </c:pt>
                <c:pt idx="66">
                  <c:v>776.37261423537723</c:v>
                </c:pt>
                <c:pt idx="67">
                  <c:v>777.7134200021419</c:v>
                </c:pt>
                <c:pt idx="68">
                  <c:v>778.95093274101112</c:v>
                </c:pt>
                <c:pt idx="69">
                  <c:v>780.09233415524511</c:v>
                </c:pt>
                <c:pt idx="70">
                  <c:v>781.14438220342061</c:v>
                </c:pt>
                <c:pt idx="71">
                  <c:v>782.11342865250901</c:v>
                </c:pt>
                <c:pt idx="72">
                  <c:v>783.00543669371439</c:v>
                </c:pt>
                <c:pt idx="73">
                  <c:v>783.82599850985116</c:v>
                </c:pt>
                <c:pt idx="74">
                  <c:v>784.58035269717891</c:v>
                </c:pt>
                <c:pt idx="75">
                  <c:v>785.27340145762923</c:v>
                </c:pt>
                <c:pt idx="76">
                  <c:v>785.9097274893029</c:v>
                </c:pt>
                <c:pt idx="77">
                  <c:v>786.49361051405288</c:v>
                </c:pt>
                <c:pt idx="78">
                  <c:v>787.02904339092072</c:v>
                </c:pt>
                <c:pt idx="79">
                  <c:v>787.51974777324585</c:v>
                </c:pt>
                <c:pt idx="80">
                  <c:v>787.96918927544357</c:v>
                </c:pt>
                <c:pt idx="81">
                  <c:v>788.38059212281689</c:v>
                </c:pt>
                <c:pt idx="82">
                  <c:v>788.75695326437642</c:v>
                </c:pt>
                <c:pt idx="83">
                  <c:v>789.10105593453738</c:v>
                </c:pt>
                <c:pt idx="84">
                  <c:v>789.4154826548048</c:v>
                </c:pt>
                <c:pt idx="85">
                  <c:v>789.70262767117379</c:v>
                </c:pt>
                <c:pt idx="86">
                  <c:v>789.96470882704125</c:v>
                </c:pt>
                <c:pt idx="87">
                  <c:v>790.20377887494863</c:v>
                </c:pt>
                <c:pt idx="88">
                  <c:v>790.42173623354415</c:v>
                </c:pt>
                <c:pt idx="89">
                  <c:v>790.62033519876229</c:v>
                </c:pt>
                <c:pt idx="90">
                  <c:v>790.80119562044388</c:v>
                </c:pt>
                <c:pt idx="91">
                  <c:v>790.9658120574727</c:v>
                </c:pt>
                <c:pt idx="92">
                  <c:v>791.11556242603206</c:v>
                </c:pt>
                <c:pt idx="93">
                  <c:v>791.25171615681904</c:v>
                </c:pt>
                <c:pt idx="94">
                  <c:v>791.37544187801439</c:v>
                </c:pt>
                <c:pt idx="95">
                  <c:v>791.48781464154058</c:v>
                </c:pt>
                <c:pt idx="96">
                  <c:v>791.58982271064997</c:v>
                </c:pt>
                <c:pt idx="97">
                  <c:v>791.68237392722176</c:v>
                </c:pt>
                <c:pt idx="98">
                  <c:v>791.7663016773073</c:v>
                </c:pt>
                <c:pt idx="99">
                  <c:v>791.84237047348699</c:v>
                </c:pt>
                <c:pt idx="100">
                  <c:v>791.91128117249991</c:v>
                </c:pt>
                <c:pt idx="101">
                  <c:v>791.97367584639585</c:v>
                </c:pt>
                <c:pt idx="102">
                  <c:v>792.03014232516034</c:v>
                </c:pt>
                <c:pt idx="103">
                  <c:v>792.08121842838341</c:v>
                </c:pt>
                <c:pt idx="104">
                  <c:v>792.12739590310048</c:v>
                </c:pt>
                <c:pt idx="105">
                  <c:v>792.1691240844408</c:v>
                </c:pt>
                <c:pt idx="106">
                  <c:v>792.20681329518095</c:v>
                </c:pt>
                <c:pt idx="107">
                  <c:v>792.24083799973312</c:v>
                </c:pt>
                <c:pt idx="108">
                  <c:v>792.27153972750318</c:v>
                </c:pt>
                <c:pt idx="109">
                  <c:v>792.29922977994818</c:v>
                </c:pt>
                <c:pt idx="110">
                  <c:v>792.32419173503627</c:v>
                </c:pt>
                <c:pt idx="111">
                  <c:v>792.34668376219577</c:v>
                </c:pt>
                <c:pt idx="112">
                  <c:v>792.36694076020865</c:v>
                </c:pt>
                <c:pt idx="113">
                  <c:v>792.38517632988908</c:v>
                </c:pt>
                <c:pt idx="114">
                  <c:v>792.40158459277461</c:v>
                </c:pt>
                <c:pt idx="115">
                  <c:v>792.41634186645865</c:v>
                </c:pt>
                <c:pt idx="116">
                  <c:v>792.4296082066046</c:v>
                </c:pt>
                <c:pt idx="117">
                  <c:v>792.44152882511514</c:v>
                </c:pt>
                <c:pt idx="118">
                  <c:v>792.45223539337599</c:v>
                </c:pt>
                <c:pt idx="119">
                  <c:v>792.4618472389584</c:v>
                </c:pt>
                <c:pt idx="120">
                  <c:v>792.47047244365558</c:v>
                </c:pt>
                <c:pt idx="121">
                  <c:v>792.47820885022963</c:v>
                </c:pt>
                <c:pt idx="122">
                  <c:v>792.48514498478016</c:v>
                </c:pt>
                <c:pt idx="123">
                  <c:v>792.49136090118952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C86-4296-BB77-530FCAB440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2x F12'!$K$131:$K$251</c:f>
              <c:numCache>
                <c:formatCode>0</c:formatCode>
                <c:ptCount val="121"/>
                <c:pt idx="0">
                  <c:v>59.214689759056</c:v>
                </c:pt>
                <c:pt idx="1">
                  <c:v>66.240005577915554</c:v>
                </c:pt>
                <c:pt idx="2">
                  <c:v>78.274228439783769</c:v>
                </c:pt>
                <c:pt idx="3">
                  <c:v>93.215974243488517</c:v>
                </c:pt>
                <c:pt idx="4">
                  <c:v>110.26850860773561</c:v>
                </c:pt>
                <c:pt idx="5">
                  <c:v>128.93500854917852</c:v>
                </c:pt>
                <c:pt idx="6">
                  <c:v>148.85465408836717</c:v>
                </c:pt>
                <c:pt idx="7">
                  <c:v>169.74437442525857</c:v>
                </c:pt>
                <c:pt idx="8">
                  <c:v>191.37195434363048</c:v>
                </c:pt>
                <c:pt idx="9">
                  <c:v>213.54158335091518</c:v>
                </c:pt>
                <c:pt idx="10">
                  <c:v>236.08524550028801</c:v>
                </c:pt>
                <c:pt idx="11">
                  <c:v>258.85717712660085</c:v>
                </c:pt>
                <c:pt idx="12">
                  <c:v>281.73007262569718</c:v>
                </c:pt>
                <c:pt idx="13">
                  <c:v>304.59235004514903</c:v>
                </c:pt>
                <c:pt idx="14">
                  <c:v>327.34609180534505</c:v>
                </c:pt>
                <c:pt idx="15">
                  <c:v>349.90543347509424</c:v>
                </c:pt>
                <c:pt idx="16">
                  <c:v>372.19526055057707</c:v>
                </c:pt>
                <c:pt idx="17">
                  <c:v>394.15012370853583</c:v>
                </c:pt>
                <c:pt idx="18">
                  <c:v>415.7133135769169</c:v>
                </c:pt>
                <c:pt idx="19">
                  <c:v>436.83605521930252</c:v>
                </c:pt>
                <c:pt idx="20">
                  <c:v>457.47679488426343</c:v>
                </c:pt>
                <c:pt idx="21">
                  <c:v>477.60055973937676</c:v>
                </c:pt>
                <c:pt idx="22">
                  <c:v>497.1783768241383</c:v>
                </c:pt>
                <c:pt idx="23">
                  <c:v>516.18674124448762</c:v>
                </c:pt>
                <c:pt idx="24">
                  <c:v>534.60712627258931</c:v>
                </c:pt>
                <c:pt idx="25">
                  <c:v>552.42552987866918</c:v>
                </c:pt>
                <c:pt idx="26">
                  <c:v>569.63205354882211</c:v>
                </c:pt>
                <c:pt idx="27">
                  <c:v>586.22051019510104</c:v>
                </c:pt>
                <c:pt idx="28">
                  <c:v>602.18805865141508</c:v>
                </c:pt>
                <c:pt idx="29">
                  <c:v>617.53486274650413</c:v>
                </c:pt>
                <c:pt idx="30">
                  <c:v>632.2637733064214</c:v>
                </c:pt>
                <c:pt idx="31">
                  <c:v>646.38003170132549</c:v>
                </c:pt>
                <c:pt idx="32">
                  <c:v>659.89099374174225</c:v>
                </c:pt>
                <c:pt idx="33">
                  <c:v>672.80587286754792</c:v>
                </c:pt>
                <c:pt idx="34">
                  <c:v>685.13550167292374</c:v>
                </c:pt>
                <c:pt idx="35">
                  <c:v>696.89211088301704</c:v>
                </c:pt>
                <c:pt idx="36">
                  <c:v>708.08912495074549</c:v>
                </c:pt>
                <c:pt idx="37">
                  <c:v>718.74097348089344</c:v>
                </c:pt>
                <c:pt idx="38">
                  <c:v>728.86291771763013</c:v>
                </c:pt>
                <c:pt idx="39">
                  <c:v>738.47089135398096</c:v>
                </c:pt>
                <c:pt idx="40">
                  <c:v>747.58135494002545</c:v>
                </c:pt>
                <c:pt idx="41">
                  <c:v>756.21116318225768</c:v>
                </c:pt>
                <c:pt idx="42">
                  <c:v>764.37744444102657</c:v>
                </c:pt>
                <c:pt idx="43">
                  <c:v>772.09749174702222</c:v>
                </c:pt>
                <c:pt idx="44">
                  <c:v>779.38866467208231</c:v>
                </c:pt>
                <c:pt idx="45">
                  <c:v>786.26830140453797</c:v>
                </c:pt>
                <c:pt idx="46">
                  <c:v>792.75364039511749</c:v>
                </c:pt>
                <c:pt idx="47">
                  <c:v>798.86175095626652</c:v>
                </c:pt>
                <c:pt idx="48">
                  <c:v>804.6094722156015</c:v>
                </c:pt>
                <c:pt idx="49">
                  <c:v>810.01335984309799</c:v>
                </c:pt>
                <c:pt idx="50">
                  <c:v>815.08963999145624</c:v>
                </c:pt>
                <c:pt idx="51">
                  <c:v>819.85416990975261</c:v>
                </c:pt>
                <c:pt idx="52">
                  <c:v>824.32240471189107</c:v>
                </c:pt>
                <c:pt idx="53">
                  <c:v>828.50936980333097</c:v>
                </c:pt>
                <c:pt idx="54">
                  <c:v>832.42963849198304</c:v>
                </c:pt>
                <c:pt idx="55">
                  <c:v>836.09731433186789</c:v>
                </c:pt>
                <c:pt idx="56">
                  <c:v>839.52601777097846</c:v>
                </c:pt>
                <c:pt idx="57">
                  <c:v>842.72887669766396</c:v>
                </c:pt>
                <c:pt idx="58">
                  <c:v>845.71852050259827</c:v>
                </c:pt>
                <c:pt idx="59">
                  <c:v>848.50707729593296</c:v>
                </c:pt>
                <c:pt idx="60">
                  <c:v>851.10617394141855</c:v>
                </c:pt>
                <c:pt idx="61">
                  <c:v>853.52693859103488</c:v>
                </c:pt>
                <c:pt idx="62">
                  <c:v>855.78000542491168</c:v>
                </c:pt>
                <c:pt idx="63">
                  <c:v>857.87552132196117</c:v>
                </c:pt>
                <c:pt idx="64">
                  <c:v>859.8231542066377</c:v>
                </c:pt>
                <c:pt idx="65">
                  <c:v>861.63210283651347</c:v>
                </c:pt>
                <c:pt idx="66">
                  <c:v>863.31110781389009</c:v>
                </c:pt>
                <c:pt idx="67">
                  <c:v>864.8684636224009</c:v>
                </c:pt>
                <c:pt idx="68">
                  <c:v>866.31203150649719</c:v>
                </c:pt>
                <c:pt idx="69">
                  <c:v>867.64925302780193</c:v>
                </c:pt>
                <c:pt idx="70">
                  <c:v>868.88716414758733</c:v>
                </c:pt>
                <c:pt idx="71">
                  <c:v>870.0324096990538</c:v>
                </c:pt>
                <c:pt idx="72">
                  <c:v>871.09125812667457</c:v>
                </c:pt>
                <c:pt idx="73">
                  <c:v>872.06961638262874</c:v>
                </c:pt>
                <c:pt idx="74">
                  <c:v>872.97304488229224</c:v>
                </c:pt>
                <c:pt idx="75">
                  <c:v>873.80677243189803</c:v>
                </c:pt>
                <c:pt idx="76">
                  <c:v>874.5757110518482</c:v>
                </c:pt>
                <c:pt idx="77">
                  <c:v>875.2844706287774</c:v>
                </c:pt>
                <c:pt idx="78">
                  <c:v>875.93737333835122</c:v>
                </c:pt>
                <c:pt idx="79">
                  <c:v>876.53846778897798</c:v>
                </c:pt>
                <c:pt idx="80">
                  <c:v>877.09154284412875</c:v>
                </c:pt>
                <c:pt idx="81">
                  <c:v>877.60014108784424</c:v>
                </c:pt>
                <c:pt idx="82">
                  <c:v>878.06757190428027</c:v>
                </c:pt>
                <c:pt idx="83">
                  <c:v>878.49692414784568</c:v>
                </c:pt>
                <c:pt idx="84">
                  <c:v>878.89107838563939</c:v>
                </c:pt>
                <c:pt idx="85">
                  <c:v>879.2527186985435</c:v>
                </c:pt>
                <c:pt idx="86">
                  <c:v>879.58434403149136</c:v>
                </c:pt>
                <c:pt idx="87">
                  <c:v>879.88827908715143</c:v>
                </c:pt>
                <c:pt idx="88">
                  <c:v>880.16668476056657</c:v>
                </c:pt>
                <c:pt idx="89">
                  <c:v>880.42156811520147</c:v>
                </c:pt>
                <c:pt idx="90">
                  <c:v>880.65479190340477</c:v>
                </c:pt>
                <c:pt idx="91">
                  <c:v>880.8680836365121</c:v>
                </c:pt>
                <c:pt idx="92">
                  <c:v>881.06304421173604</c:v>
                </c:pt>
                <c:pt idx="93">
                  <c:v>881.24115610462115</c:v>
                </c:pt>
                <c:pt idx="94">
                  <c:v>881.40379113722793</c:v>
                </c:pt>
                <c:pt idx="95">
                  <c:v>881.55221783335082</c:v>
                </c:pt>
                <c:pt idx="96">
                  <c:v>881.68760837301977</c:v>
                </c:pt>
                <c:pt idx="97">
                  <c:v>881.81104515927325</c:v>
                </c:pt>
                <c:pt idx="98">
                  <c:v>881.92352701076857</c:v>
                </c:pt>
                <c:pt idx="99">
                  <c:v>882.02597499421495</c:v>
                </c:pt>
                <c:pt idx="100">
                  <c:v>882.11923791089487</c:v>
                </c:pt>
                <c:pt idx="101">
                  <c:v>882.20409745170389</c:v>
                </c:pt>
                <c:pt idx="102">
                  <c:v>882.28127303519034</c:v>
                </c:pt>
                <c:pt idx="103">
                  <c:v>882.35142634303531</c:v>
                </c:pt>
                <c:pt idx="104">
                  <c:v>882.41516556729459</c:v>
                </c:pt>
                <c:pt idx="105">
                  <c:v>882.47304938352715</c:v>
                </c:pt>
                <c:pt idx="106">
                  <c:v>882.5255906636844</c:v>
                </c:pt>
                <c:pt idx="107">
                  <c:v>882.57325994232951</c:v>
                </c:pt>
                <c:pt idx="108">
                  <c:v>882.61648864940992</c:v>
                </c:pt>
                <c:pt idx="109">
                  <c:v>882.65567212242297</c:v>
                </c:pt>
                <c:pt idx="110">
                  <c:v>882.69117241040829</c:v>
                </c:pt>
                <c:pt idx="111">
                  <c:v>882.72332088176609</c:v>
                </c:pt>
                <c:pt idx="112">
                  <c:v>882.75242064745748</c:v>
                </c:pt>
                <c:pt idx="113">
                  <c:v>882.77874881068055</c:v>
                </c:pt>
                <c:pt idx="114">
                  <c:v>882.80255855365476</c:v>
                </c:pt>
                <c:pt idx="115">
                  <c:v>882.82408107167407</c:v>
                </c:pt>
                <c:pt idx="116">
                  <c:v>882.84352736412757</c:v>
                </c:pt>
                <c:pt idx="117">
                  <c:v>882.8610898917143</c:v>
                </c:pt>
                <c:pt idx="118">
                  <c:v>882.87694410862957</c:v>
                </c:pt>
                <c:pt idx="119">
                  <c:v>882.89124987804075</c:v>
                </c:pt>
                <c:pt idx="120">
                  <c:v>882.90415277873706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C86-4296-BB77-530FCAB440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2x F12'!$M$131:$M$251</c:f>
              <c:numCache>
                <c:formatCode>0</c:formatCode>
                <c:ptCount val="121"/>
                <c:pt idx="0">
                  <c:v>62.494907076772051</c:v>
                </c:pt>
                <c:pt idx="1">
                  <c:v>69.376496574986504</c:v>
                </c:pt>
                <c:pt idx="2">
                  <c:v>81.239925385030233</c:v>
                </c:pt>
                <c:pt idx="3">
                  <c:v>96.030040189383385</c:v>
                </c:pt>
                <c:pt idx="4">
                  <c:v>112.96996111580142</c:v>
                </c:pt>
                <c:pt idx="5">
                  <c:v>131.57669592241189</c:v>
                </c:pt>
                <c:pt idx="6">
                  <c:v>151.5000221844117</c:v>
                </c:pt>
                <c:pt idx="7">
                  <c:v>172.46518999389184</c:v>
                </c:pt>
                <c:pt idx="8">
                  <c:v>194.24648087930143</c:v>
                </c:pt>
                <c:pt idx="9">
                  <c:v>216.65302212174936</c:v>
                </c:pt>
                <c:pt idx="10">
                  <c:v>239.52035931896046</c:v>
                </c:pt>
                <c:pt idx="11">
                  <c:v>262.7050563109392</c:v>
                </c:pt>
                <c:pt idx="12">
                  <c:v>286.08102140700805</c:v>
                </c:pt>
                <c:pt idx="13">
                  <c:v>309.53688078625783</c:v>
                </c:pt>
                <c:pt idx="14">
                  <c:v>332.97401898767566</c:v>
                </c:pt>
                <c:pt idx="15">
                  <c:v>356.30506176517849</c:v>
                </c:pt>
                <c:pt idx="16">
                  <c:v>379.45266243161939</c:v>
                </c:pt>
                <c:pt idx="17">
                  <c:v>402.34850270424488</c:v>
                </c:pt>
                <c:pt idx="18">
                  <c:v>424.93244929248942</c:v>
                </c:pt>
                <c:pt idx="19">
                  <c:v>447.15182643951391</c:v>
                </c:pt>
                <c:pt idx="20">
                  <c:v>468.960776893755</c:v>
                </c:pt>
                <c:pt idx="21">
                  <c:v>490.31969191968835</c:v>
                </c:pt>
                <c:pt idx="22">
                  <c:v>511.19469646780288</c:v>
                </c:pt>
                <c:pt idx="23">
                  <c:v>531.55717942714659</c:v>
                </c:pt>
                <c:pt idx="24">
                  <c:v>551.38336155009029</c:v>
                </c:pt>
                <c:pt idx="25">
                  <c:v>570.65389553266812</c:v>
                </c:pt>
                <c:pt idx="26">
                  <c:v>589.35349409353489</c:v>
                </c:pt>
                <c:pt idx="27">
                  <c:v>607.47058287943264</c:v>
                </c:pt>
                <c:pt idx="28">
                  <c:v>624.9969757432599</c:v>
                </c:pt>
                <c:pt idx="29">
                  <c:v>641.92757046726797</c:v>
                </c:pt>
                <c:pt idx="30">
                  <c:v>658.26006339102332</c:v>
                </c:pt>
                <c:pt idx="31">
                  <c:v>673.99468168894634</c:v>
                </c:pt>
                <c:pt idx="32">
                  <c:v>689.13393225234472</c:v>
                </c:pt>
                <c:pt idx="33">
                  <c:v>703.68236628545162</c:v>
                </c:pt>
                <c:pt idx="34">
                  <c:v>717.64635883844437</c:v>
                </c:pt>
                <c:pt idx="35">
                  <c:v>731.03390258342051</c:v>
                </c:pt>
                <c:pt idx="36">
                  <c:v>743.85441519976212</c:v>
                </c:pt>
                <c:pt idx="37">
                  <c:v>756.11855977919095</c:v>
                </c:pt>
                <c:pt idx="38">
                  <c:v>767.83807769261898</c:v>
                </c:pt>
                <c:pt idx="39">
                  <c:v>779.02563338399045</c:v>
                </c:pt>
                <c:pt idx="40">
                  <c:v>789.69467057326335</c:v>
                </c:pt>
                <c:pt idx="41">
                  <c:v>799.85927936344365</c:v>
                </c:pt>
                <c:pt idx="42">
                  <c:v>809.53407375658128</c:v>
                </c:pt>
                <c:pt idx="43">
                  <c:v>818.73407909199909</c:v>
                </c:pt>
                <c:pt idx="44">
                  <c:v>827.47462892751901</c:v>
                </c:pt>
                <c:pt idx="45">
                  <c:v>835.7712708916697</c:v>
                </c:pt>
                <c:pt idx="46">
                  <c:v>843.63968104225921</c:v>
                </c:pt>
                <c:pt idx="47">
                  <c:v>851.09558627450156</c:v>
                </c:pt>
                <c:pt idx="48">
                  <c:v>858.15469433033809</c:v>
                </c:pt>
                <c:pt idx="49">
                  <c:v>864.83263096977532</c:v>
                </c:pt>
                <c:pt idx="50">
                  <c:v>871.14488387502865</c:v>
                </c:pt>
                <c:pt idx="51">
                  <c:v>877.10675286900528</c:v>
                </c:pt>
                <c:pt idx="52">
                  <c:v>882.7333060411936</c:v>
                </c:pt>
                <c:pt idx="53">
                  <c:v>888.03934138623458</c:v>
                </c:pt>
                <c:pt idx="54">
                  <c:v>893.03935357333364</c:v>
                </c:pt>
                <c:pt idx="55">
                  <c:v>897.74750547808071</c:v>
                </c:pt>
                <c:pt idx="56">
                  <c:v>902.17760412215398</c:v>
                </c:pt>
                <c:pt idx="57">
                  <c:v>906.34308068065388</c:v>
                </c:pt>
                <c:pt idx="58">
                  <c:v>910.25697423137626</c:v>
                </c:pt>
                <c:pt idx="59">
                  <c:v>913.93191893509834</c:v>
                </c:pt>
                <c:pt idx="60">
                  <c:v>917.38013435082144</c:v>
                </c:pt>
                <c:pt idx="61">
                  <c:v>920.61341860481218</c:v>
                </c:pt>
                <c:pt idx="62">
                  <c:v>923.64314414713044</c:v>
                </c:pt>
                <c:pt idx="63">
                  <c:v>926.48025584406651</c:v>
                </c:pt>
                <c:pt idx="64">
                  <c:v>929.13527116943487</c:v>
                </c:pt>
                <c:pt idx="65">
                  <c:v>931.61828227196884</c:v>
                </c:pt>
                <c:pt idx="66">
                  <c:v>933.93895971005441</c:v>
                </c:pt>
                <c:pt idx="67">
                  <c:v>936.10655765866557</c:v>
                </c:pt>
                <c:pt idx="68">
                  <c:v>938.12992040664108</c:v>
                </c:pt>
                <c:pt idx="69">
                  <c:v>940.0174899752526</c:v>
                </c:pt>
                <c:pt idx="70">
                  <c:v>941.77731470141578</c:v>
                </c:pt>
                <c:pt idx="71">
                  <c:v>943.41705864078574</c:v>
                </c:pt>
                <c:pt idx="72">
                  <c:v>944.94401165741249</c:v>
                </c:pt>
                <c:pt idx="73">
                  <c:v>946.36510007753236</c:v>
                </c:pt>
                <c:pt idx="74">
                  <c:v>947.68689779547697</c:v>
                </c:pt>
                <c:pt idx="75">
                  <c:v>948.91563772956283</c:v>
                </c:pt>
                <c:pt idx="76">
                  <c:v>950.05722353518115</c:v>
                </c:pt>
                <c:pt idx="77">
                  <c:v>951.11724149116003</c:v>
                </c:pt>
                <c:pt idx="78">
                  <c:v>952.10097248379918</c:v>
                </c:pt>
                <c:pt idx="79">
                  <c:v>953.01340402080746</c:v>
                </c:pt>
                <c:pt idx="80">
                  <c:v>953.85924221470634</c:v>
                </c:pt>
                <c:pt idx="81">
                  <c:v>954.64292368212</c:v>
                </c:pt>
                <c:pt idx="82">
                  <c:v>955.36862731174767</c:v>
                </c:pt>
                <c:pt idx="83">
                  <c:v>956.04028585975038</c:v>
                </c:pt>
                <c:pt idx="84">
                  <c:v>956.6615973367708</c:v>
                </c:pt>
                <c:pt idx="85">
                  <c:v>957.23603615588183</c:v>
                </c:pt>
                <c:pt idx="86">
                  <c:v>957.76686401541906</c:v>
                </c:pt>
                <c:pt idx="87">
                  <c:v>958.25714049494718</c:v>
                </c:pt>
                <c:pt idx="88">
                  <c:v>958.70973334651535</c:v>
                </c:pt>
                <c:pt idx="89">
                  <c:v>959.12732846694018</c:v>
                </c:pt>
                <c:pt idx="90">
                  <c:v>959.51243954008476</c:v>
                </c:pt>
                <c:pt idx="91">
                  <c:v>959.86741734104169</c:v>
                </c:pt>
                <c:pt idx="92">
                  <c:v>960.19445869676827</c:v>
                </c:pt>
                <c:pt idx="93">
                  <c:v>960.49561510008425</c:v>
                </c:pt>
                <c:pt idx="94">
                  <c:v>960.77280097606058</c:v>
                </c:pt>
                <c:pt idx="95">
                  <c:v>961.02780160169857</c:v>
                </c:pt>
                <c:pt idx="96">
                  <c:v>961.26228068144985</c:v>
                </c:pt>
                <c:pt idx="97">
                  <c:v>961.47778758257687</c:v>
                </c:pt>
                <c:pt idx="98">
                  <c:v>961.67576423560899</c:v>
                </c:pt>
                <c:pt idx="99">
                  <c:v>961.85755170623293</c:v>
                </c:pt>
                <c:pt idx="100">
                  <c:v>962.02439644587548</c:v>
                </c:pt>
                <c:pt idx="101">
                  <c:v>962.17745622901327</c:v>
                </c:pt>
                <c:pt idx="102">
                  <c:v>962.31780578588325</c:v>
                </c:pt>
                <c:pt idx="103">
                  <c:v>962.44644213978484</c:v>
                </c:pt>
                <c:pt idx="104">
                  <c:v>962.56428965857344</c:v>
                </c:pt>
                <c:pt idx="105">
                  <c:v>962.67220483025176</c:v>
                </c:pt>
                <c:pt idx="106">
                  <c:v>962.77098077278254</c:v>
                </c:pt>
                <c:pt idx="107">
                  <c:v>962.86135148838389</c:v>
                </c:pt>
                <c:pt idx="108">
                  <c:v>962.94399587263513</c:v>
                </c:pt>
                <c:pt idx="109">
                  <c:v>963.0195414887213</c:v>
                </c:pt>
                <c:pt idx="110">
                  <c:v>963.08856811709393</c:v>
                </c:pt>
                <c:pt idx="111">
                  <c:v>963.15161109072073</c:v>
                </c:pt>
                <c:pt idx="112">
                  <c:v>963.20916442595524</c:v>
                </c:pt>
                <c:pt idx="113">
                  <c:v>963.26168375887448</c:v>
                </c:pt>
                <c:pt idx="114">
                  <c:v>963.30958909672302</c:v>
                </c:pt>
                <c:pt idx="115">
                  <c:v>963.35326739386198</c:v>
                </c:pt>
                <c:pt idx="116">
                  <c:v>963.39307496136553</c:v>
                </c:pt>
                <c:pt idx="117">
                  <c:v>963.42933971912885</c:v>
                </c:pt>
                <c:pt idx="118">
                  <c:v>963.46236329906128</c:v>
                </c:pt>
                <c:pt idx="119">
                  <c:v>963.49242300764115</c:v>
                </c:pt>
                <c:pt idx="120">
                  <c:v>963.51977365579637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C86-4296-BB77-530FCAB440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2x F12'!$B$121:$B$251</c:f>
              <c:numCache>
                <c:formatCode>0</c:formatCode>
                <c:ptCount val="131"/>
                <c:pt idx="0">
                  <c:v>36.506419585469985</c:v>
                </c:pt>
                <c:pt idx="1">
                  <c:v>36.951385880169028</c:v>
                </c:pt>
                <c:pt idx="2">
                  <c:v>37.628226993379656</c:v>
                </c:pt>
                <c:pt idx="3">
                  <c:v>38.43233166677669</c:v>
                </c:pt>
                <c:pt idx="4">
                  <c:v>39.33137823752196</c:v>
                </c:pt>
                <c:pt idx="5">
                  <c:v>40.307675837898671</c:v>
                </c:pt>
                <c:pt idx="6">
                  <c:v>41.349692351337012</c:v>
                </c:pt>
                <c:pt idx="7">
                  <c:v>42.449162822559856</c:v>
                </c:pt>
                <c:pt idx="8">
                  <c:v>43.599794435129695</c:v>
                </c:pt>
                <c:pt idx="9">
                  <c:v>44.796589397539435</c:v>
                </c:pt>
                <c:pt idx="10">
                  <c:v>46.035452678624949</c:v>
                </c:pt>
                <c:pt idx="11">
                  <c:v>60.162266814316524</c:v>
                </c:pt>
                <c:pt idx="12">
                  <c:v>76.384281466484651</c:v>
                </c:pt>
                <c:pt idx="13">
                  <c:v>93.824886677661823</c:v>
                </c:pt>
                <c:pt idx="14">
                  <c:v>111.96291493882126</c:v>
                </c:pt>
                <c:pt idx="15">
                  <c:v>130.44006583829156</c:v>
                </c:pt>
                <c:pt idx="16">
                  <c:v>148.99289320411663</c:v>
                </c:pt>
                <c:pt idx="17">
                  <c:v>167.42098589614858</c:v>
                </c:pt>
                <c:pt idx="18">
                  <c:v>185.56939386537101</c:v>
                </c:pt>
                <c:pt idx="19">
                  <c:v>203.31775157366457</c:v>
                </c:pt>
                <c:pt idx="20">
                  <c:v>220.57295790888747</c:v>
                </c:pt>
                <c:pt idx="21">
                  <c:v>237.26392523633083</c:v>
                </c:pt>
                <c:pt idx="22">
                  <c:v>253.33762307805421</c:v>
                </c:pt>
                <c:pt idx="23">
                  <c:v>268.75598225278304</c:v>
                </c:pt>
                <c:pt idx="24">
                  <c:v>283.49340108966101</c:v>
                </c:pt>
                <c:pt idx="25">
                  <c:v>297.53469198551568</c:v>
                </c:pt>
                <c:pt idx="26">
                  <c:v>310.87336251981799</c:v>
                </c:pt>
                <c:pt idx="27">
                  <c:v>323.51015914425159</c:v>
                </c:pt>
                <c:pt idx="28">
                  <c:v>335.45182265558253</c:v>
                </c:pt>
                <c:pt idx="29">
                  <c:v>346.71001838421751</c:v>
                </c:pt>
                <c:pt idx="30">
                  <c:v>357.30041318248982</c:v>
                </c:pt>
                <c:pt idx="31">
                  <c:v>367.24187756764303</c:v>
                </c:pt>
                <c:pt idx="32">
                  <c:v>376.55579578425079</c:v>
                </c:pt>
                <c:pt idx="33">
                  <c:v>385.26546973095873</c:v>
                </c:pt>
                <c:pt idx="34">
                  <c:v>393.39560504781502</c:v>
                </c:pt>
                <c:pt idx="35">
                  <c:v>400.97186944259249</c:v>
                </c:pt>
                <c:pt idx="36">
                  <c:v>408.02051471884528</c:v>
                </c:pt>
                <c:pt idx="37">
                  <c:v>414.56805506975718</c:v>
                </c:pt>
                <c:pt idx="38">
                  <c:v>420.6409950983541</c:v>
                </c:pt>
                <c:pt idx="39">
                  <c:v>426.26560177011726</c:v>
                </c:pt>
                <c:pt idx="40">
                  <c:v>431.46771513601891</c:v>
                </c:pt>
                <c:pt idx="41">
                  <c:v>436.27259320886486</c:v>
                </c:pt>
                <c:pt idx="42">
                  <c:v>440.70478685242887</c:v>
                </c:pt>
                <c:pt idx="43">
                  <c:v>444.78804096469105</c:v>
                </c:pt>
                <c:pt idx="44">
                  <c:v>448.54521861340561</c:v>
                </c:pt>
                <c:pt idx="45">
                  <c:v>451.99824512148228</c:v>
                </c:pt>
                <c:pt idx="46">
                  <c:v>455.16806940667794</c:v>
                </c:pt>
                <c:pt idx="47">
                  <c:v>458.07464015901127</c:v>
                </c:pt>
                <c:pt idx="48">
                  <c:v>460.73689469330941</c:v>
                </c:pt>
                <c:pt idx="49">
                  <c:v>463.17275854595357</c:v>
                </c:pt>
                <c:pt idx="50">
                  <c:v>465.39915409623438</c:v>
                </c:pt>
                <c:pt idx="51">
                  <c:v>467.43201668553297</c:v>
                </c:pt>
                <c:pt idx="52">
                  <c:v>469.28631688326038</c:v>
                </c:pt>
                <c:pt idx="53">
                  <c:v>470.97608770843152</c:v>
                </c:pt>
                <c:pt idx="54">
                  <c:v>472.5144557610837</c:v>
                </c:pt>
                <c:pt idx="55">
                  <c:v>473.91367534953599</c:v>
                </c:pt>
                <c:pt idx="56">
                  <c:v>475.18516481870904</c:v>
                </c:pt>
                <c:pt idx="57">
                  <c:v>476.33954439230092</c:v>
                </c:pt>
                <c:pt idx="58">
                  <c:v>477.38667493841126</c:v>
                </c:pt>
                <c:pt idx="59">
                  <c:v>478.33569715503398</c:v>
                </c:pt>
                <c:pt idx="60">
                  <c:v>479.19507074947364</c:v>
                </c:pt>
                <c:pt idx="61">
                  <c:v>479.97261325491337</c:v>
                </c:pt>
                <c:pt idx="62">
                  <c:v>480.67553818876428</c:v>
                </c:pt>
                <c:pt idx="63">
                  <c:v>481.31049231171698</c:v>
                </c:pt>
                <c:pt idx="64">
                  <c:v>481.88359179420496</c:v>
                </c:pt>
                <c:pt idx="65">
                  <c:v>482.40045713887247</c:v>
                </c:pt>
                <c:pt idx="66">
                  <c:v>482.86624674414895</c:v>
                </c:pt>
                <c:pt idx="67">
                  <c:v>483.28568902568924</c:v>
                </c:pt>
                <c:pt idx="68">
                  <c:v>483.66311303971611</c:v>
                </c:pt>
                <c:pt idx="69">
                  <c:v>484.00247757564745</c:v>
                </c:pt>
                <c:pt idx="70">
                  <c:v>484.30739870520887</c:v>
                </c:pt>
                <c:pt idx="71">
                  <c:v>484.58117579191406</c:v>
                </c:pt>
                <c:pt idx="72">
                  <c:v>484.82681597868009</c:v>
                </c:pt>
                <c:pt idx="73">
                  <c:v>485.04705718276062</c:v>
                </c:pt>
                <c:pt idx="74">
                  <c:v>485.24438963641956</c:v>
                </c:pt>
                <c:pt idx="75">
                  <c:v>485.42107601909629</c:v>
                </c:pt>
                <c:pt idx="76">
                  <c:v>485.5791702324758</c:v>
                </c:pt>
                <c:pt idx="77">
                  <c:v>485.72053487409823</c:v>
                </c:pt>
                <c:pt idx="78">
                  <c:v>485.84685746810783</c:v>
                </c:pt>
                <c:pt idx="79">
                  <c:v>485.95966551364774</c:v>
                </c:pt>
                <c:pt idx="80">
                  <c:v>486.06034041239633</c:v>
                </c:pt>
                <c:pt idx="81">
                  <c:v>486.15013033696977</c:v>
                </c:pt>
                <c:pt idx="82">
                  <c:v>486.23016210149871</c:v>
                </c:pt>
                <c:pt idx="83">
                  <c:v>486.30145209474904</c:v>
                </c:pt>
                <c:pt idx="84">
                  <c:v>486.36491633478255</c:v>
                </c:pt>
                <c:pt idx="85">
                  <c:v>486.42137970244039</c:v>
                </c:pt>
                <c:pt idx="86">
                  <c:v>486.47158440895123</c:v>
                </c:pt>
                <c:pt idx="87">
                  <c:v>486.51619775078069</c:v>
                </c:pt>
                <c:pt idx="88">
                  <c:v>486.55581920250984</c:v>
                </c:pt>
                <c:pt idx="89">
                  <c:v>486.59098689610283</c:v>
                </c:pt>
                <c:pt idx="90">
                  <c:v>486.62218353244049</c:v>
                </c:pt>
                <c:pt idx="91">
                  <c:v>486.64984176848958</c:v>
                </c:pt>
                <c:pt idx="92">
                  <c:v>486.67434912098156</c:v>
                </c:pt>
                <c:pt idx="93">
                  <c:v>486.69605242500489</c:v>
                </c:pt>
                <c:pt idx="94">
                  <c:v>486.71526188349929</c:v>
                </c:pt>
                <c:pt idx="95">
                  <c:v>486.73225474129015</c:v>
                </c:pt>
                <c:pt idx="96">
                  <c:v>486.74727861502788</c:v>
                </c:pt>
                <c:pt idx="97">
                  <c:v>486.7605545082136</c:v>
                </c:pt>
                <c:pt idx="98">
                  <c:v>486.77227953840162</c:v>
                </c:pt>
                <c:pt idx="99">
                  <c:v>486.78262940167855</c:v>
                </c:pt>
                <c:pt idx="100">
                  <c:v>486.79176059762995</c:v>
                </c:pt>
                <c:pt idx="101">
                  <c:v>486.79981243621916</c:v>
                </c:pt>
                <c:pt idx="102">
                  <c:v>486.80690884631957</c:v>
                </c:pt>
                <c:pt idx="103">
                  <c:v>486.81316000406213</c:v>
                </c:pt>
                <c:pt idx="104">
                  <c:v>486.81866379767712</c:v>
                </c:pt>
                <c:pt idx="105">
                  <c:v>486.82350714412695</c:v>
                </c:pt>
                <c:pt idx="106">
                  <c:v>486.82776717153718</c:v>
                </c:pt>
                <c:pt idx="107">
                  <c:v>486.83151228023326</c:v>
                </c:pt>
                <c:pt idx="108">
                  <c:v>486.8348030940794</c:v>
                </c:pt>
                <c:pt idx="109">
                  <c:v>486.83769331278546</c:v>
                </c:pt>
                <c:pt idx="110">
                  <c:v>486.84023047489654</c:v>
                </c:pt>
                <c:pt idx="111">
                  <c:v>486.84245664030198</c:v>
                </c:pt>
                <c:pt idx="112">
                  <c:v>486.84440900029375</c:v>
                </c:pt>
                <c:pt idx="113">
                  <c:v>486.84612042246039</c:v>
                </c:pt>
                <c:pt idx="114">
                  <c:v>486.84761993702142</c:v>
                </c:pt>
                <c:pt idx="115">
                  <c:v>486.84893317058464</c:v>
                </c:pt>
                <c:pt idx="116">
                  <c:v>486.85008273273502</c:v>
                </c:pt>
                <c:pt idx="117">
                  <c:v>486.85108856034475</c:v>
                </c:pt>
                <c:pt idx="118">
                  <c:v>486.85196822401673</c:v>
                </c:pt>
                <c:pt idx="119">
                  <c:v>486.85273720064066</c:v>
                </c:pt>
                <c:pt idx="120">
                  <c:v>486.85340911564754</c:v>
                </c:pt>
                <c:pt idx="121">
                  <c:v>486.85399595818797</c:v>
                </c:pt>
                <c:pt idx="122">
                  <c:v>486.8545082721368</c:v>
                </c:pt>
                <c:pt idx="123">
                  <c:v>486.85495532553</c:v>
                </c:pt>
                <c:pt idx="124">
                  <c:v>486.85534526077424</c:v>
                </c:pt>
                <c:pt idx="125">
                  <c:v>486.85568522772655</c:v>
                </c:pt>
                <c:pt idx="126">
                  <c:v>486.85598150152555</c:v>
                </c:pt>
                <c:pt idx="127">
                  <c:v>486.85623958685613</c:v>
                </c:pt>
                <c:pt idx="128">
                  <c:v>486.85646431015493</c:v>
                </c:pt>
                <c:pt idx="129">
                  <c:v>486.85665990110175</c:v>
                </c:pt>
                <c:pt idx="130">
                  <c:v>486.85683006459965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A85-4C57-8979-208A5E469FE1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2x F12'!$E$126:$E$251</c:f>
              <c:numCache>
                <c:formatCode>0</c:formatCode>
                <c:ptCount val="126"/>
                <c:pt idx="0">
                  <c:v>47.824502791387999</c:v>
                </c:pt>
                <c:pt idx="1">
                  <c:v>48.209727432340514</c:v>
                </c:pt>
                <c:pt idx="2">
                  <c:v>48.815169790693858</c:v>
                </c:pt>
                <c:pt idx="3">
                  <c:v>49.545412184594966</c:v>
                </c:pt>
                <c:pt idx="4">
                  <c:v>50.370246460594103</c:v>
                </c:pt>
                <c:pt idx="5">
                  <c:v>51.27300175220239</c:v>
                </c:pt>
                <c:pt idx="6">
                  <c:v>63.101091194781702</c:v>
                </c:pt>
                <c:pt idx="7">
                  <c:v>78.106757094444333</c:v>
                </c:pt>
                <c:pt idx="8">
                  <c:v>95.06233970511596</c:v>
                </c:pt>
                <c:pt idx="9">
                  <c:v>113.33709028202861</c:v>
                </c:pt>
                <c:pt idx="10">
                  <c:v>132.51606409252543</c:v>
                </c:pt>
                <c:pt idx="11">
                  <c:v>152.29571179101197</c:v>
                </c:pt>
                <c:pt idx="12">
                  <c:v>172.44098917346042</c:v>
                </c:pt>
                <c:pt idx="13">
                  <c:v>192.76377025803748</c:v>
                </c:pt>
                <c:pt idx="14">
                  <c:v>213.11047402653941</c:v>
                </c:pt>
                <c:pt idx="15">
                  <c:v>233.35427981336454</c:v>
                </c:pt>
                <c:pt idx="16">
                  <c:v>253.38986769573114</c:v>
                </c:pt>
                <c:pt idx="17">
                  <c:v>273.12965737610961</c:v>
                </c:pt>
                <c:pt idx="18">
                  <c:v>292.50099155831009</c:v>
                </c:pt>
                <c:pt idx="19">
                  <c:v>311.44394513424777</c:v>
                </c:pt>
                <c:pt idx="20">
                  <c:v>329.9095671691673</c:v>
                </c:pt>
                <c:pt idx="21">
                  <c:v>347.85843368003788</c:v>
                </c:pt>
                <c:pt idx="22">
                  <c:v>365.25943122991782</c:v>
                </c:pt>
                <c:pt idx="23">
                  <c:v>382.08871722376426</c:v>
                </c:pt>
                <c:pt idx="24">
                  <c:v>398.32881924089014</c:v>
                </c:pt>
                <c:pt idx="25">
                  <c:v>413.96784650345001</c:v>
                </c:pt>
                <c:pt idx="26">
                  <c:v>428.99879380047446</c:v>
                </c:pt>
                <c:pt idx="27">
                  <c:v>443.41892313665005</c:v>
                </c:pt>
                <c:pt idx="28">
                  <c:v>457.22921183507867</c:v>
                </c:pt>
                <c:pt idx="29">
                  <c:v>470.43385828528426</c:v>
                </c:pt>
                <c:pt idx="30">
                  <c:v>483.03983830869106</c:v>
                </c:pt>
                <c:pt idx="31">
                  <c:v>495.05650642244001</c:v>
                </c:pt>
                <c:pt idx="32">
                  <c:v>506.49523725864879</c:v>
                </c:pt>
                <c:pt idx="33">
                  <c:v>517.36910313561157</c:v>
                </c:pt>
                <c:pt idx="34">
                  <c:v>527.69258434603591</c:v>
                </c:pt>
                <c:pt idx="35">
                  <c:v>537.48130917163598</c:v>
                </c:pt>
                <c:pt idx="36">
                  <c:v>546.75182098606922</c:v>
                </c:pt>
                <c:pt idx="37">
                  <c:v>555.5213700930185</c:v>
                </c:pt>
                <c:pt idx="38">
                  <c:v>563.80772818011303</c:v>
                </c:pt>
                <c:pt idx="39">
                  <c:v>571.62902346490364</c:v>
                </c:pt>
                <c:pt idx="40">
                  <c:v>579.00359477530947</c:v>
                </c:pt>
                <c:pt idx="41">
                  <c:v>585.94986295060141</c:v>
                </c:pt>
                <c:pt idx="42">
                  <c:v>592.48621807507175</c:v>
                </c:pt>
                <c:pt idx="43">
                  <c:v>598.63092116875771</c:v>
                </c:pt>
                <c:pt idx="44">
                  <c:v>604.40201906076413</c:v>
                </c:pt>
                <c:pt idx="45">
                  <c:v>609.81727126285546</c:v>
                </c:pt>
                <c:pt idx="46">
                  <c:v>614.89408774572883</c:v>
                </c:pt>
                <c:pt idx="47">
                  <c:v>619.64947659881125</c:v>
                </c:pt>
                <c:pt idx="48">
                  <c:v>624.10000062751044</c:v>
                </c:pt>
                <c:pt idx="49">
                  <c:v>628.26174201018694</c:v>
                </c:pt>
                <c:pt idx="50">
                  <c:v>632.15027420129911</c:v>
                </c:pt>
                <c:pt idx="51">
                  <c:v>635.78064032750672</c:v>
                </c:pt>
                <c:pt idx="52">
                  <c:v>639.16733738037317</c:v>
                </c:pt>
                <c:pt idx="53">
                  <c:v>642.32430556289569</c:v>
                </c:pt>
                <c:pt idx="54">
                  <c:v>645.26492219759916</c:v>
                </c:pt>
                <c:pt idx="55">
                  <c:v>648.00199965152945</c:v>
                </c:pt>
                <c:pt idx="56">
                  <c:v>650.54778677830745</c:v>
                </c:pt>
                <c:pt idx="57">
                  <c:v>652.91397341955633</c:v>
                </c:pt>
                <c:pt idx="58">
                  <c:v>655.11169754763148</c:v>
                </c:pt>
                <c:pt idx="59">
                  <c:v>657.15155466872034</c:v>
                </c:pt>
                <c:pt idx="60">
                  <c:v>659.04360914018014</c:v>
                </c:pt>
                <c:pt idx="61">
                  <c:v>660.79740708849181</c:v>
                </c:pt>
                <c:pt idx="62">
                  <c:v>662.42199064455497</c:v>
                </c:pt>
                <c:pt idx="63">
                  <c:v>663.92591324129262</c:v>
                </c:pt>
                <c:pt idx="64">
                  <c:v>665.31725574478821</c:v>
                </c:pt>
                <c:pt idx="65">
                  <c:v>666.60364321450459</c:v>
                </c:pt>
                <c:pt idx="66">
                  <c:v>667.79226211064781</c:v>
                </c:pt>
                <c:pt idx="67">
                  <c:v>668.88987778751505</c:v>
                </c:pt>
                <c:pt idx="68">
                  <c:v>669.9028521307813</c:v>
                </c:pt>
                <c:pt idx="69">
                  <c:v>670.83716121425107</c:v>
                </c:pt>
                <c:pt idx="70">
                  <c:v>671.69841286768064</c:v>
                </c:pt>
                <c:pt idx="71">
                  <c:v>672.49186406197646</c:v>
                </c:pt>
                <c:pt idx="72">
                  <c:v>673.22243803145557</c:v>
                </c:pt>
                <c:pt idx="73">
                  <c:v>673.89474106501825</c:v>
                </c:pt>
                <c:pt idx="74">
                  <c:v>674.51307890908436</c:v>
                </c:pt>
                <c:pt idx="75">
                  <c:v>675.08147273508894</c:v>
                </c:pt>
                <c:pt idx="76">
                  <c:v>675.60367463326327</c:v>
                </c:pt>
                <c:pt idx="77">
                  <c:v>676.08318260243868</c:v>
                </c:pt>
                <c:pt idx="78">
                  <c:v>676.52325501276039</c:v>
                </c:pt>
                <c:pt idx="79">
                  <c:v>676.92692452454924</c:v>
                </c:pt>
                <c:pt idx="80">
                  <c:v>677.29701145217496</c:v>
                </c:pt>
                <c:pt idx="81">
                  <c:v>677.63613656674761</c:v>
                </c:pt>
                <c:pt idx="82">
                  <c:v>677.94673333576623</c:v>
                </c:pt>
                <c:pt idx="83">
                  <c:v>678.23105960162866</c:v>
                </c:pt>
                <c:pt idx="84">
                  <c:v>678.49120870415425</c:v>
                </c:pt>
                <c:pt idx="85">
                  <c:v>678.72912005505555</c:v>
                </c:pt>
                <c:pt idx="86">
                  <c:v>678.94658917464858</c:v>
                </c:pt>
                <c:pt idx="87">
                  <c:v>679.14527720306864</c:v>
                </c:pt>
                <c:pt idx="88">
                  <c:v>679.32671989988296</c:v>
                </c:pt>
                <c:pt idx="89">
                  <c:v>679.49233614731315</c:v>
                </c:pt>
                <c:pt idx="90">
                  <c:v>679.64343597331788</c:v>
                </c:pt>
                <c:pt idx="91">
                  <c:v>679.78122811158585</c:v>
                </c:pt>
                <c:pt idx="92">
                  <c:v>679.9068271160595</c:v>
                </c:pt>
                <c:pt idx="93">
                  <c:v>680.02126004799811</c:v>
                </c:pt>
                <c:pt idx="94">
                  <c:v>680.12547275379984</c:v>
                </c:pt>
                <c:pt idx="95">
                  <c:v>680.22033575186947</c:v>
                </c:pt>
                <c:pt idx="96">
                  <c:v>680.30664974675915</c:v>
                </c:pt>
                <c:pt idx="97">
                  <c:v>680.38515078863497</c:v>
                </c:pt>
                <c:pt idx="98">
                  <c:v>680.45651509585832</c:v>
                </c:pt>
                <c:pt idx="99">
                  <c:v>680.52136355812877</c:v>
                </c:pt>
                <c:pt idx="100">
                  <c:v>680.5802659372215</c:v>
                </c:pt>
                <c:pt idx="101">
                  <c:v>680.63374478189041</c:v>
                </c:pt>
                <c:pt idx="102">
                  <c:v>680.68227907300081</c:v>
                </c:pt>
                <c:pt idx="103">
                  <c:v>680.7263076144128</c:v>
                </c:pt>
                <c:pt idx="104">
                  <c:v>680.76623218456803</c:v>
                </c:pt>
                <c:pt idx="105">
                  <c:v>680.80242046315277</c:v>
                </c:pt>
                <c:pt idx="106">
                  <c:v>680.83520874660405</c:v>
                </c:pt>
                <c:pt idx="107">
                  <c:v>680.86490446563073</c:v>
                </c:pt>
                <c:pt idx="108">
                  <c:v>680.89178851731276</c:v>
                </c:pt>
                <c:pt idx="109">
                  <c:v>680.91611742373937</c:v>
                </c:pt>
                <c:pt idx="110">
                  <c:v>680.93812532855679</c:v>
                </c:pt>
                <c:pt idx="111">
                  <c:v>680.95802584220576</c:v>
                </c:pt>
                <c:pt idx="112">
                  <c:v>680.9760137460612</c:v>
                </c:pt>
                <c:pt idx="113">
                  <c:v>680.99226656512462</c:v>
                </c:pt>
                <c:pt idx="114">
                  <c:v>681.00694601838086</c:v>
                </c:pt>
                <c:pt idx="115">
                  <c:v>681.02019935540318</c:v>
                </c:pt>
                <c:pt idx="116">
                  <c:v>681.0321605872889</c:v>
                </c:pt>
                <c:pt idx="117">
                  <c:v>681.04295161951654</c:v>
                </c:pt>
                <c:pt idx="118">
                  <c:v>681.05268329385308</c:v>
                </c:pt>
                <c:pt idx="119">
                  <c:v>681.06145634599159</c:v>
                </c:pt>
                <c:pt idx="120">
                  <c:v>681.06936228517236</c:v>
                </c:pt>
                <c:pt idx="121">
                  <c:v>681.07648420163775</c:v>
                </c:pt>
                <c:pt idx="122">
                  <c:v>681.08289750738243</c:v>
                </c:pt>
                <c:pt idx="123">
                  <c:v>681.08867061529679</c:v>
                </c:pt>
                <c:pt idx="124">
                  <c:v>681.09386556145432</c:v>
                </c:pt>
                <c:pt idx="125">
                  <c:v>681.09853857496466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A85-4C57-8979-208A5E469FE1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2x F12'!$H$128:$H$251</c:f>
              <c:numCache>
                <c:formatCode>0</c:formatCode>
                <c:ptCount val="124"/>
                <c:pt idx="0">
                  <c:v>54.597643051088994</c:v>
                </c:pt>
                <c:pt idx="1">
                  <c:v>54.877059949188151</c:v>
                </c:pt>
                <c:pt idx="2">
                  <c:v>55.349876095542299</c:v>
                </c:pt>
                <c:pt idx="3">
                  <c:v>55.939951179160971</c:v>
                </c:pt>
                <c:pt idx="4">
                  <c:v>65.44184231274005</c:v>
                </c:pt>
                <c:pt idx="5">
                  <c:v>78.880624836795278</c:v>
                </c:pt>
                <c:pt idx="6">
                  <c:v>94.824366139726067</c:v>
                </c:pt>
                <c:pt idx="7">
                  <c:v>112.57759213473321</c:v>
                </c:pt>
                <c:pt idx="8">
                  <c:v>131.68306411002311</c:v>
                </c:pt>
                <c:pt idx="9">
                  <c:v>151.80156781858693</c:v>
                </c:pt>
                <c:pt idx="10">
                  <c:v>172.66490464646063</c:v>
                </c:pt>
                <c:pt idx="11">
                  <c:v>194.05298952175963</c:v>
                </c:pt>
                <c:pt idx="12">
                  <c:v>215.78106642016701</c:v>
                </c:pt>
                <c:pt idx="13">
                  <c:v>237.69185056783738</c:v>
                </c:pt>
                <c:pt idx="14">
                  <c:v>259.65032859272026</c:v>
                </c:pt>
                <c:pt idx="15">
                  <c:v>281.54010575136778</c:v>
                </c:pt>
                <c:pt idx="16">
                  <c:v>303.26070864792342</c:v>
                </c:pt>
                <c:pt idx="17">
                  <c:v>324.72550734995485</c:v>
                </c:pt>
                <c:pt idx="18">
                  <c:v>345.86005590395592</c:v>
                </c:pt>
                <c:pt idx="19">
                  <c:v>366.60072593929897</c:v>
                </c:pt>
                <c:pt idx="20">
                  <c:v>386.89355250029257</c:v>
                </c:pt>
                <c:pt idx="21">
                  <c:v>406.69323839367661</c:v>
                </c:pt>
                <c:pt idx="22">
                  <c:v>425.96228047051824</c:v>
                </c:pt>
                <c:pt idx="23">
                  <c:v>444.67019237432964</c:v>
                </c:pt>
                <c:pt idx="24">
                  <c:v>462.79280566554564</c:v>
                </c:pt>
                <c:pt idx="25">
                  <c:v>480.31163622843087</c:v>
                </c:pt>
                <c:pt idx="26">
                  <c:v>497.21330630590501</c:v>
                </c:pt>
                <c:pt idx="27">
                  <c:v>513.48901490888545</c:v>
                </c:pt>
                <c:pt idx="28">
                  <c:v>529.13405104280855</c:v>
                </c:pt>
                <c:pt idx="29">
                  <c:v>544.14734540395375</c:v>
                </c:pt>
                <c:pt idx="30">
                  <c:v>558.53105706862038</c:v>
                </c:pt>
                <c:pt idx="31">
                  <c:v>572.29019232907581</c:v>
                </c:pt>
                <c:pt idx="32">
                  <c:v>585.43225329041661</c:v>
                </c:pt>
                <c:pt idx="33">
                  <c:v>597.96691418063051</c:v>
                </c:pt>
                <c:pt idx="34">
                  <c:v>609.90572357634733</c:v>
                </c:pt>
                <c:pt idx="35">
                  <c:v>621.26183093369684</c:v>
                </c:pt>
                <c:pt idx="36">
                  <c:v>632.04973595496119</c:v>
                </c:pt>
                <c:pt idx="37">
                  <c:v>642.28505943022822</c:v>
                </c:pt>
                <c:pt idx="38">
                  <c:v>651.9843342783505</c:v>
                </c:pt>
                <c:pt idx="39">
                  <c:v>661.1648155800367</c:v>
                </c:pt>
                <c:pt idx="40">
                  <c:v>669.84430845286215</c:v>
                </c:pt>
                <c:pt idx="41">
                  <c:v>678.04101266699422</c:v>
                </c:pt>
                <c:pt idx="42">
                  <c:v>685.77338294413062</c:v>
                </c:pt>
                <c:pt idx="43">
                  <c:v>693.06000392245562</c:v>
                </c:pt>
                <c:pt idx="44">
                  <c:v>699.91947880861176</c:v>
                </c:pt>
                <c:pt idx="45">
                  <c:v>706.37033077473052</c:v>
                </c:pt>
                <c:pt idx="46">
                  <c:v>712.43091619505617</c:v>
                </c:pt>
                <c:pt idx="47">
                  <c:v>718.11934885299081</c:v>
                </c:pt>
                <c:pt idx="48">
                  <c:v>723.45343428574938</c:v>
                </c:pt>
                <c:pt idx="49">
                  <c:v>728.4506134702649</c:v>
                </c:pt>
                <c:pt idx="50">
                  <c:v>733.12791509060685</c:v>
                </c:pt>
                <c:pt idx="51">
                  <c:v>737.50191566383069</c:v>
                </c:pt>
                <c:pt idx="52">
                  <c:v>741.58870683784005</c:v>
                </c:pt>
                <c:pt idx="53">
                  <c:v>745.40386921133472</c:v>
                </c:pt>
                <c:pt idx="54">
                  <c:v>748.9624520621403</c:v>
                </c:pt>
                <c:pt idx="55">
                  <c:v>752.27895840600377</c:v>
                </c:pt>
                <c:pt idx="56">
                  <c:v>755.36733484316994</c:v>
                </c:pt>
                <c:pt idx="57">
                  <c:v>758.24096568458413</c:v>
                </c:pt>
                <c:pt idx="58">
                  <c:v>760.91267088327913</c:v>
                </c:pt>
                <c:pt idx="59">
                  <c:v>763.39470732928862</c:v>
                </c:pt>
                <c:pt idx="60">
                  <c:v>765.69877309817855</c:v>
                </c:pt>
                <c:pt idx="61">
                  <c:v>767.83601427393762</c:v>
                </c:pt>
                <c:pt idx="62">
                  <c:v>769.81703399642038</c:v>
                </c:pt>
                <c:pt idx="63">
                  <c:v>771.65190341176947</c:v>
                </c:pt>
                <c:pt idx="64">
                  <c:v>773.35017423117449</c:v>
                </c:pt>
                <c:pt idx="65">
                  <c:v>774.92089262897093</c:v>
                </c:pt>
                <c:pt idx="66">
                  <c:v>776.37261423537723</c:v>
                </c:pt>
                <c:pt idx="67">
                  <c:v>777.7134200021419</c:v>
                </c:pt>
                <c:pt idx="68">
                  <c:v>778.95093274101112</c:v>
                </c:pt>
                <c:pt idx="69">
                  <c:v>780.09233415524511</c:v>
                </c:pt>
                <c:pt idx="70">
                  <c:v>781.14438220342061</c:v>
                </c:pt>
                <c:pt idx="71">
                  <c:v>782.11342865250901</c:v>
                </c:pt>
                <c:pt idx="72">
                  <c:v>783.00543669371439</c:v>
                </c:pt>
                <c:pt idx="73">
                  <c:v>783.82599850985116</c:v>
                </c:pt>
                <c:pt idx="74">
                  <c:v>784.58035269717891</c:v>
                </c:pt>
                <c:pt idx="75">
                  <c:v>785.27340145762923</c:v>
                </c:pt>
                <c:pt idx="76">
                  <c:v>785.9097274893029</c:v>
                </c:pt>
                <c:pt idx="77">
                  <c:v>786.49361051405288</c:v>
                </c:pt>
                <c:pt idx="78">
                  <c:v>787.02904339092072</c:v>
                </c:pt>
                <c:pt idx="79">
                  <c:v>787.51974777324585</c:v>
                </c:pt>
                <c:pt idx="80">
                  <c:v>787.96918927544357</c:v>
                </c:pt>
                <c:pt idx="81">
                  <c:v>788.38059212281689</c:v>
                </c:pt>
                <c:pt idx="82">
                  <c:v>788.75695326437642</c:v>
                </c:pt>
                <c:pt idx="83">
                  <c:v>789.10105593453738</c:v>
                </c:pt>
                <c:pt idx="84">
                  <c:v>789.4154826548048</c:v>
                </c:pt>
                <c:pt idx="85">
                  <c:v>789.70262767117379</c:v>
                </c:pt>
                <c:pt idx="86">
                  <c:v>789.96470882704125</c:v>
                </c:pt>
                <c:pt idx="87">
                  <c:v>790.20377887494863</c:v>
                </c:pt>
                <c:pt idx="88">
                  <c:v>790.42173623354415</c:v>
                </c:pt>
                <c:pt idx="89">
                  <c:v>790.62033519876229</c:v>
                </c:pt>
                <c:pt idx="90">
                  <c:v>790.80119562044388</c:v>
                </c:pt>
                <c:pt idx="91">
                  <c:v>790.9658120574727</c:v>
                </c:pt>
                <c:pt idx="92">
                  <c:v>791.11556242603206</c:v>
                </c:pt>
                <c:pt idx="93">
                  <c:v>791.25171615681904</c:v>
                </c:pt>
                <c:pt idx="94">
                  <c:v>791.37544187801439</c:v>
                </c:pt>
                <c:pt idx="95">
                  <c:v>791.48781464154058</c:v>
                </c:pt>
                <c:pt idx="96">
                  <c:v>791.58982271064997</c:v>
                </c:pt>
                <c:pt idx="97">
                  <c:v>791.68237392722176</c:v>
                </c:pt>
                <c:pt idx="98">
                  <c:v>791.7663016773073</c:v>
                </c:pt>
                <c:pt idx="99">
                  <c:v>791.84237047348699</c:v>
                </c:pt>
                <c:pt idx="100">
                  <c:v>791.91128117249991</c:v>
                </c:pt>
                <c:pt idx="101">
                  <c:v>791.97367584639585</c:v>
                </c:pt>
                <c:pt idx="102">
                  <c:v>792.03014232516034</c:v>
                </c:pt>
                <c:pt idx="103">
                  <c:v>792.08121842838341</c:v>
                </c:pt>
                <c:pt idx="104">
                  <c:v>792.12739590310048</c:v>
                </c:pt>
                <c:pt idx="105">
                  <c:v>792.1691240844408</c:v>
                </c:pt>
                <c:pt idx="106">
                  <c:v>792.20681329518095</c:v>
                </c:pt>
                <c:pt idx="107">
                  <c:v>792.24083799973312</c:v>
                </c:pt>
                <c:pt idx="108">
                  <c:v>792.27153972750318</c:v>
                </c:pt>
                <c:pt idx="109">
                  <c:v>792.29922977994818</c:v>
                </c:pt>
                <c:pt idx="110">
                  <c:v>792.32419173503627</c:v>
                </c:pt>
                <c:pt idx="111">
                  <c:v>792.34668376219577</c:v>
                </c:pt>
                <c:pt idx="112">
                  <c:v>792.36694076020865</c:v>
                </c:pt>
                <c:pt idx="113">
                  <c:v>792.38517632988908</c:v>
                </c:pt>
                <c:pt idx="114">
                  <c:v>792.40158459277461</c:v>
                </c:pt>
                <c:pt idx="115">
                  <c:v>792.41634186645865</c:v>
                </c:pt>
                <c:pt idx="116">
                  <c:v>792.4296082066046</c:v>
                </c:pt>
                <c:pt idx="117">
                  <c:v>792.44152882511514</c:v>
                </c:pt>
                <c:pt idx="118">
                  <c:v>792.45223539337599</c:v>
                </c:pt>
                <c:pt idx="119">
                  <c:v>792.4618472389584</c:v>
                </c:pt>
                <c:pt idx="120">
                  <c:v>792.47047244365558</c:v>
                </c:pt>
                <c:pt idx="121">
                  <c:v>792.47820885022963</c:v>
                </c:pt>
                <c:pt idx="122">
                  <c:v>792.48514498478016</c:v>
                </c:pt>
                <c:pt idx="123">
                  <c:v>792.49136090118952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A85-4C57-8979-208A5E469FE1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2x F12'!$K$131:$K$251</c:f>
              <c:numCache>
                <c:formatCode>0</c:formatCode>
                <c:ptCount val="121"/>
                <c:pt idx="0">
                  <c:v>59.214689759056</c:v>
                </c:pt>
                <c:pt idx="1">
                  <c:v>66.240005577915554</c:v>
                </c:pt>
                <c:pt idx="2">
                  <c:v>78.274228439783769</c:v>
                </c:pt>
                <c:pt idx="3">
                  <c:v>93.215974243488517</c:v>
                </c:pt>
                <c:pt idx="4">
                  <c:v>110.26850860773561</c:v>
                </c:pt>
                <c:pt idx="5">
                  <c:v>128.93500854917852</c:v>
                </c:pt>
                <c:pt idx="6">
                  <c:v>148.85465408836717</c:v>
                </c:pt>
                <c:pt idx="7">
                  <c:v>169.74437442525857</c:v>
                </c:pt>
                <c:pt idx="8">
                  <c:v>191.37195434363048</c:v>
                </c:pt>
                <c:pt idx="9">
                  <c:v>213.54158335091518</c:v>
                </c:pt>
                <c:pt idx="10">
                  <c:v>236.08524550028801</c:v>
                </c:pt>
                <c:pt idx="11">
                  <c:v>258.85717712660085</c:v>
                </c:pt>
                <c:pt idx="12">
                  <c:v>281.73007262569718</c:v>
                </c:pt>
                <c:pt idx="13">
                  <c:v>304.59235004514903</c:v>
                </c:pt>
                <c:pt idx="14">
                  <c:v>327.34609180534505</c:v>
                </c:pt>
                <c:pt idx="15">
                  <c:v>349.90543347509424</c:v>
                </c:pt>
                <c:pt idx="16">
                  <c:v>372.19526055057707</c:v>
                </c:pt>
                <c:pt idx="17">
                  <c:v>394.15012370853583</c:v>
                </c:pt>
                <c:pt idx="18">
                  <c:v>415.7133135769169</c:v>
                </c:pt>
                <c:pt idx="19">
                  <c:v>436.83605521930252</c:v>
                </c:pt>
                <c:pt idx="20">
                  <c:v>457.47679488426343</c:v>
                </c:pt>
                <c:pt idx="21">
                  <c:v>477.60055973937676</c:v>
                </c:pt>
                <c:pt idx="22">
                  <c:v>497.1783768241383</c:v>
                </c:pt>
                <c:pt idx="23">
                  <c:v>516.18674124448762</c:v>
                </c:pt>
                <c:pt idx="24">
                  <c:v>534.60712627258931</c:v>
                </c:pt>
                <c:pt idx="25">
                  <c:v>552.42552987866918</c:v>
                </c:pt>
                <c:pt idx="26">
                  <c:v>569.63205354882211</c:v>
                </c:pt>
                <c:pt idx="27">
                  <c:v>586.22051019510104</c:v>
                </c:pt>
                <c:pt idx="28">
                  <c:v>602.18805865141508</c:v>
                </c:pt>
                <c:pt idx="29">
                  <c:v>617.53486274650413</c:v>
                </c:pt>
                <c:pt idx="30">
                  <c:v>632.2637733064214</c:v>
                </c:pt>
                <c:pt idx="31">
                  <c:v>646.38003170132549</c:v>
                </c:pt>
                <c:pt idx="32">
                  <c:v>659.89099374174225</c:v>
                </c:pt>
                <c:pt idx="33">
                  <c:v>672.80587286754792</c:v>
                </c:pt>
                <c:pt idx="34">
                  <c:v>685.13550167292374</c:v>
                </c:pt>
                <c:pt idx="35">
                  <c:v>696.89211088301704</c:v>
                </c:pt>
                <c:pt idx="36">
                  <c:v>708.08912495074549</c:v>
                </c:pt>
                <c:pt idx="37">
                  <c:v>718.74097348089344</c:v>
                </c:pt>
                <c:pt idx="38">
                  <c:v>728.86291771763013</c:v>
                </c:pt>
                <c:pt idx="39">
                  <c:v>738.47089135398096</c:v>
                </c:pt>
                <c:pt idx="40">
                  <c:v>747.58135494002545</c:v>
                </c:pt>
                <c:pt idx="41">
                  <c:v>756.21116318225768</c:v>
                </c:pt>
                <c:pt idx="42">
                  <c:v>764.37744444102657</c:v>
                </c:pt>
                <c:pt idx="43">
                  <c:v>772.09749174702222</c:v>
                </c:pt>
                <c:pt idx="44">
                  <c:v>779.38866467208231</c:v>
                </c:pt>
                <c:pt idx="45">
                  <c:v>786.26830140453797</c:v>
                </c:pt>
                <c:pt idx="46">
                  <c:v>792.75364039511749</c:v>
                </c:pt>
                <c:pt idx="47">
                  <c:v>798.86175095626652</c:v>
                </c:pt>
                <c:pt idx="48">
                  <c:v>804.6094722156015</c:v>
                </c:pt>
                <c:pt idx="49">
                  <c:v>810.01335984309799</c:v>
                </c:pt>
                <c:pt idx="50">
                  <c:v>815.08963999145624</c:v>
                </c:pt>
                <c:pt idx="51">
                  <c:v>819.85416990975261</c:v>
                </c:pt>
                <c:pt idx="52">
                  <c:v>824.32240471189107</c:v>
                </c:pt>
                <c:pt idx="53">
                  <c:v>828.50936980333097</c:v>
                </c:pt>
                <c:pt idx="54">
                  <c:v>832.42963849198304</c:v>
                </c:pt>
                <c:pt idx="55">
                  <c:v>836.09731433186789</c:v>
                </c:pt>
                <c:pt idx="56">
                  <c:v>839.52601777097846</c:v>
                </c:pt>
                <c:pt idx="57">
                  <c:v>842.72887669766396</c:v>
                </c:pt>
                <c:pt idx="58">
                  <c:v>845.71852050259827</c:v>
                </c:pt>
                <c:pt idx="59">
                  <c:v>848.50707729593296</c:v>
                </c:pt>
                <c:pt idx="60">
                  <c:v>851.10617394141855</c:v>
                </c:pt>
                <c:pt idx="61">
                  <c:v>853.52693859103488</c:v>
                </c:pt>
                <c:pt idx="62">
                  <c:v>855.78000542491168</c:v>
                </c:pt>
                <c:pt idx="63">
                  <c:v>857.87552132196117</c:v>
                </c:pt>
                <c:pt idx="64">
                  <c:v>859.8231542066377</c:v>
                </c:pt>
                <c:pt idx="65">
                  <c:v>861.63210283651347</c:v>
                </c:pt>
                <c:pt idx="66">
                  <c:v>863.31110781389009</c:v>
                </c:pt>
                <c:pt idx="67">
                  <c:v>864.8684636224009</c:v>
                </c:pt>
                <c:pt idx="68">
                  <c:v>866.31203150649719</c:v>
                </c:pt>
                <c:pt idx="69">
                  <c:v>867.64925302780193</c:v>
                </c:pt>
                <c:pt idx="70">
                  <c:v>868.88716414758733</c:v>
                </c:pt>
                <c:pt idx="71">
                  <c:v>870.0324096990538</c:v>
                </c:pt>
                <c:pt idx="72">
                  <c:v>871.09125812667457</c:v>
                </c:pt>
                <c:pt idx="73">
                  <c:v>872.06961638262874</c:v>
                </c:pt>
                <c:pt idx="74">
                  <c:v>872.97304488229224</c:v>
                </c:pt>
                <c:pt idx="75">
                  <c:v>873.80677243189803</c:v>
                </c:pt>
                <c:pt idx="76">
                  <c:v>874.5757110518482</c:v>
                </c:pt>
                <c:pt idx="77">
                  <c:v>875.2844706287774</c:v>
                </c:pt>
                <c:pt idx="78">
                  <c:v>875.93737333835122</c:v>
                </c:pt>
                <c:pt idx="79">
                  <c:v>876.53846778897798</c:v>
                </c:pt>
                <c:pt idx="80">
                  <c:v>877.09154284412875</c:v>
                </c:pt>
                <c:pt idx="81">
                  <c:v>877.60014108784424</c:v>
                </c:pt>
                <c:pt idx="82">
                  <c:v>878.06757190428027</c:v>
                </c:pt>
                <c:pt idx="83">
                  <c:v>878.49692414784568</c:v>
                </c:pt>
                <c:pt idx="84">
                  <c:v>878.89107838563939</c:v>
                </c:pt>
                <c:pt idx="85">
                  <c:v>879.2527186985435</c:v>
                </c:pt>
                <c:pt idx="86">
                  <c:v>879.58434403149136</c:v>
                </c:pt>
                <c:pt idx="87">
                  <c:v>879.88827908715143</c:v>
                </c:pt>
                <c:pt idx="88">
                  <c:v>880.16668476056657</c:v>
                </c:pt>
                <c:pt idx="89">
                  <c:v>880.42156811520147</c:v>
                </c:pt>
                <c:pt idx="90">
                  <c:v>880.65479190340477</c:v>
                </c:pt>
                <c:pt idx="91">
                  <c:v>880.8680836365121</c:v>
                </c:pt>
                <c:pt idx="92">
                  <c:v>881.06304421173604</c:v>
                </c:pt>
                <c:pt idx="93">
                  <c:v>881.24115610462115</c:v>
                </c:pt>
                <c:pt idx="94">
                  <c:v>881.40379113722793</c:v>
                </c:pt>
                <c:pt idx="95">
                  <c:v>881.55221783335082</c:v>
                </c:pt>
                <c:pt idx="96">
                  <c:v>881.68760837301977</c:v>
                </c:pt>
                <c:pt idx="97">
                  <c:v>881.81104515927325</c:v>
                </c:pt>
                <c:pt idx="98">
                  <c:v>881.92352701076857</c:v>
                </c:pt>
                <c:pt idx="99">
                  <c:v>882.02597499421495</c:v>
                </c:pt>
                <c:pt idx="100">
                  <c:v>882.11923791089487</c:v>
                </c:pt>
                <c:pt idx="101">
                  <c:v>882.20409745170389</c:v>
                </c:pt>
                <c:pt idx="102">
                  <c:v>882.28127303519034</c:v>
                </c:pt>
                <c:pt idx="103">
                  <c:v>882.35142634303531</c:v>
                </c:pt>
                <c:pt idx="104">
                  <c:v>882.41516556729459</c:v>
                </c:pt>
                <c:pt idx="105">
                  <c:v>882.47304938352715</c:v>
                </c:pt>
                <c:pt idx="106">
                  <c:v>882.5255906636844</c:v>
                </c:pt>
                <c:pt idx="107">
                  <c:v>882.57325994232951</c:v>
                </c:pt>
                <c:pt idx="108">
                  <c:v>882.61648864940992</c:v>
                </c:pt>
                <c:pt idx="109">
                  <c:v>882.65567212242297</c:v>
                </c:pt>
                <c:pt idx="110">
                  <c:v>882.69117241040829</c:v>
                </c:pt>
                <c:pt idx="111">
                  <c:v>882.72332088176609</c:v>
                </c:pt>
                <c:pt idx="112">
                  <c:v>882.75242064745748</c:v>
                </c:pt>
                <c:pt idx="113">
                  <c:v>882.77874881068055</c:v>
                </c:pt>
                <c:pt idx="114">
                  <c:v>882.80255855365476</c:v>
                </c:pt>
                <c:pt idx="115">
                  <c:v>882.82408107167407</c:v>
                </c:pt>
                <c:pt idx="116">
                  <c:v>882.84352736412757</c:v>
                </c:pt>
                <c:pt idx="117">
                  <c:v>882.8610898917143</c:v>
                </c:pt>
                <c:pt idx="118">
                  <c:v>882.87694410862957</c:v>
                </c:pt>
                <c:pt idx="119">
                  <c:v>882.89124987804075</c:v>
                </c:pt>
                <c:pt idx="120">
                  <c:v>882.90415277873706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A85-4C57-8979-208A5E469FE1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2x F12'!$M$131:$M$251</c:f>
              <c:numCache>
                <c:formatCode>0</c:formatCode>
                <c:ptCount val="121"/>
                <c:pt idx="0">
                  <c:v>62.494907076772051</c:v>
                </c:pt>
                <c:pt idx="1">
                  <c:v>69.376496574986504</c:v>
                </c:pt>
                <c:pt idx="2">
                  <c:v>81.239925385030233</c:v>
                </c:pt>
                <c:pt idx="3">
                  <c:v>96.030040189383385</c:v>
                </c:pt>
                <c:pt idx="4">
                  <c:v>112.96996111580142</c:v>
                </c:pt>
                <c:pt idx="5">
                  <c:v>131.57669592241189</c:v>
                </c:pt>
                <c:pt idx="6">
                  <c:v>151.5000221844117</c:v>
                </c:pt>
                <c:pt idx="7">
                  <c:v>172.46518999389184</c:v>
                </c:pt>
                <c:pt idx="8">
                  <c:v>194.24648087930143</c:v>
                </c:pt>
                <c:pt idx="9">
                  <c:v>216.65302212174936</c:v>
                </c:pt>
                <c:pt idx="10">
                  <c:v>239.52035931896046</c:v>
                </c:pt>
                <c:pt idx="11">
                  <c:v>262.7050563109392</c:v>
                </c:pt>
                <c:pt idx="12">
                  <c:v>286.08102140700805</c:v>
                </c:pt>
                <c:pt idx="13">
                  <c:v>309.53688078625783</c:v>
                </c:pt>
                <c:pt idx="14">
                  <c:v>332.97401898767566</c:v>
                </c:pt>
                <c:pt idx="15">
                  <c:v>356.30506176517849</c:v>
                </c:pt>
                <c:pt idx="16">
                  <c:v>379.45266243161939</c:v>
                </c:pt>
                <c:pt idx="17">
                  <c:v>402.34850270424488</c:v>
                </c:pt>
                <c:pt idx="18">
                  <c:v>424.93244929248942</c:v>
                </c:pt>
                <c:pt idx="19">
                  <c:v>447.15182643951391</c:v>
                </c:pt>
                <c:pt idx="20">
                  <c:v>468.960776893755</c:v>
                </c:pt>
                <c:pt idx="21">
                  <c:v>490.31969191968835</c:v>
                </c:pt>
                <c:pt idx="22">
                  <c:v>511.19469646780288</c:v>
                </c:pt>
                <c:pt idx="23">
                  <c:v>531.55717942714659</c:v>
                </c:pt>
                <c:pt idx="24">
                  <c:v>551.38336155009029</c:v>
                </c:pt>
                <c:pt idx="25">
                  <c:v>570.65389553266812</c:v>
                </c:pt>
                <c:pt idx="26">
                  <c:v>589.35349409353489</c:v>
                </c:pt>
                <c:pt idx="27">
                  <c:v>607.47058287943264</c:v>
                </c:pt>
                <c:pt idx="28">
                  <c:v>624.9969757432599</c:v>
                </c:pt>
                <c:pt idx="29">
                  <c:v>641.92757046726797</c:v>
                </c:pt>
                <c:pt idx="30">
                  <c:v>658.26006339102332</c:v>
                </c:pt>
                <c:pt idx="31">
                  <c:v>673.99468168894634</c:v>
                </c:pt>
                <c:pt idx="32">
                  <c:v>689.13393225234472</c:v>
                </c:pt>
                <c:pt idx="33">
                  <c:v>703.68236628545162</c:v>
                </c:pt>
                <c:pt idx="34">
                  <c:v>717.64635883844437</c:v>
                </c:pt>
                <c:pt idx="35">
                  <c:v>731.03390258342051</c:v>
                </c:pt>
                <c:pt idx="36">
                  <c:v>743.85441519976212</c:v>
                </c:pt>
                <c:pt idx="37">
                  <c:v>756.11855977919095</c:v>
                </c:pt>
                <c:pt idx="38">
                  <c:v>767.83807769261898</c:v>
                </c:pt>
                <c:pt idx="39">
                  <c:v>779.02563338399045</c:v>
                </c:pt>
                <c:pt idx="40">
                  <c:v>789.69467057326335</c:v>
                </c:pt>
                <c:pt idx="41">
                  <c:v>799.85927936344365</c:v>
                </c:pt>
                <c:pt idx="42">
                  <c:v>809.53407375658128</c:v>
                </c:pt>
                <c:pt idx="43">
                  <c:v>818.73407909199909</c:v>
                </c:pt>
                <c:pt idx="44">
                  <c:v>827.47462892751901</c:v>
                </c:pt>
                <c:pt idx="45">
                  <c:v>835.7712708916697</c:v>
                </c:pt>
                <c:pt idx="46">
                  <c:v>843.63968104225921</c:v>
                </c:pt>
                <c:pt idx="47">
                  <c:v>851.09558627450156</c:v>
                </c:pt>
                <c:pt idx="48">
                  <c:v>858.15469433033809</c:v>
                </c:pt>
                <c:pt idx="49">
                  <c:v>864.83263096977532</c:v>
                </c:pt>
                <c:pt idx="50">
                  <c:v>871.14488387502865</c:v>
                </c:pt>
                <c:pt idx="51">
                  <c:v>877.10675286900528</c:v>
                </c:pt>
                <c:pt idx="52">
                  <c:v>882.7333060411936</c:v>
                </c:pt>
                <c:pt idx="53">
                  <c:v>888.03934138623458</c:v>
                </c:pt>
                <c:pt idx="54">
                  <c:v>893.03935357333364</c:v>
                </c:pt>
                <c:pt idx="55">
                  <c:v>897.74750547808071</c:v>
                </c:pt>
                <c:pt idx="56">
                  <c:v>902.17760412215398</c:v>
                </c:pt>
                <c:pt idx="57">
                  <c:v>906.34308068065388</c:v>
                </c:pt>
                <c:pt idx="58">
                  <c:v>910.25697423137626</c:v>
                </c:pt>
                <c:pt idx="59">
                  <c:v>913.93191893509834</c:v>
                </c:pt>
                <c:pt idx="60">
                  <c:v>917.38013435082144</c:v>
                </c:pt>
                <c:pt idx="61">
                  <c:v>920.61341860481218</c:v>
                </c:pt>
                <c:pt idx="62">
                  <c:v>923.64314414713044</c:v>
                </c:pt>
                <c:pt idx="63">
                  <c:v>926.48025584406651</c:v>
                </c:pt>
                <c:pt idx="64">
                  <c:v>929.13527116943487</c:v>
                </c:pt>
                <c:pt idx="65">
                  <c:v>931.61828227196884</c:v>
                </c:pt>
                <c:pt idx="66">
                  <c:v>933.93895971005441</c:v>
                </c:pt>
                <c:pt idx="67">
                  <c:v>936.10655765866557</c:v>
                </c:pt>
                <c:pt idx="68">
                  <c:v>938.12992040664108</c:v>
                </c:pt>
                <c:pt idx="69">
                  <c:v>940.0174899752526</c:v>
                </c:pt>
                <c:pt idx="70">
                  <c:v>941.77731470141578</c:v>
                </c:pt>
                <c:pt idx="71">
                  <c:v>943.41705864078574</c:v>
                </c:pt>
                <c:pt idx="72">
                  <c:v>944.94401165741249</c:v>
                </c:pt>
                <c:pt idx="73">
                  <c:v>946.36510007753236</c:v>
                </c:pt>
                <c:pt idx="74">
                  <c:v>947.68689779547697</c:v>
                </c:pt>
                <c:pt idx="75">
                  <c:v>948.91563772956283</c:v>
                </c:pt>
                <c:pt idx="76">
                  <c:v>950.05722353518115</c:v>
                </c:pt>
                <c:pt idx="77">
                  <c:v>951.11724149116003</c:v>
                </c:pt>
                <c:pt idx="78">
                  <c:v>952.10097248379918</c:v>
                </c:pt>
                <c:pt idx="79">
                  <c:v>953.01340402080746</c:v>
                </c:pt>
                <c:pt idx="80">
                  <c:v>953.85924221470634</c:v>
                </c:pt>
                <c:pt idx="81">
                  <c:v>954.64292368212</c:v>
                </c:pt>
                <c:pt idx="82">
                  <c:v>955.36862731174767</c:v>
                </c:pt>
                <c:pt idx="83">
                  <c:v>956.04028585975038</c:v>
                </c:pt>
                <c:pt idx="84">
                  <c:v>956.6615973367708</c:v>
                </c:pt>
                <c:pt idx="85">
                  <c:v>957.23603615588183</c:v>
                </c:pt>
                <c:pt idx="86">
                  <c:v>957.76686401541906</c:v>
                </c:pt>
                <c:pt idx="87">
                  <c:v>958.25714049494718</c:v>
                </c:pt>
                <c:pt idx="88">
                  <c:v>958.70973334651535</c:v>
                </c:pt>
                <c:pt idx="89">
                  <c:v>959.12732846694018</c:v>
                </c:pt>
                <c:pt idx="90">
                  <c:v>959.51243954008476</c:v>
                </c:pt>
                <c:pt idx="91">
                  <c:v>959.86741734104169</c:v>
                </c:pt>
                <c:pt idx="92">
                  <c:v>960.19445869676827</c:v>
                </c:pt>
                <c:pt idx="93">
                  <c:v>960.49561510008425</c:v>
                </c:pt>
                <c:pt idx="94">
                  <c:v>960.77280097606058</c:v>
                </c:pt>
                <c:pt idx="95">
                  <c:v>961.02780160169857</c:v>
                </c:pt>
                <c:pt idx="96">
                  <c:v>961.26228068144985</c:v>
                </c:pt>
                <c:pt idx="97">
                  <c:v>961.47778758257687</c:v>
                </c:pt>
                <c:pt idx="98">
                  <c:v>961.67576423560899</c:v>
                </c:pt>
                <c:pt idx="99">
                  <c:v>961.85755170623293</c:v>
                </c:pt>
                <c:pt idx="100">
                  <c:v>962.02439644587548</c:v>
                </c:pt>
                <c:pt idx="101">
                  <c:v>962.17745622901327</c:v>
                </c:pt>
                <c:pt idx="102">
                  <c:v>962.31780578588325</c:v>
                </c:pt>
                <c:pt idx="103">
                  <c:v>962.44644213978484</c:v>
                </c:pt>
                <c:pt idx="104">
                  <c:v>962.56428965857344</c:v>
                </c:pt>
                <c:pt idx="105">
                  <c:v>962.67220483025176</c:v>
                </c:pt>
                <c:pt idx="106">
                  <c:v>962.77098077278254</c:v>
                </c:pt>
                <c:pt idx="107">
                  <c:v>962.86135148838389</c:v>
                </c:pt>
                <c:pt idx="108">
                  <c:v>962.94399587263513</c:v>
                </c:pt>
                <c:pt idx="109">
                  <c:v>963.0195414887213</c:v>
                </c:pt>
                <c:pt idx="110">
                  <c:v>963.08856811709393</c:v>
                </c:pt>
                <c:pt idx="111">
                  <c:v>963.15161109072073</c:v>
                </c:pt>
                <c:pt idx="112">
                  <c:v>963.20916442595524</c:v>
                </c:pt>
                <c:pt idx="113">
                  <c:v>963.26168375887448</c:v>
                </c:pt>
                <c:pt idx="114">
                  <c:v>963.30958909672302</c:v>
                </c:pt>
                <c:pt idx="115">
                  <c:v>963.35326739386198</c:v>
                </c:pt>
                <c:pt idx="116">
                  <c:v>963.39307496136553</c:v>
                </c:pt>
                <c:pt idx="117">
                  <c:v>963.42933971912885</c:v>
                </c:pt>
                <c:pt idx="118">
                  <c:v>963.46236329906128</c:v>
                </c:pt>
                <c:pt idx="119">
                  <c:v>963.49242300764115</c:v>
                </c:pt>
                <c:pt idx="120">
                  <c:v>963.51977365579637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A85-4C57-8979-208A5E469F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9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F12'!$C$121:$C$251</c:f>
              <c:numCache>
                <c:formatCode>0.0000</c:formatCode>
                <c:ptCount val="131"/>
                <c:pt idx="0">
                  <c:v>0.50339073047011862</c:v>
                </c:pt>
                <c:pt idx="1">
                  <c:v>0.50088855024487466</c:v>
                </c:pt>
                <c:pt idx="2">
                  <c:v>0.49678600094428882</c:v>
                </c:pt>
                <c:pt idx="3">
                  <c:v>0.49180181140919543</c:v>
                </c:pt>
                <c:pt idx="4">
                  <c:v>0.48619821086213194</c:v>
                </c:pt>
                <c:pt idx="5">
                  <c:v>0.4801344256784143</c:v>
                </c:pt>
                <c:pt idx="6">
                  <c:v>0.47372286725451157</c:v>
                </c:pt>
                <c:pt idx="7">
                  <c:v>0.46704905158956128</c:v>
                </c:pt>
                <c:pt idx="8">
                  <c:v>0.46018085446501406</c:v>
                </c:pt>
                <c:pt idx="9">
                  <c:v>0.45317355490759914</c:v>
                </c:pt>
                <c:pt idx="10">
                  <c:v>0.44607290217280254</c:v>
                </c:pt>
                <c:pt idx="11">
                  <c:v>0.37598897514377855</c:v>
                </c:pt>
                <c:pt idx="12">
                  <c:v>0.31584246477014688</c:v>
                </c:pt>
                <c:pt idx="13">
                  <c:v>0.26782008376813371</c:v>
                </c:pt>
                <c:pt idx="14">
                  <c:v>0.23010088042386276</c:v>
                </c:pt>
                <c:pt idx="15">
                  <c:v>0.20039105197846097</c:v>
                </c:pt>
                <c:pt idx="16">
                  <c:v>0.17675770328478868</c:v>
                </c:pt>
                <c:pt idx="17">
                  <c:v>0.15772793973506322</c:v>
                </c:pt>
                <c:pt idx="18">
                  <c:v>0.14221300598411124</c:v>
                </c:pt>
                <c:pt idx="19">
                  <c:v>0.12941227346994477</c:v>
                </c:pt>
                <c:pt idx="20">
                  <c:v>0.11873385998329163</c:v>
                </c:pt>
                <c:pt idx="21">
                  <c:v>0.10973587937910935</c:v>
                </c:pt>
                <c:pt idx="22">
                  <c:v>0.1020845644606474</c:v>
                </c:pt>
                <c:pt idx="23">
                  <c:v>9.5524732003850102E-2</c:v>
                </c:pt>
                <c:pt idx="24">
                  <c:v>8.9858925705521481E-2</c:v>
                </c:pt>
                <c:pt idx="25">
                  <c:v>8.4932585096734958E-2</c:v>
                </c:pt>
                <c:pt idx="26">
                  <c:v>8.0623397670667271E-2</c:v>
                </c:pt>
                <c:pt idx="27">
                  <c:v>7.6833571453522292E-2</c:v>
                </c:pt>
                <c:pt idx="28">
                  <c:v>7.34841640903314E-2</c:v>
                </c:pt>
                <c:pt idx="29">
                  <c:v>7.0510874706350521E-2</c:v>
                </c:pt>
                <c:pt idx="30">
                  <c:v>6.7860887337866618E-2</c:v>
                </c:pt>
                <c:pt idx="31">
                  <c:v>6.5490478476889644E-2</c:v>
                </c:pt>
                <c:pt idx="32">
                  <c:v>6.3363185749999398E-2</c:v>
                </c:pt>
                <c:pt idx="33">
                  <c:v>6.1448392916759319E-2</c:v>
                </c:pt>
                <c:pt idx="34">
                  <c:v>5.9720226804797855E-2</c:v>
                </c:pt>
                <c:pt idx="35">
                  <c:v>5.8156690182299679E-2</c:v>
                </c:pt>
                <c:pt idx="36">
                  <c:v>5.6738974693142548E-2</c:v>
                </c:pt>
                <c:pt idx="37">
                  <c:v>5.5450912388983947E-2</c:v>
                </c:pt>
                <c:pt idx="38">
                  <c:v>5.427853480845736E-2</c:v>
                </c:pt>
                <c:pt idx="39">
                  <c:v>5.3209716152871359E-2</c:v>
                </c:pt>
                <c:pt idx="40">
                  <c:v>5.2233882701657935E-2</c:v>
                </c:pt>
                <c:pt idx="41">
                  <c:v>5.1341774763856179E-2</c:v>
                </c:pt>
                <c:pt idx="42">
                  <c:v>5.052525057060045E-2</c:v>
                </c:pt>
                <c:pt idx="43">
                  <c:v>4.9777123858847208E-2</c:v>
                </c:pt>
                <c:pt idx="44">
                  <c:v>4.9091028679197422E-2</c:v>
                </c:pt>
                <c:pt idx="45">
                  <c:v>4.8461306325382369E-2</c:v>
                </c:pt>
                <c:pt idx="46">
                  <c:v>4.7882910334925949E-2</c:v>
                </c:pt>
                <c:pt idx="47">
                  <c:v>4.7351326326689966E-2</c:v>
                </c:pt>
                <c:pt idx="48">
                  <c:v>4.6862504078264505E-2</c:v>
                </c:pt>
                <c:pt idx="49">
                  <c:v>4.6412799746706708E-2</c:v>
                </c:pt>
                <c:pt idx="50">
                  <c:v>4.5998926531559382E-2</c:v>
                </c:pt>
                <c:pt idx="51">
                  <c:v>4.561791239319489E-2</c:v>
                </c:pt>
                <c:pt idx="52">
                  <c:v>4.5267063690376495E-2</c:v>
                </c:pt>
                <c:pt idx="53">
                  <c:v>4.4943933802275633E-2</c:v>
                </c:pt>
                <c:pt idx="54">
                  <c:v>4.4646295962587804E-2</c:v>
                </c:pt>
                <c:pt idx="55">
                  <c:v>4.4372119665003304E-2</c:v>
                </c:pt>
                <c:pt idx="56">
                  <c:v>4.4119550106434549E-2</c:v>
                </c:pt>
                <c:pt idx="57">
                  <c:v>4.3886890222008271E-2</c:v>
                </c:pt>
                <c:pt idx="58">
                  <c:v>4.367258493776395E-2</c:v>
                </c:pt>
                <c:pt idx="59">
                  <c:v>4.3475207326303118E-2</c:v>
                </c:pt>
                <c:pt idx="60">
                  <c:v>4.3293446399713879E-2</c:v>
                </c:pt>
                <c:pt idx="61">
                  <c:v>4.3126096314867232E-2</c:v>
                </c:pt>
                <c:pt idx="62">
                  <c:v>4.2972046800171859E-2</c:v>
                </c:pt>
                <c:pt idx="63">
                  <c:v>4.2830274641308536E-2</c:v>
                </c:pt>
                <c:pt idx="64">
                  <c:v>4.2699836087327782E-2</c:v>
                </c:pt>
                <c:pt idx="65">
                  <c:v>4.2579860058582775E-2</c:v>
                </c:pt>
                <c:pt idx="66">
                  <c:v>4.2469542054929019E-2</c:v>
                </c:pt>
                <c:pt idx="67">
                  <c:v>4.2368138676979437E-2</c:v>
                </c:pt>
                <c:pt idx="68">
                  <c:v>4.2274962685388155E-2</c:v>
                </c:pt>
                <c:pt idx="69">
                  <c:v>4.2189378533501333E-2</c:v>
                </c:pt>
                <c:pt idx="70">
                  <c:v>4.2110798317550199E-2</c:v>
                </c:pt>
                <c:pt idx="71">
                  <c:v>4.2038678096108451E-2</c:v>
                </c:pt>
                <c:pt idx="72">
                  <c:v>4.1972514536995235E-2</c:v>
                </c:pt>
                <c:pt idx="73">
                  <c:v>4.1911841855339749E-2</c:v>
                </c:pt>
                <c:pt idx="74">
                  <c:v>4.1856229011273845E-2</c:v>
                </c:pt>
                <c:pt idx="75">
                  <c:v>4.1805277139800978E-2</c:v>
                </c:pt>
                <c:pt idx="76">
                  <c:v>4.1758617188901705E-2</c:v>
                </c:pt>
                <c:pt idx="77">
                  <c:v>4.1715907744958598E-2</c:v>
                </c:pt>
                <c:pt idx="78">
                  <c:v>4.1676833027189657E-2</c:v>
                </c:pt>
                <c:pt idx="79">
                  <c:v>4.164110103502576E-2</c:v>
                </c:pt>
                <c:pt idx="80">
                  <c:v>4.1608441834306668E-2</c:v>
                </c:pt>
                <c:pt idx="81">
                  <c:v>4.1578605969844355E-2</c:v>
                </c:pt>
                <c:pt idx="82">
                  <c:v>4.1551362993349029E-2</c:v>
                </c:pt>
                <c:pt idx="83">
                  <c:v>4.1526500096963549E-2</c:v>
                </c:pt>
                <c:pt idx="84">
                  <c:v>4.1503820843734225E-2</c:v>
                </c:pt>
                <c:pt idx="85">
                  <c:v>4.1483143987282804E-2</c:v>
                </c:pt>
                <c:pt idx="86">
                  <c:v>4.1464302373756354E-2</c:v>
                </c:pt>
                <c:pt idx="87">
                  <c:v>4.1447141919836492E-2</c:v>
                </c:pt>
                <c:pt idx="88">
                  <c:v>4.1431520661201919E-2</c:v>
                </c:pt>
                <c:pt idx="89">
                  <c:v>4.1417307866371045E-2</c:v>
                </c:pt>
                <c:pt idx="90">
                  <c:v>4.140438321131662E-2</c:v>
                </c:pt>
                <c:pt idx="91">
                  <c:v>4.1392636010650935E-2</c:v>
                </c:pt>
                <c:pt idx="92">
                  <c:v>4.1381964501536701E-2</c:v>
                </c:pt>
                <c:pt idx="93">
                  <c:v>4.1372275176792456E-2</c:v>
                </c:pt>
                <c:pt idx="94">
                  <c:v>4.1363482163938363E-2</c:v>
                </c:pt>
                <c:pt idx="95">
                  <c:v>4.1355506647174071E-2</c:v>
                </c:pt>
                <c:pt idx="96">
                  <c:v>4.1348276329498911E-2</c:v>
                </c:pt>
                <c:pt idx="97">
                  <c:v>4.1341724932380711E-2</c:v>
                </c:pt>
                <c:pt idx="98">
                  <c:v>4.1335791730555654E-2</c:v>
                </c:pt>
                <c:pt idx="99">
                  <c:v>4.1330421119700901E-2</c:v>
                </c:pt>
                <c:pt idx="100">
                  <c:v>4.1325562214866524E-2</c:v>
                </c:pt>
                <c:pt idx="101">
                  <c:v>4.1321168477685827E-2</c:v>
                </c:pt>
                <c:pt idx="102">
                  <c:v>4.1317197370504655E-2</c:v>
                </c:pt>
                <c:pt idx="103">
                  <c:v>4.1313610035682652E-2</c:v>
                </c:pt>
                <c:pt idx="104">
                  <c:v>4.1310370998423669E-2</c:v>
                </c:pt>
                <c:pt idx="105">
                  <c:v>4.1307447891589695E-2</c:v>
                </c:pt>
                <c:pt idx="106">
                  <c:v>4.1304811201043234E-2</c:v>
                </c:pt>
                <c:pt idx="107">
                  <c:v>4.130243403014866E-2</c:v>
                </c:pt>
                <c:pt idx="108">
                  <c:v>4.1300291882142966E-2</c:v>
                </c:pt>
                <c:pt idx="109">
                  <c:v>4.129836245916229E-2</c:v>
                </c:pt>
                <c:pt idx="110">
                  <c:v>4.1296625476781985E-2</c:v>
                </c:pt>
                <c:pt idx="111">
                  <c:v>4.1295062492995985E-2</c:v>
                </c:pt>
                <c:pt idx="112">
                  <c:v>4.1293656750625331E-2</c:v>
                </c:pt>
                <c:pt idx="113">
                  <c:v>4.1292393032206824E-2</c:v>
                </c:pt>
                <c:pt idx="114">
                  <c:v>4.129125752647067E-2</c:v>
                </c:pt>
                <c:pt idx="115">
                  <c:v>4.1290237705570991E-2</c:v>
                </c:pt>
                <c:pt idx="116">
                  <c:v>4.1289322212285144E-2</c:v>
                </c:pt>
                <c:pt idx="117">
                  <c:v>4.1288500756447771E-2</c:v>
                </c:pt>
                <c:pt idx="118">
                  <c:v>4.1287764019931956E-2</c:v>
                </c:pt>
                <c:pt idx="119">
                  <c:v>4.1287103569535057E-2</c:v>
                </c:pt>
                <c:pt idx="120">
                  <c:v>4.1286511777168654E-2</c:v>
                </c:pt>
                <c:pt idx="121">
                  <c:v>4.1285981746792287E-2</c:v>
                </c:pt>
                <c:pt idx="122">
                  <c:v>4.1285507247568354E-2</c:v>
                </c:pt>
                <c:pt idx="123">
                  <c:v>4.1285082652751465E-2</c:v>
                </c:pt>
                <c:pt idx="124">
                  <c:v>4.1284702883859305E-2</c:v>
                </c:pt>
                <c:pt idx="125">
                  <c:v>4.1284363359703577E-2</c:v>
                </c:pt>
                <c:pt idx="126">
                  <c:v>4.1284059949890164E-2</c:v>
                </c:pt>
                <c:pt idx="127">
                  <c:v>4.128378893242516E-2</c:v>
                </c:pt>
                <c:pt idx="128">
                  <c:v>4.1283546955090483E-2</c:v>
                </c:pt>
                <c:pt idx="129">
                  <c:v>4.1283331000277312E-2</c:v>
                </c:pt>
                <c:pt idx="130">
                  <c:v>4.1283138352988941E-2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28-43E7-9825-0E74A375DEA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F12'!$F$126:$F$251</c:f>
              <c:numCache>
                <c:formatCode>0.0000</c:formatCode>
                <c:ptCount val="126"/>
                <c:pt idx="0">
                  <c:v>0.38426564800882868</c:v>
                </c:pt>
                <c:pt idx="1">
                  <c:v>0.38333979539725688</c:v>
                </c:pt>
                <c:pt idx="2">
                  <c:v>0.38166260638113553</c:v>
                </c:pt>
                <c:pt idx="3">
                  <c:v>0.37951557944878911</c:v>
                </c:pt>
                <c:pt idx="4">
                  <c:v>0.37700716528949985</c:v>
                </c:pt>
                <c:pt idx="5">
                  <c:v>0.37420491431702263</c:v>
                </c:pt>
                <c:pt idx="6">
                  <c:v>0.33745424003074204</c:v>
                </c:pt>
                <c:pt idx="7">
                  <c:v>0.29646990626079872</c:v>
                </c:pt>
                <c:pt idx="8">
                  <c:v>0.25856548184955652</c:v>
                </c:pt>
                <c:pt idx="9">
                  <c:v>0.22582560946769734</c:v>
                </c:pt>
                <c:pt idx="10">
                  <c:v>0.19832487420349709</c:v>
                </c:pt>
                <c:pt idx="11">
                  <c:v>0.17544954382739539</c:v>
                </c:pt>
                <c:pt idx="12">
                  <c:v>0.15643850175125021</c:v>
                </c:pt>
                <c:pt idx="13">
                  <c:v>0.14058251245310729</c:v>
                </c:pt>
                <c:pt idx="14">
                  <c:v>0.12728191079811393</c:v>
                </c:pt>
                <c:pt idx="15">
                  <c:v>0.11605005527788113</c:v>
                </c:pt>
                <c:pt idx="16">
                  <c:v>0.10649885661646373</c:v>
                </c:pt>
                <c:pt idx="17">
                  <c:v>9.832065003468303E-2</c:v>
                </c:pt>
                <c:pt idx="18">
                  <c:v>9.1271494543185949E-2</c:v>
                </c:pt>
                <c:pt idx="19">
                  <c:v>8.5157305332225625E-2</c:v>
                </c:pt>
                <c:pt idx="20">
                  <c:v>7.9822849581326336E-2</c:v>
                </c:pt>
                <c:pt idx="21">
                  <c:v>7.5143195608738653E-2</c:v>
                </c:pt>
                <c:pt idx="22">
                  <c:v>7.1017127165893659E-2</c:v>
                </c:pt>
                <c:pt idx="23">
                  <c:v>6.7362083024500585E-2</c:v>
                </c:pt>
                <c:pt idx="24">
                  <c:v>6.4110263035673715E-2</c:v>
                </c:pt>
                <c:pt idx="25">
                  <c:v>6.120562089835925E-2</c:v>
                </c:pt>
                <c:pt idx="26">
                  <c:v>5.8601530284855978E-2</c:v>
                </c:pt>
                <c:pt idx="27">
                  <c:v>5.6258963299735745E-2</c:v>
                </c:pt>
                <c:pt idx="28">
                  <c:v>5.4145060210938588E-2</c:v>
                </c:pt>
                <c:pt idx="29">
                  <c:v>5.2231999436913853E-2</c:v>
                </c:pt>
                <c:pt idx="30">
                  <c:v>5.0496099201140683E-2</c:v>
                </c:pt>
                <c:pt idx="31">
                  <c:v>4.8917098969198797E-2</c:v>
                </c:pt>
                <c:pt idx="32">
                  <c:v>4.7477581234188812E-2</c:v>
                </c:pt>
                <c:pt idx="33">
                  <c:v>4.6162503521510898E-2</c:v>
                </c:pt>
                <c:pt idx="34">
                  <c:v>4.4958817465368853E-2</c:v>
                </c:pt>
                <c:pt idx="35">
                  <c:v>4.3855157071479994E-2</c:v>
                </c:pt>
                <c:pt idx="36">
                  <c:v>4.2841582266923299E-2</c:v>
                </c:pt>
                <c:pt idx="37">
                  <c:v>4.1909366874276752E-2</c:v>
                </c:pt>
                <c:pt idx="38">
                  <c:v>4.1050822472382495E-2</c:v>
                </c:pt>
                <c:pt idx="39">
                  <c:v>4.0259151396574586E-2</c:v>
                </c:pt>
                <c:pt idx="40">
                  <c:v>3.9528323517557515E-2</c:v>
                </c:pt>
                <c:pt idx="41">
                  <c:v>3.8852972517373414E-2</c:v>
                </c:pt>
                <c:pt idx="42">
                  <c:v>3.8228308225550976E-2</c:v>
                </c:pt>
                <c:pt idx="43">
                  <c:v>3.765004224302481E-2</c:v>
                </c:pt>
                <c:pt idx="44">
                  <c:v>3.7114324606824893E-2</c:v>
                </c:pt>
                <c:pt idx="45">
                  <c:v>3.6617689666028269E-2</c:v>
                </c:pt>
                <c:pt idx="46">
                  <c:v>3.6157009672786587E-2</c:v>
                </c:pt>
                <c:pt idx="47">
                  <c:v>3.5729454859605957E-2</c:v>
                </c:pt>
                <c:pt idx="48">
                  <c:v>3.5332458989469524E-2</c:v>
                </c:pt>
                <c:pt idx="49">
                  <c:v>3.4963689539714793E-2</c:v>
                </c:pt>
                <c:pt idx="50">
                  <c:v>3.4621021822235552E-2</c:v>
                </c:pt>
                <c:pt idx="51">
                  <c:v>3.4302516458168987E-2</c:v>
                </c:pt>
                <c:pt idx="52">
                  <c:v>3.400639971991825E-2</c:v>
                </c:pt>
                <c:pt idx="53">
                  <c:v>3.3731046331229905E-2</c:v>
                </c:pt>
                <c:pt idx="54">
                  <c:v>3.347496438031998E-2</c:v>
                </c:pt>
                <c:pt idx="55">
                  <c:v>3.3236782054287733E-2</c:v>
                </c:pt>
                <c:pt idx="56">
                  <c:v>3.3015235947319997E-2</c:v>
                </c:pt>
                <c:pt idx="57">
                  <c:v>3.2809160732113159E-2</c:v>
                </c:pt>
                <c:pt idx="58">
                  <c:v>3.2617480014841903E-2</c:v>
                </c:pt>
                <c:pt idx="59">
                  <c:v>3.2439198219953023E-2</c:v>
                </c:pt>
                <c:pt idx="60">
                  <c:v>3.227339337291759E-2</c:v>
                </c:pt>
                <c:pt idx="61">
                  <c:v>3.2119210667541337E-2</c:v>
                </c:pt>
                <c:pt idx="62">
                  <c:v>3.1975856720081082E-2</c:v>
                </c:pt>
                <c:pt idx="63">
                  <c:v>3.1842594425714431E-2</c:v>
                </c:pt>
                <c:pt idx="64">
                  <c:v>3.1718738344243526E-2</c:v>
                </c:pt>
                <c:pt idx="65">
                  <c:v>3.1603650551600561E-2</c:v>
                </c:pt>
                <c:pt idx="66">
                  <c:v>3.1496736902021469E-2</c:v>
                </c:pt>
                <c:pt idx="67">
                  <c:v>3.1397443652883675E-2</c:v>
                </c:pt>
                <c:pt idx="68">
                  <c:v>3.1305254410342633E-2</c:v>
                </c:pt>
                <c:pt idx="69">
                  <c:v>3.1219687359200127E-2</c:v>
                </c:pt>
                <c:pt idx="70">
                  <c:v>3.1140292745020035E-2</c:v>
                </c:pt>
                <c:pt idx="71">
                  <c:v>3.1066650580479801E-2</c:v>
                </c:pt>
                <c:pt idx="72">
                  <c:v>3.0998368551394848E-2</c:v>
                </c:pt>
                <c:pt idx="73">
                  <c:v>3.0935080100854405E-2</c:v>
                </c:pt>
                <c:pt idx="74">
                  <c:v>3.0876442672522063E-2</c:v>
                </c:pt>
                <c:pt idx="75">
                  <c:v>3.0822136096436019E-2</c:v>
                </c:pt>
                <c:pt idx="76">
                  <c:v>3.0771861102637944E-2</c:v>
                </c:pt>
                <c:pt idx="77">
                  <c:v>3.0725337949703474E-2</c:v>
                </c:pt>
                <c:pt idx="78">
                  <c:v>3.0682305156774406E-2</c:v>
                </c:pt>
                <c:pt idx="79">
                  <c:v>3.0642518329030942E-2</c:v>
                </c:pt>
                <c:pt idx="80">
                  <c:v>3.060574906771573E-2</c:v>
                </c:pt>
                <c:pt idx="81">
                  <c:v>3.0571783956850847E-2</c:v>
                </c:pt>
                <c:pt idx="82">
                  <c:v>3.0540423619692166E-2</c:v>
                </c:pt>
                <c:pt idx="83">
                  <c:v>3.0511481838758455E-2</c:v>
                </c:pt>
                <c:pt idx="84">
                  <c:v>3.0484784733968331E-2</c:v>
                </c:pt>
                <c:pt idx="85">
                  <c:v>3.046016999402916E-2</c:v>
                </c:pt>
                <c:pt idx="86">
                  <c:v>3.0437486156757624E-2</c:v>
                </c:pt>
                <c:pt idx="87">
                  <c:v>3.0416591934482217E-2</c:v>
                </c:pt>
                <c:pt idx="88">
                  <c:v>3.0397355581090055E-2</c:v>
                </c:pt>
                <c:pt idx="89">
                  <c:v>3.0379654297641844E-2</c:v>
                </c:pt>
                <c:pt idx="90">
                  <c:v>3.0363373673796087E-2</c:v>
                </c:pt>
                <c:pt idx="91">
                  <c:v>3.0348407162560792E-2</c:v>
                </c:pt>
                <c:pt idx="92">
                  <c:v>3.0334655586134403E-2</c:v>
                </c:pt>
                <c:pt idx="93">
                  <c:v>3.0322026670810676E-2</c:v>
                </c:pt>
                <c:pt idx="94">
                  <c:v>3.0310434609108757E-2</c:v>
                </c:pt>
                <c:pt idx="95">
                  <c:v>3.0299799647453246E-2</c:v>
                </c:pt>
                <c:pt idx="96">
                  <c:v>3.0290047697872496E-2</c:v>
                </c:pt>
                <c:pt idx="97">
                  <c:v>3.0281109972308994E-2</c:v>
                </c:pt>
                <c:pt idx="98">
                  <c:v>3.0272922638246325E-2</c:v>
                </c:pt>
                <c:pt idx="99">
                  <c:v>3.0265426494454548E-2</c:v>
                </c:pt>
                <c:pt idx="100">
                  <c:v>3.0258566665741442E-2</c:v>
                </c:pt>
                <c:pt idx="101">
                  <c:v>3.0252292315673144E-2</c:v>
                </c:pt>
                <c:pt idx="102">
                  <c:v>3.0246556376295069E-2</c:v>
                </c:pt>
                <c:pt idx="103">
                  <c:v>3.0241315293943864E-2</c:v>
                </c:pt>
                <c:pt idx="104">
                  <c:v>3.023652879029512E-2</c:v>
                </c:pt>
                <c:pt idx="105">
                  <c:v>3.0232159637839706E-2</c:v>
                </c:pt>
                <c:pt idx="106">
                  <c:v>3.0228173449025435E-2</c:v>
                </c:pt>
                <c:pt idx="107">
                  <c:v>3.022453847834055E-2</c:v>
                </c:pt>
                <c:pt idx="108">
                  <c:v>3.0221225436651965E-2</c:v>
                </c:pt>
                <c:pt idx="109">
                  <c:v>3.0218207317144731E-2</c:v>
                </c:pt>
                <c:pt idx="110">
                  <c:v>3.0215459232240564E-2</c:v>
                </c:pt>
                <c:pt idx="111">
                  <c:v>3.0212958260902017E-2</c:v>
                </c:pt>
                <c:pt idx="112">
                  <c:v>3.0210683305756582E-2</c:v>
                </c:pt>
                <c:pt idx="113">
                  <c:v>3.0208614959500436E-2</c:v>
                </c:pt>
                <c:pt idx="114">
                  <c:v>3.0206735380066234E-2</c:v>
                </c:pt>
                <c:pt idx="115">
                  <c:v>3.0205028174062544E-2</c:v>
                </c:pt>
                <c:pt idx="116">
                  <c:v>3.0203478288014871E-2</c:v>
                </c:pt>
                <c:pt idx="117">
                  <c:v>3.0202071906959581E-2</c:v>
                </c:pt>
                <c:pt idx="118">
                  <c:v>3.0200796359962593E-2</c:v>
                </c:pt>
                <c:pt idx="119">
                  <c:v>3.0199640032154699E-2</c:v>
                </c:pt>
                <c:pt idx="120">
                  <c:v>3.0198592282894305E-2</c:v>
                </c:pt>
                <c:pt idx="121">
                  <c:v>3.0197643369687097E-2</c:v>
                </c:pt>
                <c:pt idx="122">
                  <c:v>3.0196784377510007E-2</c:v>
                </c:pt>
                <c:pt idx="123">
                  <c:v>3.0196007153204127E-2</c:v>
                </c:pt>
                <c:pt idx="124">
                  <c:v>3.0195304244618013E-2</c:v>
                </c:pt>
                <c:pt idx="125">
                  <c:v>3.0194668844199093E-2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F28-43E7-9825-0E74A375DEA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F12'!$I$128:$I$251</c:f>
              <c:numCache>
                <c:formatCode>0.0000</c:formatCode>
                <c:ptCount val="124"/>
                <c:pt idx="0">
                  <c:v>0.33690738776330087</c:v>
                </c:pt>
                <c:pt idx="1">
                  <c:v>0.33635551334266689</c:v>
                </c:pt>
                <c:pt idx="2">
                  <c:v>0.33530136238646885</c:v>
                </c:pt>
                <c:pt idx="3">
                  <c:v>0.33391457790461315</c:v>
                </c:pt>
                <c:pt idx="4">
                  <c:v>0.31017400471538192</c:v>
                </c:pt>
                <c:pt idx="5">
                  <c:v>0.27909440678640901</c:v>
                </c:pt>
                <c:pt idx="6">
                  <c:v>0.24779660676710191</c:v>
                </c:pt>
                <c:pt idx="7">
                  <c:v>0.21915287190351804</c:v>
                </c:pt>
                <c:pt idx="8">
                  <c:v>0.19407451238599729</c:v>
                </c:pt>
                <c:pt idx="9">
                  <c:v>0.17257234295118115</c:v>
                </c:pt>
                <c:pt idx="10">
                  <c:v>0.15429718258738234</c:v>
                </c:pt>
                <c:pt idx="11">
                  <c:v>0.13879726644893967</c:v>
                </c:pt>
                <c:pt idx="12">
                  <c:v>0.12562996961748721</c:v>
                </c:pt>
                <c:pt idx="13">
                  <c:v>0.11440338093482368</c:v>
                </c:pt>
                <c:pt idx="14">
                  <c:v>0.10478623790461114</c:v>
                </c:pt>
                <c:pt idx="15">
                  <c:v>9.650480482391742E-2</c:v>
                </c:pt>
                <c:pt idx="16">
                  <c:v>8.933525047808949E-2</c:v>
                </c:pt>
                <c:pt idx="17">
                  <c:v>8.3095248979456374E-2</c:v>
                </c:pt>
                <c:pt idx="18">
                  <c:v>7.7636274384932868E-2</c:v>
                </c:pt>
                <c:pt idx="19">
                  <c:v>7.2837048013788069E-2</c:v>
                </c:pt>
                <c:pt idx="20">
                  <c:v>6.8598168952295258E-2</c:v>
                </c:pt>
                <c:pt idx="21">
                  <c:v>6.4837797098090066E-2</c:v>
                </c:pt>
                <c:pt idx="22">
                  <c:v>6.14882149553833E-2</c:v>
                </c:pt>
                <c:pt idx="23">
                  <c:v>5.8493099855033349E-2</c:v>
                </c:pt>
                <c:pt idx="24">
                  <c:v>5.5805360872031799E-2</c:v>
                </c:pt>
                <c:pt idx="25">
                  <c:v>5.3385420779437892E-2</c:v>
                </c:pt>
                <c:pt idx="26">
                  <c:v>5.1199847470243809E-2</c:v>
                </c:pt>
                <c:pt idx="27">
                  <c:v>4.9220259651554195E-2</c:v>
                </c:pt>
                <c:pt idx="28">
                  <c:v>4.7422448098105453E-2</c:v>
                </c:pt>
                <c:pt idx="29">
                  <c:v>4.578566677272073E-2</c:v>
                </c:pt>
                <c:pt idx="30">
                  <c:v>4.4292058273068355E-2</c:v>
                </c:pt>
                <c:pt idx="31">
                  <c:v>4.2926185925235651E-2</c:v>
                </c:pt>
                <c:pt idx="32">
                  <c:v>4.1674650914032378E-2</c:v>
                </c:pt>
                <c:pt idx="33">
                  <c:v>4.0525777523818439E-2</c:v>
                </c:pt>
                <c:pt idx="34">
                  <c:v>3.9469353182587215E-2</c:v>
                </c:pt>
                <c:pt idx="35">
                  <c:v>3.8496412804568038E-2</c:v>
                </c:pt>
                <c:pt idx="36">
                  <c:v>3.7599059103504584E-2</c:v>
                </c:pt>
                <c:pt idx="37">
                  <c:v>3.6770312245662552E-2</c:v>
                </c:pt>
                <c:pt idx="38">
                  <c:v>3.6003983539462533E-2</c:v>
                </c:pt>
                <c:pt idx="39">
                  <c:v>3.5294568901905438E-2</c:v>
                </c:pt>
                <c:pt idx="40">
                  <c:v>3.4637158665070132E-2</c:v>
                </c:pt>
                <c:pt idx="41">
                  <c:v>3.4027360938121545E-2</c:v>
                </c:pt>
                <c:pt idx="42">
                  <c:v>3.3461236259167013E-2</c:v>
                </c:pt>
                <c:pt idx="43">
                  <c:v>3.2935241685906183E-2</c:v>
                </c:pt>
                <c:pt idx="44">
                  <c:v>3.2446182806675994E-2</c:v>
                </c:pt>
                <c:pt idx="45">
                  <c:v>3.1991172421486462E-2</c:v>
                </c:pt>
                <c:pt idx="46">
                  <c:v>3.1567594859411213E-2</c:v>
                </c:pt>
                <c:pt idx="47">
                  <c:v>3.1173075074720134E-2</c:v>
                </c:pt>
                <c:pt idx="48">
                  <c:v>3.0805451807625717E-2</c:v>
                </c:pt>
                <c:pt idx="49">
                  <c:v>3.0462754212913463E-2</c:v>
                </c:pt>
                <c:pt idx="50">
                  <c:v>3.014318145613186E-2</c:v>
                </c:pt>
                <c:pt idx="51">
                  <c:v>2.9845084856466253E-2</c:v>
                </c:pt>
                <c:pt idx="52">
                  <c:v>2.9566952221119557E-2</c:v>
                </c:pt>
                <c:pt idx="53">
                  <c:v>2.9307394070537705E-2</c:v>
                </c:pt>
                <c:pt idx="54">
                  <c:v>2.9065131499198253E-2</c:v>
                </c:pt>
                <c:pt idx="55">
                  <c:v>2.8838985454580718E-2</c:v>
                </c:pt>
                <c:pt idx="56">
                  <c:v>2.86278672486871E-2</c:v>
                </c:pt>
                <c:pt idx="57">
                  <c:v>2.8430770143161584E-2</c:v>
                </c:pt>
                <c:pt idx="58">
                  <c:v>2.8246761871544155E-2</c:v>
                </c:pt>
                <c:pt idx="59">
                  <c:v>2.8074977981199942E-2</c:v>
                </c:pt>
                <c:pt idx="60">
                  <c:v>2.7914615893577646E-2</c:v>
                </c:pt>
                <c:pt idx="61">
                  <c:v>2.7764929595145919E-2</c:v>
                </c:pt>
                <c:pt idx="62">
                  <c:v>2.7625224883030267E-2</c:v>
                </c:pt>
                <c:pt idx="63">
                  <c:v>2.7494855099349208E-2</c:v>
                </c:pt>
                <c:pt idx="64">
                  <c:v>2.7373217296797828E-2</c:v>
                </c:pt>
                <c:pt idx="65">
                  <c:v>2.7259748785370009E-2</c:v>
                </c:pt>
                <c:pt idx="66">
                  <c:v>2.715392401643564E-2</c:v>
                </c:pt>
                <c:pt idx="67">
                  <c:v>2.7055251765849032E-2</c:v>
                </c:pt>
                <c:pt idx="68">
                  <c:v>2.6963272582488932E-2</c:v>
                </c:pt>
                <c:pt idx="69">
                  <c:v>2.6877556472728849E-2</c:v>
                </c:pt>
                <c:pt idx="70">
                  <c:v>2.679770079489777E-2</c:v>
                </c:pt>
                <c:pt idx="71">
                  <c:v>2.6723328340893884E-2</c:v>
                </c:pt>
                <c:pt idx="72">
                  <c:v>2.6654085584821491E-2</c:v>
                </c:pt>
                <c:pt idx="73">
                  <c:v>2.6589641080889414E-2</c:v>
                </c:pt>
                <c:pt idx="74">
                  <c:v>2.6529683994882942E-2</c:v>
                </c:pt>
                <c:pt idx="75">
                  <c:v>2.6473922755341401E-2</c:v>
                </c:pt>
                <c:pt idx="76">
                  <c:v>2.6422083812172845E-2</c:v>
                </c:pt>
                <c:pt idx="77">
                  <c:v>2.6373910491844267E-2</c:v>
                </c:pt>
                <c:pt idx="78">
                  <c:v>2.6329161939525735E-2</c:v>
                </c:pt>
                <c:pt idx="79">
                  <c:v>2.6287612139660303E-2</c:v>
                </c:pt>
                <c:pt idx="80">
                  <c:v>2.6249049007396406E-2</c:v>
                </c:pt>
                <c:pt idx="81">
                  <c:v>2.6213273544172327E-2</c:v>
                </c:pt>
                <c:pt idx="82">
                  <c:v>2.6180099051495331E-2</c:v>
                </c:pt>
                <c:pt idx="83">
                  <c:v>2.6149350397624668E-2</c:v>
                </c:pt>
                <c:pt idx="84">
                  <c:v>2.6120863332456296E-2</c:v>
                </c:pt>
                <c:pt idx="85">
                  <c:v>2.6094483846428346E-2</c:v>
                </c:pt>
                <c:pt idx="86">
                  <c:v>2.6070067569726692E-2</c:v>
                </c:pt>
                <c:pt idx="87">
                  <c:v>2.6047479208477463E-2</c:v>
                </c:pt>
                <c:pt idx="88">
                  <c:v>2.6026592014972708E-2</c:v>
                </c:pt>
                <c:pt idx="89">
                  <c:v>2.600728728929344E-2</c:v>
                </c:pt>
                <c:pt idx="90">
                  <c:v>2.5989453909974519E-2</c:v>
                </c:pt>
                <c:pt idx="91">
                  <c:v>2.5972987891603176E-2</c:v>
                </c:pt>
                <c:pt idx="92">
                  <c:v>2.595779196746088E-2</c:v>
                </c:pt>
                <c:pt idx="93">
                  <c:v>2.5943775195510096E-2</c:v>
                </c:pt>
                <c:pt idx="94">
                  <c:v>2.5930852586196422E-2</c:v>
                </c:pt>
                <c:pt idx="95">
                  <c:v>2.5918944750684625E-2</c:v>
                </c:pt>
                <c:pt idx="96">
                  <c:v>2.5907977568277875E-2</c:v>
                </c:pt>
                <c:pt idx="97">
                  <c:v>2.5897881871883337E-2</c:v>
                </c:pt>
                <c:pt idx="98">
                  <c:v>2.5888593150488082E-2</c:v>
                </c:pt>
                <c:pt idx="99">
                  <c:v>2.5880051267696887E-2</c:v>
                </c:pt>
                <c:pt idx="100">
                  <c:v>2.5872200195460979E-2</c:v>
                </c:pt>
                <c:pt idx="101">
                  <c:v>2.586498776219414E-2</c:v>
                </c:pt>
                <c:pt idx="102">
                  <c:v>2.5858365414532292E-2</c:v>
                </c:pt>
                <c:pt idx="103">
                  <c:v>2.5852287992044691E-2</c:v>
                </c:pt>
                <c:pt idx="104">
                  <c:v>2.5846713514250948E-2</c:v>
                </c:pt>
                <c:pt idx="105">
                  <c:v>2.5841602979338595E-2</c:v>
                </c:pt>
                <c:pt idx="106">
                  <c:v>2.5836920174011818E-2</c:v>
                </c:pt>
                <c:pt idx="107">
                  <c:v>2.5832631493933989E-2</c:v>
                </c:pt>
                <c:pt idx="108">
                  <c:v>2.5828705774255015E-2</c:v>
                </c:pt>
                <c:pt idx="109">
                  <c:v>2.5825114129740121E-2</c:v>
                </c:pt>
                <c:pt idx="110">
                  <c:v>2.582182980403986E-2</c:v>
                </c:pt>
                <c:pt idx="111">
                  <c:v>2.5818828027662104E-2</c:v>
                </c:pt>
                <c:pt idx="112">
                  <c:v>2.5816085884225886E-2</c:v>
                </c:pt>
                <c:pt idx="113">
                  <c:v>2.5813582184595021E-2</c:v>
                </c:pt>
                <c:pt idx="114">
                  <c:v>2.5811297348505569E-2</c:v>
                </c:pt>
                <c:pt idx="115">
                  <c:v>2.5809213293316993E-2</c:v>
                </c:pt>
                <c:pt idx="116">
                  <c:v>2.5807313329531227E-2</c:v>
                </c:pt>
                <c:pt idx="117">
                  <c:v>2.5805582062737878E-2</c:v>
                </c:pt>
                <c:pt idx="118">
                  <c:v>2.5804005301656961E-2</c:v>
                </c:pt>
                <c:pt idx="119">
                  <c:v>2.5802569971963334E-2</c:v>
                </c:pt>
                <c:pt idx="120">
                  <c:v>2.5801264035589241E-2</c:v>
                </c:pt>
                <c:pt idx="121">
                  <c:v>2.5800076415213417E-2</c:v>
                </c:pt>
                <c:pt idx="122">
                  <c:v>2.5798996923656579E-2</c:v>
                </c:pt>
                <c:pt idx="123">
                  <c:v>2.5798016197914619E-2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F28-43E7-9825-0E74A375DE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5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F12'!$B$121:$B$251</c:f>
              <c:numCache>
                <c:formatCode>0</c:formatCode>
                <c:ptCount val="131"/>
                <c:pt idx="0">
                  <c:v>39.730568700226002</c:v>
                </c:pt>
                <c:pt idx="1">
                  <c:v>39.929042079764827</c:v>
                </c:pt>
                <c:pt idx="2">
                  <c:v>40.25878338355767</c:v>
                </c:pt>
                <c:pt idx="3">
                  <c:v>40.666787994726064</c:v>
                </c:pt>
                <c:pt idx="4">
                  <c:v>41.135486624962653</c:v>
                </c:pt>
                <c:pt idx="5">
                  <c:v>41.65500103797109</c:v>
                </c:pt>
                <c:pt idx="6">
                  <c:v>42.21877680490951</c:v>
                </c:pt>
                <c:pt idx="7">
                  <c:v>42.822054625593864</c:v>
                </c:pt>
                <c:pt idx="8">
                  <c:v>43.461173592828231</c:v>
                </c:pt>
                <c:pt idx="9">
                  <c:v>44.133201912185598</c:v>
                </c:pt>
                <c:pt idx="10">
                  <c:v>44.8357205797098</c:v>
                </c:pt>
                <c:pt idx="11">
                  <c:v>53.19304905776022</c:v>
                </c:pt>
                <c:pt idx="12">
                  <c:v>63.322707459729713</c:v>
                </c:pt>
                <c:pt idx="13">
                  <c:v>74.676998523064753</c:v>
                </c:pt>
                <c:pt idx="14">
                  <c:v>86.918398413593764</c:v>
                </c:pt>
                <c:pt idx="15">
                  <c:v>99.80485556884895</c:v>
                </c:pt>
                <c:pt idx="16">
                  <c:v>113.14924118343163</c:v>
                </c:pt>
                <c:pt idx="17">
                  <c:v>126.80061651470339</c:v>
                </c:pt>
                <c:pt idx="18">
                  <c:v>140.63411332599566</c:v>
                </c:pt>
                <c:pt idx="19">
                  <c:v>154.5448469742314</c:v>
                </c:pt>
                <c:pt idx="20">
                  <c:v>168.44394684729718</c:v>
                </c:pt>
                <c:pt idx="21">
                  <c:v>182.25579558081569</c:v>
                </c:pt>
                <c:pt idx="22">
                  <c:v>195.91600459548226</c:v>
                </c:pt>
                <c:pt idx="23">
                  <c:v>209.3698624477052</c:v>
                </c:pt>
                <c:pt idx="24">
                  <c:v>222.57110067777137</c:v>
                </c:pt>
                <c:pt idx="25">
                  <c:v>235.48088142166833</c:v>
                </c:pt>
                <c:pt idx="26">
                  <c:v>248.06694554968476</c:v>
                </c:pt>
                <c:pt idx="27">
                  <c:v>260.3028809105702</c:v>
                </c:pt>
                <c:pt idx="28">
                  <c:v>272.16748326094762</c:v>
                </c:pt>
                <c:pt idx="29">
                  <c:v>283.64419081867823</c:v>
                </c:pt>
                <c:pt idx="30">
                  <c:v>294.72057888697736</c:v>
                </c:pt>
                <c:pt idx="31">
                  <c:v>305.38790470217168</c:v>
                </c:pt>
                <c:pt idx="32">
                  <c:v>315.6406951965825</c:v>
                </c:pt>
                <c:pt idx="33">
                  <c:v>325.47637213381438</c:v>
                </c:pt>
                <c:pt idx="34">
                  <c:v>334.89491031861292</c:v>
                </c:pt>
                <c:pt idx="35">
                  <c:v>343.89852547157358</c:v>
                </c:pt>
                <c:pt idx="36">
                  <c:v>352.49138899961815</c:v>
                </c:pt>
                <c:pt idx="37">
                  <c:v>360.67936736011694</c:v>
                </c:pt>
                <c:pt idx="38">
                  <c:v>368.46978406063602</c:v>
                </c:pt>
                <c:pt idx="39">
                  <c:v>375.87120259277572</c:v>
                </c:pt>
                <c:pt idx="40">
                  <c:v>382.89322879237517</c:v>
                </c:pt>
                <c:pt idx="41">
                  <c:v>389.54633126706193</c:v>
                </c:pt>
                <c:pt idx="42">
                  <c:v>395.84167864844926</c:v>
                </c:pt>
                <c:pt idx="43">
                  <c:v>401.79099251925282</c:v>
                </c:pt>
                <c:pt idx="44">
                  <c:v>407.40641494186298</c:v>
                </c:pt>
                <c:pt idx="45">
                  <c:v>412.70038957915352</c:v>
                </c:pt>
                <c:pt idx="46">
                  <c:v>417.68555545404968</c:v>
                </c:pt>
                <c:pt idx="47">
                  <c:v>422.37465244404007</c:v>
                </c:pt>
                <c:pt idx="48">
                  <c:v>426.78043765220571</c:v>
                </c:pt>
                <c:pt idx="49">
                  <c:v>430.91561183871767</c:v>
                </c:pt>
                <c:pt idx="50">
                  <c:v>434.79275513697496</c:v>
                </c:pt>
                <c:pt idx="51">
                  <c:v>438.42427131723645</c:v>
                </c:pt>
                <c:pt idx="52">
                  <c:v>441.82233989813392</c:v>
                </c:pt>
                <c:pt idx="53">
                  <c:v>444.99887544306023</c:v>
                </c:pt>
                <c:pt idx="54">
                  <c:v>447.96549341426606</c:v>
                </c:pt>
                <c:pt idx="55">
                  <c:v>450.7334819926167</c:v>
                </c:pt>
                <c:pt idx="56">
                  <c:v>453.31377930535899</c:v>
                </c:pt>
                <c:pt idx="57">
                  <c:v>455.71695553790818</c:v>
                </c:pt>
                <c:pt idx="58">
                  <c:v>457.95319943853099</c:v>
                </c:pt>
                <c:pt idx="59">
                  <c:v>460.03230875680532</c:v>
                </c:pt>
                <c:pt idx="60">
                  <c:v>461.96368418782612</c:v>
                </c:pt>
                <c:pt idx="61">
                  <c:v>463.75632642422187</c:v>
                </c:pt>
                <c:pt idx="62">
                  <c:v>465.41883594709327</c:v>
                </c:pt>
                <c:pt idx="63">
                  <c:v>466.95941521492347</c:v>
                </c:pt>
                <c:pt idx="64">
                  <c:v>468.38587293630121</c:v>
                </c:pt>
                <c:pt idx="65">
                  <c:v>469.70563013789479</c:v>
                </c:pt>
                <c:pt idx="66">
                  <c:v>470.92572776349959</c:v>
                </c:pt>
                <c:pt idx="67">
                  <c:v>472.0528355631285</c:v>
                </c:pt>
                <c:pt idx="68">
                  <c:v>473.09326205302045</c:v>
                </c:pt>
                <c:pt idx="69">
                  <c:v>474.0529653481052</c:v>
                </c:pt>
                <c:pt idx="70">
                  <c:v>474.93756468788553</c:v>
                </c:pt>
                <c:pt idx="71">
                  <c:v>475.75235249491385</c:v>
                </c:pt>
                <c:pt idx="72">
                  <c:v>476.50230682204386</c:v>
                </c:pt>
                <c:pt idx="73">
                  <c:v>477.19210406048796</c:v>
                </c:pt>
                <c:pt idx="74">
                  <c:v>477.82613179541482</c:v>
                </c:pt>
                <c:pt idx="75">
                  <c:v>478.40850170943787</c:v>
                </c:pt>
                <c:pt idx="76">
                  <c:v>478.94306244689182</c:v>
                </c:pt>
                <c:pt idx="77">
                  <c:v>479.43341236334516</c:v>
                </c:pt>
                <c:pt idx="78">
                  <c:v>479.88291209536357</c:v>
                </c:pt>
                <c:pt idx="79">
                  <c:v>480.29469689519766</c:v>
                </c:pt>
                <c:pt idx="80">
                  <c:v>480.67168868385158</c:v>
                </c:pt>
                <c:pt idx="81">
                  <c:v>481.01660778394938</c:v>
                </c:pt>
                <c:pt idx="82">
                  <c:v>481.33198430100413</c:v>
                </c:pt>
                <c:pt idx="83">
                  <c:v>481.6201691281567</c:v>
                </c:pt>
                <c:pt idx="84">
                  <c:v>481.88334455523687</c:v>
                </c:pt>
                <c:pt idx="85">
                  <c:v>482.12353446815069</c:v>
                </c:pt>
                <c:pt idx="86">
                  <c:v>482.34261412917027</c:v>
                </c:pt>
                <c:pt idx="87">
                  <c:v>482.54231953272642</c:v>
                </c:pt>
                <c:pt idx="88">
                  <c:v>482.72425633483385</c:v>
                </c:pt>
                <c:pt idx="89">
                  <c:v>482.88990835734842</c:v>
                </c:pt>
                <c:pt idx="90">
                  <c:v>483.04064567090597</c:v>
                </c:pt>
                <c:pt idx="91">
                  <c:v>483.17773226265911</c:v>
                </c:pt>
                <c:pt idx="92">
                  <c:v>483.30233329684745</c:v>
                </c:pt>
                <c:pt idx="93">
                  <c:v>483.41552197784102</c:v>
                </c:pt>
                <c:pt idx="94">
                  <c:v>483.51828602661652</c:v>
                </c:pt>
                <c:pt idx="95">
                  <c:v>483.61153378268796</c:v>
                </c:pt>
                <c:pt idx="96">
                  <c:v>483.69609994435228</c:v>
                </c:pt>
                <c:pt idx="97">
                  <c:v>483.7727509607393</c:v>
                </c:pt>
                <c:pt idx="98">
                  <c:v>483.84219008960906</c:v>
                </c:pt>
                <c:pt idx="99">
                  <c:v>483.90506213513112</c:v>
                </c:pt>
                <c:pt idx="100">
                  <c:v>483.96195788003507</c:v>
                </c:pt>
                <c:pt idx="101">
                  <c:v>484.0134182265528</c:v>
                </c:pt>
                <c:pt idx="102">
                  <c:v>484.05993806050151</c:v>
                </c:pt>
                <c:pt idx="103">
                  <c:v>484.10196985269403</c:v>
                </c:pt>
                <c:pt idx="104">
                  <c:v>484.13992701162533</c:v>
                </c:pt>
                <c:pt idx="105">
                  <c:v>484.17418700108203</c:v>
                </c:pt>
                <c:pt idx="106">
                  <c:v>484.20509423596786</c:v>
                </c:pt>
                <c:pt idx="107">
                  <c:v>484.23296276924083</c:v>
                </c:pt>
                <c:pt idx="108">
                  <c:v>484.25807878242654</c:v>
                </c:pt>
                <c:pt idx="109">
                  <c:v>484.28070289171671</c:v>
                </c:pt>
                <c:pt idx="110">
                  <c:v>484.30107228118453</c:v>
                </c:pt>
                <c:pt idx="111">
                  <c:v>484.31940267416184</c:v>
                </c:pt>
                <c:pt idx="112">
                  <c:v>484.33589015332558</c:v>
                </c:pt>
                <c:pt idx="113">
                  <c:v>484.35071283954414</c:v>
                </c:pt>
                <c:pt idx="114">
                  <c:v>484.36403243903527</c:v>
                </c:pt>
                <c:pt idx="115">
                  <c:v>484.37599566789481</c:v>
                </c:pt>
                <c:pt idx="116">
                  <c:v>484.38673556257214</c:v>
                </c:pt>
                <c:pt idx="117">
                  <c:v>484.3963726843902</c:v>
                </c:pt>
                <c:pt idx="118">
                  <c:v>484.40501622574817</c:v>
                </c:pt>
                <c:pt idx="119">
                  <c:v>484.41276502519321</c:v>
                </c:pt>
                <c:pt idx="120">
                  <c:v>484.41970849811423</c:v>
                </c:pt>
                <c:pt idx="121">
                  <c:v>484.4259274893929</c:v>
                </c:pt>
                <c:pt idx="122">
                  <c:v>484.43149505394456</c:v>
                </c:pt>
                <c:pt idx="123">
                  <c:v>484.43647717069763</c:v>
                </c:pt>
                <c:pt idx="124">
                  <c:v>484.44093339519259</c:v>
                </c:pt>
                <c:pt idx="125">
                  <c:v>484.44491745563397</c:v>
                </c:pt>
                <c:pt idx="126">
                  <c:v>484.44847779689383</c:v>
                </c:pt>
                <c:pt idx="127">
                  <c:v>484.45165807665433</c:v>
                </c:pt>
                <c:pt idx="128">
                  <c:v>484.45449761757675</c:v>
                </c:pt>
                <c:pt idx="129">
                  <c:v>484.45703181910528</c:v>
                </c:pt>
                <c:pt idx="130">
                  <c:v>484.45929253224955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7B-4CB0-BA52-96A3FDA0CEF5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F12'!$E$126:$E$251</c:f>
              <c:numCache>
                <c:formatCode>0</c:formatCode>
                <c:ptCount val="126"/>
                <c:pt idx="0">
                  <c:v>52.047327424751984</c:v>
                </c:pt>
                <c:pt idx="1">
                  <c:v>52.173033533536227</c:v>
                </c:pt>
                <c:pt idx="2">
                  <c:v>52.402304196465138</c:v>
                </c:pt>
                <c:pt idx="3">
                  <c:v>52.698758846865076</c:v>
                </c:pt>
                <c:pt idx="4">
                  <c:v>53.049389617415386</c:v>
                </c:pt>
                <c:pt idx="5">
                  <c:v>53.446652448439522</c:v>
                </c:pt>
                <c:pt idx="6">
                  <c:v>59.2672950210316</c:v>
                </c:pt>
                <c:pt idx="7">
                  <c:v>67.460472640371108</c:v>
                </c:pt>
                <c:pt idx="8">
                  <c:v>77.349845218847804</c:v>
                </c:pt>
                <c:pt idx="9">
                  <c:v>88.563914638126334</c:v>
                </c:pt>
                <c:pt idx="10">
                  <c:v>100.84463726662148</c:v>
                </c:pt>
                <c:pt idx="11">
                  <c:v>113.9928868648168</c:v>
                </c:pt>
                <c:pt idx="12">
                  <c:v>127.84576543568289</c:v>
                </c:pt>
                <c:pt idx="13">
                  <c:v>142.26520533036569</c:v>
                </c:pt>
                <c:pt idx="14">
                  <c:v>157.13151911839748</c:v>
                </c:pt>
                <c:pt idx="15">
                  <c:v>172.33942674228052</c:v>
                </c:pt>
                <c:pt idx="16">
                  <c:v>187.79544340110959</c:v>
                </c:pt>
                <c:pt idx="17">
                  <c:v>203.41606766172634</c:v>
                </c:pt>
                <c:pt idx="18">
                  <c:v>219.12646549834699</c:v>
                </c:pt>
                <c:pt idx="19">
                  <c:v>234.85947473295056</c:v>
                </c:pt>
                <c:pt idx="20">
                  <c:v>250.55482364887632</c:v>
                </c:pt>
                <c:pt idx="21">
                  <c:v>266.15849696009116</c:v>
                </c:pt>
                <c:pt idx="22">
                  <c:v>281.62220577130165</c:v>
                </c:pt>
                <c:pt idx="23">
                  <c:v>296.90293265909997</c:v>
                </c:pt>
                <c:pt idx="24">
                  <c:v>311.9625322527711</c:v>
                </c:pt>
                <c:pt idx="25">
                  <c:v>326.76737375498374</c:v>
                </c:pt>
                <c:pt idx="26">
                  <c:v>341.28801590644593</c:v>
                </c:pt>
                <c:pt idx="27">
                  <c:v>355.4989076752849</c:v>
                </c:pt>
                <c:pt idx="28">
                  <c:v>369.37810987897888</c:v>
                </c:pt>
                <c:pt idx="29">
                  <c:v>382.90703430099643</c:v>
                </c:pt>
                <c:pt idx="30">
                  <c:v>396.0701978252651</c:v>
                </c:pt>
                <c:pt idx="31">
                  <c:v>408.85498979800963</c:v>
                </c:pt>
                <c:pt idx="32">
                  <c:v>421.25145131862598</c:v>
                </c:pt>
                <c:pt idx="33">
                  <c:v>433.25206551417557</c:v>
                </c:pt>
                <c:pt idx="34">
                  <c:v>444.85155810438562</c:v>
                </c:pt>
                <c:pt idx="35">
                  <c:v>456.04670774298643</c:v>
                </c:pt>
                <c:pt idx="36">
                  <c:v>466.83616574641314</c:v>
                </c:pt>
                <c:pt idx="37">
                  <c:v>477.22028490665787</c:v>
                </c:pt>
                <c:pt idx="38">
                  <c:v>487.20095714173021</c:v>
                </c:pt>
                <c:pt idx="39">
                  <c:v>496.78145977268866</c:v>
                </c:pt>
                <c:pt idx="40">
                  <c:v>505.96631023616493</c:v>
                </c:pt>
                <c:pt idx="41">
                  <c:v>514.76112905021205</c:v>
                </c:pt>
                <c:pt idx="42">
                  <c:v>523.1725108523749</c:v>
                </c:pt>
                <c:pt idx="43">
                  <c:v>531.20790332460456</c:v>
                </c:pt>
                <c:pt idx="44">
                  <c:v>538.87549381195618</c:v>
                </c:pt>
                <c:pt idx="45">
                  <c:v>546.18410343224957</c:v>
                </c:pt>
                <c:pt idx="46">
                  <c:v>553.14308846322854</c:v>
                </c:pt>
                <c:pt idx="47">
                  <c:v>559.76224878289599</c:v>
                </c:pt>
                <c:pt idx="48">
                  <c:v>566.05174312834538</c:v>
                </c:pt>
                <c:pt idx="49">
                  <c:v>572.02201092885991</c:v>
                </c:pt>
                <c:pt idx="50">
                  <c:v>577.68370046070925</c:v>
                </c:pt>
                <c:pt idx="51">
                  <c:v>583.04760306403386</c:v>
                </c:pt>
                <c:pt idx="52">
                  <c:v>588.12459315666945</c:v>
                </c:pt>
                <c:pt idx="53">
                  <c:v>592.92557377572336</c:v>
                </c:pt>
                <c:pt idx="54">
                  <c:v>597.46142737520142</c:v>
                </c:pt>
                <c:pt idx="55">
                  <c:v>601.74297160696051</c:v>
                </c:pt>
                <c:pt idx="56">
                  <c:v>605.78091981267494</c:v>
                </c:pt>
                <c:pt idx="57">
                  <c:v>609.58584595625678</c:v>
                </c:pt>
                <c:pt idx="58">
                  <c:v>613.16815372920951</c:v>
                </c:pt>
                <c:pt idx="59">
                  <c:v>616.538049565547</c:v>
                </c:pt>
                <c:pt idx="60">
                  <c:v>619.70551930814679</c:v>
                </c:pt>
                <c:pt idx="61">
                  <c:v>622.68030827455459</c:v>
                </c:pt>
                <c:pt idx="62">
                  <c:v>625.47190447722539</c:v>
                </c:pt>
                <c:pt idx="63">
                  <c:v>628.08952476086665</c:v>
                </c:pt>
                <c:pt idx="64">
                  <c:v>630.54210362782919</c:v>
                </c:pt>
                <c:pt idx="65">
                  <c:v>632.83828453125022</c:v>
                </c:pt>
                <c:pt idx="66">
                  <c:v>634.98641342482676</c:v>
                </c:pt>
                <c:pt idx="67">
                  <c:v>636.99453436754925</c:v>
                </c:pt>
                <c:pt idx="68">
                  <c:v>638.87038699140544</c:v>
                </c:pt>
                <c:pt idx="69">
                  <c:v>640.62140564986157</c:v>
                </c:pt>
                <c:pt idx="70">
                  <c:v>642.25472007479459</c:v>
                </c:pt>
                <c:pt idx="71">
                  <c:v>643.77715737938797</c:v>
                </c:pt>
                <c:pt idx="72">
                  <c:v>645.19524525428778</c:v>
                </c:pt>
                <c:pt idx="73">
                  <c:v>646.51521621395818</c:v>
                </c:pt>
                <c:pt idx="74">
                  <c:v>647.74301275964808</c:v>
                </c:pt>
                <c:pt idx="75">
                  <c:v>648.88429333464046</c:v>
                </c:pt>
                <c:pt idx="76">
                  <c:v>649.94443895645566</c:v>
                </c:pt>
                <c:pt idx="77">
                  <c:v>650.92856041939865</c:v>
                </c:pt>
                <c:pt idx="78">
                  <c:v>651.84150596925281</c:v>
                </c:pt>
                <c:pt idx="79">
                  <c:v>652.68786936000151</c:v>
                </c:pt>
                <c:pt idx="80">
                  <c:v>653.47199821019467</c:v>
                </c:pt>
                <c:pt idx="81">
                  <c:v>654.19800258395423</c:v>
                </c:pt>
                <c:pt idx="82">
                  <c:v>654.86976372862739</c:v>
                </c:pt>
                <c:pt idx="83">
                  <c:v>655.49094290773462</c:v>
                </c:pt>
                <c:pt idx="84">
                  <c:v>656.06499027413395</c:v>
                </c:pt>
                <c:pt idx="85">
                  <c:v>656.59515373421834</c:v>
                </c:pt>
                <c:pt idx="86">
                  <c:v>657.08448775950149</c:v>
                </c:pt>
                <c:pt idx="87">
                  <c:v>657.53586210711217</c:v>
                </c:pt>
                <c:pt idx="88">
                  <c:v>657.95197041553956</c:v>
                </c:pt>
                <c:pt idx="89">
                  <c:v>658.33533864644596</c:v>
                </c:pt>
                <c:pt idx="90">
                  <c:v>658.68833334749661</c:v>
                </c:pt>
                <c:pt idx="91">
                  <c:v>659.01316971498034</c:v>
                </c:pt>
                <c:pt idx="92">
                  <c:v>659.31191943849706</c:v>
                </c:pt>
                <c:pt idx="93">
                  <c:v>659.5865183131998</c:v>
                </c:pt>
                <c:pt idx="94">
                  <c:v>659.83877360800659</c:v>
                </c:pt>
                <c:pt idx="95">
                  <c:v>660.07037118085486</c:v>
                </c:pt>
                <c:pt idx="96">
                  <c:v>660.28288233447563</c:v>
                </c:pt>
                <c:pt idx="97">
                  <c:v>660.47777040832693</c:v>
                </c:pt>
                <c:pt idx="98">
                  <c:v>660.65639710426638</c:v>
                </c:pt>
                <c:pt idx="99">
                  <c:v>660.82002854526252</c:v>
                </c:pt>
                <c:pt idx="100">
                  <c:v>660.96984106798004</c:v>
                </c:pt>
                <c:pt idx="101">
                  <c:v>661.10692675141104</c:v>
                </c:pt>
                <c:pt idx="102">
                  <c:v>661.23229868489977</c:v>
                </c:pt>
                <c:pt idx="103">
                  <c:v>661.34689597992474</c:v>
                </c:pt>
                <c:pt idx="104">
                  <c:v>661.45158853086696</c:v>
                </c:pt>
                <c:pt idx="105">
                  <c:v>661.54718153073156</c:v>
                </c:pt>
                <c:pt idx="106">
                  <c:v>661.63441974840214</c:v>
                </c:pt>
                <c:pt idx="107">
                  <c:v>661.71399157450696</c:v>
                </c:pt>
                <c:pt idx="108">
                  <c:v>661.78653284337781</c:v>
                </c:pt>
                <c:pt idx="109">
                  <c:v>661.85263043889154</c:v>
                </c:pt>
                <c:pt idx="110">
                  <c:v>661.91282569220584</c:v>
                </c:pt>
                <c:pt idx="111">
                  <c:v>661.96761757956017</c:v>
                </c:pt>
                <c:pt idx="112">
                  <c:v>662.01746572839158</c:v>
                </c:pt>
                <c:pt idx="113">
                  <c:v>662.06279324004936</c:v>
                </c:pt>
                <c:pt idx="114">
                  <c:v>662.10398933736565</c:v>
                </c:pt>
                <c:pt idx="115">
                  <c:v>662.14141184527227</c:v>
                </c:pt>
                <c:pt idx="116">
                  <c:v>662.17538951254687</c:v>
                </c:pt>
                <c:pt idx="117">
                  <c:v>662.20622418263042</c:v>
                </c:pt>
                <c:pt idx="118">
                  <c:v>662.23419282129066</c:v>
                </c:pt>
                <c:pt idx="119">
                  <c:v>662.25954940870963</c:v>
                </c:pt>
                <c:pt idx="120">
                  <c:v>662.28252670336565</c:v>
                </c:pt>
                <c:pt idx="121">
                  <c:v>662.30333788484756</c:v>
                </c:pt>
                <c:pt idx="122">
                  <c:v>662.32217808249879</c:v>
                </c:pt>
                <c:pt idx="123">
                  <c:v>662.33922579653984</c:v>
                </c:pt>
                <c:pt idx="124">
                  <c:v>662.35464421805864</c:v>
                </c:pt>
                <c:pt idx="125">
                  <c:v>662.36858245399628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B7B-4CB0-BA52-96A3FDA0CEF5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F12'!$H$128:$H$251</c:f>
              <c:numCache>
                <c:formatCode>0</c:formatCode>
                <c:ptCount val="124"/>
                <c:pt idx="0">
                  <c:v>59.363494914072021</c:v>
                </c:pt>
                <c:pt idx="1">
                  <c:v>59.460895411649517</c:v>
                </c:pt>
                <c:pt idx="2">
                  <c:v>59.647833989257606</c:v>
                </c:pt>
                <c:pt idx="3">
                  <c:v>59.895558096038712</c:v>
                </c:pt>
                <c:pt idx="4">
                  <c:v>64.479936087333158</c:v>
                </c:pt>
                <c:pt idx="5">
                  <c:v>71.660339704715057</c:v>
                </c:pt>
                <c:pt idx="6">
                  <c:v>80.711355417378741</c:v>
                </c:pt>
                <c:pt idx="7">
                  <c:v>91.26049695942379</c:v>
                </c:pt>
                <c:pt idx="8">
                  <c:v>103.05320237116837</c:v>
                </c:pt>
                <c:pt idx="9">
                  <c:v>115.89342566704204</c:v>
                </c:pt>
                <c:pt idx="10">
                  <c:v>129.61999476998551</c:v>
                </c:pt>
                <c:pt idx="11">
                  <c:v>144.09505685299314</c:v>
                </c:pt>
                <c:pt idx="12">
                  <c:v>159.19768237543281</c:v>
                </c:pt>
                <c:pt idx="13">
                  <c:v>174.82000826001922</c:v>
                </c:pt>
                <c:pt idx="14">
                  <c:v>190.86475857837718</c:v>
                </c:pt>
                <c:pt idx="15">
                  <c:v>207.24356716219449</c:v>
                </c:pt>
                <c:pt idx="16">
                  <c:v>223.87579251154875</c:v>
                </c:pt>
                <c:pt idx="17">
                  <c:v>240.68764755665632</c:v>
                </c:pt>
                <c:pt idx="18">
                  <c:v>257.61153737023562</c:v>
                </c:pt>
                <c:pt idx="19">
                  <c:v>274.58553779134479</c:v>
                </c:pt>
                <c:pt idx="20">
                  <c:v>291.55297153643357</c:v>
                </c:pt>
                <c:pt idx="21">
                  <c:v>308.46205292482313</c:v>
                </c:pt>
                <c:pt idx="22">
                  <c:v>325.26558161612394</c:v>
                </c:pt>
                <c:pt idx="23">
                  <c:v>341.92067183252544</c:v>
                </c:pt>
                <c:pt idx="24">
                  <c:v>358.3885076177956</c:v>
                </c:pt>
                <c:pt idx="25">
                  <c:v>374.63411747994064</c:v>
                </c:pt>
                <c:pt idx="26">
                  <c:v>390.62616371315454</c:v>
                </c:pt>
                <c:pt idx="27">
                  <c:v>406.3367430725952</c:v>
                </c:pt>
                <c:pt idx="28">
                  <c:v>421.74119646090156</c:v>
                </c:pt>
                <c:pt idx="29">
                  <c:v>436.81792599591614</c:v>
                </c:pt>
                <c:pt idx="30">
                  <c:v>451.54821834416612</c:v>
                </c:pt>
                <c:pt idx="31">
                  <c:v>465.91607357881531</c:v>
                </c:pt>
                <c:pt idx="32">
                  <c:v>479.90803909207432</c:v>
                </c:pt>
                <c:pt idx="33">
                  <c:v>493.51304828748295</c:v>
                </c:pt>
                <c:pt idx="34">
                  <c:v>506.72226391648712</c:v>
                </c:pt>
                <c:pt idx="35">
                  <c:v>519.52892602052452</c:v>
                </c:pt>
                <c:pt idx="36">
                  <c:v>531.92820450487852</c:v>
                </c:pt>
                <c:pt idx="37">
                  <c:v>543.91705641170381</c:v>
                </c:pt>
                <c:pt idx="38">
                  <c:v>555.49408798275874</c:v>
                </c:pt>
                <c:pt idx="39">
                  <c:v>566.65942161203918</c:v>
                </c:pt>
                <c:pt idx="40">
                  <c:v>577.41456778811983</c:v>
                </c:pt>
                <c:pt idx="41">
                  <c:v>587.76230211828135</c:v>
                </c:pt>
                <c:pt idx="42">
                  <c:v>597.7065475134923</c:v>
                </c:pt>
                <c:pt idx="43">
                  <c:v>607.25226159668659</c:v>
                </c:pt>
                <c:pt idx="44">
                  <c:v>616.40532937775595</c:v>
                </c:pt>
                <c:pt idx="45">
                  <c:v>625.17246121830954</c:v>
                </c:pt>
                <c:pt idx="46">
                  <c:v>633.5610960883015</c:v>
                </c:pt>
                <c:pt idx="47">
                  <c:v>641.57931009568699</c:v>
                </c:pt>
                <c:pt idx="48">
                  <c:v>649.23573024983557</c:v>
                </c:pt>
                <c:pt idx="49">
                  <c:v>656.53945339984398</c:v>
                </c:pt>
                <c:pt idx="50">
                  <c:v>663.49997027044105</c:v>
                </c:pt>
                <c:pt idx="51">
                  <c:v>670.1270945010159</c:v>
                </c:pt>
                <c:pt idx="52">
                  <c:v>676.43089657763505</c:v>
                </c:pt>
                <c:pt idx="53">
                  <c:v>682.42164253374233</c:v>
                </c:pt>
                <c:pt idx="54">
                  <c:v>688.10973728268493</c:v>
                </c:pt>
                <c:pt idx="55">
                  <c:v>693.50567243423075</c:v>
                </c:pt>
                <c:pt idx="56">
                  <c:v>698.61997843787049</c:v>
                </c:pt>
                <c:pt idx="57">
                  <c:v>703.46318088785836</c:v>
                </c:pt>
                <c:pt idx="58">
                  <c:v>708.04576081862467</c:v>
                </c:pt>
                <c:pt idx="59">
                  <c:v>712.37811881429616</c:v>
                </c:pt>
                <c:pt idx="60">
                  <c:v>716.47054275253083</c:v>
                </c:pt>
                <c:pt idx="61">
                  <c:v>720.33317900062514</c:v>
                </c:pt>
                <c:pt idx="62">
                  <c:v>723.97600688078671</c:v>
                </c:pt>
                <c:pt idx="63">
                  <c:v>727.40881622152619</c:v>
                </c:pt>
                <c:pt idx="64">
                  <c:v>730.64118781315631</c:v>
                </c:pt>
                <c:pt idx="65">
                  <c:v>733.68247658737664</c:v>
                </c:pt>
                <c:pt idx="66">
                  <c:v>736.54179734370859</c:v>
                </c:pt>
                <c:pt idx="67">
                  <c:v>739.22801284907473</c:v>
                </c:pt>
                <c:pt idx="68">
                  <c:v>741.7497241410091</c:v>
                </c:pt>
                <c:pt idx="69">
                  <c:v>744.11526286970616</c:v>
                </c:pt>
                <c:pt idx="70">
                  <c:v>746.33268551934725</c:v>
                </c:pt>
                <c:pt idx="71">
                  <c:v>748.40976935476328</c:v>
                </c:pt>
                <c:pt idx="72">
                  <c:v>750.35400994544921</c:v>
                </c:pt>
                <c:pt idx="73">
                  <c:v>752.17262012515312</c:v>
                </c:pt>
                <c:pt idx="74">
                  <c:v>753.87253025168377</c:v>
                </c:pt>
                <c:pt idx="75">
                  <c:v>755.46038963813112</c:v>
                </c:pt>
                <c:pt idx="76">
                  <c:v>756.94256903332712</c:v>
                </c:pt>
                <c:pt idx="77">
                  <c:v>758.32516403605359</c:v>
                </c:pt>
                <c:pt idx="78">
                  <c:v>759.61399933416408</c:v>
                </c:pt>
                <c:pt idx="79">
                  <c:v>760.81463366639764</c:v>
                </c:pt>
                <c:pt idx="80">
                  <c:v>761.93236541119791</c:v>
                </c:pt>
                <c:pt idx="81">
                  <c:v>762.97223871325116</c:v>
                </c:pt>
                <c:pt idx="82">
                  <c:v>763.93905006473449</c:v>
                </c:pt>
                <c:pt idx="83">
                  <c:v>764.83735526434884</c:v>
                </c:pt>
                <c:pt idx="84">
                  <c:v>765.67147668312862</c:v>
                </c:pt>
                <c:pt idx="85">
                  <c:v>766.44551077171343</c:v>
                </c:pt>
                <c:pt idx="86">
                  <c:v>767.16333574925488</c:v>
                </c:pt>
                <c:pt idx="87">
                  <c:v>767.82861941937017</c:v>
                </c:pt>
                <c:pt idx="88">
                  <c:v>768.44482706357792</c:v>
                </c:pt>
                <c:pt idx="89">
                  <c:v>769.01522936740537</c:v>
                </c:pt>
                <c:pt idx="90">
                  <c:v>769.54291033888092</c:v>
                </c:pt>
                <c:pt idx="91">
                  <c:v>770.03077518339012</c:v>
                </c:pt>
                <c:pt idx="92">
                  <c:v>770.48155810289222</c:v>
                </c:pt>
                <c:pt idx="93">
                  <c:v>770.89782999126726</c:v>
                </c:pt>
                <c:pt idx="94">
                  <c:v>771.28200600108505</c:v>
                </c:pt>
                <c:pt idx="95">
                  <c:v>771.63635296038501</c:v>
                </c:pt>
                <c:pt idx="96">
                  <c:v>771.96299662109891</c:v>
                </c:pt>
                <c:pt idx="97">
                  <c:v>772.26392872358736</c:v>
                </c:pt>
                <c:pt idx="98">
                  <c:v>772.54101386436048</c:v>
                </c:pt>
                <c:pt idx="99">
                  <c:v>772.79599615645725</c:v>
                </c:pt>
                <c:pt idx="100">
                  <c:v>773.03050567414834</c:v>
                </c:pt>
                <c:pt idx="101">
                  <c:v>773.24606467563194</c:v>
                </c:pt>
                <c:pt idx="102">
                  <c:v>773.44409359920655</c:v>
                </c:pt>
                <c:pt idx="103">
                  <c:v>773.62591683004746</c:v>
                </c:pt>
                <c:pt idx="104">
                  <c:v>773.79276823619068</c:v>
                </c:pt>
                <c:pt idx="105">
                  <c:v>773.94579647364787</c:v>
                </c:pt>
                <c:pt idx="106">
                  <c:v>774.0860700617518</c:v>
                </c:pt>
                <c:pt idx="107">
                  <c:v>774.2145822308654</c:v>
                </c:pt>
                <c:pt idx="108">
                  <c:v>774.33225554550131</c:v>
                </c:pt>
                <c:pt idx="109">
                  <c:v>774.43994630668692</c:v>
                </c:pt>
                <c:pt idx="110">
                  <c:v>774.53844873808953</c:v>
                </c:pt>
                <c:pt idx="111">
                  <c:v>774.62849896099647</c:v>
                </c:pt>
                <c:pt idx="112">
                  <c:v>774.71077876373101</c:v>
                </c:pt>
                <c:pt idx="113">
                  <c:v>774.78591917148026</c:v>
                </c:pt>
                <c:pt idx="114">
                  <c:v>774.85450382283739</c:v>
                </c:pt>
                <c:pt idx="115">
                  <c:v>774.91707215960651</c:v>
                </c:pt>
                <c:pt idx="116">
                  <c:v>774.97412243660654</c:v>
                </c:pt>
                <c:pt idx="117">
                  <c:v>775.02611455833494</c:v>
                </c:pt>
                <c:pt idx="118">
                  <c:v>775.0734727494314</c:v>
                </c:pt>
                <c:pt idx="119">
                  <c:v>775.11658806590526</c:v>
                </c:pt>
                <c:pt idx="120">
                  <c:v>775.15582075408372</c:v>
                </c:pt>
                <c:pt idx="121">
                  <c:v>775.19150246418212</c:v>
                </c:pt>
                <c:pt idx="122">
                  <c:v>775.22393832532509</c:v>
                </c:pt>
                <c:pt idx="123">
                  <c:v>775.25340888873075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B7B-4CB0-BA52-96A3FDA0CEF5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F12'!$K$131:$K$251</c:f>
              <c:numCache>
                <c:formatCode>0</c:formatCode>
                <c:ptCount val="121"/>
                <c:pt idx="0">
                  <c:v>64.276262158765007</c:v>
                </c:pt>
                <c:pt idx="1">
                  <c:v>67.460707575962488</c:v>
                </c:pt>
                <c:pt idx="2">
                  <c:v>73.673996744319084</c:v>
                </c:pt>
                <c:pt idx="3">
                  <c:v>81.923198414478179</c:v>
                </c:pt>
                <c:pt idx="4">
                  <c:v>91.798815200872696</c:v>
                </c:pt>
                <c:pt idx="5">
                  <c:v>103.03544456642567</c:v>
                </c:pt>
                <c:pt idx="6">
                  <c:v>115.43365230510994</c:v>
                </c:pt>
                <c:pt idx="7">
                  <c:v>128.83147932733823</c:v>
                </c:pt>
                <c:pt idx="8">
                  <c:v>143.09115060902207</c:v>
                </c:pt>
                <c:pt idx="9">
                  <c:v>158.09194064085125</c:v>
                </c:pt>
                <c:pt idx="10">
                  <c:v>173.72597071744053</c:v>
                </c:pt>
                <c:pt idx="11">
                  <c:v>189.89556146105269</c:v>
                </c:pt>
                <c:pt idx="12">
                  <c:v>206.51147643907098</c:v>
                </c:pt>
                <c:pt idx="13">
                  <c:v>223.49170652268549</c:v>
                </c:pt>
                <c:pt idx="14">
                  <c:v>240.7605971098584</c:v>
                </c:pt>
                <c:pt idx="15">
                  <c:v>258.2482002827112</c:v>
                </c:pt>
                <c:pt idx="16">
                  <c:v>275.88977851802952</c:v>
                </c:pt>
                <c:pt idx="17">
                  <c:v>293.62541266270182</c:v>
                </c:pt>
                <c:pt idx="18">
                  <c:v>311.39968281904839</c:v>
                </c:pt>
                <c:pt idx="19">
                  <c:v>329.16140086309053</c:v>
                </c:pt>
                <c:pt idx="20">
                  <c:v>346.86337988825551</c:v>
                </c:pt>
                <c:pt idx="21">
                  <c:v>364.46223026155894</c:v>
                </c:pt>
                <c:pt idx="22">
                  <c:v>381.91817498514524</c:v>
                </c:pt>
                <c:pt idx="23">
                  <c:v>399.1948791517533</c:v>
                </c:pt>
                <c:pt idx="24">
                  <c:v>416.25928976769393</c:v>
                </c:pt>
                <c:pt idx="25">
                  <c:v>433.08148328368804</c:v>
                </c:pt>
                <c:pt idx="26">
                  <c:v>449.63451894865597</c:v>
                </c:pt>
                <c:pt idx="27">
                  <c:v>465.89429666906517</c:v>
                </c:pt>
                <c:pt idx="28">
                  <c:v>481.83941847451644</c:v>
                </c:pt>
                <c:pt idx="29">
                  <c:v>497.45105299918731</c:v>
                </c:pt>
                <c:pt idx="30">
                  <c:v>512.71280261689799</c:v>
                </c:pt>
                <c:pt idx="31">
                  <c:v>527.61057303543623</c:v>
                </c:pt>
                <c:pt idx="32">
                  <c:v>542.13244527802044</c:v>
                </c:pt>
                <c:pt idx="33">
                  <c:v>556.26855006749315</c:v>
                </c:pt>
                <c:pt idx="34">
                  <c:v>570.01094469004056</c:v>
                </c:pt>
                <c:pt idx="35">
                  <c:v>583.35349245615237</c:v>
                </c:pt>
                <c:pt idx="36">
                  <c:v>596.29174490180685</c:v>
                </c:pt>
                <c:pt idx="37">
                  <c:v>608.82282688614885</c:v>
                </c:pt>
                <c:pt idx="38">
                  <c:v>620.94532474598259</c:v>
                </c:pt>
                <c:pt idx="39">
                  <c:v>632.6591776644625</c:v>
                </c:pt>
                <c:pt idx="40">
                  <c:v>643.96557240315997</c:v>
                </c:pt>
                <c:pt idx="41">
                  <c:v>654.86684153457088</c:v>
                </c:pt>
                <c:pt idx="42">
                  <c:v>665.36636529724024</c:v>
                </c:pt>
                <c:pt idx="43">
                  <c:v>675.46847717888738</c:v>
                </c:pt>
                <c:pt idx="44">
                  <c:v>685.1783733148967</c:v>
                </c:pt>
                <c:pt idx="45">
                  <c:v>694.50202577090624</c:v>
                </c:pt>
                <c:pt idx="46">
                  <c:v>703.44609975941171</c:v>
                </c:pt>
                <c:pt idx="47">
                  <c:v>712.01787482166571</c:v>
                </c:pt>
                <c:pt idx="48">
                  <c:v>720.22516998798483</c:v>
                </c:pt>
                <c:pt idx="49">
                  <c:v>728.07627291211497</c:v>
                </c:pt>
                <c:pt idx="50">
                  <c:v>735.57987295870953</c:v>
                </c:pt>
                <c:pt idx="51">
                  <c:v>742.74499820737412</c:v>
                </c:pt>
                <c:pt idx="52">
                  <c:v>749.58095632223785</c:v>
                </c:pt>
                <c:pt idx="53">
                  <c:v>756.09727922266779</c:v>
                </c:pt>
                <c:pt idx="54">
                  <c:v>762.30367147861034</c:v>
                </c:pt>
                <c:pt idx="55">
                  <c:v>768.20996234311554</c:v>
                </c:pt>
                <c:pt idx="56">
                  <c:v>773.82606132490116</c:v>
                </c:pt>
                <c:pt idx="57">
                  <c:v>779.16191719531844</c:v>
                </c:pt>
                <c:pt idx="58">
                  <c:v>784.22748031675735</c:v>
                </c:pt>
                <c:pt idx="59">
                  <c:v>789.03266817334452</c:v>
                </c:pt>
                <c:pt idx="60">
                  <c:v>793.58733397972048</c:v>
                </c:pt>
                <c:pt idx="61">
                  <c:v>797.90123823962983</c:v>
                </c:pt>
                <c:pt idx="62">
                  <c:v>801.98402312302233</c:v>
                </c:pt>
                <c:pt idx="63">
                  <c:v>805.84518952824862</c:v>
                </c:pt>
                <c:pt idx="64">
                  <c:v>809.49407669468349</c:v>
                </c:pt>
                <c:pt idx="65">
                  <c:v>812.93984423067559</c:v>
                </c:pt>
                <c:pt idx="66">
                  <c:v>816.19145642203421</c:v>
                </c:pt>
                <c:pt idx="67">
                  <c:v>819.25766868722076</c:v>
                </c:pt>
                <c:pt idx="68">
                  <c:v>822.14701604704419</c:v>
                </c:pt>
                <c:pt idx="69">
                  <c:v>824.8678034787772</c:v>
                </c:pt>
                <c:pt idx="70">
                  <c:v>827.42809802727049</c:v>
                </c:pt>
                <c:pt idx="71">
                  <c:v>829.83572254871001</c:v>
                </c:pt>
                <c:pt idx="72">
                  <c:v>832.09825096611064</c:v>
                </c:pt>
                <c:pt idx="73">
                  <c:v>834.22300491942133</c:v>
                </c:pt>
                <c:pt idx="74">
                  <c:v>836.21705169715426</c:v>
                </c:pt>
                <c:pt idx="75">
                  <c:v>838.08720334072825</c:v>
                </c:pt>
                <c:pt idx="76">
                  <c:v>839.84001681715688</c:v>
                </c:pt>
                <c:pt idx="77">
                  <c:v>841.48179516030348</c:v>
                </c:pt>
                <c:pt idx="78">
                  <c:v>843.0185894855997</c:v>
                </c:pt>
                <c:pt idx="79">
                  <c:v>844.45620178787328</c:v>
                </c:pt>
                <c:pt idx="80">
                  <c:v>845.80018843668995</c:v>
                </c:pt>
                <c:pt idx="81">
                  <c:v>847.05586428839558</c:v>
                </c:pt>
                <c:pt idx="82">
                  <c:v>848.22830733876901</c:v>
                </c:pt>
                <c:pt idx="83">
                  <c:v>849.32236384488647</c:v>
                </c:pt>
                <c:pt idx="84">
                  <c:v>850.342653849405</c:v>
                </c:pt>
                <c:pt idx="85">
                  <c:v>851.29357704498341</c:v>
                </c:pt>
                <c:pt idx="86">
                  <c:v>852.1793189209609</c:v>
                </c:pt>
                <c:pt idx="87">
                  <c:v>853.0038571386882</c:v>
                </c:pt>
                <c:pt idx="88">
                  <c:v>853.77096808604301</c:v>
                </c:pt>
                <c:pt idx="89">
                  <c:v>854.48423356565002</c:v>
                </c:pt>
                <c:pt idx="90">
                  <c:v>855.14704757515824</c:v>
                </c:pt>
                <c:pt idx="91">
                  <c:v>855.7626231415968</c:v>
                </c:pt>
                <c:pt idx="92">
                  <c:v>856.33399917533666</c:v>
                </c:pt>
                <c:pt idx="93">
                  <c:v>856.86404731251287</c:v>
                </c:pt>
                <c:pt idx="94">
                  <c:v>857.35547871792471</c:v>
                </c:pt>
                <c:pt idx="95">
                  <c:v>857.8108508234202</c:v>
                </c:pt>
                <c:pt idx="96">
                  <c:v>858.23257397958025</c:v>
                </c:pt>
                <c:pt idx="97">
                  <c:v>858.62291800116998</c:v>
                </c:pt>
                <c:pt idx="98">
                  <c:v>858.98401858929435</c:v>
                </c:pt>
                <c:pt idx="99">
                  <c:v>859.3178836155131</c:v>
                </c:pt>
                <c:pt idx="100">
                  <c:v>859.62639925531448</c:v>
                </c:pt>
                <c:pt idx="101">
                  <c:v>859.9113359603474</c:v>
                </c:pt>
                <c:pt idx="102">
                  <c:v>860.17435426065231</c:v>
                </c:pt>
                <c:pt idx="103">
                  <c:v>860.41701038982728</c:v>
                </c:pt>
                <c:pt idx="104">
                  <c:v>860.64076172762555</c:v>
                </c:pt>
                <c:pt idx="105">
                  <c:v>860.8469720559026</c:v>
                </c:pt>
                <c:pt idx="106">
                  <c:v>861.03691662512438</c:v>
                </c:pt>
                <c:pt idx="107">
                  <c:v>861.21178702982365</c:v>
                </c:pt>
                <c:pt idx="108">
                  <c:v>861.3726958924475</c:v>
                </c:pt>
                <c:pt idx="109">
                  <c:v>861.52068135599018</c:v>
                </c:pt>
                <c:pt idx="110">
                  <c:v>861.65671138664686</c:v>
                </c:pt>
                <c:pt idx="111">
                  <c:v>861.78168788848006</c:v>
                </c:pt>
                <c:pt idx="112">
                  <c:v>861.89645063274327</c:v>
                </c:pt>
                <c:pt idx="113">
                  <c:v>862.00178100508822</c:v>
                </c:pt>
                <c:pt idx="114">
                  <c:v>862.09840557437349</c:v>
                </c:pt>
                <c:pt idx="115">
                  <c:v>862.18699948722121</c:v>
                </c:pt>
                <c:pt idx="116">
                  <c:v>862.26818969282397</c:v>
                </c:pt>
                <c:pt idx="117">
                  <c:v>862.34255800280198</c:v>
                </c:pt>
                <c:pt idx="118">
                  <c:v>862.41064399114748</c:v>
                </c:pt>
                <c:pt idx="119">
                  <c:v>862.47294773948465</c:v>
                </c:pt>
                <c:pt idx="120">
                  <c:v>862.52993243301273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B7B-4CB0-BA52-96A3FDA0CEF5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F12'!$M$131:$M$251</c:f>
              <c:numCache>
                <c:formatCode>0</c:formatCode>
                <c:ptCount val="121"/>
                <c:pt idx="0">
                  <c:v>67.824272291776083</c:v>
                </c:pt>
                <c:pt idx="1">
                  <c:v>70.906165748923854</c:v>
                </c:pt>
                <c:pt idx="2">
                  <c:v>76.972651616149506</c:v>
                </c:pt>
                <c:pt idx="3">
                  <c:v>85.066748378512898</c:v>
                </c:pt>
                <c:pt idx="4">
                  <c:v>94.793480985495307</c:v>
                </c:pt>
                <c:pt idx="5">
                  <c:v>105.89735082160132</c:v>
                </c:pt>
                <c:pt idx="6">
                  <c:v>118.18670306412832</c:v>
                </c:pt>
                <c:pt idx="7">
                  <c:v>131.5060613136875</c:v>
                </c:pt>
                <c:pt idx="8">
                  <c:v>145.72319341534296</c:v>
                </c:pt>
                <c:pt idx="9">
                  <c:v>160.72215601875848</c:v>
                </c:pt>
                <c:pt idx="10">
                  <c:v>176.39919231152476</c:v>
                </c:pt>
                <c:pt idx="11">
                  <c:v>192.660146661981</c:v>
                </c:pt>
                <c:pt idx="12">
                  <c:v>209.41875060939583</c:v>
                </c:pt>
                <c:pt idx="13">
                  <c:v>226.59543917378335</c:v>
                </c:pt>
                <c:pt idx="14">
                  <c:v>244.11650457822509</c:v>
                </c:pt>
                <c:pt idx="15">
                  <c:v>261.91347220797468</c:v>
                </c:pt>
                <c:pt idx="16">
                  <c:v>279.92262698046909</c:v>
                </c:pt>
                <c:pt idx="17">
                  <c:v>298.0846437125</c:v>
                </c:pt>
                <c:pt idx="18">
                  <c:v>316.34429060189075</c:v>
                </c:pt>
                <c:pt idx="19">
                  <c:v>334.65018477478066</c:v>
                </c:pt>
                <c:pt idx="20">
                  <c:v>352.95458526764753</c:v>
                </c:pt>
                <c:pt idx="21">
                  <c:v>371.21321311312943</c:v>
                </c:pt>
                <c:pt idx="22">
                  <c:v>389.38509114574015</c:v>
                </c:pt>
                <c:pt idx="23">
                  <c:v>407.43239820367853</c:v>
                </c:pt>
                <c:pt idx="24">
                  <c:v>425.3203338677996</c:v>
                </c:pt>
                <c:pt idx="25">
                  <c:v>443.01699093586836</c:v>
                </c:pt>
                <c:pt idx="26">
                  <c:v>460.49323360247433</c:v>
                </c:pt>
                <c:pt idx="27">
                  <c:v>477.72257988494277</c:v>
                </c:pt>
                <c:pt idx="28">
                  <c:v>494.68108725965789</c:v>
                </c:pt>
                <c:pt idx="29">
                  <c:v>511.34724079048891</c:v>
                </c:pt>
                <c:pt idx="30">
                  <c:v>527.70184326920298</c:v>
                </c:pt>
                <c:pt idx="31">
                  <c:v>543.72790706665342</c:v>
                </c:pt>
                <c:pt idx="32">
                  <c:v>559.41054752753791</c:v>
                </c:pt>
                <c:pt idx="33">
                  <c:v>574.73687784121557</c:v>
                </c:pt>
                <c:pt idx="34">
                  <c:v>589.69590539438241</c:v>
                </c:pt>
                <c:pt idx="35">
                  <c:v>604.27842966424168</c:v>
                </c:pt>
                <c:pt idx="36">
                  <c:v>618.47694174774631</c:v>
                </c:pt>
                <c:pt idx="37">
                  <c:v>632.28552564696315</c:v>
                </c:pt>
                <c:pt idx="38">
                  <c:v>645.6997614453951</c:v>
                </c:pt>
                <c:pt idx="39">
                  <c:v>658.71663051728513</c:v>
                </c:pt>
                <c:pt idx="40">
                  <c:v>671.33442291318602</c:v>
                </c:pt>
                <c:pt idx="41">
                  <c:v>683.552647061794</c:v>
                </c:pt>
                <c:pt idx="42">
                  <c:v>695.37194192124321</c:v>
                </c:pt>
                <c:pt idx="43">
                  <c:v>706.79399170364991</c:v>
                </c:pt>
                <c:pt idx="44">
                  <c:v>717.82144328532274</c:v>
                </c:pt>
                <c:pt idx="45">
                  <c:v>728.45782640237405</c:v>
                </c:pt>
                <c:pt idx="46">
                  <c:v>738.70747671785387</c:v>
                </c:pt>
                <c:pt idx="47">
                  <c:v>748.5754618324213</c:v>
                </c:pt>
                <c:pt idx="48">
                  <c:v>758.06751029626798</c:v>
                </c:pt>
                <c:pt idx="49">
                  <c:v>767.18994366571746</c:v>
                </c:pt>
                <c:pt idx="50">
                  <c:v>775.94961163394703</c:v>
                </c:pt>
                <c:pt idx="51">
                  <c:v>784.35383025165504</c:v>
                </c:pt>
                <c:pt idx="52">
                  <c:v>792.41032324045284</c:v>
                </c:pt>
                <c:pt idx="53">
                  <c:v>800.12716638936024</c:v>
                </c:pt>
                <c:pt idx="54">
                  <c:v>807.51273501308719</c:v>
                </c:pt>
                <c:pt idx="55">
                  <c:v>814.57565443988153</c:v>
                </c:pt>
                <c:pt idx="56">
                  <c:v>821.32475348663684</c:v>
                </c:pt>
                <c:pt idx="57">
                  <c:v>827.76902086969994</c:v>
                </c:pt>
                <c:pt idx="58">
                  <c:v>833.91756449142463</c:v>
                </c:pt>
                <c:pt idx="59">
                  <c:v>839.77957353497209</c:v>
                </c:pt>
                <c:pt idx="60">
                  <c:v>845.36428329316743</c:v>
                </c:pt>
                <c:pt idx="61">
                  <c:v>850.68094265134073</c:v>
                </c:pt>
                <c:pt idx="62">
                  <c:v>855.73878413903071</c:v>
                </c:pt>
                <c:pt idx="63">
                  <c:v>860.54699646114</c:v>
                </c:pt>
                <c:pt idx="64">
                  <c:v>865.11469941559346</c:v>
                </c:pt>
                <c:pt idx="65">
                  <c:v>869.45092110173255</c:v>
                </c:pt>
                <c:pt idx="66">
                  <c:v>873.56457732153103</c:v>
                </c:pt>
                <c:pt idx="67">
                  <c:v>877.46445307419299</c:v>
                </c:pt>
                <c:pt idx="68">
                  <c:v>881.15918604380226</c:v>
                </c:pt>
                <c:pt idx="69">
                  <c:v>884.65725197928725</c:v>
                </c:pt>
                <c:pt idx="70">
                  <c:v>887.96695186615807</c:v>
                </c:pt>
                <c:pt idx="71">
                  <c:v>891.09640079004055</c:v>
                </c:pt>
                <c:pt idx="72">
                  <c:v>894.05351839311413</c:v>
                </c:pt>
                <c:pt idx="73">
                  <c:v>896.84602082595654</c:v>
                </c:pt>
                <c:pt idx="74">
                  <c:v>899.48141409910022</c:v>
                </c:pt>
                <c:pt idx="75">
                  <c:v>901.96698874066851</c:v>
                </c:pt>
                <c:pt idx="76">
                  <c:v>904.30981566882906</c:v>
                </c:pt>
                <c:pt idx="77">
                  <c:v>906.51674319038375</c:v>
                </c:pt>
                <c:pt idx="78">
                  <c:v>908.59439503961016</c:v>
                </c:pt>
                <c:pt idx="79">
                  <c:v>910.54916937442999</c:v>
                </c:pt>
                <c:pt idx="80">
                  <c:v>912.38723865007705</c:v>
                </c:pt>
                <c:pt idx="81">
                  <c:v>914.11455029365129</c:v>
                </c:pt>
                <c:pt idx="82">
                  <c:v>915.73682810623507</c:v>
                </c:pt>
                <c:pt idx="83">
                  <c:v>917.25957432259952</c:v>
                </c:pt>
                <c:pt idx="84">
                  <c:v>918.68807226191984</c:v>
                </c:pt>
                <c:pt idx="85">
                  <c:v>920.02738950631567</c:v>
                </c:pt>
                <c:pt idx="86">
                  <c:v>921.28238154743121</c:v>
                </c:pt>
                <c:pt idx="87">
                  <c:v>922.45769584464881</c:v>
                </c:pt>
                <c:pt idx="88">
                  <c:v>923.55777624186044</c:v>
                </c:pt>
                <c:pt idx="89">
                  <c:v>924.58686769301175</c:v>
                </c:pt>
                <c:pt idx="90">
                  <c:v>925.54902124985438</c:v>
                </c:pt>
                <c:pt idx="91">
                  <c:v>926.44809926848416</c:v>
                </c:pt>
                <c:pt idx="92">
                  <c:v>927.2877807943089</c:v>
                </c:pt>
                <c:pt idx="93">
                  <c:v>928.07156708805576</c:v>
                </c:pt>
                <c:pt idx="94">
                  <c:v>928.80278725829612</c:v>
                </c:pt>
                <c:pt idx="95">
                  <c:v>929.48460396873179</c:v>
                </c:pt>
                <c:pt idx="96">
                  <c:v>930.12001919113959</c:v>
                </c:pt>
                <c:pt idx="97">
                  <c:v>930.71187997741197</c:v>
                </c:pt>
                <c:pt idx="98">
                  <c:v>931.26288422656</c:v>
                </c:pt>
                <c:pt idx="99">
                  <c:v>931.77558642485019</c:v>
                </c:pt>
                <c:pt idx="100">
                  <c:v>932.25240333944123</c:v>
                </c:pt>
                <c:pt idx="101">
                  <c:v>932.69561964795844</c:v>
                </c:pt>
                <c:pt idx="102">
                  <c:v>933.10739348840332</c:v>
                </c:pt>
                <c:pt idx="103">
                  <c:v>933.48976191563349</c:v>
                </c:pt>
                <c:pt idx="104">
                  <c:v>933.84464625237729</c:v>
                </c:pt>
                <c:pt idx="105">
                  <c:v>934.17385732436389</c:v>
                </c:pt>
                <c:pt idx="106">
                  <c:v>934.47910057065531</c:v>
                </c:pt>
                <c:pt idx="107">
                  <c:v>934.76198102166654</c:v>
                </c:pt>
                <c:pt idx="108">
                  <c:v>935.02400813866257</c:v>
                </c:pt>
                <c:pt idx="109">
                  <c:v>935.26660050971452</c:v>
                </c:pt>
                <c:pt idx="110">
                  <c:v>935.49109039820451</c:v>
                </c:pt>
                <c:pt idx="111">
                  <c:v>935.69872814098107</c:v>
                </c:pt>
                <c:pt idx="112">
                  <c:v>935.89068639418986</c:v>
                </c:pt>
                <c:pt idx="113">
                  <c:v>936.06806422564819</c:v>
                </c:pt>
                <c:pt idx="114">
                  <c:v>936.23189105339236</c:v>
                </c:pt>
                <c:pt idx="115">
                  <c:v>936.3831304307156</c:v>
                </c:pt>
                <c:pt idx="116">
                  <c:v>936.52268367862894</c:v>
                </c:pt>
                <c:pt idx="117">
                  <c:v>936.65139336722928</c:v>
                </c:pt>
                <c:pt idx="118">
                  <c:v>936.77004664794288</c:v>
                </c:pt>
                <c:pt idx="119">
                  <c:v>936.87937843904263</c:v>
                </c:pt>
                <c:pt idx="120">
                  <c:v>936.98007446721022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B7B-4CB0-BA52-96A3FDA0C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F12'!$B$121:$B$251</c:f>
              <c:numCache>
                <c:formatCode>0</c:formatCode>
                <c:ptCount val="131"/>
                <c:pt idx="0">
                  <c:v>39.730568700226002</c:v>
                </c:pt>
                <c:pt idx="1">
                  <c:v>39.929042079764827</c:v>
                </c:pt>
                <c:pt idx="2">
                  <c:v>40.25878338355767</c:v>
                </c:pt>
                <c:pt idx="3">
                  <c:v>40.666787994726064</c:v>
                </c:pt>
                <c:pt idx="4">
                  <c:v>41.135486624962653</c:v>
                </c:pt>
                <c:pt idx="5">
                  <c:v>41.65500103797109</c:v>
                </c:pt>
                <c:pt idx="6">
                  <c:v>42.21877680490951</c:v>
                </c:pt>
                <c:pt idx="7">
                  <c:v>42.822054625593864</c:v>
                </c:pt>
                <c:pt idx="8">
                  <c:v>43.461173592828231</c:v>
                </c:pt>
                <c:pt idx="9">
                  <c:v>44.133201912185598</c:v>
                </c:pt>
                <c:pt idx="10">
                  <c:v>44.8357205797098</c:v>
                </c:pt>
                <c:pt idx="11">
                  <c:v>53.19304905776022</c:v>
                </c:pt>
                <c:pt idx="12">
                  <c:v>63.322707459729713</c:v>
                </c:pt>
                <c:pt idx="13">
                  <c:v>74.676998523064753</c:v>
                </c:pt>
                <c:pt idx="14">
                  <c:v>86.918398413593764</c:v>
                </c:pt>
                <c:pt idx="15">
                  <c:v>99.80485556884895</c:v>
                </c:pt>
                <c:pt idx="16">
                  <c:v>113.14924118343163</c:v>
                </c:pt>
                <c:pt idx="17">
                  <c:v>126.80061651470339</c:v>
                </c:pt>
                <c:pt idx="18">
                  <c:v>140.63411332599566</c:v>
                </c:pt>
                <c:pt idx="19">
                  <c:v>154.5448469742314</c:v>
                </c:pt>
                <c:pt idx="20">
                  <c:v>168.44394684729718</c:v>
                </c:pt>
                <c:pt idx="21">
                  <c:v>182.25579558081569</c:v>
                </c:pt>
                <c:pt idx="22">
                  <c:v>195.91600459548226</c:v>
                </c:pt>
                <c:pt idx="23">
                  <c:v>209.3698624477052</c:v>
                </c:pt>
                <c:pt idx="24">
                  <c:v>222.57110067777137</c:v>
                </c:pt>
                <c:pt idx="25">
                  <c:v>235.48088142166833</c:v>
                </c:pt>
                <c:pt idx="26">
                  <c:v>248.06694554968476</c:v>
                </c:pt>
                <c:pt idx="27">
                  <c:v>260.3028809105702</c:v>
                </c:pt>
                <c:pt idx="28">
                  <c:v>272.16748326094762</c:v>
                </c:pt>
                <c:pt idx="29">
                  <c:v>283.64419081867823</c:v>
                </c:pt>
                <c:pt idx="30">
                  <c:v>294.72057888697736</c:v>
                </c:pt>
                <c:pt idx="31">
                  <c:v>305.38790470217168</c:v>
                </c:pt>
                <c:pt idx="32">
                  <c:v>315.6406951965825</c:v>
                </c:pt>
                <c:pt idx="33">
                  <c:v>325.47637213381438</c:v>
                </c:pt>
                <c:pt idx="34">
                  <c:v>334.89491031861292</c:v>
                </c:pt>
                <c:pt idx="35">
                  <c:v>343.89852547157358</c:v>
                </c:pt>
                <c:pt idx="36">
                  <c:v>352.49138899961815</c:v>
                </c:pt>
                <c:pt idx="37">
                  <c:v>360.67936736011694</c:v>
                </c:pt>
                <c:pt idx="38">
                  <c:v>368.46978406063602</c:v>
                </c:pt>
                <c:pt idx="39">
                  <c:v>375.87120259277572</c:v>
                </c:pt>
                <c:pt idx="40">
                  <c:v>382.89322879237517</c:v>
                </c:pt>
                <c:pt idx="41">
                  <c:v>389.54633126706193</c:v>
                </c:pt>
                <c:pt idx="42">
                  <c:v>395.84167864844926</c:v>
                </c:pt>
                <c:pt idx="43">
                  <c:v>401.79099251925282</c:v>
                </c:pt>
                <c:pt idx="44">
                  <c:v>407.40641494186298</c:v>
                </c:pt>
                <c:pt idx="45">
                  <c:v>412.70038957915352</c:v>
                </c:pt>
                <c:pt idx="46">
                  <c:v>417.68555545404968</c:v>
                </c:pt>
                <c:pt idx="47">
                  <c:v>422.37465244404007</c:v>
                </c:pt>
                <c:pt idx="48">
                  <c:v>426.78043765220571</c:v>
                </c:pt>
                <c:pt idx="49">
                  <c:v>430.91561183871767</c:v>
                </c:pt>
                <c:pt idx="50">
                  <c:v>434.79275513697496</c:v>
                </c:pt>
                <c:pt idx="51">
                  <c:v>438.42427131723645</c:v>
                </c:pt>
                <c:pt idx="52">
                  <c:v>441.82233989813392</c:v>
                </c:pt>
                <c:pt idx="53">
                  <c:v>444.99887544306023</c:v>
                </c:pt>
                <c:pt idx="54">
                  <c:v>447.96549341426606</c:v>
                </c:pt>
                <c:pt idx="55">
                  <c:v>450.7334819926167</c:v>
                </c:pt>
                <c:pt idx="56">
                  <c:v>453.31377930535899</c:v>
                </c:pt>
                <c:pt idx="57">
                  <c:v>455.71695553790818</c:v>
                </c:pt>
                <c:pt idx="58">
                  <c:v>457.95319943853099</c:v>
                </c:pt>
                <c:pt idx="59">
                  <c:v>460.03230875680532</c:v>
                </c:pt>
                <c:pt idx="60">
                  <c:v>461.96368418782612</c:v>
                </c:pt>
                <c:pt idx="61">
                  <c:v>463.75632642422187</c:v>
                </c:pt>
                <c:pt idx="62">
                  <c:v>465.41883594709327</c:v>
                </c:pt>
                <c:pt idx="63">
                  <c:v>466.95941521492347</c:v>
                </c:pt>
                <c:pt idx="64">
                  <c:v>468.38587293630121</c:v>
                </c:pt>
                <c:pt idx="65">
                  <c:v>469.70563013789479</c:v>
                </c:pt>
                <c:pt idx="66">
                  <c:v>470.92572776349959</c:v>
                </c:pt>
                <c:pt idx="67">
                  <c:v>472.0528355631285</c:v>
                </c:pt>
                <c:pt idx="68">
                  <c:v>473.09326205302045</c:v>
                </c:pt>
                <c:pt idx="69">
                  <c:v>474.0529653481052</c:v>
                </c:pt>
                <c:pt idx="70">
                  <c:v>474.93756468788553</c:v>
                </c:pt>
                <c:pt idx="71">
                  <c:v>475.75235249491385</c:v>
                </c:pt>
                <c:pt idx="72">
                  <c:v>476.50230682204386</c:v>
                </c:pt>
                <c:pt idx="73">
                  <c:v>477.19210406048796</c:v>
                </c:pt>
                <c:pt idx="74">
                  <c:v>477.82613179541482</c:v>
                </c:pt>
                <c:pt idx="75">
                  <c:v>478.40850170943787</c:v>
                </c:pt>
                <c:pt idx="76">
                  <c:v>478.94306244689182</c:v>
                </c:pt>
                <c:pt idx="77">
                  <c:v>479.43341236334516</c:v>
                </c:pt>
                <c:pt idx="78">
                  <c:v>479.88291209536357</c:v>
                </c:pt>
                <c:pt idx="79">
                  <c:v>480.29469689519766</c:v>
                </c:pt>
                <c:pt idx="80">
                  <c:v>480.67168868385158</c:v>
                </c:pt>
                <c:pt idx="81">
                  <c:v>481.01660778394938</c:v>
                </c:pt>
                <c:pt idx="82">
                  <c:v>481.33198430100413</c:v>
                </c:pt>
                <c:pt idx="83">
                  <c:v>481.6201691281567</c:v>
                </c:pt>
                <c:pt idx="84">
                  <c:v>481.88334455523687</c:v>
                </c:pt>
                <c:pt idx="85">
                  <c:v>482.12353446815069</c:v>
                </c:pt>
                <c:pt idx="86">
                  <c:v>482.34261412917027</c:v>
                </c:pt>
                <c:pt idx="87">
                  <c:v>482.54231953272642</c:v>
                </c:pt>
                <c:pt idx="88">
                  <c:v>482.72425633483385</c:v>
                </c:pt>
                <c:pt idx="89">
                  <c:v>482.88990835734842</c:v>
                </c:pt>
                <c:pt idx="90">
                  <c:v>483.04064567090597</c:v>
                </c:pt>
                <c:pt idx="91">
                  <c:v>483.17773226265911</c:v>
                </c:pt>
                <c:pt idx="92">
                  <c:v>483.30233329684745</c:v>
                </c:pt>
                <c:pt idx="93">
                  <c:v>483.41552197784102</c:v>
                </c:pt>
                <c:pt idx="94">
                  <c:v>483.51828602661652</c:v>
                </c:pt>
                <c:pt idx="95">
                  <c:v>483.61153378268796</c:v>
                </c:pt>
                <c:pt idx="96">
                  <c:v>483.69609994435228</c:v>
                </c:pt>
                <c:pt idx="97">
                  <c:v>483.7727509607393</c:v>
                </c:pt>
                <c:pt idx="98">
                  <c:v>483.84219008960906</c:v>
                </c:pt>
                <c:pt idx="99">
                  <c:v>483.90506213513112</c:v>
                </c:pt>
                <c:pt idx="100">
                  <c:v>483.96195788003507</c:v>
                </c:pt>
                <c:pt idx="101">
                  <c:v>484.0134182265528</c:v>
                </c:pt>
                <c:pt idx="102">
                  <c:v>484.05993806050151</c:v>
                </c:pt>
                <c:pt idx="103">
                  <c:v>484.10196985269403</c:v>
                </c:pt>
                <c:pt idx="104">
                  <c:v>484.13992701162533</c:v>
                </c:pt>
                <c:pt idx="105">
                  <c:v>484.17418700108203</c:v>
                </c:pt>
                <c:pt idx="106">
                  <c:v>484.20509423596786</c:v>
                </c:pt>
                <c:pt idx="107">
                  <c:v>484.23296276924083</c:v>
                </c:pt>
                <c:pt idx="108">
                  <c:v>484.25807878242654</c:v>
                </c:pt>
                <c:pt idx="109">
                  <c:v>484.28070289171671</c:v>
                </c:pt>
                <c:pt idx="110">
                  <c:v>484.30107228118453</c:v>
                </c:pt>
                <c:pt idx="111">
                  <c:v>484.31940267416184</c:v>
                </c:pt>
                <c:pt idx="112">
                  <c:v>484.33589015332558</c:v>
                </c:pt>
                <c:pt idx="113">
                  <c:v>484.35071283954414</c:v>
                </c:pt>
                <c:pt idx="114">
                  <c:v>484.36403243903527</c:v>
                </c:pt>
                <c:pt idx="115">
                  <c:v>484.37599566789481</c:v>
                </c:pt>
                <c:pt idx="116">
                  <c:v>484.38673556257214</c:v>
                </c:pt>
                <c:pt idx="117">
                  <c:v>484.3963726843902</c:v>
                </c:pt>
                <c:pt idx="118">
                  <c:v>484.40501622574817</c:v>
                </c:pt>
                <c:pt idx="119">
                  <c:v>484.41276502519321</c:v>
                </c:pt>
                <c:pt idx="120">
                  <c:v>484.41970849811423</c:v>
                </c:pt>
                <c:pt idx="121">
                  <c:v>484.4259274893929</c:v>
                </c:pt>
                <c:pt idx="122">
                  <c:v>484.43149505394456</c:v>
                </c:pt>
                <c:pt idx="123">
                  <c:v>484.43647717069763</c:v>
                </c:pt>
                <c:pt idx="124">
                  <c:v>484.44093339519259</c:v>
                </c:pt>
                <c:pt idx="125">
                  <c:v>484.44491745563397</c:v>
                </c:pt>
                <c:pt idx="126">
                  <c:v>484.44847779689383</c:v>
                </c:pt>
                <c:pt idx="127">
                  <c:v>484.45165807665433</c:v>
                </c:pt>
                <c:pt idx="128">
                  <c:v>484.45449761757675</c:v>
                </c:pt>
                <c:pt idx="129">
                  <c:v>484.45703181910528</c:v>
                </c:pt>
                <c:pt idx="130">
                  <c:v>484.45929253224955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D3-4D74-B291-92AB84DD288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F12'!$E$126:$E$251</c:f>
              <c:numCache>
                <c:formatCode>0</c:formatCode>
                <c:ptCount val="126"/>
                <c:pt idx="0">
                  <c:v>52.047327424751984</c:v>
                </c:pt>
                <c:pt idx="1">
                  <c:v>52.173033533536227</c:v>
                </c:pt>
                <c:pt idx="2">
                  <c:v>52.402304196465138</c:v>
                </c:pt>
                <c:pt idx="3">
                  <c:v>52.698758846865076</c:v>
                </c:pt>
                <c:pt idx="4">
                  <c:v>53.049389617415386</c:v>
                </c:pt>
                <c:pt idx="5">
                  <c:v>53.446652448439522</c:v>
                </c:pt>
                <c:pt idx="6">
                  <c:v>59.2672950210316</c:v>
                </c:pt>
                <c:pt idx="7">
                  <c:v>67.460472640371108</c:v>
                </c:pt>
                <c:pt idx="8">
                  <c:v>77.349845218847804</c:v>
                </c:pt>
                <c:pt idx="9">
                  <c:v>88.563914638126334</c:v>
                </c:pt>
                <c:pt idx="10">
                  <c:v>100.84463726662148</c:v>
                </c:pt>
                <c:pt idx="11">
                  <c:v>113.9928868648168</c:v>
                </c:pt>
                <c:pt idx="12">
                  <c:v>127.84576543568289</c:v>
                </c:pt>
                <c:pt idx="13">
                  <c:v>142.26520533036569</c:v>
                </c:pt>
                <c:pt idx="14">
                  <c:v>157.13151911839748</c:v>
                </c:pt>
                <c:pt idx="15">
                  <c:v>172.33942674228052</c:v>
                </c:pt>
                <c:pt idx="16">
                  <c:v>187.79544340110959</c:v>
                </c:pt>
                <c:pt idx="17">
                  <c:v>203.41606766172634</c:v>
                </c:pt>
                <c:pt idx="18">
                  <c:v>219.12646549834699</c:v>
                </c:pt>
                <c:pt idx="19">
                  <c:v>234.85947473295056</c:v>
                </c:pt>
                <c:pt idx="20">
                  <c:v>250.55482364887632</c:v>
                </c:pt>
                <c:pt idx="21">
                  <c:v>266.15849696009116</c:v>
                </c:pt>
                <c:pt idx="22">
                  <c:v>281.62220577130165</c:v>
                </c:pt>
                <c:pt idx="23">
                  <c:v>296.90293265909997</c:v>
                </c:pt>
                <c:pt idx="24">
                  <c:v>311.9625322527711</c:v>
                </c:pt>
                <c:pt idx="25">
                  <c:v>326.76737375498374</c:v>
                </c:pt>
                <c:pt idx="26">
                  <c:v>341.28801590644593</c:v>
                </c:pt>
                <c:pt idx="27">
                  <c:v>355.4989076752849</c:v>
                </c:pt>
                <c:pt idx="28">
                  <c:v>369.37810987897888</c:v>
                </c:pt>
                <c:pt idx="29">
                  <c:v>382.90703430099643</c:v>
                </c:pt>
                <c:pt idx="30">
                  <c:v>396.0701978252651</c:v>
                </c:pt>
                <c:pt idx="31">
                  <c:v>408.85498979800963</c:v>
                </c:pt>
                <c:pt idx="32">
                  <c:v>421.25145131862598</c:v>
                </c:pt>
                <c:pt idx="33">
                  <c:v>433.25206551417557</c:v>
                </c:pt>
                <c:pt idx="34">
                  <c:v>444.85155810438562</c:v>
                </c:pt>
                <c:pt idx="35">
                  <c:v>456.04670774298643</c:v>
                </c:pt>
                <c:pt idx="36">
                  <c:v>466.83616574641314</c:v>
                </c:pt>
                <c:pt idx="37">
                  <c:v>477.22028490665787</c:v>
                </c:pt>
                <c:pt idx="38">
                  <c:v>487.20095714173021</c:v>
                </c:pt>
                <c:pt idx="39">
                  <c:v>496.78145977268866</c:v>
                </c:pt>
                <c:pt idx="40">
                  <c:v>505.96631023616493</c:v>
                </c:pt>
                <c:pt idx="41">
                  <c:v>514.76112905021205</c:v>
                </c:pt>
                <c:pt idx="42">
                  <c:v>523.1725108523749</c:v>
                </c:pt>
                <c:pt idx="43">
                  <c:v>531.20790332460456</c:v>
                </c:pt>
                <c:pt idx="44">
                  <c:v>538.87549381195618</c:v>
                </c:pt>
                <c:pt idx="45">
                  <c:v>546.18410343224957</c:v>
                </c:pt>
                <c:pt idx="46">
                  <c:v>553.14308846322854</c:v>
                </c:pt>
                <c:pt idx="47">
                  <c:v>559.76224878289599</c:v>
                </c:pt>
                <c:pt idx="48">
                  <c:v>566.05174312834538</c:v>
                </c:pt>
                <c:pt idx="49">
                  <c:v>572.02201092885991</c:v>
                </c:pt>
                <c:pt idx="50">
                  <c:v>577.68370046070925</c:v>
                </c:pt>
                <c:pt idx="51">
                  <c:v>583.04760306403386</c:v>
                </c:pt>
                <c:pt idx="52">
                  <c:v>588.12459315666945</c:v>
                </c:pt>
                <c:pt idx="53">
                  <c:v>592.92557377572336</c:v>
                </c:pt>
                <c:pt idx="54">
                  <c:v>597.46142737520142</c:v>
                </c:pt>
                <c:pt idx="55">
                  <c:v>601.74297160696051</c:v>
                </c:pt>
                <c:pt idx="56">
                  <c:v>605.78091981267494</c:v>
                </c:pt>
                <c:pt idx="57">
                  <c:v>609.58584595625678</c:v>
                </c:pt>
                <c:pt idx="58">
                  <c:v>613.16815372920951</c:v>
                </c:pt>
                <c:pt idx="59">
                  <c:v>616.538049565547</c:v>
                </c:pt>
                <c:pt idx="60">
                  <c:v>619.70551930814679</c:v>
                </c:pt>
                <c:pt idx="61">
                  <c:v>622.68030827455459</c:v>
                </c:pt>
                <c:pt idx="62">
                  <c:v>625.47190447722539</c:v>
                </c:pt>
                <c:pt idx="63">
                  <c:v>628.08952476086665</c:v>
                </c:pt>
                <c:pt idx="64">
                  <c:v>630.54210362782919</c:v>
                </c:pt>
                <c:pt idx="65">
                  <c:v>632.83828453125022</c:v>
                </c:pt>
                <c:pt idx="66">
                  <c:v>634.98641342482676</c:v>
                </c:pt>
                <c:pt idx="67">
                  <c:v>636.99453436754925</c:v>
                </c:pt>
                <c:pt idx="68">
                  <c:v>638.87038699140544</c:v>
                </c:pt>
                <c:pt idx="69">
                  <c:v>640.62140564986157</c:v>
                </c:pt>
                <c:pt idx="70">
                  <c:v>642.25472007479459</c:v>
                </c:pt>
                <c:pt idx="71">
                  <c:v>643.77715737938797</c:v>
                </c:pt>
                <c:pt idx="72">
                  <c:v>645.19524525428778</c:v>
                </c:pt>
                <c:pt idx="73">
                  <c:v>646.51521621395818</c:v>
                </c:pt>
                <c:pt idx="74">
                  <c:v>647.74301275964808</c:v>
                </c:pt>
                <c:pt idx="75">
                  <c:v>648.88429333464046</c:v>
                </c:pt>
                <c:pt idx="76">
                  <c:v>649.94443895645566</c:v>
                </c:pt>
                <c:pt idx="77">
                  <c:v>650.92856041939865</c:v>
                </c:pt>
                <c:pt idx="78">
                  <c:v>651.84150596925281</c:v>
                </c:pt>
                <c:pt idx="79">
                  <c:v>652.68786936000151</c:v>
                </c:pt>
                <c:pt idx="80">
                  <c:v>653.47199821019467</c:v>
                </c:pt>
                <c:pt idx="81">
                  <c:v>654.19800258395423</c:v>
                </c:pt>
                <c:pt idx="82">
                  <c:v>654.86976372862739</c:v>
                </c:pt>
                <c:pt idx="83">
                  <c:v>655.49094290773462</c:v>
                </c:pt>
                <c:pt idx="84">
                  <c:v>656.06499027413395</c:v>
                </c:pt>
                <c:pt idx="85">
                  <c:v>656.59515373421834</c:v>
                </c:pt>
                <c:pt idx="86">
                  <c:v>657.08448775950149</c:v>
                </c:pt>
                <c:pt idx="87">
                  <c:v>657.53586210711217</c:v>
                </c:pt>
                <c:pt idx="88">
                  <c:v>657.95197041553956</c:v>
                </c:pt>
                <c:pt idx="89">
                  <c:v>658.33533864644596</c:v>
                </c:pt>
                <c:pt idx="90">
                  <c:v>658.68833334749661</c:v>
                </c:pt>
                <c:pt idx="91">
                  <c:v>659.01316971498034</c:v>
                </c:pt>
                <c:pt idx="92">
                  <c:v>659.31191943849706</c:v>
                </c:pt>
                <c:pt idx="93">
                  <c:v>659.5865183131998</c:v>
                </c:pt>
                <c:pt idx="94">
                  <c:v>659.83877360800659</c:v>
                </c:pt>
                <c:pt idx="95">
                  <c:v>660.07037118085486</c:v>
                </c:pt>
                <c:pt idx="96">
                  <c:v>660.28288233447563</c:v>
                </c:pt>
                <c:pt idx="97">
                  <c:v>660.47777040832693</c:v>
                </c:pt>
                <c:pt idx="98">
                  <c:v>660.65639710426638</c:v>
                </c:pt>
                <c:pt idx="99">
                  <c:v>660.82002854526252</c:v>
                </c:pt>
                <c:pt idx="100">
                  <c:v>660.96984106798004</c:v>
                </c:pt>
                <c:pt idx="101">
                  <c:v>661.10692675141104</c:v>
                </c:pt>
                <c:pt idx="102">
                  <c:v>661.23229868489977</c:v>
                </c:pt>
                <c:pt idx="103">
                  <c:v>661.34689597992474</c:v>
                </c:pt>
                <c:pt idx="104">
                  <c:v>661.45158853086696</c:v>
                </c:pt>
                <c:pt idx="105">
                  <c:v>661.54718153073156</c:v>
                </c:pt>
                <c:pt idx="106">
                  <c:v>661.63441974840214</c:v>
                </c:pt>
                <c:pt idx="107">
                  <c:v>661.71399157450696</c:v>
                </c:pt>
                <c:pt idx="108">
                  <c:v>661.78653284337781</c:v>
                </c:pt>
                <c:pt idx="109">
                  <c:v>661.85263043889154</c:v>
                </c:pt>
                <c:pt idx="110">
                  <c:v>661.91282569220584</c:v>
                </c:pt>
                <c:pt idx="111">
                  <c:v>661.96761757956017</c:v>
                </c:pt>
                <c:pt idx="112">
                  <c:v>662.01746572839158</c:v>
                </c:pt>
                <c:pt idx="113">
                  <c:v>662.06279324004936</c:v>
                </c:pt>
                <c:pt idx="114">
                  <c:v>662.10398933736565</c:v>
                </c:pt>
                <c:pt idx="115">
                  <c:v>662.14141184527227</c:v>
                </c:pt>
                <c:pt idx="116">
                  <c:v>662.17538951254687</c:v>
                </c:pt>
                <c:pt idx="117">
                  <c:v>662.20622418263042</c:v>
                </c:pt>
                <c:pt idx="118">
                  <c:v>662.23419282129066</c:v>
                </c:pt>
                <c:pt idx="119">
                  <c:v>662.25954940870963</c:v>
                </c:pt>
                <c:pt idx="120">
                  <c:v>662.28252670336565</c:v>
                </c:pt>
                <c:pt idx="121">
                  <c:v>662.30333788484756</c:v>
                </c:pt>
                <c:pt idx="122">
                  <c:v>662.32217808249879</c:v>
                </c:pt>
                <c:pt idx="123">
                  <c:v>662.33922579653984</c:v>
                </c:pt>
                <c:pt idx="124">
                  <c:v>662.35464421805864</c:v>
                </c:pt>
                <c:pt idx="125">
                  <c:v>662.36858245399628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4D3-4D74-B291-92AB84DD288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F12'!$H$128:$H$251</c:f>
              <c:numCache>
                <c:formatCode>0</c:formatCode>
                <c:ptCount val="124"/>
                <c:pt idx="0">
                  <c:v>59.363494914072021</c:v>
                </c:pt>
                <c:pt idx="1">
                  <c:v>59.460895411649517</c:v>
                </c:pt>
                <c:pt idx="2">
                  <c:v>59.647833989257606</c:v>
                </c:pt>
                <c:pt idx="3">
                  <c:v>59.895558096038712</c:v>
                </c:pt>
                <c:pt idx="4">
                  <c:v>64.479936087333158</c:v>
                </c:pt>
                <c:pt idx="5">
                  <c:v>71.660339704715057</c:v>
                </c:pt>
                <c:pt idx="6">
                  <c:v>80.711355417378741</c:v>
                </c:pt>
                <c:pt idx="7">
                  <c:v>91.26049695942379</c:v>
                </c:pt>
                <c:pt idx="8">
                  <c:v>103.05320237116837</c:v>
                </c:pt>
                <c:pt idx="9">
                  <c:v>115.89342566704204</c:v>
                </c:pt>
                <c:pt idx="10">
                  <c:v>129.61999476998551</c:v>
                </c:pt>
                <c:pt idx="11">
                  <c:v>144.09505685299314</c:v>
                </c:pt>
                <c:pt idx="12">
                  <c:v>159.19768237543281</c:v>
                </c:pt>
                <c:pt idx="13">
                  <c:v>174.82000826001922</c:v>
                </c:pt>
                <c:pt idx="14">
                  <c:v>190.86475857837718</c:v>
                </c:pt>
                <c:pt idx="15">
                  <c:v>207.24356716219449</c:v>
                </c:pt>
                <c:pt idx="16">
                  <c:v>223.87579251154875</c:v>
                </c:pt>
                <c:pt idx="17">
                  <c:v>240.68764755665632</c:v>
                </c:pt>
                <c:pt idx="18">
                  <c:v>257.61153737023562</c:v>
                </c:pt>
                <c:pt idx="19">
                  <c:v>274.58553779134479</c:v>
                </c:pt>
                <c:pt idx="20">
                  <c:v>291.55297153643357</c:v>
                </c:pt>
                <c:pt idx="21">
                  <c:v>308.46205292482313</c:v>
                </c:pt>
                <c:pt idx="22">
                  <c:v>325.26558161612394</c:v>
                </c:pt>
                <c:pt idx="23">
                  <c:v>341.92067183252544</c:v>
                </c:pt>
                <c:pt idx="24">
                  <c:v>358.3885076177956</c:v>
                </c:pt>
                <c:pt idx="25">
                  <c:v>374.63411747994064</c:v>
                </c:pt>
                <c:pt idx="26">
                  <c:v>390.62616371315454</c:v>
                </c:pt>
                <c:pt idx="27">
                  <c:v>406.3367430725952</c:v>
                </c:pt>
                <c:pt idx="28">
                  <c:v>421.74119646090156</c:v>
                </c:pt>
                <c:pt idx="29">
                  <c:v>436.81792599591614</c:v>
                </c:pt>
                <c:pt idx="30">
                  <c:v>451.54821834416612</c:v>
                </c:pt>
                <c:pt idx="31">
                  <c:v>465.91607357881531</c:v>
                </c:pt>
                <c:pt idx="32">
                  <c:v>479.90803909207432</c:v>
                </c:pt>
                <c:pt idx="33">
                  <c:v>493.51304828748295</c:v>
                </c:pt>
                <c:pt idx="34">
                  <c:v>506.72226391648712</c:v>
                </c:pt>
                <c:pt idx="35">
                  <c:v>519.52892602052452</c:v>
                </c:pt>
                <c:pt idx="36">
                  <c:v>531.92820450487852</c:v>
                </c:pt>
                <c:pt idx="37">
                  <c:v>543.91705641170381</c:v>
                </c:pt>
                <c:pt idx="38">
                  <c:v>555.49408798275874</c:v>
                </c:pt>
                <c:pt idx="39">
                  <c:v>566.65942161203918</c:v>
                </c:pt>
                <c:pt idx="40">
                  <c:v>577.41456778811983</c:v>
                </c:pt>
                <c:pt idx="41">
                  <c:v>587.76230211828135</c:v>
                </c:pt>
                <c:pt idx="42">
                  <c:v>597.7065475134923</c:v>
                </c:pt>
                <c:pt idx="43">
                  <c:v>607.25226159668659</c:v>
                </c:pt>
                <c:pt idx="44">
                  <c:v>616.40532937775595</c:v>
                </c:pt>
                <c:pt idx="45">
                  <c:v>625.17246121830954</c:v>
                </c:pt>
                <c:pt idx="46">
                  <c:v>633.5610960883015</c:v>
                </c:pt>
                <c:pt idx="47">
                  <c:v>641.57931009568699</c:v>
                </c:pt>
                <c:pt idx="48">
                  <c:v>649.23573024983557</c:v>
                </c:pt>
                <c:pt idx="49">
                  <c:v>656.53945339984398</c:v>
                </c:pt>
                <c:pt idx="50">
                  <c:v>663.49997027044105</c:v>
                </c:pt>
                <c:pt idx="51">
                  <c:v>670.1270945010159</c:v>
                </c:pt>
                <c:pt idx="52">
                  <c:v>676.43089657763505</c:v>
                </c:pt>
                <c:pt idx="53">
                  <c:v>682.42164253374233</c:v>
                </c:pt>
                <c:pt idx="54">
                  <c:v>688.10973728268493</c:v>
                </c:pt>
                <c:pt idx="55">
                  <c:v>693.50567243423075</c:v>
                </c:pt>
                <c:pt idx="56">
                  <c:v>698.61997843787049</c:v>
                </c:pt>
                <c:pt idx="57">
                  <c:v>703.46318088785836</c:v>
                </c:pt>
                <c:pt idx="58">
                  <c:v>708.04576081862467</c:v>
                </c:pt>
                <c:pt idx="59">
                  <c:v>712.37811881429616</c:v>
                </c:pt>
                <c:pt idx="60">
                  <c:v>716.47054275253083</c:v>
                </c:pt>
                <c:pt idx="61">
                  <c:v>720.33317900062514</c:v>
                </c:pt>
                <c:pt idx="62">
                  <c:v>723.97600688078671</c:v>
                </c:pt>
                <c:pt idx="63">
                  <c:v>727.40881622152619</c:v>
                </c:pt>
                <c:pt idx="64">
                  <c:v>730.64118781315631</c:v>
                </c:pt>
                <c:pt idx="65">
                  <c:v>733.68247658737664</c:v>
                </c:pt>
                <c:pt idx="66">
                  <c:v>736.54179734370859</c:v>
                </c:pt>
                <c:pt idx="67">
                  <c:v>739.22801284907473</c:v>
                </c:pt>
                <c:pt idx="68">
                  <c:v>741.7497241410091</c:v>
                </c:pt>
                <c:pt idx="69">
                  <c:v>744.11526286970616</c:v>
                </c:pt>
                <c:pt idx="70">
                  <c:v>746.33268551934725</c:v>
                </c:pt>
                <c:pt idx="71">
                  <c:v>748.40976935476328</c:v>
                </c:pt>
                <c:pt idx="72">
                  <c:v>750.35400994544921</c:v>
                </c:pt>
                <c:pt idx="73">
                  <c:v>752.17262012515312</c:v>
                </c:pt>
                <c:pt idx="74">
                  <c:v>753.87253025168377</c:v>
                </c:pt>
                <c:pt idx="75">
                  <c:v>755.46038963813112</c:v>
                </c:pt>
                <c:pt idx="76">
                  <c:v>756.94256903332712</c:v>
                </c:pt>
                <c:pt idx="77">
                  <c:v>758.32516403605359</c:v>
                </c:pt>
                <c:pt idx="78">
                  <c:v>759.61399933416408</c:v>
                </c:pt>
                <c:pt idx="79">
                  <c:v>760.81463366639764</c:v>
                </c:pt>
                <c:pt idx="80">
                  <c:v>761.93236541119791</c:v>
                </c:pt>
                <c:pt idx="81">
                  <c:v>762.97223871325116</c:v>
                </c:pt>
                <c:pt idx="82">
                  <c:v>763.93905006473449</c:v>
                </c:pt>
                <c:pt idx="83">
                  <c:v>764.83735526434884</c:v>
                </c:pt>
                <c:pt idx="84">
                  <c:v>765.67147668312862</c:v>
                </c:pt>
                <c:pt idx="85">
                  <c:v>766.44551077171343</c:v>
                </c:pt>
                <c:pt idx="86">
                  <c:v>767.16333574925488</c:v>
                </c:pt>
                <c:pt idx="87">
                  <c:v>767.82861941937017</c:v>
                </c:pt>
                <c:pt idx="88">
                  <c:v>768.44482706357792</c:v>
                </c:pt>
                <c:pt idx="89">
                  <c:v>769.01522936740537</c:v>
                </c:pt>
                <c:pt idx="90">
                  <c:v>769.54291033888092</c:v>
                </c:pt>
                <c:pt idx="91">
                  <c:v>770.03077518339012</c:v>
                </c:pt>
                <c:pt idx="92">
                  <c:v>770.48155810289222</c:v>
                </c:pt>
                <c:pt idx="93">
                  <c:v>770.89782999126726</c:v>
                </c:pt>
                <c:pt idx="94">
                  <c:v>771.28200600108505</c:v>
                </c:pt>
                <c:pt idx="95">
                  <c:v>771.63635296038501</c:v>
                </c:pt>
                <c:pt idx="96">
                  <c:v>771.96299662109891</c:v>
                </c:pt>
                <c:pt idx="97">
                  <c:v>772.26392872358736</c:v>
                </c:pt>
                <c:pt idx="98">
                  <c:v>772.54101386436048</c:v>
                </c:pt>
                <c:pt idx="99">
                  <c:v>772.79599615645725</c:v>
                </c:pt>
                <c:pt idx="100">
                  <c:v>773.03050567414834</c:v>
                </c:pt>
                <c:pt idx="101">
                  <c:v>773.24606467563194</c:v>
                </c:pt>
                <c:pt idx="102">
                  <c:v>773.44409359920655</c:v>
                </c:pt>
                <c:pt idx="103">
                  <c:v>773.62591683004746</c:v>
                </c:pt>
                <c:pt idx="104">
                  <c:v>773.79276823619068</c:v>
                </c:pt>
                <c:pt idx="105">
                  <c:v>773.94579647364787</c:v>
                </c:pt>
                <c:pt idx="106">
                  <c:v>774.0860700617518</c:v>
                </c:pt>
                <c:pt idx="107">
                  <c:v>774.2145822308654</c:v>
                </c:pt>
                <c:pt idx="108">
                  <c:v>774.33225554550131</c:v>
                </c:pt>
                <c:pt idx="109">
                  <c:v>774.43994630668692</c:v>
                </c:pt>
                <c:pt idx="110">
                  <c:v>774.53844873808953</c:v>
                </c:pt>
                <c:pt idx="111">
                  <c:v>774.62849896099647</c:v>
                </c:pt>
                <c:pt idx="112">
                  <c:v>774.71077876373101</c:v>
                </c:pt>
                <c:pt idx="113">
                  <c:v>774.78591917148026</c:v>
                </c:pt>
                <c:pt idx="114">
                  <c:v>774.85450382283739</c:v>
                </c:pt>
                <c:pt idx="115">
                  <c:v>774.91707215960651</c:v>
                </c:pt>
                <c:pt idx="116">
                  <c:v>774.97412243660654</c:v>
                </c:pt>
                <c:pt idx="117">
                  <c:v>775.02611455833494</c:v>
                </c:pt>
                <c:pt idx="118">
                  <c:v>775.0734727494314</c:v>
                </c:pt>
                <c:pt idx="119">
                  <c:v>775.11658806590526</c:v>
                </c:pt>
                <c:pt idx="120">
                  <c:v>775.15582075408372</c:v>
                </c:pt>
                <c:pt idx="121">
                  <c:v>775.19150246418212</c:v>
                </c:pt>
                <c:pt idx="122">
                  <c:v>775.22393832532509</c:v>
                </c:pt>
                <c:pt idx="123">
                  <c:v>775.25340888873075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4D3-4D74-B291-92AB84DD288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F12'!$K$131:$K$251</c:f>
              <c:numCache>
                <c:formatCode>0</c:formatCode>
                <c:ptCount val="121"/>
                <c:pt idx="0">
                  <c:v>64.276262158765007</c:v>
                </c:pt>
                <c:pt idx="1">
                  <c:v>67.460707575962488</c:v>
                </c:pt>
                <c:pt idx="2">
                  <c:v>73.673996744319084</c:v>
                </c:pt>
                <c:pt idx="3">
                  <c:v>81.923198414478179</c:v>
                </c:pt>
                <c:pt idx="4">
                  <c:v>91.798815200872696</c:v>
                </c:pt>
                <c:pt idx="5">
                  <c:v>103.03544456642567</c:v>
                </c:pt>
                <c:pt idx="6">
                  <c:v>115.43365230510994</c:v>
                </c:pt>
                <c:pt idx="7">
                  <c:v>128.83147932733823</c:v>
                </c:pt>
                <c:pt idx="8">
                  <c:v>143.09115060902207</c:v>
                </c:pt>
                <c:pt idx="9">
                  <c:v>158.09194064085125</c:v>
                </c:pt>
                <c:pt idx="10">
                  <c:v>173.72597071744053</c:v>
                </c:pt>
                <c:pt idx="11">
                  <c:v>189.89556146105269</c:v>
                </c:pt>
                <c:pt idx="12">
                  <c:v>206.51147643907098</c:v>
                </c:pt>
                <c:pt idx="13">
                  <c:v>223.49170652268549</c:v>
                </c:pt>
                <c:pt idx="14">
                  <c:v>240.7605971098584</c:v>
                </c:pt>
                <c:pt idx="15">
                  <c:v>258.2482002827112</c:v>
                </c:pt>
                <c:pt idx="16">
                  <c:v>275.88977851802952</c:v>
                </c:pt>
                <c:pt idx="17">
                  <c:v>293.62541266270182</c:v>
                </c:pt>
                <c:pt idx="18">
                  <c:v>311.39968281904839</c:v>
                </c:pt>
                <c:pt idx="19">
                  <c:v>329.16140086309053</c:v>
                </c:pt>
                <c:pt idx="20">
                  <c:v>346.86337988825551</c:v>
                </c:pt>
                <c:pt idx="21">
                  <c:v>364.46223026155894</c:v>
                </c:pt>
                <c:pt idx="22">
                  <c:v>381.91817498514524</c:v>
                </c:pt>
                <c:pt idx="23">
                  <c:v>399.1948791517533</c:v>
                </c:pt>
                <c:pt idx="24">
                  <c:v>416.25928976769393</c:v>
                </c:pt>
                <c:pt idx="25">
                  <c:v>433.08148328368804</c:v>
                </c:pt>
                <c:pt idx="26">
                  <c:v>449.63451894865597</c:v>
                </c:pt>
                <c:pt idx="27">
                  <c:v>465.89429666906517</c:v>
                </c:pt>
                <c:pt idx="28">
                  <c:v>481.83941847451644</c:v>
                </c:pt>
                <c:pt idx="29">
                  <c:v>497.45105299918731</c:v>
                </c:pt>
                <c:pt idx="30">
                  <c:v>512.71280261689799</c:v>
                </c:pt>
                <c:pt idx="31">
                  <c:v>527.61057303543623</c:v>
                </c:pt>
                <c:pt idx="32">
                  <c:v>542.13244527802044</c:v>
                </c:pt>
                <c:pt idx="33">
                  <c:v>556.26855006749315</c:v>
                </c:pt>
                <c:pt idx="34">
                  <c:v>570.01094469004056</c:v>
                </c:pt>
                <c:pt idx="35">
                  <c:v>583.35349245615237</c:v>
                </c:pt>
                <c:pt idx="36">
                  <c:v>596.29174490180685</c:v>
                </c:pt>
                <c:pt idx="37">
                  <c:v>608.82282688614885</c:v>
                </c:pt>
                <c:pt idx="38">
                  <c:v>620.94532474598259</c:v>
                </c:pt>
                <c:pt idx="39">
                  <c:v>632.6591776644625</c:v>
                </c:pt>
                <c:pt idx="40">
                  <c:v>643.96557240315997</c:v>
                </c:pt>
                <c:pt idx="41">
                  <c:v>654.86684153457088</c:v>
                </c:pt>
                <c:pt idx="42">
                  <c:v>665.36636529724024</c:v>
                </c:pt>
                <c:pt idx="43">
                  <c:v>675.46847717888738</c:v>
                </c:pt>
                <c:pt idx="44">
                  <c:v>685.1783733148967</c:v>
                </c:pt>
                <c:pt idx="45">
                  <c:v>694.50202577090624</c:v>
                </c:pt>
                <c:pt idx="46">
                  <c:v>703.44609975941171</c:v>
                </c:pt>
                <c:pt idx="47">
                  <c:v>712.01787482166571</c:v>
                </c:pt>
                <c:pt idx="48">
                  <c:v>720.22516998798483</c:v>
                </c:pt>
                <c:pt idx="49">
                  <c:v>728.07627291211497</c:v>
                </c:pt>
                <c:pt idx="50">
                  <c:v>735.57987295870953</c:v>
                </c:pt>
                <c:pt idx="51">
                  <c:v>742.74499820737412</c:v>
                </c:pt>
                <c:pt idx="52">
                  <c:v>749.58095632223785</c:v>
                </c:pt>
                <c:pt idx="53">
                  <c:v>756.09727922266779</c:v>
                </c:pt>
                <c:pt idx="54">
                  <c:v>762.30367147861034</c:v>
                </c:pt>
                <c:pt idx="55">
                  <c:v>768.20996234311554</c:v>
                </c:pt>
                <c:pt idx="56">
                  <c:v>773.82606132490116</c:v>
                </c:pt>
                <c:pt idx="57">
                  <c:v>779.16191719531844</c:v>
                </c:pt>
                <c:pt idx="58">
                  <c:v>784.22748031675735</c:v>
                </c:pt>
                <c:pt idx="59">
                  <c:v>789.03266817334452</c:v>
                </c:pt>
                <c:pt idx="60">
                  <c:v>793.58733397972048</c:v>
                </c:pt>
                <c:pt idx="61">
                  <c:v>797.90123823962983</c:v>
                </c:pt>
                <c:pt idx="62">
                  <c:v>801.98402312302233</c:v>
                </c:pt>
                <c:pt idx="63">
                  <c:v>805.84518952824862</c:v>
                </c:pt>
                <c:pt idx="64">
                  <c:v>809.49407669468349</c:v>
                </c:pt>
                <c:pt idx="65">
                  <c:v>812.93984423067559</c:v>
                </c:pt>
                <c:pt idx="66">
                  <c:v>816.19145642203421</c:v>
                </c:pt>
                <c:pt idx="67">
                  <c:v>819.25766868722076</c:v>
                </c:pt>
                <c:pt idx="68">
                  <c:v>822.14701604704419</c:v>
                </c:pt>
                <c:pt idx="69">
                  <c:v>824.8678034787772</c:v>
                </c:pt>
                <c:pt idx="70">
                  <c:v>827.42809802727049</c:v>
                </c:pt>
                <c:pt idx="71">
                  <c:v>829.83572254871001</c:v>
                </c:pt>
                <c:pt idx="72">
                  <c:v>832.09825096611064</c:v>
                </c:pt>
                <c:pt idx="73">
                  <c:v>834.22300491942133</c:v>
                </c:pt>
                <c:pt idx="74">
                  <c:v>836.21705169715426</c:v>
                </c:pt>
                <c:pt idx="75">
                  <c:v>838.08720334072825</c:v>
                </c:pt>
                <c:pt idx="76">
                  <c:v>839.84001681715688</c:v>
                </c:pt>
                <c:pt idx="77">
                  <c:v>841.48179516030348</c:v>
                </c:pt>
                <c:pt idx="78">
                  <c:v>843.0185894855997</c:v>
                </c:pt>
                <c:pt idx="79">
                  <c:v>844.45620178787328</c:v>
                </c:pt>
                <c:pt idx="80">
                  <c:v>845.80018843668995</c:v>
                </c:pt>
                <c:pt idx="81">
                  <c:v>847.05586428839558</c:v>
                </c:pt>
                <c:pt idx="82">
                  <c:v>848.22830733876901</c:v>
                </c:pt>
                <c:pt idx="83">
                  <c:v>849.32236384488647</c:v>
                </c:pt>
                <c:pt idx="84">
                  <c:v>850.342653849405</c:v>
                </c:pt>
                <c:pt idx="85">
                  <c:v>851.29357704498341</c:v>
                </c:pt>
                <c:pt idx="86">
                  <c:v>852.1793189209609</c:v>
                </c:pt>
                <c:pt idx="87">
                  <c:v>853.0038571386882</c:v>
                </c:pt>
                <c:pt idx="88">
                  <c:v>853.77096808604301</c:v>
                </c:pt>
                <c:pt idx="89">
                  <c:v>854.48423356565002</c:v>
                </c:pt>
                <c:pt idx="90">
                  <c:v>855.14704757515824</c:v>
                </c:pt>
                <c:pt idx="91">
                  <c:v>855.7626231415968</c:v>
                </c:pt>
                <c:pt idx="92">
                  <c:v>856.33399917533666</c:v>
                </c:pt>
                <c:pt idx="93">
                  <c:v>856.86404731251287</c:v>
                </c:pt>
                <c:pt idx="94">
                  <c:v>857.35547871792471</c:v>
                </c:pt>
                <c:pt idx="95">
                  <c:v>857.8108508234202</c:v>
                </c:pt>
                <c:pt idx="96">
                  <c:v>858.23257397958025</c:v>
                </c:pt>
                <c:pt idx="97">
                  <c:v>858.62291800116998</c:v>
                </c:pt>
                <c:pt idx="98">
                  <c:v>858.98401858929435</c:v>
                </c:pt>
                <c:pt idx="99">
                  <c:v>859.3178836155131</c:v>
                </c:pt>
                <c:pt idx="100">
                  <c:v>859.62639925531448</c:v>
                </c:pt>
                <c:pt idx="101">
                  <c:v>859.9113359603474</c:v>
                </c:pt>
                <c:pt idx="102">
                  <c:v>860.17435426065231</c:v>
                </c:pt>
                <c:pt idx="103">
                  <c:v>860.41701038982728</c:v>
                </c:pt>
                <c:pt idx="104">
                  <c:v>860.64076172762555</c:v>
                </c:pt>
                <c:pt idx="105">
                  <c:v>860.8469720559026</c:v>
                </c:pt>
                <c:pt idx="106">
                  <c:v>861.03691662512438</c:v>
                </c:pt>
                <c:pt idx="107">
                  <c:v>861.21178702982365</c:v>
                </c:pt>
                <c:pt idx="108">
                  <c:v>861.3726958924475</c:v>
                </c:pt>
                <c:pt idx="109">
                  <c:v>861.52068135599018</c:v>
                </c:pt>
                <c:pt idx="110">
                  <c:v>861.65671138664686</c:v>
                </c:pt>
                <c:pt idx="111">
                  <c:v>861.78168788848006</c:v>
                </c:pt>
                <c:pt idx="112">
                  <c:v>861.89645063274327</c:v>
                </c:pt>
                <c:pt idx="113">
                  <c:v>862.00178100508822</c:v>
                </c:pt>
                <c:pt idx="114">
                  <c:v>862.09840557437349</c:v>
                </c:pt>
                <c:pt idx="115">
                  <c:v>862.18699948722121</c:v>
                </c:pt>
                <c:pt idx="116">
                  <c:v>862.26818969282397</c:v>
                </c:pt>
                <c:pt idx="117">
                  <c:v>862.34255800280198</c:v>
                </c:pt>
                <c:pt idx="118">
                  <c:v>862.41064399114748</c:v>
                </c:pt>
                <c:pt idx="119">
                  <c:v>862.47294773948465</c:v>
                </c:pt>
                <c:pt idx="120">
                  <c:v>862.52993243301273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4D3-4D74-B291-92AB84DD288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F12'!$M$131:$M$251</c:f>
              <c:numCache>
                <c:formatCode>0</c:formatCode>
                <c:ptCount val="121"/>
                <c:pt idx="0">
                  <c:v>67.824272291776083</c:v>
                </c:pt>
                <c:pt idx="1">
                  <c:v>70.906165748923854</c:v>
                </c:pt>
                <c:pt idx="2">
                  <c:v>76.972651616149506</c:v>
                </c:pt>
                <c:pt idx="3">
                  <c:v>85.066748378512898</c:v>
                </c:pt>
                <c:pt idx="4">
                  <c:v>94.793480985495307</c:v>
                </c:pt>
                <c:pt idx="5">
                  <c:v>105.89735082160132</c:v>
                </c:pt>
                <c:pt idx="6">
                  <c:v>118.18670306412832</c:v>
                </c:pt>
                <c:pt idx="7">
                  <c:v>131.5060613136875</c:v>
                </c:pt>
                <c:pt idx="8">
                  <c:v>145.72319341534296</c:v>
                </c:pt>
                <c:pt idx="9">
                  <c:v>160.72215601875848</c:v>
                </c:pt>
                <c:pt idx="10">
                  <c:v>176.39919231152476</c:v>
                </c:pt>
                <c:pt idx="11">
                  <c:v>192.660146661981</c:v>
                </c:pt>
                <c:pt idx="12">
                  <c:v>209.41875060939583</c:v>
                </c:pt>
                <c:pt idx="13">
                  <c:v>226.59543917378335</c:v>
                </c:pt>
                <c:pt idx="14">
                  <c:v>244.11650457822509</c:v>
                </c:pt>
                <c:pt idx="15">
                  <c:v>261.91347220797468</c:v>
                </c:pt>
                <c:pt idx="16">
                  <c:v>279.92262698046909</c:v>
                </c:pt>
                <c:pt idx="17">
                  <c:v>298.0846437125</c:v>
                </c:pt>
                <c:pt idx="18">
                  <c:v>316.34429060189075</c:v>
                </c:pt>
                <c:pt idx="19">
                  <c:v>334.65018477478066</c:v>
                </c:pt>
                <c:pt idx="20">
                  <c:v>352.95458526764753</c:v>
                </c:pt>
                <c:pt idx="21">
                  <c:v>371.21321311312943</c:v>
                </c:pt>
                <c:pt idx="22">
                  <c:v>389.38509114574015</c:v>
                </c:pt>
                <c:pt idx="23">
                  <c:v>407.43239820367853</c:v>
                </c:pt>
                <c:pt idx="24">
                  <c:v>425.3203338677996</c:v>
                </c:pt>
                <c:pt idx="25">
                  <c:v>443.01699093586836</c:v>
                </c:pt>
                <c:pt idx="26">
                  <c:v>460.49323360247433</c:v>
                </c:pt>
                <c:pt idx="27">
                  <c:v>477.72257988494277</c:v>
                </c:pt>
                <c:pt idx="28">
                  <c:v>494.68108725965789</c:v>
                </c:pt>
                <c:pt idx="29">
                  <c:v>511.34724079048891</c:v>
                </c:pt>
                <c:pt idx="30">
                  <c:v>527.70184326920298</c:v>
                </c:pt>
                <c:pt idx="31">
                  <c:v>543.72790706665342</c:v>
                </c:pt>
                <c:pt idx="32">
                  <c:v>559.41054752753791</c:v>
                </c:pt>
                <c:pt idx="33">
                  <c:v>574.73687784121557</c:v>
                </c:pt>
                <c:pt idx="34">
                  <c:v>589.69590539438241</c:v>
                </c:pt>
                <c:pt idx="35">
                  <c:v>604.27842966424168</c:v>
                </c:pt>
                <c:pt idx="36">
                  <c:v>618.47694174774631</c:v>
                </c:pt>
                <c:pt idx="37">
                  <c:v>632.28552564696315</c:v>
                </c:pt>
                <c:pt idx="38">
                  <c:v>645.6997614453951</c:v>
                </c:pt>
                <c:pt idx="39">
                  <c:v>658.71663051728513</c:v>
                </c:pt>
                <c:pt idx="40">
                  <c:v>671.33442291318602</c:v>
                </c:pt>
                <c:pt idx="41">
                  <c:v>683.552647061794</c:v>
                </c:pt>
                <c:pt idx="42">
                  <c:v>695.37194192124321</c:v>
                </c:pt>
                <c:pt idx="43">
                  <c:v>706.79399170364991</c:v>
                </c:pt>
                <c:pt idx="44">
                  <c:v>717.82144328532274</c:v>
                </c:pt>
                <c:pt idx="45">
                  <c:v>728.45782640237405</c:v>
                </c:pt>
                <c:pt idx="46">
                  <c:v>738.70747671785387</c:v>
                </c:pt>
                <c:pt idx="47">
                  <c:v>748.5754618324213</c:v>
                </c:pt>
                <c:pt idx="48">
                  <c:v>758.06751029626798</c:v>
                </c:pt>
                <c:pt idx="49">
                  <c:v>767.18994366571746</c:v>
                </c:pt>
                <c:pt idx="50">
                  <c:v>775.94961163394703</c:v>
                </c:pt>
                <c:pt idx="51">
                  <c:v>784.35383025165504</c:v>
                </c:pt>
                <c:pt idx="52">
                  <c:v>792.41032324045284</c:v>
                </c:pt>
                <c:pt idx="53">
                  <c:v>800.12716638936024</c:v>
                </c:pt>
                <c:pt idx="54">
                  <c:v>807.51273501308719</c:v>
                </c:pt>
                <c:pt idx="55">
                  <c:v>814.57565443988153</c:v>
                </c:pt>
                <c:pt idx="56">
                  <c:v>821.32475348663684</c:v>
                </c:pt>
                <c:pt idx="57">
                  <c:v>827.76902086969994</c:v>
                </c:pt>
                <c:pt idx="58">
                  <c:v>833.91756449142463</c:v>
                </c:pt>
                <c:pt idx="59">
                  <c:v>839.77957353497209</c:v>
                </c:pt>
                <c:pt idx="60">
                  <c:v>845.36428329316743</c:v>
                </c:pt>
                <c:pt idx="61">
                  <c:v>850.68094265134073</c:v>
                </c:pt>
                <c:pt idx="62">
                  <c:v>855.73878413903071</c:v>
                </c:pt>
                <c:pt idx="63">
                  <c:v>860.54699646114</c:v>
                </c:pt>
                <c:pt idx="64">
                  <c:v>865.11469941559346</c:v>
                </c:pt>
                <c:pt idx="65">
                  <c:v>869.45092110173255</c:v>
                </c:pt>
                <c:pt idx="66">
                  <c:v>873.56457732153103</c:v>
                </c:pt>
                <c:pt idx="67">
                  <c:v>877.46445307419299</c:v>
                </c:pt>
                <c:pt idx="68">
                  <c:v>881.15918604380226</c:v>
                </c:pt>
                <c:pt idx="69">
                  <c:v>884.65725197928725</c:v>
                </c:pt>
                <c:pt idx="70">
                  <c:v>887.96695186615807</c:v>
                </c:pt>
                <c:pt idx="71">
                  <c:v>891.09640079004055</c:v>
                </c:pt>
                <c:pt idx="72">
                  <c:v>894.05351839311413</c:v>
                </c:pt>
                <c:pt idx="73">
                  <c:v>896.84602082595654</c:v>
                </c:pt>
                <c:pt idx="74">
                  <c:v>899.48141409910022</c:v>
                </c:pt>
                <c:pt idx="75">
                  <c:v>901.96698874066851</c:v>
                </c:pt>
                <c:pt idx="76">
                  <c:v>904.30981566882906</c:v>
                </c:pt>
                <c:pt idx="77">
                  <c:v>906.51674319038375</c:v>
                </c:pt>
                <c:pt idx="78">
                  <c:v>908.59439503961016</c:v>
                </c:pt>
                <c:pt idx="79">
                  <c:v>910.54916937442999</c:v>
                </c:pt>
                <c:pt idx="80">
                  <c:v>912.38723865007705</c:v>
                </c:pt>
                <c:pt idx="81">
                  <c:v>914.11455029365129</c:v>
                </c:pt>
                <c:pt idx="82">
                  <c:v>915.73682810623507</c:v>
                </c:pt>
                <c:pt idx="83">
                  <c:v>917.25957432259952</c:v>
                </c:pt>
                <c:pt idx="84">
                  <c:v>918.68807226191984</c:v>
                </c:pt>
                <c:pt idx="85">
                  <c:v>920.02738950631567</c:v>
                </c:pt>
                <c:pt idx="86">
                  <c:v>921.28238154743121</c:v>
                </c:pt>
                <c:pt idx="87">
                  <c:v>922.45769584464881</c:v>
                </c:pt>
                <c:pt idx="88">
                  <c:v>923.55777624186044</c:v>
                </c:pt>
                <c:pt idx="89">
                  <c:v>924.58686769301175</c:v>
                </c:pt>
                <c:pt idx="90">
                  <c:v>925.54902124985438</c:v>
                </c:pt>
                <c:pt idx="91">
                  <c:v>926.44809926848416</c:v>
                </c:pt>
                <c:pt idx="92">
                  <c:v>927.2877807943089</c:v>
                </c:pt>
                <c:pt idx="93">
                  <c:v>928.07156708805576</c:v>
                </c:pt>
                <c:pt idx="94">
                  <c:v>928.80278725829612</c:v>
                </c:pt>
                <c:pt idx="95">
                  <c:v>929.48460396873179</c:v>
                </c:pt>
                <c:pt idx="96">
                  <c:v>930.12001919113959</c:v>
                </c:pt>
                <c:pt idx="97">
                  <c:v>930.71187997741197</c:v>
                </c:pt>
                <c:pt idx="98">
                  <c:v>931.26288422656</c:v>
                </c:pt>
                <c:pt idx="99">
                  <c:v>931.77558642485019</c:v>
                </c:pt>
                <c:pt idx="100">
                  <c:v>932.25240333944123</c:v>
                </c:pt>
                <c:pt idx="101">
                  <c:v>932.69561964795844</c:v>
                </c:pt>
                <c:pt idx="102">
                  <c:v>933.10739348840332</c:v>
                </c:pt>
                <c:pt idx="103">
                  <c:v>933.48976191563349</c:v>
                </c:pt>
                <c:pt idx="104">
                  <c:v>933.84464625237729</c:v>
                </c:pt>
                <c:pt idx="105">
                  <c:v>934.17385732436389</c:v>
                </c:pt>
                <c:pt idx="106">
                  <c:v>934.47910057065531</c:v>
                </c:pt>
                <c:pt idx="107">
                  <c:v>934.76198102166654</c:v>
                </c:pt>
                <c:pt idx="108">
                  <c:v>935.02400813866257</c:v>
                </c:pt>
                <c:pt idx="109">
                  <c:v>935.26660050971452</c:v>
                </c:pt>
                <c:pt idx="110">
                  <c:v>935.49109039820451</c:v>
                </c:pt>
                <c:pt idx="111">
                  <c:v>935.69872814098107</c:v>
                </c:pt>
                <c:pt idx="112">
                  <c:v>935.89068639418986</c:v>
                </c:pt>
                <c:pt idx="113">
                  <c:v>936.06806422564819</c:v>
                </c:pt>
                <c:pt idx="114">
                  <c:v>936.23189105339236</c:v>
                </c:pt>
                <c:pt idx="115">
                  <c:v>936.3831304307156</c:v>
                </c:pt>
                <c:pt idx="116">
                  <c:v>936.52268367862894</c:v>
                </c:pt>
                <c:pt idx="117">
                  <c:v>936.65139336722928</c:v>
                </c:pt>
                <c:pt idx="118">
                  <c:v>936.77004664794288</c:v>
                </c:pt>
                <c:pt idx="119">
                  <c:v>936.87937843904263</c:v>
                </c:pt>
                <c:pt idx="120">
                  <c:v>936.98007446721022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4D3-4D74-B291-92AB84DD2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8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S12'!$C$121:$C$251</c:f>
              <c:numCache>
                <c:formatCode>0.0000</c:formatCode>
                <c:ptCount val="131"/>
                <c:pt idx="0">
                  <c:v>0.45141860607294554</c:v>
                </c:pt>
                <c:pt idx="1">
                  <c:v>0.45082999371824573</c:v>
                </c:pt>
                <c:pt idx="2">
                  <c:v>0.44961282421023485</c:v>
                </c:pt>
                <c:pt idx="3">
                  <c:v>0.44794745259815411</c:v>
                </c:pt>
                <c:pt idx="4">
                  <c:v>0.44591102878838257</c:v>
                </c:pt>
                <c:pt idx="5">
                  <c:v>0.44355424106523594</c:v>
                </c:pt>
                <c:pt idx="6">
                  <c:v>0.44091552234106168</c:v>
                </c:pt>
                <c:pt idx="7">
                  <c:v>0.43802630236268975</c:v>
                </c:pt>
                <c:pt idx="8">
                  <c:v>0.43491347553382403</c:v>
                </c:pt>
                <c:pt idx="9">
                  <c:v>0.43160073045936803</c:v>
                </c:pt>
                <c:pt idx="10">
                  <c:v>0.42810933429492992</c:v>
                </c:pt>
                <c:pt idx="11">
                  <c:v>0.38696869781030185</c:v>
                </c:pt>
                <c:pt idx="12">
                  <c:v>0.34227621190151675</c:v>
                </c:pt>
                <c:pt idx="13">
                  <c:v>0.30025361534004702</c:v>
                </c:pt>
                <c:pt idx="14">
                  <c:v>0.26325273730059023</c:v>
                </c:pt>
                <c:pt idx="15">
                  <c:v>0.23168525058291095</c:v>
                </c:pt>
                <c:pt idx="16">
                  <c:v>0.20513079500222728</c:v>
                </c:pt>
                <c:pt idx="17">
                  <c:v>0.18289723248035189</c:v>
                </c:pt>
                <c:pt idx="18">
                  <c:v>0.16427122191961196</c:v>
                </c:pt>
                <c:pt idx="19">
                  <c:v>0.14861429836357193</c:v>
                </c:pt>
                <c:pt idx="20">
                  <c:v>0.13538872407117045</c:v>
                </c:pt>
                <c:pt idx="21">
                  <c:v>0.12415444940907555</c:v>
                </c:pt>
                <c:pt idx="22">
                  <c:v>0.11455610261927179</c:v>
                </c:pt>
                <c:pt idx="23">
                  <c:v>0.1063080941445088</c:v>
                </c:pt>
                <c:pt idx="24">
                  <c:v>9.9180947117947629E-2</c:v>
                </c:pt>
                <c:pt idx="25">
                  <c:v>9.2989789124983027E-2</c:v>
                </c:pt>
                <c:pt idx="26">
                  <c:v>8.7585050776065348E-2</c:v>
                </c:pt>
                <c:pt idx="27">
                  <c:v>8.2845099213688336E-2</c:v>
                </c:pt>
                <c:pt idx="28">
                  <c:v>7.8670460118820632E-2</c:v>
                </c:pt>
                <c:pt idx="29">
                  <c:v>7.4979301984429009E-2</c:v>
                </c:pt>
                <c:pt idx="30">
                  <c:v>7.1703906885194471E-2</c:v>
                </c:pt>
                <c:pt idx="31">
                  <c:v>6.8787906120806805E-2</c:v>
                </c:pt>
                <c:pt idx="32">
                  <c:v>6.6184107201986822E-2</c:v>
                </c:pt>
                <c:pt idx="33">
                  <c:v>6.3852778128510312E-2</c:v>
                </c:pt>
                <c:pt idx="34">
                  <c:v>6.1760286072238511E-2</c:v>
                </c:pt>
                <c:pt idx="35">
                  <c:v>5.9878011670218008E-2</c:v>
                </c:pt>
                <c:pt idx="36">
                  <c:v>5.8181478555149012E-2</c:v>
                </c:pt>
                <c:pt idx="37">
                  <c:v>5.6649651764586396E-2</c:v>
                </c:pt>
                <c:pt idx="38">
                  <c:v>5.5264369313896118E-2</c:v>
                </c:pt>
                <c:pt idx="39">
                  <c:v>5.4009879307366594E-2</c:v>
                </c:pt>
                <c:pt idx="40">
                  <c:v>5.2872461123368776E-2</c:v>
                </c:pt>
                <c:pt idx="41">
                  <c:v>5.1840113917407879E-2</c:v>
                </c:pt>
                <c:pt idx="42">
                  <c:v>5.0902299297957768E-2</c:v>
                </c:pt>
                <c:pt idx="43">
                  <c:v>5.0049727811428538E-2</c:v>
                </c:pt>
                <c:pt idx="44">
                  <c:v>4.9274181024723675E-2</c:v>
                </c:pt>
                <c:pt idx="45">
                  <c:v>4.8568362666750735E-2</c:v>
                </c:pt>
                <c:pt idx="46">
                  <c:v>4.7925773596814221E-2</c:v>
                </c:pt>
                <c:pt idx="47">
                  <c:v>4.7340606393120703E-2</c:v>
                </c:pt>
                <c:pt idx="48">
                  <c:v>4.6807656163035512E-2</c:v>
                </c:pt>
                <c:pt idx="49">
                  <c:v>4.6322244817135455E-2</c:v>
                </c:pt>
                <c:pt idx="50">
                  <c:v>4.5880156558795439E-2</c:v>
                </c:pt>
                <c:pt idx="51">
                  <c:v>4.547758274858521E-2</c:v>
                </c:pt>
                <c:pt idx="52">
                  <c:v>4.5111074630108175E-2</c:v>
                </c:pt>
                <c:pt idx="53">
                  <c:v>4.477750266805592E-2</c:v>
                </c:pt>
                <c:pt idx="54">
                  <c:v>4.447402146334755E-2</c:v>
                </c:pt>
                <c:pt idx="55">
                  <c:v>4.4198039384527085E-2</c:v>
                </c:pt>
                <c:pt idx="56">
                  <c:v>4.3947192197125277E-2</c:v>
                </c:pt>
                <c:pt idx="57">
                  <c:v>4.3719320089753592E-2</c:v>
                </c:pt>
                <c:pt idx="58">
                  <c:v>4.3512447592247559E-2</c:v>
                </c:pt>
                <c:pt idx="59">
                  <c:v>4.3324765961142125E-2</c:v>
                </c:pt>
                <c:pt idx="60">
                  <c:v>4.3154617674256428E-2</c:v>
                </c:pt>
                <c:pt idx="61">
                  <c:v>4.3000482731670821E-2</c:v>
                </c:pt>
                <c:pt idx="62">
                  <c:v>4.2860966506879414E-2</c:v>
                </c:pt>
                <c:pt idx="63">
                  <c:v>4.2734788930985153E-2</c:v>
                </c:pt>
                <c:pt idx="64">
                  <c:v>4.2620774825753389E-2</c:v>
                </c:pt>
                <c:pt idx="65">
                  <c:v>4.2517845229187633E-2</c:v>
                </c:pt>
                <c:pt idx="66">
                  <c:v>4.2425009580877887E-2</c:v>
                </c:pt>
                <c:pt idx="67">
                  <c:v>4.2341358654381205E-2</c:v>
                </c:pt>
                <c:pt idx="68">
                  <c:v>4.2266058140888546E-2</c:v>
                </c:pt>
                <c:pt idx="69">
                  <c:v>4.2198342802871498E-2</c:v>
                </c:pt>
                <c:pt idx="70">
                  <c:v>4.2137511128672402E-2</c:v>
                </c:pt>
                <c:pt idx="71">
                  <c:v>4.2082920429420252E-2</c:v>
                </c:pt>
                <c:pt idx="72">
                  <c:v>4.2033982328491065E-2</c:v>
                </c:pt>
                <c:pt idx="73">
                  <c:v>4.1990158601213252E-2</c:v>
                </c:pt>
                <c:pt idx="74">
                  <c:v>4.1950957328837649E-2</c:v>
                </c:pt>
                <c:pt idx="75">
                  <c:v>4.1915929336115425E-2</c:v>
                </c:pt>
                <c:pt idx="76">
                  <c:v>4.1884664886296483E-2</c:v>
                </c:pt>
                <c:pt idx="77">
                  <c:v>4.1856790611100037E-2</c:v>
                </c:pt>
                <c:pt idx="78">
                  <c:v>4.1831966656325111E-2</c:v>
                </c:pt>
                <c:pt idx="79">
                  <c:v>4.1809884026354528E-2</c:v>
                </c:pt>
                <c:pt idx="80">
                  <c:v>4.1790262112943191E-2</c:v>
                </c:pt>
                <c:pt idx="81">
                  <c:v>4.1772846395440974E-2</c:v>
                </c:pt>
                <c:pt idx="82">
                  <c:v>4.1757406301043444E-2</c:v>
                </c:pt>
                <c:pt idx="83">
                  <c:v>4.1743733214844238E-2</c:v>
                </c:pt>
                <c:pt idx="84">
                  <c:v>4.1731638630426865E-2</c:v>
                </c:pt>
                <c:pt idx="85">
                  <c:v>4.1720952432520754E-2</c:v>
                </c:pt>
                <c:pt idx="86">
                  <c:v>4.1711521303891337E-2</c:v>
                </c:pt>
                <c:pt idx="87">
                  <c:v>4.1703207249164598E-2</c:v>
                </c:pt>
                <c:pt idx="88">
                  <c:v>4.169588622872801E-2</c:v>
                </c:pt>
                <c:pt idx="89">
                  <c:v>4.1689446896222108E-2</c:v>
                </c:pt>
                <c:pt idx="90">
                  <c:v>4.1683789433456575E-2</c:v>
                </c:pt>
                <c:pt idx="91">
                  <c:v>4.1678824476865522E-2</c:v>
                </c:pt>
                <c:pt idx="92">
                  <c:v>4.1674472129869251E-2</c:v>
                </c:pt>
                <c:pt idx="93">
                  <c:v>4.1670661055742818E-2</c:v>
                </c:pt>
                <c:pt idx="94">
                  <c:v>4.1667327645811679E-2</c:v>
                </c:pt>
                <c:pt idx="95">
                  <c:v>4.1664415258006286E-2</c:v>
                </c:pt>
                <c:pt idx="96">
                  <c:v>4.166187352101447E-2</c:v>
                </c:pt>
                <c:pt idx="97">
                  <c:v>4.1659657699474918E-2</c:v>
                </c:pt>
                <c:pt idx="98">
                  <c:v>4.1657728115858432E-2</c:v>
                </c:pt>
                <c:pt idx="99">
                  <c:v>4.165604962488683E-2</c:v>
                </c:pt>
                <c:pt idx="100">
                  <c:v>4.1654591136542185E-2</c:v>
                </c:pt>
                <c:pt idx="101">
                  <c:v>4.1653325183921903E-2</c:v>
                </c:pt>
                <c:pt idx="102">
                  <c:v>4.1652227532396363E-2</c:v>
                </c:pt>
                <c:pt idx="103">
                  <c:v>4.1651276826726126E-2</c:v>
                </c:pt>
                <c:pt idx="104">
                  <c:v>4.1650454272993041E-2</c:v>
                </c:pt>
                <c:pt idx="105">
                  <c:v>4.1649743352393666E-2</c:v>
                </c:pt>
                <c:pt idx="106">
                  <c:v>4.1649129564133407E-2</c:v>
                </c:pt>
                <c:pt idx="107">
                  <c:v>4.1648600194844711E-2</c:v>
                </c:pt>
                <c:pt idx="108">
                  <c:v>4.1648144112131844E-2</c:v>
                </c:pt>
                <c:pt idx="109">
                  <c:v>4.164775158001742E-2</c:v>
                </c:pt>
                <c:pt idx="110">
                  <c:v>4.1647414094232137E-2</c:v>
                </c:pt>
                <c:pt idx="111">
                  <c:v>4.164712423544726E-2</c:v>
                </c:pt>
                <c:pt idx="112">
                  <c:v>4.164687553870057E-2</c:v>
                </c:pt>
                <c:pt idx="113">
                  <c:v>4.1646662377409216E-2</c:v>
                </c:pt>
                <c:pt idx="114">
                  <c:v>4.1646479860498187E-2</c:v>
                </c:pt>
                <c:pt idx="115">
                  <c:v>4.1646323741299368E-2</c:v>
                </c:pt>
                <c:pt idx="116">
                  <c:v>4.1646190336995646E-2</c:v>
                </c:pt>
                <c:pt idx="117">
                  <c:v>4.1646076457494879E-2</c:v>
                </c:pt>
                <c:pt idx="118">
                  <c:v>4.1645979342721955E-2</c:v>
                </c:pt>
                <c:pt idx="119">
                  <c:v>4.1645896607412788E-2</c:v>
                </c:pt>
                <c:pt idx="120">
                  <c:v>4.1645826192582371E-2</c:v>
                </c:pt>
                <c:pt idx="121">
                  <c:v>4.1645766322920615E-2</c:v>
                </c:pt>
                <c:pt idx="122">
                  <c:v>4.1645715469444226E-2</c:v>
                </c:pt>
                <c:pt idx="123">
                  <c:v>4.1645672316801829E-2</c:v>
                </c:pt>
                <c:pt idx="124">
                  <c:v>4.1645635734691655E-2</c:v>
                </c:pt>
                <c:pt idx="125">
                  <c:v>4.1645604752908641E-2</c:v>
                </c:pt>
                <c:pt idx="126">
                  <c:v>4.1645578539589195E-2</c:v>
                </c:pt>
                <c:pt idx="127">
                  <c:v>4.164555638226923E-2</c:v>
                </c:pt>
                <c:pt idx="128">
                  <c:v>4.164553767141338E-2</c:v>
                </c:pt>
                <c:pt idx="129">
                  <c:v>4.1645521886111647E-2</c:v>
                </c:pt>
                <c:pt idx="130">
                  <c:v>4.1645508581674436E-2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4F-4FF7-8B38-D3D895BC5CCA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S12'!$F$126:$F$251</c:f>
              <c:numCache>
                <c:formatCode>0.0000</c:formatCode>
                <c:ptCount val="126"/>
                <c:pt idx="0">
                  <c:v>0.35025374296450712</c:v>
                </c:pt>
                <c:pt idx="1">
                  <c:v>0.35005109421998826</c:v>
                </c:pt>
                <c:pt idx="2">
                  <c:v>0.34958494938257911</c:v>
                </c:pt>
                <c:pt idx="3">
                  <c:v>0.3489106709997124</c:v>
                </c:pt>
                <c:pt idx="4">
                  <c:v>0.34805361320463635</c:v>
                </c:pt>
                <c:pt idx="5">
                  <c:v>0.347030901686464</c:v>
                </c:pt>
                <c:pt idx="6">
                  <c:v>0.32992842230780356</c:v>
                </c:pt>
                <c:pt idx="7">
                  <c:v>0.30508660500193879</c:v>
                </c:pt>
                <c:pt idx="8">
                  <c:v>0.27731643389778632</c:v>
                </c:pt>
                <c:pt idx="9">
                  <c:v>0.24966240283927704</c:v>
                </c:pt>
                <c:pt idx="10">
                  <c:v>0.22381483236836555</c:v>
                </c:pt>
                <c:pt idx="11">
                  <c:v>0.20052964789243449</c:v>
                </c:pt>
                <c:pt idx="12">
                  <c:v>0.17999766401718595</c:v>
                </c:pt>
                <c:pt idx="13">
                  <c:v>0.16210828415623726</c:v>
                </c:pt>
                <c:pt idx="14">
                  <c:v>0.14661382133361184</c:v>
                </c:pt>
                <c:pt idx="15">
                  <c:v>0.13322216929396122</c:v>
                </c:pt>
                <c:pt idx="16">
                  <c:v>0.121644429826284</c:v>
                </c:pt>
                <c:pt idx="17">
                  <c:v>0.11161657114769931</c:v>
                </c:pt>
                <c:pt idx="18">
                  <c:v>0.10290709217569849</c:v>
                </c:pt>
                <c:pt idx="19">
                  <c:v>9.5317653060780827E-2</c:v>
                </c:pt>
                <c:pt idx="20">
                  <c:v>8.868050575993236E-2</c:v>
                </c:pt>
                <c:pt idx="21">
                  <c:v>8.2854738510011808E-2</c:v>
                </c:pt>
                <c:pt idx="22">
                  <c:v>7.772233507034744E-2</c:v>
                </c:pt>
                <c:pt idx="23">
                  <c:v>7.3184505324894081E-2</c:v>
                </c:pt>
                <c:pt idx="24">
                  <c:v>6.9158461660894691E-2</c:v>
                </c:pt>
                <c:pt idx="25">
                  <c:v>6.5574675942499938E-2</c:v>
                </c:pt>
                <c:pt idx="26">
                  <c:v>6.2374587938311812E-2</c:v>
                </c:pt>
                <c:pt idx="27">
                  <c:v>5.9508711083716956E-2</c:v>
                </c:pt>
                <c:pt idx="28">
                  <c:v>5.6935075751740963E-2</c:v>
                </c:pt>
                <c:pt idx="29">
                  <c:v>5.4617953373603881E-2</c:v>
                </c:pt>
                <c:pt idx="30">
                  <c:v>5.2526811444195597E-2</c:v>
                </c:pt>
                <c:pt idx="31">
                  <c:v>5.0635457020765759E-2</c:v>
                </c:pt>
                <c:pt idx="32">
                  <c:v>4.892133354942628E-2</c:v>
                </c:pt>
                <c:pt idx="33">
                  <c:v>4.7364942239452382E-2</c:v>
                </c:pt>
                <c:pt idx="34">
                  <c:v>4.5949364618856063E-2</c:v>
                </c:pt>
                <c:pt idx="35">
                  <c:v>4.4659867384334112E-2</c:v>
                </c:pt>
                <c:pt idx="36">
                  <c:v>4.3483574311485265E-2</c:v>
                </c:pt>
                <c:pt idx="37">
                  <c:v>4.2409192943304544E-2</c:v>
                </c:pt>
                <c:pt idx="38">
                  <c:v>4.1426786148410832E-2</c:v>
                </c:pt>
                <c:pt idx="39">
                  <c:v>4.0527580543468465E-2</c:v>
                </c:pt>
                <c:pt idx="40">
                  <c:v>3.9703805298524998E-2</c:v>
                </c:pt>
                <c:pt idx="41">
                  <c:v>3.8948556065107401E-2</c:v>
                </c:pt>
                <c:pt idx="42">
                  <c:v>3.8255679746205855E-2</c:v>
                </c:pt>
                <c:pt idx="43">
                  <c:v>3.7619676613923687E-2</c:v>
                </c:pt>
                <c:pt idx="44">
                  <c:v>3.7035616913808161E-2</c:v>
                </c:pt>
                <c:pt idx="45">
                  <c:v>3.6499069605852454E-2</c:v>
                </c:pt>
                <c:pt idx="46">
                  <c:v>3.6006041305575699E-2</c:v>
                </c:pt>
                <c:pt idx="47">
                  <c:v>3.5552923824014426E-2</c:v>
                </c:pt>
                <c:pt idx="48">
                  <c:v>3.5136448978405038E-2</c:v>
                </c:pt>
                <c:pt idx="49">
                  <c:v>3.4753649568114837E-2</c:v>
                </c:pt>
                <c:pt idx="50">
                  <c:v>3.440182559276838E-2</c:v>
                </c:pt>
                <c:pt idx="51">
                  <c:v>3.4078514939306269E-2</c:v>
                </c:pt>
                <c:pt idx="52">
                  <c:v>3.378146788812264E-2</c:v>
                </c:pt>
                <c:pt idx="53">
                  <c:v>3.3508624890427094E-2</c:v>
                </c:pt>
                <c:pt idx="54">
                  <c:v>3.3258097153556196E-2</c:v>
                </c:pt>
                <c:pt idx="55">
                  <c:v>3.3028149641323321E-2</c:v>
                </c:pt>
                <c:pt idx="56">
                  <c:v>3.2817186155230701E-2</c:v>
                </c:pt>
                <c:pt idx="57">
                  <c:v>3.2623736211558396E-2</c:v>
                </c:pt>
                <c:pt idx="58">
                  <c:v>3.244644347068628E-2</c:v>
                </c:pt>
                <c:pt idx="59">
                  <c:v>3.2284055509867925E-2</c:v>
                </c:pt>
                <c:pt idx="60">
                  <c:v>3.2135414760176444E-2</c:v>
                </c:pt>
                <c:pt idx="61">
                  <c:v>3.1999450453393391E-2</c:v>
                </c:pt>
                <c:pt idx="62">
                  <c:v>3.1875171445956176E-2</c:v>
                </c:pt>
                <c:pt idx="63">
                  <c:v>3.1761659805324936E-2</c:v>
                </c:pt>
                <c:pt idx="64">
                  <c:v>3.1658065059777384E-2</c:v>
                </c:pt>
                <c:pt idx="65">
                  <c:v>3.1563599026098045E-2</c:v>
                </c:pt>
                <c:pt idx="66">
                  <c:v>3.1477531141235353E-2</c:v>
                </c:pt>
                <c:pt idx="67">
                  <c:v>3.139918423403399E-2</c:v>
                </c:pt>
                <c:pt idx="68">
                  <c:v>3.1327930681841983E-2</c:v>
                </c:pt>
                <c:pt idx="69">
                  <c:v>3.1263188904332648E-2</c:v>
                </c:pt>
                <c:pt idx="70">
                  <c:v>3.1204420153430477E-2</c:v>
                </c:pt>
                <c:pt idx="71">
                  <c:v>3.1151125563921148E-2</c:v>
                </c:pt>
                <c:pt idx="72">
                  <c:v>3.1102843434270042E-2</c:v>
                </c:pt>
                <c:pt idx="73">
                  <c:v>3.1059146711467412E-2</c:v>
                </c:pt>
                <c:pt idx="74">
                  <c:v>3.10196406574413E-2</c:v>
                </c:pt>
                <c:pt idx="75">
                  <c:v>3.0983960677801774E-2</c:v>
                </c:pt>
                <c:pt idx="76">
                  <c:v>3.0951770296462049E-2</c:v>
                </c:pt>
                <c:pt idx="77">
                  <c:v>3.0922759262075734E-2</c:v>
                </c:pt>
                <c:pt idx="78">
                  <c:v>3.0896641774281239E-2</c:v>
                </c:pt>
                <c:pt idx="79">
                  <c:v>3.0873154819495322E-2</c:v>
                </c:pt>
                <c:pt idx="80">
                  <c:v>3.0852056607483701E-2</c:v>
                </c:pt>
                <c:pt idx="81">
                  <c:v>3.0833125101190906E-2</c:v>
                </c:pt>
                <c:pt idx="82">
                  <c:v>3.081615663336288E-2</c:v>
                </c:pt>
                <c:pt idx="83">
                  <c:v>3.080096460437088E-2</c:v>
                </c:pt>
                <c:pt idx="84">
                  <c:v>3.0787378256368094E-2</c:v>
                </c:pt>
                <c:pt idx="85">
                  <c:v>3.0775241519501811E-2</c:v>
                </c:pt>
                <c:pt idx="86">
                  <c:v>3.0764411926384325E-2</c:v>
                </c:pt>
                <c:pt idx="87">
                  <c:v>3.0754759591411027E-2</c:v>
                </c:pt>
                <c:pt idx="88">
                  <c:v>3.0746166251821378E-2</c:v>
                </c:pt>
                <c:pt idx="89">
                  <c:v>3.073852436763963E-2</c:v>
                </c:pt>
                <c:pt idx="90">
                  <c:v>3.0731736277820908E-2</c:v>
                </c:pt>
                <c:pt idx="91">
                  <c:v>3.0725713410074108E-2</c:v>
                </c:pt>
                <c:pt idx="92">
                  <c:v>3.0720375541945694E-2</c:v>
                </c:pt>
                <c:pt idx="93">
                  <c:v>3.0715650110835359E-2</c:v>
                </c:pt>
                <c:pt idx="94">
                  <c:v>3.0711471570682859E-2</c:v>
                </c:pt>
                <c:pt idx="95">
                  <c:v>3.0707780793120032E-2</c:v>
                </c:pt>
                <c:pt idx="96">
                  <c:v>3.0704524510928095E-2</c:v>
                </c:pt>
                <c:pt idx="97">
                  <c:v>3.0701654801681407E-2</c:v>
                </c:pt>
                <c:pt idx="98">
                  <c:v>3.0699128609497726E-2</c:v>
                </c:pt>
                <c:pt idx="99">
                  <c:v>3.0696907302854071E-2</c:v>
                </c:pt>
                <c:pt idx="100">
                  <c:v>3.0694956266467913E-2</c:v>
                </c:pt>
                <c:pt idx="101">
                  <c:v>3.0693244525287131E-2</c:v>
                </c:pt>
                <c:pt idx="102">
                  <c:v>3.0691744398679225E-2</c:v>
                </c:pt>
                <c:pt idx="103">
                  <c:v>3.0690431182961567E-2</c:v>
                </c:pt>
                <c:pt idx="104">
                  <c:v>3.0689282860469361E-2</c:v>
                </c:pt>
                <c:pt idx="105">
                  <c:v>3.068827983341731E-2</c:v>
                </c:pt>
                <c:pt idx="106">
                  <c:v>3.0687404680873196E-2</c:v>
                </c:pt>
                <c:pt idx="107">
                  <c:v>3.0686641937227602E-2</c:v>
                </c:pt>
                <c:pt idx="108">
                  <c:v>3.0685977890612136E-2</c:v>
                </c:pt>
                <c:pt idx="109">
                  <c:v>3.0685400399788836E-2</c:v>
                </c:pt>
                <c:pt idx="110">
                  <c:v>3.0684898728105321E-2</c:v>
                </c:pt>
                <c:pt idx="111">
                  <c:v>3.0684463393182863E-2</c:v>
                </c:pt>
                <c:pt idx="112">
                  <c:v>3.0684086031077366E-2</c:v>
                </c:pt>
                <c:pt idx="113">
                  <c:v>3.0683759273725925E-2</c:v>
                </c:pt>
                <c:pt idx="114">
                  <c:v>3.0683476638563651E-2</c:v>
                </c:pt>
                <c:pt idx="115">
                  <c:v>3.0683232429265794E-2</c:v>
                </c:pt>
                <c:pt idx="116">
                  <c:v>3.0683021646639455E-2</c:v>
                </c:pt>
                <c:pt idx="117">
                  <c:v>3.0682839908756157E-2</c:v>
                </c:pt>
                <c:pt idx="118">
                  <c:v>3.0682683379481188E-2</c:v>
                </c:pt>
                <c:pt idx="119">
                  <c:v>3.0682548704618073E-2</c:v>
                </c:pt>
                <c:pt idx="120">
                  <c:v>3.0682432954946045E-2</c:v>
                </c:pt>
                <c:pt idx="121">
                  <c:v>3.0682333575484971E-2</c:v>
                </c:pt>
                <c:pt idx="122">
                  <c:v>3.0682248340376243E-2</c:v>
                </c:pt>
                <c:pt idx="123">
                  <c:v>3.0682175312818805E-2</c:v>
                </c:pt>
                <c:pt idx="124">
                  <c:v>3.0682112809547277E-2</c:v>
                </c:pt>
                <c:pt idx="125">
                  <c:v>3.0682059369384118E-2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4F-4FF7-8B38-D3D895BC5CCA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S12'!$I$128:$I$251</c:f>
              <c:numCache>
                <c:formatCode>0.0000</c:formatCode>
                <c:ptCount val="124"/>
                <c:pt idx="0">
                  <c:v>0.30908858476108092</c:v>
                </c:pt>
                <c:pt idx="1">
                  <c:v>0.30897187297695466</c:v>
                </c:pt>
                <c:pt idx="2">
                  <c:v>0.3086880586931004</c:v>
                </c:pt>
                <c:pt idx="3">
                  <c:v>0.3082653776630408</c:v>
                </c:pt>
                <c:pt idx="4">
                  <c:v>0.29826763735887435</c:v>
                </c:pt>
                <c:pt idx="5">
                  <c:v>0.28101875092591133</c:v>
                </c:pt>
                <c:pt idx="6">
                  <c:v>0.25992364749110197</c:v>
                </c:pt>
                <c:pt idx="7">
                  <c:v>0.23750357513776071</c:v>
                </c:pt>
                <c:pt idx="8">
                  <c:v>0.21545932766865972</c:v>
                </c:pt>
                <c:pt idx="9">
                  <c:v>0.19478917641645185</c:v>
                </c:pt>
                <c:pt idx="10">
                  <c:v>0.17597570853889449</c:v>
                </c:pt>
                <c:pt idx="11">
                  <c:v>0.15916697626700652</c:v>
                </c:pt>
                <c:pt idx="12">
                  <c:v>0.1443165628680633</c:v>
                </c:pt>
                <c:pt idx="13">
                  <c:v>0.13127839799243771</c:v>
                </c:pt>
                <c:pt idx="14">
                  <c:v>0.11986523581727615</c:v>
                </c:pt>
                <c:pt idx="15">
                  <c:v>0.10988196760724182</c:v>
                </c:pt>
                <c:pt idx="16">
                  <c:v>0.1011429932922249</c:v>
                </c:pt>
                <c:pt idx="17">
                  <c:v>9.3480123579889038E-2</c:v>
                </c:pt>
                <c:pt idx="18">
                  <c:v>8.6745167204529211E-2</c:v>
                </c:pt>
                <c:pt idx="19">
                  <c:v>8.0809721522607236E-2</c:v>
                </c:pt>
                <c:pt idx="20">
                  <c:v>7.5563627207044168E-2</c:v>
                </c:pt>
                <c:pt idx="21">
                  <c:v>7.09129001993659E-2</c:v>
                </c:pt>
                <c:pt idx="22">
                  <c:v>6.6777572028002802E-2</c:v>
                </c:pt>
                <c:pt idx="23">
                  <c:v>6.308965099955606E-2</c:v>
                </c:pt>
                <c:pt idx="24">
                  <c:v>5.9791295472521697E-2</c:v>
                </c:pt>
                <c:pt idx="25">
                  <c:v>5.6833225632267705E-2</c:v>
                </c:pt>
                <c:pt idx="26">
                  <c:v>5.4173367499401617E-2</c:v>
                </c:pt>
                <c:pt idx="27">
                  <c:v>5.1775708032079849E-2</c:v>
                </c:pt>
                <c:pt idx="28">
                  <c:v>4.9609334899726285E-2</c:v>
                </c:pt>
                <c:pt idx="29">
                  <c:v>4.7647634150491412E-2</c:v>
                </c:pt>
                <c:pt idx="30">
                  <c:v>4.5867620975910087E-2</c:v>
                </c:pt>
                <c:pt idx="31">
                  <c:v>4.4249381688055395E-2</c:v>
                </c:pt>
                <c:pt idx="32">
                  <c:v>4.2775608133330742E-2</c:v>
                </c:pt>
                <c:pt idx="33">
                  <c:v>4.1431208714042052E-2</c:v>
                </c:pt>
                <c:pt idx="34">
                  <c:v>4.0202982819997339E-2</c:v>
                </c:pt>
                <c:pt idx="35">
                  <c:v>3.9079347741902214E-2</c:v>
                </c:pt>
                <c:pt idx="36">
                  <c:v>3.8050109054908611E-2</c:v>
                </c:pt>
                <c:pt idx="37">
                  <c:v>3.7106267057556284E-2</c:v>
                </c:pt>
                <c:pt idx="38">
                  <c:v>3.6239853170448387E-2</c:v>
                </c:pt>
                <c:pt idx="39">
                  <c:v>3.5443791282758985E-2</c:v>
                </c:pt>
                <c:pt idx="40">
                  <c:v>3.4711779922228445E-2</c:v>
                </c:pt>
                <c:pt idx="41">
                  <c:v>3.4038191849976619E-2</c:v>
                </c:pt>
                <c:pt idx="42">
                  <c:v>3.3417988274470692E-2</c:v>
                </c:pt>
                <c:pt idx="43">
                  <c:v>3.2846645363713477E-2</c:v>
                </c:pt>
                <c:pt idx="44">
                  <c:v>3.2320091131297954E-2</c:v>
                </c:pt>
                <c:pt idx="45">
                  <c:v>3.1834651096867603E-2</c:v>
                </c:pt>
                <c:pt idx="46">
                  <c:v>3.13870013881348E-2</c:v>
                </c:pt>
                <c:pt idx="47">
                  <c:v>3.0974128170820989E-2</c:v>
                </c:pt>
                <c:pt idx="48">
                  <c:v>3.0593292473498464E-2</c:v>
                </c:pt>
                <c:pt idx="49">
                  <c:v>3.0241999623470524E-2</c:v>
                </c:pt>
                <c:pt idx="50">
                  <c:v>2.9917972633294512E-2</c:v>
                </c:pt>
                <c:pt idx="51">
                  <c:v>2.9619128980009249E-2</c:v>
                </c:pt>
                <c:pt idx="52">
                  <c:v>2.9343560304365992E-2</c:v>
                </c:pt>
                <c:pt idx="53">
                  <c:v>2.9089514628459857E-2</c:v>
                </c:pt>
                <c:pt idx="54">
                  <c:v>2.8855380749622947E-2</c:v>
                </c:pt>
                <c:pt idx="55">
                  <c:v>2.8639674518309951E-2</c:v>
                </c:pt>
                <c:pt idx="56">
                  <c:v>2.8441026749650041E-2</c:v>
                </c:pt>
                <c:pt idx="57">
                  <c:v>2.8258172553717844E-2</c:v>
                </c:pt>
                <c:pt idx="58">
                  <c:v>2.8089941899505973E-2</c:v>
                </c:pt>
                <c:pt idx="59">
                  <c:v>2.7935251252982369E-2</c:v>
                </c:pt>
                <c:pt idx="60">
                  <c:v>2.7793096151236749E-2</c:v>
                </c:pt>
                <c:pt idx="61">
                  <c:v>2.7662544593186639E-2</c:v>
                </c:pt>
                <c:pt idx="62">
                  <c:v>2.7542731143134231E-2</c:v>
                </c:pt>
                <c:pt idx="63">
                  <c:v>2.743285165706388E-2</c:v>
                </c:pt>
                <c:pt idx="64">
                  <c:v>2.7332158553297507E-2</c:v>
                </c:pt>
                <c:pt idx="65">
                  <c:v>2.7239956559268856E-2</c:v>
                </c:pt>
                <c:pt idx="66">
                  <c:v>2.715559887497894E-2</c:v>
                </c:pt>
                <c:pt idx="67">
                  <c:v>2.7078483701352605E-2</c:v>
                </c:pt>
                <c:pt idx="68">
                  <c:v>2.7008051088394967E-2</c:v>
                </c:pt>
                <c:pt idx="69">
                  <c:v>2.6943780063885005E-2</c:v>
                </c:pt>
                <c:pt idx="70">
                  <c:v>2.6885186008456071E-2</c:v>
                </c:pt>
                <c:pt idx="71">
                  <c:v>2.6831818247395514E-2</c:v>
                </c:pt>
                <c:pt idx="72">
                  <c:v>2.6783257833429105E-2</c:v>
                </c:pt>
                <c:pt idx="73">
                  <c:v>2.6739115498208104E-2</c:v>
                </c:pt>
                <c:pt idx="74">
                  <c:v>2.6699029753245257E-2</c:v>
                </c:pt>
                <c:pt idx="75">
                  <c:v>2.6662665123700101E-2</c:v>
                </c:pt>
                <c:pt idx="76">
                  <c:v>2.6629710500736013E-2</c:v>
                </c:pt>
                <c:pt idx="77">
                  <c:v>2.6599877600197924E-2</c:v>
                </c:pt>
                <c:pt idx="78">
                  <c:v>2.6572899517122953E-2</c:v>
                </c:pt>
                <c:pt idx="79">
                  <c:v>2.6548529367124395E-2</c:v>
                </c:pt>
                <c:pt idx="80">
                  <c:v>2.6526539007008333E-2</c:v>
                </c:pt>
                <c:pt idx="81">
                  <c:v>2.6506717828113736E-2</c:v>
                </c:pt>
                <c:pt idx="82">
                  <c:v>2.6488871616832398E-2</c:v>
                </c:pt>
                <c:pt idx="83">
                  <c:v>2.6472821477582759E-2</c:v>
                </c:pt>
                <c:pt idx="84">
                  <c:v>2.6458402814198988E-2</c:v>
                </c:pt>
                <c:pt idx="85">
                  <c:v>2.6445464366269246E-2</c:v>
                </c:pt>
                <c:pt idx="86">
                  <c:v>2.6433867297429036E-2</c:v>
                </c:pt>
                <c:pt idx="87">
                  <c:v>2.6423484333000756E-2</c:v>
                </c:pt>
                <c:pt idx="88">
                  <c:v>2.6414198944680275E-2</c:v>
                </c:pt>
                <c:pt idx="89">
                  <c:v>2.6405904580217306E-2</c:v>
                </c:pt>
                <c:pt idx="90">
                  <c:v>2.6398503936228203E-2</c:v>
                </c:pt>
                <c:pt idx="91">
                  <c:v>2.6391908272426465E-2</c:v>
                </c:pt>
                <c:pt idx="92">
                  <c:v>2.638603676566624E-2</c:v>
                </c:pt>
                <c:pt idx="93">
                  <c:v>2.638081590227391E-2</c:v>
                </c:pt>
                <c:pt idx="94">
                  <c:v>2.637617890719969E-2</c:v>
                </c:pt>
                <c:pt idx="95">
                  <c:v>2.637206520855951E-2</c:v>
                </c:pt>
                <c:pt idx="96">
                  <c:v>2.6368419936162957E-2</c:v>
                </c:pt>
                <c:pt idx="97">
                  <c:v>2.6365193452639133E-2</c:v>
                </c:pt>
                <c:pt idx="98">
                  <c:v>2.6362340915782625E-2</c:v>
                </c:pt>
                <c:pt idx="99">
                  <c:v>2.635982187074886E-2</c:v>
                </c:pt>
                <c:pt idx="100">
                  <c:v>2.635759987073466E-2</c:v>
                </c:pt>
                <c:pt idx="101">
                  <c:v>2.6355642124786787E-2</c:v>
                </c:pt>
                <c:pt idx="102">
                  <c:v>2.6353919171390832E-2</c:v>
                </c:pt>
                <c:pt idx="103">
                  <c:v>2.6352404576505242E-2</c:v>
                </c:pt>
                <c:pt idx="104">
                  <c:v>2.6351074654721487E-2</c:v>
                </c:pt>
                <c:pt idx="105">
                  <c:v>2.6349908212251763E-2</c:v>
                </c:pt>
                <c:pt idx="106">
                  <c:v>2.6348886310469982E-2</c:v>
                </c:pt>
                <c:pt idx="107">
                  <c:v>2.6347992048760694E-2</c:v>
                </c:pt>
                <c:pt idx="108">
                  <c:v>2.6347210365462847E-2</c:v>
                </c:pt>
                <c:pt idx="109">
                  <c:v>2.6346527855731779E-2</c:v>
                </c:pt>
                <c:pt idx="110">
                  <c:v>2.6345932605182077E-2</c:v>
                </c:pt>
                <c:pt idx="111">
                  <c:v>2.6345414038216181E-2</c:v>
                </c:pt>
                <c:pt idx="112">
                  <c:v>2.6344962779988147E-2</c:v>
                </c:pt>
                <c:pt idx="113">
                  <c:v>2.6344570530998253E-2</c:v>
                </c:pt>
                <c:pt idx="114">
                  <c:v>2.6344229953361858E-2</c:v>
                </c:pt>
                <c:pt idx="115">
                  <c:v>2.6343934567844323E-2</c:v>
                </c:pt>
                <c:pt idx="116">
                  <c:v>2.6343678660802828E-2</c:v>
                </c:pt>
                <c:pt idx="117">
                  <c:v>2.6343457200224768E-2</c:v>
                </c:pt>
                <c:pt idx="118">
                  <c:v>2.6343265760101018E-2</c:v>
                </c:pt>
                <c:pt idx="119">
                  <c:v>2.6343100452420082E-2</c:v>
                </c:pt>
                <c:pt idx="120">
                  <c:v>2.6342957866116096E-2</c:v>
                </c:pt>
                <c:pt idx="121">
                  <c:v>2.6342835012349079E-2</c:v>
                </c:pt>
                <c:pt idx="122">
                  <c:v>2.6342729275539892E-2</c:v>
                </c:pt>
                <c:pt idx="123">
                  <c:v>2.6342638369624926E-2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4F-4FF7-8B38-D3D895BC5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5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S12'!$B$121:$B$251</c:f>
              <c:numCache>
                <c:formatCode>0</c:formatCode>
                <c:ptCount val="131"/>
                <c:pt idx="0">
                  <c:v>44.304775503135033</c:v>
                </c:pt>
                <c:pt idx="1">
                  <c:v>44.362620674478364</c:v>
                </c:pt>
                <c:pt idx="2">
                  <c:v>44.482716957931302</c:v>
                </c:pt>
                <c:pt idx="3">
                  <c:v>44.648094065492216</c:v>
                </c:pt>
                <c:pt idx="4">
                  <c:v>44.85199671859084</c:v>
                </c:pt>
                <c:pt idx="5">
                  <c:v>45.090313987232264</c:v>
                </c:pt>
                <c:pt idx="6">
                  <c:v>45.360163084776559</c:v>
                </c:pt>
                <c:pt idx="7">
                  <c:v>45.659358563906096</c:v>
                </c:pt>
                <c:pt idx="8">
                  <c:v>45.986158454739723</c:v>
                </c:pt>
                <c:pt idx="9">
                  <c:v>46.339124539277975</c:v>
                </c:pt>
                <c:pt idx="10">
                  <c:v>46.717037910277725</c:v>
                </c:pt>
                <c:pt idx="11">
                  <c:v>51.683766964025381</c:v>
                </c:pt>
                <c:pt idx="12">
                  <c:v>58.432340035814718</c:v>
                </c:pt>
                <c:pt idx="13">
                  <c:v>66.610355306960571</c:v>
                </c:pt>
                <c:pt idx="14">
                  <c:v>75.972619335628679</c:v>
                </c:pt>
                <c:pt idx="15">
                  <c:v>86.324010482673316</c:v>
                </c:pt>
                <c:pt idx="16">
                  <c:v>97.498769016045799</c:v>
                </c:pt>
                <c:pt idx="17">
                  <c:v>109.35102586720956</c:v>
                </c:pt>
                <c:pt idx="18">
                  <c:v>121.74987052684878</c:v>
                </c:pt>
                <c:pt idx="19">
                  <c:v>134.57655299809539</c:v>
                </c:pt>
                <c:pt idx="20">
                  <c:v>147.72278959868549</c:v>
                </c:pt>
                <c:pt idx="21">
                  <c:v>161.08967576427449</c:v>
                </c:pt>
                <c:pt idx="22">
                  <c:v>174.58694510994474</c:v>
                </c:pt>
                <c:pt idx="23">
                  <c:v>188.1324292467628</c:v>
                </c:pt>
                <c:pt idx="24">
                  <c:v>201.65163351601865</c:v>
                </c:pt>
                <c:pt idx="25">
                  <c:v>215.07737772282695</c:v>
                </c:pt>
                <c:pt idx="26">
                  <c:v>228.34947086044806</c:v>
                </c:pt>
                <c:pt idx="27">
                  <c:v>241.41440097032847</c:v>
                </c:pt>
                <c:pt idx="28">
                  <c:v>254.22502893453049</c:v>
                </c:pt>
                <c:pt idx="29">
                  <c:v>266.74027992623098</c:v>
                </c:pt>
                <c:pt idx="30">
                  <c:v>278.9248294660166</c:v>
                </c:pt>
                <c:pt idx="31">
                  <c:v>290.74878314911297</c:v>
                </c:pt>
                <c:pt idx="32">
                  <c:v>302.18735049129145</c:v>
                </c:pt>
                <c:pt idx="33">
                  <c:v>313.22051422332686</c:v>
                </c:pt>
                <c:pt idx="34">
                  <c:v>323.83269689856695</c:v>
                </c:pt>
                <c:pt idx="35">
                  <c:v>334.01242696820469</c:v>
                </c:pt>
                <c:pt idx="36">
                  <c:v>343.75200659506129</c:v>
                </c:pt>
                <c:pt idx="37">
                  <c:v>353.04718346923136</c:v>
                </c:pt>
                <c:pt idx="38">
                  <c:v>361.89682879400993</c:v>
                </c:pt>
                <c:pt idx="39">
                  <c:v>370.30262345489319</c:v>
                </c:pt>
                <c:pt idx="40">
                  <c:v>378.26875418818594</c:v>
                </c:pt>
                <c:pt idx="41">
                  <c:v>385.80162134412308</c:v>
                </c:pt>
                <c:pt idx="42">
                  <c:v>392.90955960416534</c:v>
                </c:pt>
                <c:pt idx="43">
                  <c:v>399.60257277229641</c:v>
                </c:pt>
                <c:pt idx="44">
                  <c:v>405.89208352270447</c:v>
                </c:pt>
                <c:pt idx="45">
                  <c:v>411.79069875649191</c:v>
                </c:pt>
                <c:pt idx="46">
                  <c:v>417.31199100204952</c:v>
                </c:pt>
                <c:pt idx="47">
                  <c:v>422.47029609038339</c:v>
                </c:pt>
                <c:pt idx="48">
                  <c:v>427.28052715004787</c:v>
                </c:pt>
                <c:pt idx="49">
                  <c:v>431.75800479776467</c:v>
                </c:pt>
                <c:pt idx="50">
                  <c:v>435.91830325099244</c:v>
                </c:pt>
                <c:pt idx="51">
                  <c:v>439.77711195791716</c:v>
                </c:pt>
                <c:pt idx="52">
                  <c:v>443.35011222835152</c:v>
                </c:pt>
                <c:pt idx="53">
                  <c:v>446.6528682553776</c:v>
                </c:pt>
                <c:pt idx="54">
                  <c:v>449.70073184145565</c:v>
                </c:pt>
                <c:pt idx="55">
                  <c:v>452.5087600831821</c:v>
                </c:pt>
                <c:pt idx="56">
                  <c:v>455.0916452247946</c:v>
                </c:pt>
                <c:pt idx="57">
                  <c:v>457.46365586063536</c:v>
                </c:pt>
                <c:pt idx="58">
                  <c:v>459.63858864982166</c:v>
                </c:pt>
                <c:pt idx="59">
                  <c:v>461.62972970097405</c:v>
                </c:pt>
                <c:pt idx="60">
                  <c:v>463.44982478968535</c:v>
                </c:pt>
                <c:pt idx="61">
                  <c:v>465.11105758516408</c:v>
                </c:pt>
                <c:pt idx="62">
                  <c:v>466.62503508384242</c:v>
                </c:pt>
                <c:pt idx="63">
                  <c:v>468.00277947550273</c:v>
                </c:pt>
                <c:pt idx="64">
                  <c:v>469.25472570046054</c:v>
                </c:pt>
                <c:pt idx="65">
                  <c:v>470.39072399347293</c:v>
                </c:pt>
                <c:pt idx="66">
                  <c:v>471.42004675031467</c:v>
                </c:pt>
                <c:pt idx="67">
                  <c:v>472.35139909546888</c:v>
                </c:pt>
                <c:pt idx="68">
                  <c:v>473.19293257328462</c:v>
                </c:pt>
                <c:pt idx="69">
                  <c:v>473.95226142954238</c:v>
                </c:pt>
                <c:pt idx="70">
                  <c:v>474.63648099498289</c:v>
                </c:pt>
                <c:pt idx="71">
                  <c:v>475.25218772644786</c:v>
                </c:pt>
                <c:pt idx="72">
                  <c:v>475.80550050438109</c:v>
                </c:pt>
                <c:pt idx="73">
                  <c:v>476.30208282714432</c:v>
                </c:pt>
                <c:pt idx="74">
                  <c:v>476.74716558260121</c:v>
                </c:pt>
                <c:pt idx="75">
                  <c:v>477.14557011545691</c:v>
                </c:pt>
                <c:pt idx="76">
                  <c:v>477.50173134472072</c:v>
                </c:pt>
                <c:pt idx="77">
                  <c:v>477.81972071925134</c:v>
                </c:pt>
                <c:pt idx="78">
                  <c:v>478.10326883055933</c:v>
                </c:pt>
                <c:pt idx="79">
                  <c:v>478.35578753084224</c:v>
                </c:pt>
                <c:pt idx="80">
                  <c:v>478.5803914306066</c:v>
                </c:pt>
                <c:pt idx="81">
                  <c:v>478.77991867422207</c:v>
                </c:pt>
                <c:pt idx="82">
                  <c:v>478.95695091340565</c:v>
                </c:pt>
                <c:pt idx="83">
                  <c:v>479.11383241803395</c:v>
                </c:pt>
                <c:pt idx="84">
                  <c:v>479.25268828092084</c:v>
                </c:pt>
                <c:pt idx="85">
                  <c:v>479.37544168839133</c:v>
                </c:pt>
                <c:pt idx="86">
                  <c:v>479.48383024174586</c:v>
                </c:pt>
                <c:pt idx="87">
                  <c:v>479.57942132617728</c:v>
                </c:pt>
                <c:pt idx="88">
                  <c:v>479.66362653350245</c:v>
                </c:pt>
                <c:pt idx="89">
                  <c:v>479.73771515333772</c:v>
                </c:pt>
                <c:pt idx="90">
                  <c:v>479.80282675421637</c:v>
                </c:pt>
                <c:pt idx="91">
                  <c:v>479.8599828817463</c:v>
                </c:pt>
                <c:pt idx="92">
                  <c:v>479.91009790536606</c:v>
                </c:pt>
                <c:pt idx="93">
                  <c:v>479.95398904869813</c:v>
                </c:pt>
                <c:pt idx="94">
                  <c:v>479.99238564103985</c:v>
                </c:pt>
                <c:pt idx="95">
                  <c:v>480.02593762927648</c:v>
                </c:pt>
                <c:pt idx="96">
                  <c:v>480.05522339056341</c:v>
                </c:pt>
                <c:pt idx="97">
                  <c:v>480.08075688658579</c:v>
                </c:pt>
                <c:pt idx="98">
                  <c:v>480.10299420016423</c:v>
                </c:pt>
                <c:pt idx="99">
                  <c:v>480.12233949450831</c:v>
                </c:pt>
                <c:pt idx="100">
                  <c:v>480.13915043460037</c:v>
                </c:pt>
                <c:pt idx="101">
                  <c:v>480.15374310908453</c:v>
                </c:pt>
                <c:pt idx="102">
                  <c:v>480.16639648970408</c:v>
                </c:pt>
                <c:pt idx="103">
                  <c:v>480.1773564638172</c:v>
                </c:pt>
                <c:pt idx="104">
                  <c:v>480.18683947388269</c:v>
                </c:pt>
                <c:pt idx="105">
                  <c:v>480.19503579607471</c:v>
                </c:pt>
                <c:pt idx="106">
                  <c:v>480.20211248840155</c:v>
                </c:pt>
                <c:pt idx="107">
                  <c:v>480.20821603688881</c:v>
                </c:pt>
                <c:pt idx="108">
                  <c:v>480.2134747265755</c:v>
                </c:pt>
                <c:pt idx="109">
                  <c:v>480.21800076227873</c:v>
                </c:pt>
                <c:pt idx="110">
                  <c:v>480.22189216232408</c:v>
                </c:pt>
                <c:pt idx="111">
                  <c:v>480.22523444673595</c:v>
                </c:pt>
                <c:pt idx="112">
                  <c:v>480.22810213973673</c:v>
                </c:pt>
                <c:pt idx="113">
                  <c:v>480.23056010483049</c:v>
                </c:pt>
                <c:pt idx="114">
                  <c:v>480.23266472924792</c:v>
                </c:pt>
                <c:pt idx="115">
                  <c:v>480.23446497311409</c:v>
                </c:pt>
                <c:pt idx="116">
                  <c:v>480.23600329736183</c:v>
                </c:pt>
                <c:pt idx="117">
                  <c:v>480.23731648316368</c:v>
                </c:pt>
                <c:pt idx="118">
                  <c:v>480.2384363544856</c:v>
                </c:pt>
                <c:pt idx="119">
                  <c:v>480.23939041427883</c:v>
                </c:pt>
                <c:pt idx="120">
                  <c:v>480.24020240381839</c:v>
                </c:pt>
                <c:pt idx="121">
                  <c:v>480.24089279376722</c:v>
                </c:pt>
                <c:pt idx="122">
                  <c:v>480.24147921469017</c:v>
                </c:pt>
                <c:pt idx="123">
                  <c:v>480.24197683395442</c:v>
                </c:pt>
                <c:pt idx="124">
                  <c:v>480.24239868523836</c:v>
                </c:pt>
                <c:pt idx="125">
                  <c:v>480.24275595621282</c:v>
                </c:pt>
                <c:pt idx="126">
                  <c:v>480.24305823936544</c:v>
                </c:pt>
                <c:pt idx="127">
                  <c:v>480.2433137503977</c:v>
                </c:pt>
                <c:pt idx="128">
                  <c:v>480.24352951813466</c:v>
                </c:pt>
                <c:pt idx="129">
                  <c:v>480.24371154944743</c:v>
                </c:pt>
                <c:pt idx="130">
                  <c:v>480.24386497228994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19-4E6E-904D-395E6E031642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S12'!$E$126:$E$251</c:f>
              <c:numCache>
                <c:formatCode>0</c:formatCode>
                <c:ptCount val="126"/>
                <c:pt idx="0">
                  <c:v>57.101459732370927</c:v>
                </c:pt>
                <c:pt idx="1">
                  <c:v>57.13451644699353</c:v>
                </c:pt>
                <c:pt idx="2">
                  <c:v>57.210700962164083</c:v>
                </c:pt>
                <c:pt idx="3">
                  <c:v>57.321262037343899</c:v>
                </c:pt>
                <c:pt idx="4">
                  <c:v>57.462411655071946</c:v>
                </c:pt>
                <c:pt idx="5">
                  <c:v>57.631755278294008</c:v>
                </c:pt>
                <c:pt idx="6">
                  <c:v>60.619209039654038</c:v>
                </c:pt>
                <c:pt idx="7">
                  <c:v>65.555156051092126</c:v>
                </c:pt>
                <c:pt idx="8">
                  <c:v>72.119779267649278</c:v>
                </c:pt>
                <c:pt idx="9">
                  <c:v>80.108177172656724</c:v>
                </c:pt>
                <c:pt idx="10">
                  <c:v>89.359582599436521</c:v>
                </c:pt>
                <c:pt idx="11">
                  <c:v>99.735875518657167</c:v>
                </c:pt>
                <c:pt idx="12">
                  <c:v>111.11255309452474</c:v>
                </c:pt>
                <c:pt idx="13">
                  <c:v>123.37432416917284</c:v>
                </c:pt>
                <c:pt idx="14">
                  <c:v>136.41278713069676</c:v>
                </c:pt>
                <c:pt idx="15">
                  <c:v>150.12516389722663</c:v>
                </c:pt>
                <c:pt idx="16">
                  <c:v>164.41361128134906</c:v>
                </c:pt>
                <c:pt idx="17">
                  <c:v>179.18486291372022</c:v>
                </c:pt>
                <c:pt idx="18">
                  <c:v>194.35006448197942</c:v>
                </c:pt>
                <c:pt idx="19">
                  <c:v>209.82472142119025</c:v>
                </c:pt>
                <c:pt idx="20">
                  <c:v>225.52870925366784</c:v>
                </c:pt>
                <c:pt idx="21">
                  <c:v>241.38631488871681</c:v>
                </c:pt>
                <c:pt idx="22">
                  <c:v>257.32628827862357</c:v>
                </c:pt>
                <c:pt idx="23">
                  <c:v>273.28189090316772</c:v>
                </c:pt>
                <c:pt idx="24">
                  <c:v>289.19093224002262</c:v>
                </c:pt>
                <c:pt idx="25">
                  <c:v>304.99578858059897</c:v>
                </c:pt>
                <c:pt idx="26">
                  <c:v>320.6434007993754</c:v>
                </c:pt>
                <c:pt idx="27">
                  <c:v>336.08524929844248</c:v>
                </c:pt>
                <c:pt idx="28">
                  <c:v>351.27730552617101</c:v>
                </c:pt>
                <c:pt idx="29">
                  <c:v>366.17996033637047</c:v>
                </c:pt>
                <c:pt idx="30">
                  <c:v>380.75793009533749</c:v>
                </c:pt>
                <c:pt idx="31">
                  <c:v>394.98014191513937</c:v>
                </c:pt>
                <c:pt idx="32">
                  <c:v>408.81959973134354</c:v>
                </c:pt>
                <c:pt idx="33">
                  <c:v>422.25323318015376</c:v>
                </c:pt>
                <c:pt idx="34">
                  <c:v>435.26173138404351</c:v>
                </c:pt>
                <c:pt idx="35">
                  <c:v>447.82936384212474</c:v>
                </c:pt>
                <c:pt idx="36">
                  <c:v>459.94379065378314</c:v>
                </c:pt>
                <c:pt idx="37">
                  <c:v>471.59586429143661</c:v>
                </c:pt>
                <c:pt idx="38">
                  <c:v>482.77942508864442</c:v>
                </c:pt>
                <c:pt idx="39">
                  <c:v>493.4910925301524</c:v>
                </c:pt>
                <c:pt idx="40">
                  <c:v>503.7300543266316</c:v>
                </c:pt>
                <c:pt idx="41">
                  <c:v>513.49785513402571</c:v>
                </c:pt>
                <c:pt idx="42">
                  <c:v>522.79818664007848</c:v>
                </c:pt>
                <c:pt idx="43">
                  <c:v>531.63668059277404</c:v>
                </c:pt>
                <c:pt idx="44">
                  <c:v>540.02070619062124</c:v>
                </c:pt>
                <c:pt idx="45">
                  <c:v>547.95917309610252</c:v>
                </c:pt>
                <c:pt idx="46">
                  <c:v>555.46234117392157</c:v>
                </c:pt>
                <c:pt idx="47">
                  <c:v>562.54163789732775</c:v>
                </c:pt>
                <c:pt idx="48">
                  <c:v>569.20948421088474</c:v>
                </c:pt>
                <c:pt idx="49">
                  <c:v>575.47912948829537</c:v>
                </c:pt>
                <c:pt idx="50">
                  <c:v>581.36449608081864</c:v>
                </c:pt>
                <c:pt idx="51">
                  <c:v>586.88003381661258</c:v>
                </c:pt>
                <c:pt idx="52">
                  <c:v>592.04058468495032</c:v>
                </c:pt>
                <c:pt idx="53">
                  <c:v>596.86125782242107</c:v>
                </c:pt>
                <c:pt idx="54">
                  <c:v>601.35731481142352</c:v>
                </c:pt>
                <c:pt idx="55">
                  <c:v>605.54406520481871</c:v>
                </c:pt>
                <c:pt idx="56">
                  <c:v>609.43677210461317</c:v>
                </c:pt>
                <c:pt idx="57">
                  <c:v>613.05056754701559</c:v>
                </c:pt>
                <c:pt idx="58">
                  <c:v>616.40037738092894</c:v>
                </c:pt>
                <c:pt idx="59">
                  <c:v>619.50085527163128</c:v>
                </c:pt>
                <c:pt idx="60">
                  <c:v>622.36632541568565</c:v>
                </c:pt>
                <c:pt idx="61">
                  <c:v>625.01073351649052</c:v>
                </c:pt>
                <c:pt idx="62">
                  <c:v>627.44760554181391</c:v>
                </c:pt>
                <c:pt idx="63">
                  <c:v>629.69001376454958</c:v>
                </c:pt>
                <c:pt idx="64">
                  <c:v>631.75054957514317</c:v>
                </c:pt>
                <c:pt idx="65">
                  <c:v>633.64130254801421</c:v>
                </c:pt>
                <c:pt idx="66">
                  <c:v>635.37384524417598</c:v>
                </c:pt>
                <c:pt idx="67">
                  <c:v>636.9592232374539</c:v>
                </c:pt>
                <c:pt idx="68">
                  <c:v>638.40794986156629</c:v>
                </c:pt>
                <c:pt idx="69">
                  <c:v>639.73000518921071</c:v>
                </c:pt>
                <c:pt idx="70">
                  <c:v>640.93483877159269</c:v>
                </c:pt>
                <c:pt idx="71">
                  <c:v>642.03137568691113</c:v>
                </c:pt>
                <c:pt idx="72">
                  <c:v>643.02802546867474</c:v>
                </c:pt>
                <c:pt idx="73">
                  <c:v>643.93269350879359</c:v>
                </c:pt>
                <c:pt idx="74">
                  <c:v>644.75279455573582</c:v>
                </c:pt>
                <c:pt idx="75">
                  <c:v>645.49526795419831</c:v>
                </c:pt>
                <c:pt idx="76">
                  <c:v>646.16659429932849</c:v>
                </c:pt>
                <c:pt idx="77">
                  <c:v>646.77281320520399</c:v>
                </c:pt>
                <c:pt idx="78">
                  <c:v>647.31954191371881</c:v>
                </c:pt>
                <c:pt idx="79">
                  <c:v>647.81199449596568</c:v>
                </c:pt>
                <c:pt idx="80">
                  <c:v>648.25500142342707</c:v>
                </c:pt>
                <c:pt idx="81">
                  <c:v>648.65302931059409</c:v>
                </c:pt>
                <c:pt idx="82">
                  <c:v>649.01020065387229</c:v>
                </c:pt>
                <c:pt idx="83">
                  <c:v>649.33031341368621</c:v>
                </c:pt>
                <c:pt idx="84">
                  <c:v>649.61686030745989</c:v>
                </c:pt>
                <c:pt idx="85">
                  <c:v>649.87304770057767</c:v>
                </c:pt>
                <c:pt idx="86">
                  <c:v>650.10181400046531</c:v>
                </c:pt>
                <c:pt idx="87">
                  <c:v>650.30584747557123</c:v>
                </c:pt>
                <c:pt idx="88">
                  <c:v>650.48760343625656</c:v>
                </c:pt>
                <c:pt idx="89">
                  <c:v>650.64932072846193</c:v>
                </c:pt>
                <c:pt idx="90">
                  <c:v>650.79303750351391</c:v>
                </c:pt>
                <c:pt idx="91">
                  <c:v>650.92060623863517</c:v>
                </c:pt>
                <c:pt idx="92">
                  <c:v>651.03370799266236</c:v>
                </c:pt>
                <c:pt idx="93">
                  <c:v>651.13386589023332</c:v>
                </c:pt>
                <c:pt idx="94">
                  <c:v>651.22245783533151</c:v>
                </c:pt>
                <c:pt idx="95">
                  <c:v>651.30072846165842</c:v>
                </c:pt>
                <c:pt idx="96">
                  <c:v>651.36980033290433</c:v>
                </c:pt>
                <c:pt idx="97">
                  <c:v>651.43068441068783</c:v>
                </c:pt>
                <c:pt idx="98">
                  <c:v>651.48428981180859</c:v>
                </c:pt>
                <c:pt idx="99">
                  <c:v>651.53143287957494</c:v>
                </c:pt>
                <c:pt idx="100">
                  <c:v>651.57284559641471</c:v>
                </c:pt>
                <c:pt idx="101">
                  <c:v>651.60918336680481</c:v>
                </c:pt>
                <c:pt idx="102">
                  <c:v>651.64103220085042</c:v>
                </c:pt>
                <c:pt idx="103">
                  <c:v>651.66891532965553</c:v>
                </c:pt>
                <c:pt idx="104">
                  <c:v>651.69329928402635</c:v>
                </c:pt>
                <c:pt idx="105">
                  <c:v>651.71459946808261</c:v>
                </c:pt>
                <c:pt idx="106">
                  <c:v>651.7331852590836</c:v>
                </c:pt>
                <c:pt idx="107">
                  <c:v>651.74938466424157</c:v>
                </c:pt>
                <c:pt idx="108">
                  <c:v>651.76348856454945</c:v>
                </c:pt>
                <c:pt idx="109">
                  <c:v>651.7757545747271</c:v>
                </c:pt>
                <c:pt idx="110">
                  <c:v>651.7864105473268</c:v>
                </c:pt>
                <c:pt idx="111">
                  <c:v>651.79565774786795</c:v>
                </c:pt>
                <c:pt idx="112">
                  <c:v>651.80367372662363</c:v>
                </c:pt>
                <c:pt idx="113">
                  <c:v>651.81061491137825</c:v>
                </c:pt>
                <c:pt idx="114">
                  <c:v>651.81661894413787</c:v>
                </c:pt>
                <c:pt idx="115">
                  <c:v>651.82180678343127</c:v>
                </c:pt>
                <c:pt idx="116">
                  <c:v>651.8262845924919</c:v>
                </c:pt>
                <c:pt idx="117">
                  <c:v>651.83014543228353</c:v>
                </c:pt>
                <c:pt idx="118">
                  <c:v>651.83347077703274</c:v>
                </c:pt>
                <c:pt idx="119">
                  <c:v>651.83633186866814</c:v>
                </c:pt>
                <c:pt idx="120">
                  <c:v>651.83879092534528</c:v>
                </c:pt>
                <c:pt idx="121">
                  <c:v>651.8409022180731</c:v>
                </c:pt>
                <c:pt idx="122">
                  <c:v>651.84271302833565</c:v>
                </c:pt>
                <c:pt idx="123">
                  <c:v>651.84426449855187</c:v>
                </c:pt>
                <c:pt idx="124">
                  <c:v>651.84559238621432</c:v>
                </c:pt>
                <c:pt idx="125">
                  <c:v>651.84672773160923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319-4E6E-904D-395E6E031642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S12'!$H$128:$H$251</c:f>
              <c:numCache>
                <c:formatCode>0</c:formatCode>
                <c:ptCount val="124"/>
                <c:pt idx="0">
                  <c:v>64.706368937758043</c:v>
                </c:pt>
                <c:pt idx="1">
                  <c:v>64.730811278383726</c:v>
                </c:pt>
                <c:pt idx="2">
                  <c:v>64.790326145670974</c:v>
                </c:pt>
                <c:pt idx="3">
                  <c:v>64.879164022959571</c:v>
                </c:pt>
                <c:pt idx="4">
                  <c:v>67.053872076426728</c:v>
                </c:pt>
                <c:pt idx="5">
                  <c:v>71.169628126604493</c:v>
                </c:pt>
                <c:pt idx="6">
                  <c:v>76.945673058410989</c:v>
                </c:pt>
                <c:pt idx="7">
                  <c:v>84.209258695997619</c:v>
                </c:pt>
                <c:pt idx="8">
                  <c:v>92.824943883407286</c:v>
                </c:pt>
                <c:pt idx="9">
                  <c:v>102.67510940772581</c:v>
                </c:pt>
                <c:pt idx="10">
                  <c:v>113.65204985425339</c:v>
                </c:pt>
                <c:pt idx="11">
                  <c:v>125.65420584763456</c:v>
                </c:pt>
                <c:pt idx="12">
                  <c:v>138.58423179246824</c:v>
                </c:pt>
                <c:pt idx="13">
                  <c:v>152.34798950816037</c:v>
                </c:pt>
                <c:pt idx="14">
                  <c:v>166.85404958021536</c:v>
                </c:pt>
                <c:pt idx="15">
                  <c:v>182.01348624814659</c:v>
                </c:pt>
                <c:pt idx="16">
                  <c:v>197.73984681485047</c:v>
                </c:pt>
                <c:pt idx="17">
                  <c:v>213.94922507679189</c:v>
                </c:pt>
                <c:pt idx="18">
                  <c:v>230.56039482688027</c:v>
                </c:pt>
                <c:pt idx="19">
                  <c:v>247.49497490106836</c:v>
                </c:pt>
                <c:pt idx="20">
                  <c:v>264.67760666385226</c:v>
                </c:pt>
                <c:pt idx="21">
                  <c:v>282.03613085590371</c:v>
                </c:pt>
                <c:pt idx="22">
                  <c:v>299.50175474503794</c:v>
                </c:pt>
                <c:pt idx="23">
                  <c:v>317.00920330246765</c:v>
                </c:pt>
                <c:pt idx="24">
                  <c:v>334.49685011744572</c:v>
                </c:pt>
                <c:pt idx="25">
                  <c:v>351.90682523296329</c:v>
                </c:pt>
                <c:pt idx="26">
                  <c:v>369.18509819831513</c:v>
                </c:pt>
                <c:pt idx="27">
                  <c:v>386.28153549552906</c:v>
                </c:pt>
                <c:pt idx="28">
                  <c:v>403.14993217355851</c:v>
                </c:pt>
                <c:pt idx="29">
                  <c:v>419.74801806174736</c:v>
                </c:pt>
                <c:pt idx="30">
                  <c:v>436.03743936281552</c:v>
                </c:pt>
                <c:pt idx="31">
                  <c:v>451.98371676679875</c:v>
                </c:pt>
                <c:pt idx="32">
                  <c:v>467.55618149624871</c:v>
                </c:pt>
                <c:pt idx="33">
                  <c:v>482.72789090079118</c:v>
                </c:pt>
                <c:pt idx="34">
                  <c:v>497.47552537449565</c:v>
                </c:pt>
                <c:pt idx="35">
                  <c:v>511.77926847932821</c:v>
                </c:pt>
                <c:pt idx="36">
                  <c:v>525.6226722277928</c:v>
                </c:pt>
                <c:pt idx="37">
                  <c:v>538.99250951268129</c:v>
                </c:pt>
                <c:pt idx="38">
                  <c:v>551.87861567576397</c:v>
                </c:pt>
                <c:pt idx="39">
                  <c:v>564.27372118424171</c:v>
                </c:pt>
                <c:pt idx="40">
                  <c:v>576.17327733725824</c:v>
                </c:pt>
                <c:pt idx="41">
                  <c:v>587.57527685812545</c:v>
                </c:pt>
                <c:pt idx="42">
                  <c:v>598.48007114416225</c:v>
                </c:pt>
                <c:pt idx="43">
                  <c:v>608.89018584815688</c:v>
                </c:pt>
                <c:pt idx="44">
                  <c:v>618.81013635609793</c:v>
                </c:pt>
                <c:pt idx="45">
                  <c:v>628.24624460759105</c:v>
                </c:pt>
                <c:pt idx="46">
                  <c:v>637.20645858067167</c:v>
                </c:pt>
                <c:pt idx="47">
                  <c:v>645.70017563370493</c:v>
                </c:pt>
                <c:pt idx="48">
                  <c:v>653.73807076584069</c:v>
                </c:pt>
                <c:pt idx="49">
                  <c:v>661.33193072584368</c:v>
                </c:pt>
                <c:pt idx="50">
                  <c:v>668.49449476876657</c:v>
                </c:pt>
                <c:pt idx="51">
                  <c:v>675.23930273231667</c:v>
                </c:pt>
                <c:pt idx="52">
                  <c:v>681.58055098120542</c:v>
                </c:pt>
                <c:pt idx="53">
                  <c:v>687.53295664936638</c:v>
                </c:pt>
                <c:pt idx="54">
                  <c:v>693.11163049759239</c:v>
                </c:pt>
                <c:pt idx="55">
                  <c:v>698.33195859867669</c:v>
                </c:pt>
                <c:pt idx="56">
                  <c:v>703.20949296410663</c:v>
                </c:pt>
                <c:pt idx="57">
                  <c:v>707.75985113618606</c:v>
                </c:pt>
                <c:pt idx="58">
                  <c:v>711.99862468749882</c:v>
                </c:pt>
                <c:pt idx="59">
                  <c:v>715.9412964959389</c:v>
                </c:pt>
                <c:pt idx="60">
                  <c:v>719.60316659826447</c:v>
                </c:pt>
                <c:pt idx="61">
                  <c:v>722.99928636811148</c:v>
                </c:pt>
                <c:pt idx="62">
                  <c:v>726.14440071552383</c:v>
                </c:pt>
                <c:pt idx="63">
                  <c:v>729.05289796403861</c:v>
                </c:pt>
                <c:pt idx="64">
                  <c:v>731.73876702786379</c:v>
                </c:pt>
                <c:pt idx="65">
                  <c:v>734.21556148534535</c:v>
                </c:pt>
                <c:pt idx="66">
                  <c:v>736.49637012527535</c:v>
                </c:pt>
                <c:pt idx="67">
                  <c:v>738.59379352917665</c:v>
                </c:pt>
                <c:pt idx="68">
                  <c:v>740.519926245021</c:v>
                </c:pt>
                <c:pt idx="69">
                  <c:v>742.28634410535687</c:v>
                </c:pt>
                <c:pt idx="70">
                  <c:v>743.90409624502854</c:v>
                </c:pt>
                <c:pt idx="71">
                  <c:v>745.38370138003381</c:v>
                </c:pt>
                <c:pt idx="72">
                  <c:v>746.73514791905984</c:v>
                </c:pt>
                <c:pt idx="73">
                  <c:v>747.96789749235654</c:v>
                </c:pt>
                <c:pt idx="74">
                  <c:v>749.09089149837018</c:v>
                </c:pt>
                <c:pt idx="75">
                  <c:v>750.11256028649052</c:v>
                </c:pt>
                <c:pt idx="76">
                  <c:v>751.04083461392588</c:v>
                </c:pt>
                <c:pt idx="77">
                  <c:v>751.88315903570867</c:v>
                </c:pt>
                <c:pt idx="78">
                  <c:v>752.64650690875749</c:v>
                </c:pt>
                <c:pt idx="79">
                  <c:v>753.33739671344745</c:v>
                </c:pt>
                <c:pt idx="80">
                  <c:v>753.96190941894019</c:v>
                </c:pt>
                <c:pt idx="81">
                  <c:v>754.52570664133543</c:v>
                </c:pt>
                <c:pt idx="82">
                  <c:v>755.03404936626168</c:v>
                </c:pt>
                <c:pt idx="83">
                  <c:v>755.49181702962949</c:v>
                </c:pt>
                <c:pt idx="84">
                  <c:v>755.90352677172689</c:v>
                </c:pt>
                <c:pt idx="85">
                  <c:v>756.27335270049821</c:v>
                </c:pt>
                <c:pt idx="86">
                  <c:v>756.60514501959403</c:v>
                </c:pt>
                <c:pt idx="87">
                  <c:v>756.90244889549433</c:v>
                </c:pt>
                <c:pt idx="88">
                  <c:v>757.16852295564047</c:v>
                </c:pt>
                <c:pt idx="89">
                  <c:v>757.40635732598753</c:v>
                </c:pt>
                <c:pt idx="90">
                  <c:v>757.61869113169087</c:v>
                </c:pt>
                <c:pt idx="91">
                  <c:v>757.80802939874741</c:v>
                </c:pt>
                <c:pt idx="92">
                  <c:v>757.97665930732683</c:v>
                </c:pt>
                <c:pt idx="93">
                  <c:v>758.12666575926823</c:v>
                </c:pt>
                <c:pt idx="94">
                  <c:v>758.25994623280189</c:v>
                </c:pt>
                <c:pt idx="95">
                  <c:v>758.37822490703741</c:v>
                </c:pt>
                <c:pt idx="96">
                  <c:v>758.48306604716231</c:v>
                </c:pt>
                <c:pt idx="97">
                  <c:v>758.57588664869127</c:v>
                </c:pt>
                <c:pt idx="98">
                  <c:v>758.65796834553441</c:v>
                </c:pt>
                <c:pt idx="99">
                  <c:v>758.73046859219221</c:v>
                </c:pt>
                <c:pt idx="100">
                  <c:v>758.79443113507375</c:v>
                </c:pt>
                <c:pt idx="101">
                  <c:v>758.85079579186299</c:v>
                </c:pt>
                <c:pt idx="102">
                  <c:v>758.9004075610701</c:v>
                </c:pt>
                <c:pt idx="103">
                  <c:v>758.94402508646999</c:v>
                </c:pt>
                <c:pt idx="104">
                  <c:v>758.98232850311763</c:v>
                </c:pt>
                <c:pt idx="105">
                  <c:v>759.01592669308491</c:v>
                </c:pt>
                <c:pt idx="106">
                  <c:v>759.04536398006348</c:v>
                </c:pt>
                <c:pt idx="107">
                  <c:v>759.07112629255255</c:v>
                </c:pt>
                <c:pt idx="108">
                  <c:v>759.09364682558328</c:v>
                </c:pt>
                <c:pt idx="109">
                  <c:v>759.11331123083573</c:v>
                </c:pt>
                <c:pt idx="110">
                  <c:v>759.13046236465846</c:v>
                </c:pt>
                <c:pt idx="111">
                  <c:v>759.14540462292075</c:v>
                </c:pt>
                <c:pt idx="112">
                  <c:v>759.15840789086883</c:v>
                </c:pt>
                <c:pt idx="113">
                  <c:v>759.1697111352438</c:v>
                </c:pt>
                <c:pt idx="114">
                  <c:v>759.17952566488839</c:v>
                </c:pt>
                <c:pt idx="115">
                  <c:v>759.18803808494897</c:v>
                </c:pt>
                <c:pt idx="116">
                  <c:v>759.1954129685887</c:v>
                </c:pt>
                <c:pt idx="117">
                  <c:v>759.20179526889717</c:v>
                </c:pt>
                <c:pt idx="118">
                  <c:v>759.20731249242453</c:v>
                </c:pt>
                <c:pt idx="119">
                  <c:v>759.21207665450197</c:v>
                </c:pt>
                <c:pt idx="120">
                  <c:v>759.21618603525189</c:v>
                </c:pt>
                <c:pt idx="121">
                  <c:v>759.21972675394795</c:v>
                </c:pt>
                <c:pt idx="122">
                  <c:v>759.22277417817418</c:v>
                </c:pt>
                <c:pt idx="123">
                  <c:v>759.22539418304916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319-4E6E-904D-395E6E031642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S12'!$K$131:$K$251</c:f>
              <c:numCache>
                <c:formatCode>0</c:formatCode>
                <c:ptCount val="121"/>
                <c:pt idx="0">
                  <c:v>69.75308803682401</c:v>
                </c:pt>
                <c:pt idx="1">
                  <c:v>71.110884859582256</c:v>
                </c:pt>
                <c:pt idx="2">
                  <c:v>74.485579334261729</c:v>
                </c:pt>
                <c:pt idx="3">
                  <c:v>79.55717602947891</c:v>
                </c:pt>
                <c:pt idx="4">
                  <c:v>86.158003610416131</c:v>
                </c:pt>
                <c:pt idx="5">
                  <c:v>94.161744878448872</c:v>
                </c:pt>
                <c:pt idx="6">
                  <c:v>103.46035277352792</c:v>
                </c:pt>
                <c:pt idx="7">
                  <c:v>113.95530688515237</c:v>
                </c:pt>
                <c:pt idx="8">
                  <c:v>125.55357006310385</c:v>
                </c:pt>
                <c:pt idx="9">
                  <c:v>138.16553784297275</c:v>
                </c:pt>
                <c:pt idx="10">
                  <c:v>151.70396869637636</c:v>
                </c:pt>
                <c:pt idx="11">
                  <c:v>166.08344595411359</c:v>
                </c:pt>
                <c:pt idx="12">
                  <c:v>181.22014695478163</c:v>
                </c:pt>
                <c:pt idx="13">
                  <c:v>197.03179687302759</c:v>
                </c:pt>
                <c:pt idx="14">
                  <c:v>213.43773550294384</c:v>
                </c:pt>
                <c:pt idx="15">
                  <c:v>230.35905258967182</c:v>
                </c:pt>
                <c:pt idx="16">
                  <c:v>247.71876292022864</c:v>
                </c:pt>
                <c:pt idx="17">
                  <c:v>265.44200179771485</c:v>
                </c:pt>
                <c:pt idx="18">
                  <c:v>283.45622746805384</c:v>
                </c:pt>
                <c:pt idx="19">
                  <c:v>301.69142098633085</c:v>
                </c:pt>
                <c:pt idx="20">
                  <c:v>320.08027669554053</c:v>
                </c:pt>
                <c:pt idx="21">
                  <c:v>338.55837840048792</c:v>
                </c:pt>
                <c:pt idx="22">
                  <c:v>357.06435772447838</c:v>
                </c:pt>
                <c:pt idx="23">
                  <c:v>375.54003220196427</c:v>
                </c:pt>
                <c:pt idx="24">
                  <c:v>393.93052149025681</c:v>
                </c:pt>
                <c:pt idx="25">
                  <c:v>412.1843407444627</c:v>
                </c:pt>
                <c:pt idx="26">
                  <c:v>430.25347073550955</c:v>
                </c:pt>
                <c:pt idx="27">
                  <c:v>448.09340473079436</c:v>
                </c:pt>
                <c:pt idx="28">
                  <c:v>465.66317252034179</c:v>
                </c:pt>
                <c:pt idx="29">
                  <c:v>482.92534227239611</c:v>
                </c:pt>
                <c:pt idx="30">
                  <c:v>499.84600115085681</c:v>
                </c:pt>
                <c:pt idx="31">
                  <c:v>516.39471583029467</c:v>
                </c:pt>
                <c:pt idx="32">
                  <c:v>532.54447420781923</c:v>
                </c:pt>
                <c:pt idx="33">
                  <c:v>548.27160973935759</c:v>
                </c:pt>
                <c:pt idx="34">
                  <c:v>563.55570992433763</c:v>
                </c:pt>
                <c:pt idx="35">
                  <c:v>578.37951053059146</c:v>
                </c:pt>
                <c:pt idx="36">
                  <c:v>592.72877719310941</c:v>
                </c:pt>
                <c:pt idx="37">
                  <c:v>606.59217603864977</c:v>
                </c:pt>
                <c:pt idx="38">
                  <c:v>619.96113498548425</c:v>
                </c:pt>
                <c:pt idx="39">
                  <c:v>632.82969734591165</c:v>
                </c:pt>
                <c:pt idx="40">
                  <c:v>645.19436932087024</c:v>
                </c:pt>
                <c:pt idx="41">
                  <c:v>657.05396292294802</c:v>
                </c:pt>
                <c:pt idx="42">
                  <c:v>668.40943579849522</c:v>
                </c:pt>
                <c:pt idx="43">
                  <c:v>679.26372934321046</c:v>
                </c:pt>
                <c:pt idx="44">
                  <c:v>689.62160642045239</c:v>
                </c:pt>
                <c:pt idx="45">
                  <c:v>699.48948989933319</c:v>
                </c:pt>
                <c:pt idx="46">
                  <c:v>708.87530313215973</c:v>
                </c:pt>
                <c:pt idx="47">
                  <c:v>717.78831338952864</c:v>
                </c:pt>
                <c:pt idx="48">
                  <c:v>726.23897916787905</c:v>
                </c:pt>
                <c:pt idx="49">
                  <c:v>734.23880217993747</c:v>
                </c:pt>
                <c:pt idx="50">
                  <c:v>741.80018473451366</c:v>
                </c:pt>
                <c:pt idx="51">
                  <c:v>748.9362931096581</c:v>
                </c:pt>
                <c:pt idx="52">
                  <c:v>755.66092742328374</c:v>
                </c:pt>
                <c:pt idx="53">
                  <c:v>761.98839840890037</c:v>
                </c:pt>
                <c:pt idx="54">
                  <c:v>767.93341141183566</c:v>
                </c:pt>
                <c:pt idx="55">
                  <c:v>773.5109578339077</c:v>
                </c:pt>
                <c:pt idx="56">
                  <c:v>778.73621417246943</c:v>
                </c:pt>
                <c:pt idx="57">
                  <c:v>783.62444872348181</c:v>
                </c:pt>
                <c:pt idx="58">
                  <c:v>788.19093594810238</c:v>
                </c:pt>
                <c:pt idx="59">
                  <c:v>792.45087843839565</c:v>
                </c:pt>
                <c:pt idx="60">
                  <c:v>796.41933636028455</c:v>
                </c:pt>
                <c:pt idx="61">
                  <c:v>800.11116420079566</c:v>
                </c:pt>
                <c:pt idx="62">
                  <c:v>803.54095460195504</c:v>
                </c:pt>
                <c:pt idx="63">
                  <c:v>806.72298902522027</c:v>
                </c:pt>
                <c:pt idx="64">
                  <c:v>809.67119495791633</c:v>
                </c:pt>
                <c:pt idx="65">
                  <c:v>812.39910934653494</c:v>
                </c:pt>
                <c:pt idx="66">
                  <c:v>814.91984792067819</c:v>
                </c:pt>
                <c:pt idx="67">
                  <c:v>817.24608005552147</c:v>
                </c:pt>
                <c:pt idx="68">
                  <c:v>819.39000880967455</c:v>
                </c:pt>
                <c:pt idx="69">
                  <c:v>821.36335576873978</c:v>
                </c:pt>
                <c:pt idx="70">
                  <c:v>823.17735032244354</c:v>
                </c:pt>
                <c:pt idx="71">
                  <c:v>824.84272300445957</c:v>
                </c:pt>
                <c:pt idx="72">
                  <c:v>826.36970252862443</c:v>
                </c:pt>
                <c:pt idx="73">
                  <c:v>827.76801616273383</c:v>
                </c:pt>
                <c:pt idx="74">
                  <c:v>829.04689309113712</c:v>
                </c:pt>
                <c:pt idx="75">
                  <c:v>830.21507042955147</c:v>
                </c:pt>
                <c:pt idx="76">
                  <c:v>831.28080156951421</c:v>
                </c:pt>
                <c:pt idx="77">
                  <c:v>832.25186654537833</c:v>
                </c:pt>
                <c:pt idx="78">
                  <c:v>833.13558413338239</c:v>
                </c:pt>
                <c:pt idx="79">
                  <c:v>833.93882540981269</c:v>
                </c:pt>
                <c:pt idx="80">
                  <c:v>834.66802851334467</c:v>
                </c:pt>
                <c:pt idx="81">
                  <c:v>835.32921437505604</c:v>
                </c:pt>
                <c:pt idx="82">
                  <c:v>835.92800319810863</c:v>
                </c:pt>
                <c:pt idx="83">
                  <c:v>836.46963148751865</c:v>
                </c:pt>
                <c:pt idx="84">
                  <c:v>836.95896944857736</c:v>
                </c:pt>
                <c:pt idx="85">
                  <c:v>837.40053859021293</c:v>
                </c:pt>
                <c:pt idx="86">
                  <c:v>837.79852938674969</c:v>
                </c:pt>
                <c:pt idx="87">
                  <c:v>838.15681886802986</c:v>
                </c:pt>
                <c:pt idx="88">
                  <c:v>838.47898802361328</c:v>
                </c:pt>
                <c:pt idx="89">
                  <c:v>838.7683389217035</c:v>
                </c:pt>
                <c:pt idx="90">
                  <c:v>839.02791145750189</c:v>
                </c:pt>
                <c:pt idx="91">
                  <c:v>839.26049965883317</c:v>
                </c:pt>
                <c:pt idx="92">
                  <c:v>839.46866748909531</c:v>
                </c:pt>
                <c:pt idx="93">
                  <c:v>839.65476409885275</c:v>
                </c:pt>
                <c:pt idx="94">
                  <c:v>839.82093848771626</c:v>
                </c:pt>
                <c:pt idx="95">
                  <c:v>839.96915354755038</c:v>
                </c:pt>
                <c:pt idx="96">
                  <c:v>840.10119946654186</c:v>
                </c:pt>
                <c:pt idx="97">
                  <c:v>840.21870648127629</c:v>
                </c:pt>
                <c:pt idx="98">
                  <c:v>840.32315697073977</c:v>
                </c:pt>
                <c:pt idx="99">
                  <c:v>840.41589689213231</c:v>
                </c:pt>
                <c:pt idx="100">
                  <c:v>840.49814656358649</c:v>
                </c:pt>
                <c:pt idx="101">
                  <c:v>840.57101080337725</c:v>
                </c:pt>
                <c:pt idx="102">
                  <c:v>840.6354884390413</c:v>
                </c:pt>
                <c:pt idx="103">
                  <c:v>840.69248120302802</c:v>
                </c:pt>
                <c:pt idx="104">
                  <c:v>840.74280203415458</c:v>
                </c:pt>
                <c:pt idx="105">
                  <c:v>840.78718280625446</c:v>
                </c:pt>
                <c:pt idx="106">
                  <c:v>840.82628150706694</c:v>
                </c:pt>
                <c:pt idx="107">
                  <c:v>840.86068889164085</c:v>
                </c:pt>
                <c:pt idx="108">
                  <c:v>840.89093463537495</c:v>
                </c:pt>
                <c:pt idx="109">
                  <c:v>840.91749301233176</c:v>
                </c:pt>
                <c:pt idx="110">
                  <c:v>840.94078812467887</c:v>
                </c:pt>
                <c:pt idx="111">
                  <c:v>840.96119870907069</c:v>
                </c:pt>
                <c:pt idx="112">
                  <c:v>840.97906254552572</c:v>
                </c:pt>
                <c:pt idx="113">
                  <c:v>840.99468049390293</c:v>
                </c:pt>
                <c:pt idx="114">
                  <c:v>841.00832018247706</c:v>
                </c:pt>
                <c:pt idx="115">
                  <c:v>841.02021937237544</c:v>
                </c:pt>
                <c:pt idx="116">
                  <c:v>841.03058902080136</c:v>
                </c:pt>
                <c:pt idx="117">
                  <c:v>841.0396160650472</c:v>
                </c:pt>
                <c:pt idx="118">
                  <c:v>841.04746594832136</c:v>
                </c:pt>
                <c:pt idx="119">
                  <c:v>841.05428490738916</c:v>
                </c:pt>
                <c:pt idx="120">
                  <c:v>841.06020204097877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319-4E6E-904D-395E6E031642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S12'!$M$131:$M$251</c:f>
              <c:numCache>
                <c:formatCode>0</c:formatCode>
                <c:ptCount val="121"/>
                <c:pt idx="0">
                  <c:v>73.383582214094986</c:v>
                </c:pt>
                <c:pt idx="1">
                  <c:v>74.693360310679509</c:v>
                </c:pt>
                <c:pt idx="2">
                  <c:v>77.977693780739287</c:v>
                </c:pt>
                <c:pt idx="3">
                  <c:v>82.93816399683692</c:v>
                </c:pt>
                <c:pt idx="4">
                  <c:v>89.418238969298727</c:v>
                </c:pt>
                <c:pt idx="5">
                  <c:v>97.300172420065223</c:v>
                </c:pt>
                <c:pt idx="6">
                  <c:v>106.48336682176387</c:v>
                </c:pt>
                <c:pt idx="7">
                  <c:v>116.87612188288767</c:v>
                </c:pt>
                <c:pt idx="8">
                  <c:v>128.3917862353909</c:v>
                </c:pt>
                <c:pt idx="9">
                  <c:v>140.94678257662122</c:v>
                </c:pt>
                <c:pt idx="10">
                  <c:v>154.45955870269347</c:v>
                </c:pt>
                <c:pt idx="11">
                  <c:v>168.85004324100987</c:v>
                </c:pt>
                <c:pt idx="12">
                  <c:v>184.03939537562837</c:v>
                </c:pt>
                <c:pt idx="13">
                  <c:v>199.94993342940279</c:v>
                </c:pt>
                <c:pt idx="14">
                  <c:v>216.50517486628303</c:v>
                </c:pt>
                <c:pt idx="15">
                  <c:v>233.62994592048858</c:v>
                </c:pt>
                <c:pt idx="16">
                  <c:v>251.25053371075978</c:v>
                </c:pt>
                <c:pt idx="17">
                  <c:v>269.29486251444848</c:v>
                </c:pt>
                <c:pt idx="18">
                  <c:v>287.69268142933936</c:v>
                </c:pt>
                <c:pt idx="19">
                  <c:v>306.37575429664537</c:v>
                </c:pt>
                <c:pt idx="20">
                  <c:v>325.27804524548458</c:v>
                </c:pt>
                <c:pt idx="21">
                  <c:v>344.33589497786306</c:v>
                </c:pt>
                <c:pt idx="22">
                  <c:v>363.48818419960412</c:v>
                </c:pt>
                <c:pt idx="23">
                  <c:v>382.67648157352869</c:v>
                </c:pt>
                <c:pt idx="24">
                  <c:v>401.84517432483</c:v>
                </c:pt>
                <c:pt idx="25">
                  <c:v>420.94158022822228</c:v>
                </c:pt>
                <c:pt idx="26">
                  <c:v>439.91604019341361</c:v>
                </c:pt>
                <c:pt idx="27">
                  <c:v>458.72199106739328</c:v>
                </c:pt>
                <c:pt idx="28">
                  <c:v>477.31601860765738</c:v>
                </c:pt>
                <c:pt idx="29">
                  <c:v>495.65789086273804</c:v>
                </c:pt>
                <c:pt idx="30">
                  <c:v>513.71057243440191</c:v>
                </c:pt>
                <c:pt idx="31">
                  <c:v>531.44022029619828</c:v>
                </c:pt>
                <c:pt idx="32">
                  <c:v>548.81616201044085</c:v>
                </c:pt>
                <c:pt idx="33">
                  <c:v>565.8108573240329</c:v>
                </c:pt>
                <c:pt idx="34">
                  <c:v>582.39984423553801</c:v>
                </c:pt>
                <c:pt idx="35">
                  <c:v>598.56167071412642</c:v>
                </c:pt>
                <c:pt idx="36">
                  <c:v>614.27781331742653</c:v>
                </c:pt>
                <c:pt idx="37">
                  <c:v>629.53258400178959</c:v>
                </c:pt>
                <c:pt idx="38">
                  <c:v>644.3130264466663</c:v>
                </c:pt>
                <c:pt idx="39">
                  <c:v>658.60880322633227</c:v>
                </c:pt>
                <c:pt idx="40">
                  <c:v>672.41207515858559</c:v>
                </c:pt>
                <c:pt idx="41">
                  <c:v>685.7173741427423</c:v>
                </c:pt>
                <c:pt idx="42">
                  <c:v>698.52147076976973</c:v>
                </c:pt>
                <c:pt idx="43">
                  <c:v>710.82323794708145</c:v>
                </c:pt>
                <c:pt idx="44">
                  <c:v>722.62351173082152</c:v>
                </c:pt>
                <c:pt idx="45">
                  <c:v>733.92495050065554</c:v>
                </c:pt>
                <c:pt idx="46">
                  <c:v>744.73189354758063</c:v>
                </c:pt>
                <c:pt idx="47">
                  <c:v>755.05022007522552</c:v>
                </c:pt>
                <c:pt idx="48">
                  <c:v>764.88720954078508</c:v>
                </c:pt>
                <c:pt idx="49">
                  <c:v>774.25140418430442</c:v>
                </c:pt>
                <c:pt idx="50">
                  <c:v>783.15247451549544</c:v>
                </c:pt>
                <c:pt idx="51">
                  <c:v>791.60108844671072</c:v>
                </c:pt>
                <c:pt idx="52">
                  <c:v>799.60878468002124</c:v>
                </c:pt>
                <c:pt idx="53">
                  <c:v>807.18785087637434</c:v>
                </c:pt>
                <c:pt idx="54">
                  <c:v>814.35120705636371</c:v>
                </c:pt>
                <c:pt idx="55">
                  <c:v>821.11229460585844</c:v>
                </c:pt>
                <c:pt idx="56">
                  <c:v>827.48497118624891</c:v>
                </c:pt>
                <c:pt idx="57">
                  <c:v>833.48341177886061</c:v>
                </c:pt>
                <c:pt idx="58">
                  <c:v>839.12201602662344</c:v>
                </c:pt>
                <c:pt idx="59">
                  <c:v>844.41532197369111</c:v>
                </c:pt>
                <c:pt idx="60">
                  <c:v>849.37792624568772</c:v>
                </c:pt>
                <c:pt idx="61">
                  <c:v>854.02441065977462</c:v>
                </c:pt>
                <c:pt idx="62">
                  <c:v>858.36927520498011</c:v>
                </c:pt>
                <c:pt idx="63">
                  <c:v>862.42687728922078</c:v>
                </c:pt>
                <c:pt idx="64">
                  <c:v>866.21137711022482</c:v>
                </c:pt>
                <c:pt idx="65">
                  <c:v>869.73668897307311</c:v>
                </c:pt>
                <c:pt idx="66">
                  <c:v>873.01643834725314</c:v>
                </c:pt>
                <c:pt idx="67">
                  <c:v>876.0639244307614</c:v>
                </c:pt>
                <c:pt idx="68">
                  <c:v>878.89208796785022</c:v>
                </c:pt>
                <c:pt idx="69">
                  <c:v>881.51348405014301</c:v>
                </c:pt>
                <c:pt idx="70">
                  <c:v>883.94025961795387</c:v>
                </c:pt>
                <c:pt idx="71">
                  <c:v>886.18413536938624</c:v>
                </c:pt>
                <c:pt idx="72">
                  <c:v>888.25639177896562</c:v>
                </c:pt>
                <c:pt idx="73">
                  <c:v>890.16785892485461</c:v>
                </c:pt>
                <c:pt idx="74">
                  <c:v>891.928909823872</c:v>
                </c:pt>
                <c:pt idx="75">
                  <c:v>893.54945697626601</c:v>
                </c:pt>
                <c:pt idx="76">
                  <c:v>895.03895182722295</c:v>
                </c:pt>
                <c:pt idx="77">
                  <c:v>896.40638685913643</c:v>
                </c:pt>
                <c:pt idx="78">
                  <c:v>897.66030003744845</c:v>
                </c:pt>
                <c:pt idx="79">
                  <c:v>898.80878134314105</c:v>
                </c:pt>
                <c:pt idx="80">
                  <c:v>899.85948113645679</c:v>
                </c:pt>
                <c:pt idx="81">
                  <c:v>900.81962010891993</c:v>
                </c:pt>
                <c:pt idx="82">
                  <c:v>901.69600059399181</c:v>
                </c:pt>
                <c:pt idx="83">
                  <c:v>902.49501902052418</c:v>
                </c:pt>
                <c:pt idx="84">
                  <c:v>903.22267930736928</c:v>
                </c:pt>
                <c:pt idx="85">
                  <c:v>903.88460701190672</c:v>
                </c:pt>
                <c:pt idx="86">
                  <c:v>904.48606405967894</c:v>
                </c:pt>
                <c:pt idx="87">
                  <c:v>905.03196389666743</c:v>
                </c:pt>
                <c:pt idx="88">
                  <c:v>905.52688691984645</c:v>
                </c:pt>
                <c:pt idx="89">
                  <c:v>905.97509605543178</c:v>
                </c:pt>
                <c:pt idx="90">
                  <c:v>906.38055236758896</c:v>
                </c:pt>
                <c:pt idx="91">
                  <c:v>906.74693059321055</c:v>
                </c:pt>
                <c:pt idx="92">
                  <c:v>907.07763451065205</c:v>
                </c:pt>
                <c:pt idx="93">
                  <c:v>907.37581206197035</c:v>
                </c:pt>
                <c:pt idx="94">
                  <c:v>907.64437015921578</c:v>
                </c:pt>
                <c:pt idx="95">
                  <c:v>907.88598911564043</c:v>
                </c:pt>
                <c:pt idx="96">
                  <c:v>908.10313665230694</c:v>
                </c:pt>
                <c:pt idx="97">
                  <c:v>908.29808143948549</c:v>
                </c:pt>
                <c:pt idx="98">
                  <c:v>908.47290614043027</c:v>
                </c:pt>
                <c:pt idx="99">
                  <c:v>908.62951993262027</c:v>
                </c:pt>
                <c:pt idx="100">
                  <c:v>908.76967048836764</c:v>
                </c:pt>
                <c:pt idx="101">
                  <c:v>908.89495540283554</c:v>
                </c:pt>
                <c:pt idx="102">
                  <c:v>909.00683306301573</c:v>
                </c:pt>
                <c:pt idx="103">
                  <c:v>909.1066329560955</c:v>
                </c:pt>
                <c:pt idx="104">
                  <c:v>909.19556541994882</c:v>
                </c:pt>
                <c:pt idx="105">
                  <c:v>909.27473084223288</c:v>
                </c:pt>
                <c:pt idx="106">
                  <c:v>909.34512831779739</c:v>
                </c:pt>
                <c:pt idx="107">
                  <c:v>909.40766377686361</c:v>
                </c:pt>
                <c:pt idx="108">
                  <c:v>909.46315759872448</c:v>
                </c:pt>
                <c:pt idx="109">
                  <c:v>909.51235172760391</c:v>
                </c:pt>
                <c:pt idx="110">
                  <c:v>909.55591630882088</c:v>
                </c:pt>
                <c:pt idx="111">
                  <c:v>909.59445586457048</c:v>
                </c:pt>
                <c:pt idx="112">
                  <c:v>909.62851502949127</c:v>
                </c:pt>
                <c:pt idx="113">
                  <c:v>909.65858386676859</c:v>
                </c:pt>
                <c:pt idx="114">
                  <c:v>909.68510278585711</c:v>
                </c:pt>
                <c:pt idx="115">
                  <c:v>909.70846708302827</c:v>
                </c:pt>
                <c:pt idx="116">
                  <c:v>909.72903112587244</c:v>
                </c:pt>
                <c:pt idx="117">
                  <c:v>909.74711220265669</c:v>
                </c:pt>
                <c:pt idx="118">
                  <c:v>909.76299405706345</c:v>
                </c:pt>
                <c:pt idx="119">
                  <c:v>909.776930128348</c:v>
                </c:pt>
                <c:pt idx="120">
                  <c:v>909.78914651636399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319-4E6E-904D-395E6E0316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S12'!$B$121:$B$251</c:f>
              <c:numCache>
                <c:formatCode>0</c:formatCode>
                <c:ptCount val="131"/>
                <c:pt idx="0">
                  <c:v>44.304775503135033</c:v>
                </c:pt>
                <c:pt idx="1">
                  <c:v>44.362620674478364</c:v>
                </c:pt>
                <c:pt idx="2">
                  <c:v>44.482716957931302</c:v>
                </c:pt>
                <c:pt idx="3">
                  <c:v>44.648094065492216</c:v>
                </c:pt>
                <c:pt idx="4">
                  <c:v>44.85199671859084</c:v>
                </c:pt>
                <c:pt idx="5">
                  <c:v>45.090313987232264</c:v>
                </c:pt>
                <c:pt idx="6">
                  <c:v>45.360163084776559</c:v>
                </c:pt>
                <c:pt idx="7">
                  <c:v>45.659358563906096</c:v>
                </c:pt>
                <c:pt idx="8">
                  <c:v>45.986158454739723</c:v>
                </c:pt>
                <c:pt idx="9">
                  <c:v>46.339124539277975</c:v>
                </c:pt>
                <c:pt idx="10">
                  <c:v>46.717037910277725</c:v>
                </c:pt>
                <c:pt idx="11">
                  <c:v>51.683766964025381</c:v>
                </c:pt>
                <c:pt idx="12">
                  <c:v>58.432340035814718</c:v>
                </c:pt>
                <c:pt idx="13">
                  <c:v>66.610355306960571</c:v>
                </c:pt>
                <c:pt idx="14">
                  <c:v>75.972619335628679</c:v>
                </c:pt>
                <c:pt idx="15">
                  <c:v>86.324010482673316</c:v>
                </c:pt>
                <c:pt idx="16">
                  <c:v>97.498769016045799</c:v>
                </c:pt>
                <c:pt idx="17">
                  <c:v>109.35102586720956</c:v>
                </c:pt>
                <c:pt idx="18">
                  <c:v>121.74987052684878</c:v>
                </c:pt>
                <c:pt idx="19">
                  <c:v>134.57655299809539</c:v>
                </c:pt>
                <c:pt idx="20">
                  <c:v>147.72278959868549</c:v>
                </c:pt>
                <c:pt idx="21">
                  <c:v>161.08967576427449</c:v>
                </c:pt>
                <c:pt idx="22">
                  <c:v>174.58694510994474</c:v>
                </c:pt>
                <c:pt idx="23">
                  <c:v>188.1324292467628</c:v>
                </c:pt>
                <c:pt idx="24">
                  <c:v>201.65163351601865</c:v>
                </c:pt>
                <c:pt idx="25">
                  <c:v>215.07737772282695</c:v>
                </c:pt>
                <c:pt idx="26">
                  <c:v>228.34947086044806</c:v>
                </c:pt>
                <c:pt idx="27">
                  <c:v>241.41440097032847</c:v>
                </c:pt>
                <c:pt idx="28">
                  <c:v>254.22502893453049</c:v>
                </c:pt>
                <c:pt idx="29">
                  <c:v>266.74027992623098</c:v>
                </c:pt>
                <c:pt idx="30">
                  <c:v>278.9248294660166</c:v>
                </c:pt>
                <c:pt idx="31">
                  <c:v>290.74878314911297</c:v>
                </c:pt>
                <c:pt idx="32">
                  <c:v>302.18735049129145</c:v>
                </c:pt>
                <c:pt idx="33">
                  <c:v>313.22051422332686</c:v>
                </c:pt>
                <c:pt idx="34">
                  <c:v>323.83269689856695</c:v>
                </c:pt>
                <c:pt idx="35">
                  <c:v>334.01242696820469</c:v>
                </c:pt>
                <c:pt idx="36">
                  <c:v>343.75200659506129</c:v>
                </c:pt>
                <c:pt idx="37">
                  <c:v>353.04718346923136</c:v>
                </c:pt>
                <c:pt idx="38">
                  <c:v>361.89682879400993</c:v>
                </c:pt>
                <c:pt idx="39">
                  <c:v>370.30262345489319</c:v>
                </c:pt>
                <c:pt idx="40">
                  <c:v>378.26875418818594</c:v>
                </c:pt>
                <c:pt idx="41">
                  <c:v>385.80162134412308</c:v>
                </c:pt>
                <c:pt idx="42">
                  <c:v>392.90955960416534</c:v>
                </c:pt>
                <c:pt idx="43">
                  <c:v>399.60257277229641</c:v>
                </c:pt>
                <c:pt idx="44">
                  <c:v>405.89208352270447</c:v>
                </c:pt>
                <c:pt idx="45">
                  <c:v>411.79069875649191</c:v>
                </c:pt>
                <c:pt idx="46">
                  <c:v>417.31199100204952</c:v>
                </c:pt>
                <c:pt idx="47">
                  <c:v>422.47029609038339</c:v>
                </c:pt>
                <c:pt idx="48">
                  <c:v>427.28052715004787</c:v>
                </c:pt>
                <c:pt idx="49">
                  <c:v>431.75800479776467</c:v>
                </c:pt>
                <c:pt idx="50">
                  <c:v>435.91830325099244</c:v>
                </c:pt>
                <c:pt idx="51">
                  <c:v>439.77711195791716</c:v>
                </c:pt>
                <c:pt idx="52">
                  <c:v>443.35011222835152</c:v>
                </c:pt>
                <c:pt idx="53">
                  <c:v>446.6528682553776</c:v>
                </c:pt>
                <c:pt idx="54">
                  <c:v>449.70073184145565</c:v>
                </c:pt>
                <c:pt idx="55">
                  <c:v>452.5087600831821</c:v>
                </c:pt>
                <c:pt idx="56">
                  <c:v>455.0916452247946</c:v>
                </c:pt>
                <c:pt idx="57">
                  <c:v>457.46365586063536</c:v>
                </c:pt>
                <c:pt idx="58">
                  <c:v>459.63858864982166</c:v>
                </c:pt>
                <c:pt idx="59">
                  <c:v>461.62972970097405</c:v>
                </c:pt>
                <c:pt idx="60">
                  <c:v>463.44982478968535</c:v>
                </c:pt>
                <c:pt idx="61">
                  <c:v>465.11105758516408</c:v>
                </c:pt>
                <c:pt idx="62">
                  <c:v>466.62503508384242</c:v>
                </c:pt>
                <c:pt idx="63">
                  <c:v>468.00277947550273</c:v>
                </c:pt>
                <c:pt idx="64">
                  <c:v>469.25472570046054</c:v>
                </c:pt>
                <c:pt idx="65">
                  <c:v>470.39072399347293</c:v>
                </c:pt>
                <c:pt idx="66">
                  <c:v>471.42004675031467</c:v>
                </c:pt>
                <c:pt idx="67">
                  <c:v>472.35139909546888</c:v>
                </c:pt>
                <c:pt idx="68">
                  <c:v>473.19293257328462</c:v>
                </c:pt>
                <c:pt idx="69">
                  <c:v>473.95226142954238</c:v>
                </c:pt>
                <c:pt idx="70">
                  <c:v>474.63648099498289</c:v>
                </c:pt>
                <c:pt idx="71">
                  <c:v>475.25218772644786</c:v>
                </c:pt>
                <c:pt idx="72">
                  <c:v>475.80550050438109</c:v>
                </c:pt>
                <c:pt idx="73">
                  <c:v>476.30208282714432</c:v>
                </c:pt>
                <c:pt idx="74">
                  <c:v>476.74716558260121</c:v>
                </c:pt>
                <c:pt idx="75">
                  <c:v>477.14557011545691</c:v>
                </c:pt>
                <c:pt idx="76">
                  <c:v>477.50173134472072</c:v>
                </c:pt>
                <c:pt idx="77">
                  <c:v>477.81972071925134</c:v>
                </c:pt>
                <c:pt idx="78">
                  <c:v>478.10326883055933</c:v>
                </c:pt>
                <c:pt idx="79">
                  <c:v>478.35578753084224</c:v>
                </c:pt>
                <c:pt idx="80">
                  <c:v>478.5803914306066</c:v>
                </c:pt>
                <c:pt idx="81">
                  <c:v>478.77991867422207</c:v>
                </c:pt>
                <c:pt idx="82">
                  <c:v>478.95695091340565</c:v>
                </c:pt>
                <c:pt idx="83">
                  <c:v>479.11383241803395</c:v>
                </c:pt>
                <c:pt idx="84">
                  <c:v>479.25268828092084</c:v>
                </c:pt>
                <c:pt idx="85">
                  <c:v>479.37544168839133</c:v>
                </c:pt>
                <c:pt idx="86">
                  <c:v>479.48383024174586</c:v>
                </c:pt>
                <c:pt idx="87">
                  <c:v>479.57942132617728</c:v>
                </c:pt>
                <c:pt idx="88">
                  <c:v>479.66362653350245</c:v>
                </c:pt>
                <c:pt idx="89">
                  <c:v>479.73771515333772</c:v>
                </c:pt>
                <c:pt idx="90">
                  <c:v>479.80282675421637</c:v>
                </c:pt>
                <c:pt idx="91">
                  <c:v>479.8599828817463</c:v>
                </c:pt>
                <c:pt idx="92">
                  <c:v>479.91009790536606</c:v>
                </c:pt>
                <c:pt idx="93">
                  <c:v>479.95398904869813</c:v>
                </c:pt>
                <c:pt idx="94">
                  <c:v>479.99238564103985</c:v>
                </c:pt>
                <c:pt idx="95">
                  <c:v>480.02593762927648</c:v>
                </c:pt>
                <c:pt idx="96">
                  <c:v>480.05522339056341</c:v>
                </c:pt>
                <c:pt idx="97">
                  <c:v>480.08075688658579</c:v>
                </c:pt>
                <c:pt idx="98">
                  <c:v>480.10299420016423</c:v>
                </c:pt>
                <c:pt idx="99">
                  <c:v>480.12233949450831</c:v>
                </c:pt>
                <c:pt idx="100">
                  <c:v>480.13915043460037</c:v>
                </c:pt>
                <c:pt idx="101">
                  <c:v>480.15374310908453</c:v>
                </c:pt>
                <c:pt idx="102">
                  <c:v>480.16639648970408</c:v>
                </c:pt>
                <c:pt idx="103">
                  <c:v>480.1773564638172</c:v>
                </c:pt>
                <c:pt idx="104">
                  <c:v>480.18683947388269</c:v>
                </c:pt>
                <c:pt idx="105">
                  <c:v>480.19503579607471</c:v>
                </c:pt>
                <c:pt idx="106">
                  <c:v>480.20211248840155</c:v>
                </c:pt>
                <c:pt idx="107">
                  <c:v>480.20821603688881</c:v>
                </c:pt>
                <c:pt idx="108">
                  <c:v>480.2134747265755</c:v>
                </c:pt>
                <c:pt idx="109">
                  <c:v>480.21800076227873</c:v>
                </c:pt>
                <c:pt idx="110">
                  <c:v>480.22189216232408</c:v>
                </c:pt>
                <c:pt idx="111">
                  <c:v>480.22523444673595</c:v>
                </c:pt>
                <c:pt idx="112">
                  <c:v>480.22810213973673</c:v>
                </c:pt>
                <c:pt idx="113">
                  <c:v>480.23056010483049</c:v>
                </c:pt>
                <c:pt idx="114">
                  <c:v>480.23266472924792</c:v>
                </c:pt>
                <c:pt idx="115">
                  <c:v>480.23446497311409</c:v>
                </c:pt>
                <c:pt idx="116">
                  <c:v>480.23600329736183</c:v>
                </c:pt>
                <c:pt idx="117">
                  <c:v>480.23731648316368</c:v>
                </c:pt>
                <c:pt idx="118">
                  <c:v>480.2384363544856</c:v>
                </c:pt>
                <c:pt idx="119">
                  <c:v>480.23939041427883</c:v>
                </c:pt>
                <c:pt idx="120">
                  <c:v>480.24020240381839</c:v>
                </c:pt>
                <c:pt idx="121">
                  <c:v>480.24089279376722</c:v>
                </c:pt>
                <c:pt idx="122">
                  <c:v>480.24147921469017</c:v>
                </c:pt>
                <c:pt idx="123">
                  <c:v>480.24197683395442</c:v>
                </c:pt>
                <c:pt idx="124">
                  <c:v>480.24239868523836</c:v>
                </c:pt>
                <c:pt idx="125">
                  <c:v>480.24275595621282</c:v>
                </c:pt>
                <c:pt idx="126">
                  <c:v>480.24305823936544</c:v>
                </c:pt>
                <c:pt idx="127">
                  <c:v>480.2433137503977</c:v>
                </c:pt>
                <c:pt idx="128">
                  <c:v>480.24352951813466</c:v>
                </c:pt>
                <c:pt idx="129">
                  <c:v>480.24371154944743</c:v>
                </c:pt>
                <c:pt idx="130">
                  <c:v>480.24386497228994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FFD-45E6-8BFA-893BFBBB1FF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S12'!$E$126:$E$251</c:f>
              <c:numCache>
                <c:formatCode>0</c:formatCode>
                <c:ptCount val="126"/>
                <c:pt idx="0">
                  <c:v>57.101459732370927</c:v>
                </c:pt>
                <c:pt idx="1">
                  <c:v>57.13451644699353</c:v>
                </c:pt>
                <c:pt idx="2">
                  <c:v>57.210700962164083</c:v>
                </c:pt>
                <c:pt idx="3">
                  <c:v>57.321262037343899</c:v>
                </c:pt>
                <c:pt idx="4">
                  <c:v>57.462411655071946</c:v>
                </c:pt>
                <c:pt idx="5">
                  <c:v>57.631755278294008</c:v>
                </c:pt>
                <c:pt idx="6">
                  <c:v>60.619209039654038</c:v>
                </c:pt>
                <c:pt idx="7">
                  <c:v>65.555156051092126</c:v>
                </c:pt>
                <c:pt idx="8">
                  <c:v>72.119779267649278</c:v>
                </c:pt>
                <c:pt idx="9">
                  <c:v>80.108177172656724</c:v>
                </c:pt>
                <c:pt idx="10">
                  <c:v>89.359582599436521</c:v>
                </c:pt>
                <c:pt idx="11">
                  <c:v>99.735875518657167</c:v>
                </c:pt>
                <c:pt idx="12">
                  <c:v>111.11255309452474</c:v>
                </c:pt>
                <c:pt idx="13">
                  <c:v>123.37432416917284</c:v>
                </c:pt>
                <c:pt idx="14">
                  <c:v>136.41278713069676</c:v>
                </c:pt>
                <c:pt idx="15">
                  <c:v>150.12516389722663</c:v>
                </c:pt>
                <c:pt idx="16">
                  <c:v>164.41361128134906</c:v>
                </c:pt>
                <c:pt idx="17">
                  <c:v>179.18486291372022</c:v>
                </c:pt>
                <c:pt idx="18">
                  <c:v>194.35006448197942</c:v>
                </c:pt>
                <c:pt idx="19">
                  <c:v>209.82472142119025</c:v>
                </c:pt>
                <c:pt idx="20">
                  <c:v>225.52870925366784</c:v>
                </c:pt>
                <c:pt idx="21">
                  <c:v>241.38631488871681</c:v>
                </c:pt>
                <c:pt idx="22">
                  <c:v>257.32628827862357</c:v>
                </c:pt>
                <c:pt idx="23">
                  <c:v>273.28189090316772</c:v>
                </c:pt>
                <c:pt idx="24">
                  <c:v>289.19093224002262</c:v>
                </c:pt>
                <c:pt idx="25">
                  <c:v>304.99578858059897</c:v>
                </c:pt>
                <c:pt idx="26">
                  <c:v>320.6434007993754</c:v>
                </c:pt>
                <c:pt idx="27">
                  <c:v>336.08524929844248</c:v>
                </c:pt>
                <c:pt idx="28">
                  <c:v>351.27730552617101</c:v>
                </c:pt>
                <c:pt idx="29">
                  <c:v>366.17996033637047</c:v>
                </c:pt>
                <c:pt idx="30">
                  <c:v>380.75793009533749</c:v>
                </c:pt>
                <c:pt idx="31">
                  <c:v>394.98014191513937</c:v>
                </c:pt>
                <c:pt idx="32">
                  <c:v>408.81959973134354</c:v>
                </c:pt>
                <c:pt idx="33">
                  <c:v>422.25323318015376</c:v>
                </c:pt>
                <c:pt idx="34">
                  <c:v>435.26173138404351</c:v>
                </c:pt>
                <c:pt idx="35">
                  <c:v>447.82936384212474</c:v>
                </c:pt>
                <c:pt idx="36">
                  <c:v>459.94379065378314</c:v>
                </c:pt>
                <c:pt idx="37">
                  <c:v>471.59586429143661</c:v>
                </c:pt>
                <c:pt idx="38">
                  <c:v>482.77942508864442</c:v>
                </c:pt>
                <c:pt idx="39">
                  <c:v>493.4910925301524</c:v>
                </c:pt>
                <c:pt idx="40">
                  <c:v>503.7300543266316</c:v>
                </c:pt>
                <c:pt idx="41">
                  <c:v>513.49785513402571</c:v>
                </c:pt>
                <c:pt idx="42">
                  <c:v>522.79818664007848</c:v>
                </c:pt>
                <c:pt idx="43">
                  <c:v>531.63668059277404</c:v>
                </c:pt>
                <c:pt idx="44">
                  <c:v>540.02070619062124</c:v>
                </c:pt>
                <c:pt idx="45">
                  <c:v>547.95917309610252</c:v>
                </c:pt>
                <c:pt idx="46">
                  <c:v>555.46234117392157</c:v>
                </c:pt>
                <c:pt idx="47">
                  <c:v>562.54163789732775</c:v>
                </c:pt>
                <c:pt idx="48">
                  <c:v>569.20948421088474</c:v>
                </c:pt>
                <c:pt idx="49">
                  <c:v>575.47912948829537</c:v>
                </c:pt>
                <c:pt idx="50">
                  <c:v>581.36449608081864</c:v>
                </c:pt>
                <c:pt idx="51">
                  <c:v>586.88003381661258</c:v>
                </c:pt>
                <c:pt idx="52">
                  <c:v>592.04058468495032</c:v>
                </c:pt>
                <c:pt idx="53">
                  <c:v>596.86125782242107</c:v>
                </c:pt>
                <c:pt idx="54">
                  <c:v>601.35731481142352</c:v>
                </c:pt>
                <c:pt idx="55">
                  <c:v>605.54406520481871</c:v>
                </c:pt>
                <c:pt idx="56">
                  <c:v>609.43677210461317</c:v>
                </c:pt>
                <c:pt idx="57">
                  <c:v>613.05056754701559</c:v>
                </c:pt>
                <c:pt idx="58">
                  <c:v>616.40037738092894</c:v>
                </c:pt>
                <c:pt idx="59">
                  <c:v>619.50085527163128</c:v>
                </c:pt>
                <c:pt idx="60">
                  <c:v>622.36632541568565</c:v>
                </c:pt>
                <c:pt idx="61">
                  <c:v>625.01073351649052</c:v>
                </c:pt>
                <c:pt idx="62">
                  <c:v>627.44760554181391</c:v>
                </c:pt>
                <c:pt idx="63">
                  <c:v>629.69001376454958</c:v>
                </c:pt>
                <c:pt idx="64">
                  <c:v>631.75054957514317</c:v>
                </c:pt>
                <c:pt idx="65">
                  <c:v>633.64130254801421</c:v>
                </c:pt>
                <c:pt idx="66">
                  <c:v>635.37384524417598</c:v>
                </c:pt>
                <c:pt idx="67">
                  <c:v>636.9592232374539</c:v>
                </c:pt>
                <c:pt idx="68">
                  <c:v>638.40794986156629</c:v>
                </c:pt>
                <c:pt idx="69">
                  <c:v>639.73000518921071</c:v>
                </c:pt>
                <c:pt idx="70">
                  <c:v>640.93483877159269</c:v>
                </c:pt>
                <c:pt idx="71">
                  <c:v>642.03137568691113</c:v>
                </c:pt>
                <c:pt idx="72">
                  <c:v>643.02802546867474</c:v>
                </c:pt>
                <c:pt idx="73">
                  <c:v>643.93269350879359</c:v>
                </c:pt>
                <c:pt idx="74">
                  <c:v>644.75279455573582</c:v>
                </c:pt>
                <c:pt idx="75">
                  <c:v>645.49526795419831</c:v>
                </c:pt>
                <c:pt idx="76">
                  <c:v>646.16659429932849</c:v>
                </c:pt>
                <c:pt idx="77">
                  <c:v>646.77281320520399</c:v>
                </c:pt>
                <c:pt idx="78">
                  <c:v>647.31954191371881</c:v>
                </c:pt>
                <c:pt idx="79">
                  <c:v>647.81199449596568</c:v>
                </c:pt>
                <c:pt idx="80">
                  <c:v>648.25500142342707</c:v>
                </c:pt>
                <c:pt idx="81">
                  <c:v>648.65302931059409</c:v>
                </c:pt>
                <c:pt idx="82">
                  <c:v>649.01020065387229</c:v>
                </c:pt>
                <c:pt idx="83">
                  <c:v>649.33031341368621</c:v>
                </c:pt>
                <c:pt idx="84">
                  <c:v>649.61686030745989</c:v>
                </c:pt>
                <c:pt idx="85">
                  <c:v>649.87304770057767</c:v>
                </c:pt>
                <c:pt idx="86">
                  <c:v>650.10181400046531</c:v>
                </c:pt>
                <c:pt idx="87">
                  <c:v>650.30584747557123</c:v>
                </c:pt>
                <c:pt idx="88">
                  <c:v>650.48760343625656</c:v>
                </c:pt>
                <c:pt idx="89">
                  <c:v>650.64932072846193</c:v>
                </c:pt>
                <c:pt idx="90">
                  <c:v>650.79303750351391</c:v>
                </c:pt>
                <c:pt idx="91">
                  <c:v>650.92060623863517</c:v>
                </c:pt>
                <c:pt idx="92">
                  <c:v>651.03370799266236</c:v>
                </c:pt>
                <c:pt idx="93">
                  <c:v>651.13386589023332</c:v>
                </c:pt>
                <c:pt idx="94">
                  <c:v>651.22245783533151</c:v>
                </c:pt>
                <c:pt idx="95">
                  <c:v>651.30072846165842</c:v>
                </c:pt>
                <c:pt idx="96">
                  <c:v>651.36980033290433</c:v>
                </c:pt>
                <c:pt idx="97">
                  <c:v>651.43068441068783</c:v>
                </c:pt>
                <c:pt idx="98">
                  <c:v>651.48428981180859</c:v>
                </c:pt>
                <c:pt idx="99">
                  <c:v>651.53143287957494</c:v>
                </c:pt>
                <c:pt idx="100">
                  <c:v>651.57284559641471</c:v>
                </c:pt>
                <c:pt idx="101">
                  <c:v>651.60918336680481</c:v>
                </c:pt>
                <c:pt idx="102">
                  <c:v>651.64103220085042</c:v>
                </c:pt>
                <c:pt idx="103">
                  <c:v>651.66891532965553</c:v>
                </c:pt>
                <c:pt idx="104">
                  <c:v>651.69329928402635</c:v>
                </c:pt>
                <c:pt idx="105">
                  <c:v>651.71459946808261</c:v>
                </c:pt>
                <c:pt idx="106">
                  <c:v>651.7331852590836</c:v>
                </c:pt>
                <c:pt idx="107">
                  <c:v>651.74938466424157</c:v>
                </c:pt>
                <c:pt idx="108">
                  <c:v>651.76348856454945</c:v>
                </c:pt>
                <c:pt idx="109">
                  <c:v>651.7757545747271</c:v>
                </c:pt>
                <c:pt idx="110">
                  <c:v>651.7864105473268</c:v>
                </c:pt>
                <c:pt idx="111">
                  <c:v>651.79565774786795</c:v>
                </c:pt>
                <c:pt idx="112">
                  <c:v>651.80367372662363</c:v>
                </c:pt>
                <c:pt idx="113">
                  <c:v>651.81061491137825</c:v>
                </c:pt>
                <c:pt idx="114">
                  <c:v>651.81661894413787</c:v>
                </c:pt>
                <c:pt idx="115">
                  <c:v>651.82180678343127</c:v>
                </c:pt>
                <c:pt idx="116">
                  <c:v>651.8262845924919</c:v>
                </c:pt>
                <c:pt idx="117">
                  <c:v>651.83014543228353</c:v>
                </c:pt>
                <c:pt idx="118">
                  <c:v>651.83347077703274</c:v>
                </c:pt>
                <c:pt idx="119">
                  <c:v>651.83633186866814</c:v>
                </c:pt>
                <c:pt idx="120">
                  <c:v>651.83879092534528</c:v>
                </c:pt>
                <c:pt idx="121">
                  <c:v>651.8409022180731</c:v>
                </c:pt>
                <c:pt idx="122">
                  <c:v>651.84271302833565</c:v>
                </c:pt>
                <c:pt idx="123">
                  <c:v>651.84426449855187</c:v>
                </c:pt>
                <c:pt idx="124">
                  <c:v>651.84559238621432</c:v>
                </c:pt>
                <c:pt idx="125">
                  <c:v>651.84672773160923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FFD-45E6-8BFA-893BFBBB1FF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S12'!$H$128:$H$251</c:f>
              <c:numCache>
                <c:formatCode>0</c:formatCode>
                <c:ptCount val="124"/>
                <c:pt idx="0">
                  <c:v>64.706368937758043</c:v>
                </c:pt>
                <c:pt idx="1">
                  <c:v>64.730811278383726</c:v>
                </c:pt>
                <c:pt idx="2">
                  <c:v>64.790326145670974</c:v>
                </c:pt>
                <c:pt idx="3">
                  <c:v>64.879164022959571</c:v>
                </c:pt>
                <c:pt idx="4">
                  <c:v>67.053872076426728</c:v>
                </c:pt>
                <c:pt idx="5">
                  <c:v>71.169628126604493</c:v>
                </c:pt>
                <c:pt idx="6">
                  <c:v>76.945673058410989</c:v>
                </c:pt>
                <c:pt idx="7">
                  <c:v>84.209258695997619</c:v>
                </c:pt>
                <c:pt idx="8">
                  <c:v>92.824943883407286</c:v>
                </c:pt>
                <c:pt idx="9">
                  <c:v>102.67510940772581</c:v>
                </c:pt>
                <c:pt idx="10">
                  <c:v>113.65204985425339</c:v>
                </c:pt>
                <c:pt idx="11">
                  <c:v>125.65420584763456</c:v>
                </c:pt>
                <c:pt idx="12">
                  <c:v>138.58423179246824</c:v>
                </c:pt>
                <c:pt idx="13">
                  <c:v>152.34798950816037</c:v>
                </c:pt>
                <c:pt idx="14">
                  <c:v>166.85404958021536</c:v>
                </c:pt>
                <c:pt idx="15">
                  <c:v>182.01348624814659</c:v>
                </c:pt>
                <c:pt idx="16">
                  <c:v>197.73984681485047</c:v>
                </c:pt>
                <c:pt idx="17">
                  <c:v>213.94922507679189</c:v>
                </c:pt>
                <c:pt idx="18">
                  <c:v>230.56039482688027</c:v>
                </c:pt>
                <c:pt idx="19">
                  <c:v>247.49497490106836</c:v>
                </c:pt>
                <c:pt idx="20">
                  <c:v>264.67760666385226</c:v>
                </c:pt>
                <c:pt idx="21">
                  <c:v>282.03613085590371</c:v>
                </c:pt>
                <c:pt idx="22">
                  <c:v>299.50175474503794</c:v>
                </c:pt>
                <c:pt idx="23">
                  <c:v>317.00920330246765</c:v>
                </c:pt>
                <c:pt idx="24">
                  <c:v>334.49685011744572</c:v>
                </c:pt>
                <c:pt idx="25">
                  <c:v>351.90682523296329</c:v>
                </c:pt>
                <c:pt idx="26">
                  <c:v>369.18509819831513</c:v>
                </c:pt>
                <c:pt idx="27">
                  <c:v>386.28153549552906</c:v>
                </c:pt>
                <c:pt idx="28">
                  <c:v>403.14993217355851</c:v>
                </c:pt>
                <c:pt idx="29">
                  <c:v>419.74801806174736</c:v>
                </c:pt>
                <c:pt idx="30">
                  <c:v>436.03743936281552</c:v>
                </c:pt>
                <c:pt idx="31">
                  <c:v>451.98371676679875</c:v>
                </c:pt>
                <c:pt idx="32">
                  <c:v>467.55618149624871</c:v>
                </c:pt>
                <c:pt idx="33">
                  <c:v>482.72789090079118</c:v>
                </c:pt>
                <c:pt idx="34">
                  <c:v>497.47552537449565</c:v>
                </c:pt>
                <c:pt idx="35">
                  <c:v>511.77926847932821</c:v>
                </c:pt>
                <c:pt idx="36">
                  <c:v>525.6226722277928</c:v>
                </c:pt>
                <c:pt idx="37">
                  <c:v>538.99250951268129</c:v>
                </c:pt>
                <c:pt idx="38">
                  <c:v>551.87861567576397</c:v>
                </c:pt>
                <c:pt idx="39">
                  <c:v>564.27372118424171</c:v>
                </c:pt>
                <c:pt idx="40">
                  <c:v>576.17327733725824</c:v>
                </c:pt>
                <c:pt idx="41">
                  <c:v>587.57527685812545</c:v>
                </c:pt>
                <c:pt idx="42">
                  <c:v>598.48007114416225</c:v>
                </c:pt>
                <c:pt idx="43">
                  <c:v>608.89018584815688</c:v>
                </c:pt>
                <c:pt idx="44">
                  <c:v>618.81013635609793</c:v>
                </c:pt>
                <c:pt idx="45">
                  <c:v>628.24624460759105</c:v>
                </c:pt>
                <c:pt idx="46">
                  <c:v>637.20645858067167</c:v>
                </c:pt>
                <c:pt idx="47">
                  <c:v>645.70017563370493</c:v>
                </c:pt>
                <c:pt idx="48">
                  <c:v>653.73807076584069</c:v>
                </c:pt>
                <c:pt idx="49">
                  <c:v>661.33193072584368</c:v>
                </c:pt>
                <c:pt idx="50">
                  <c:v>668.49449476876657</c:v>
                </c:pt>
                <c:pt idx="51">
                  <c:v>675.23930273231667</c:v>
                </c:pt>
                <c:pt idx="52">
                  <c:v>681.58055098120542</c:v>
                </c:pt>
                <c:pt idx="53">
                  <c:v>687.53295664936638</c:v>
                </c:pt>
                <c:pt idx="54">
                  <c:v>693.11163049759239</c:v>
                </c:pt>
                <c:pt idx="55">
                  <c:v>698.33195859867669</c:v>
                </c:pt>
                <c:pt idx="56">
                  <c:v>703.20949296410663</c:v>
                </c:pt>
                <c:pt idx="57">
                  <c:v>707.75985113618606</c:v>
                </c:pt>
                <c:pt idx="58">
                  <c:v>711.99862468749882</c:v>
                </c:pt>
                <c:pt idx="59">
                  <c:v>715.9412964959389</c:v>
                </c:pt>
                <c:pt idx="60">
                  <c:v>719.60316659826447</c:v>
                </c:pt>
                <c:pt idx="61">
                  <c:v>722.99928636811148</c:v>
                </c:pt>
                <c:pt idx="62">
                  <c:v>726.14440071552383</c:v>
                </c:pt>
                <c:pt idx="63">
                  <c:v>729.05289796403861</c:v>
                </c:pt>
                <c:pt idx="64">
                  <c:v>731.73876702786379</c:v>
                </c:pt>
                <c:pt idx="65">
                  <c:v>734.21556148534535</c:v>
                </c:pt>
                <c:pt idx="66">
                  <c:v>736.49637012527535</c:v>
                </c:pt>
                <c:pt idx="67">
                  <c:v>738.59379352917665</c:v>
                </c:pt>
                <c:pt idx="68">
                  <c:v>740.519926245021</c:v>
                </c:pt>
                <c:pt idx="69">
                  <c:v>742.28634410535687</c:v>
                </c:pt>
                <c:pt idx="70">
                  <c:v>743.90409624502854</c:v>
                </c:pt>
                <c:pt idx="71">
                  <c:v>745.38370138003381</c:v>
                </c:pt>
                <c:pt idx="72">
                  <c:v>746.73514791905984</c:v>
                </c:pt>
                <c:pt idx="73">
                  <c:v>747.96789749235654</c:v>
                </c:pt>
                <c:pt idx="74">
                  <c:v>749.09089149837018</c:v>
                </c:pt>
                <c:pt idx="75">
                  <c:v>750.11256028649052</c:v>
                </c:pt>
                <c:pt idx="76">
                  <c:v>751.04083461392588</c:v>
                </c:pt>
                <c:pt idx="77">
                  <c:v>751.88315903570867</c:v>
                </c:pt>
                <c:pt idx="78">
                  <c:v>752.64650690875749</c:v>
                </c:pt>
                <c:pt idx="79">
                  <c:v>753.33739671344745</c:v>
                </c:pt>
                <c:pt idx="80">
                  <c:v>753.96190941894019</c:v>
                </c:pt>
                <c:pt idx="81">
                  <c:v>754.52570664133543</c:v>
                </c:pt>
                <c:pt idx="82">
                  <c:v>755.03404936626168</c:v>
                </c:pt>
                <c:pt idx="83">
                  <c:v>755.49181702962949</c:v>
                </c:pt>
                <c:pt idx="84">
                  <c:v>755.90352677172689</c:v>
                </c:pt>
                <c:pt idx="85">
                  <c:v>756.27335270049821</c:v>
                </c:pt>
                <c:pt idx="86">
                  <c:v>756.60514501959403</c:v>
                </c:pt>
                <c:pt idx="87">
                  <c:v>756.90244889549433</c:v>
                </c:pt>
                <c:pt idx="88">
                  <c:v>757.16852295564047</c:v>
                </c:pt>
                <c:pt idx="89">
                  <c:v>757.40635732598753</c:v>
                </c:pt>
                <c:pt idx="90">
                  <c:v>757.61869113169087</c:v>
                </c:pt>
                <c:pt idx="91">
                  <c:v>757.80802939874741</c:v>
                </c:pt>
                <c:pt idx="92">
                  <c:v>757.97665930732683</c:v>
                </c:pt>
                <c:pt idx="93">
                  <c:v>758.12666575926823</c:v>
                </c:pt>
                <c:pt idx="94">
                  <c:v>758.25994623280189</c:v>
                </c:pt>
                <c:pt idx="95">
                  <c:v>758.37822490703741</c:v>
                </c:pt>
                <c:pt idx="96">
                  <c:v>758.48306604716231</c:v>
                </c:pt>
                <c:pt idx="97">
                  <c:v>758.57588664869127</c:v>
                </c:pt>
                <c:pt idx="98">
                  <c:v>758.65796834553441</c:v>
                </c:pt>
                <c:pt idx="99">
                  <c:v>758.73046859219221</c:v>
                </c:pt>
                <c:pt idx="100">
                  <c:v>758.79443113507375</c:v>
                </c:pt>
                <c:pt idx="101">
                  <c:v>758.85079579186299</c:v>
                </c:pt>
                <c:pt idx="102">
                  <c:v>758.9004075610701</c:v>
                </c:pt>
                <c:pt idx="103">
                  <c:v>758.94402508646999</c:v>
                </c:pt>
                <c:pt idx="104">
                  <c:v>758.98232850311763</c:v>
                </c:pt>
                <c:pt idx="105">
                  <c:v>759.01592669308491</c:v>
                </c:pt>
                <c:pt idx="106">
                  <c:v>759.04536398006348</c:v>
                </c:pt>
                <c:pt idx="107">
                  <c:v>759.07112629255255</c:v>
                </c:pt>
                <c:pt idx="108">
                  <c:v>759.09364682558328</c:v>
                </c:pt>
                <c:pt idx="109">
                  <c:v>759.11331123083573</c:v>
                </c:pt>
                <c:pt idx="110">
                  <c:v>759.13046236465846</c:v>
                </c:pt>
                <c:pt idx="111">
                  <c:v>759.14540462292075</c:v>
                </c:pt>
                <c:pt idx="112">
                  <c:v>759.15840789086883</c:v>
                </c:pt>
                <c:pt idx="113">
                  <c:v>759.1697111352438</c:v>
                </c:pt>
                <c:pt idx="114">
                  <c:v>759.17952566488839</c:v>
                </c:pt>
                <c:pt idx="115">
                  <c:v>759.18803808494897</c:v>
                </c:pt>
                <c:pt idx="116">
                  <c:v>759.1954129685887</c:v>
                </c:pt>
                <c:pt idx="117">
                  <c:v>759.20179526889717</c:v>
                </c:pt>
                <c:pt idx="118">
                  <c:v>759.20731249242453</c:v>
                </c:pt>
                <c:pt idx="119">
                  <c:v>759.21207665450197</c:v>
                </c:pt>
                <c:pt idx="120">
                  <c:v>759.21618603525189</c:v>
                </c:pt>
                <c:pt idx="121">
                  <c:v>759.21972675394795</c:v>
                </c:pt>
                <c:pt idx="122">
                  <c:v>759.22277417817418</c:v>
                </c:pt>
                <c:pt idx="123">
                  <c:v>759.22539418304916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FFD-45E6-8BFA-893BFBBB1FF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S12'!$K$131:$K$251</c:f>
              <c:numCache>
                <c:formatCode>0</c:formatCode>
                <c:ptCount val="121"/>
                <c:pt idx="0">
                  <c:v>69.75308803682401</c:v>
                </c:pt>
                <c:pt idx="1">
                  <c:v>71.110884859582256</c:v>
                </c:pt>
                <c:pt idx="2">
                  <c:v>74.485579334261729</c:v>
                </c:pt>
                <c:pt idx="3">
                  <c:v>79.55717602947891</c:v>
                </c:pt>
                <c:pt idx="4">
                  <c:v>86.158003610416131</c:v>
                </c:pt>
                <c:pt idx="5">
                  <c:v>94.161744878448872</c:v>
                </c:pt>
                <c:pt idx="6">
                  <c:v>103.46035277352792</c:v>
                </c:pt>
                <c:pt idx="7">
                  <c:v>113.95530688515237</c:v>
                </c:pt>
                <c:pt idx="8">
                  <c:v>125.55357006310385</c:v>
                </c:pt>
                <c:pt idx="9">
                  <c:v>138.16553784297275</c:v>
                </c:pt>
                <c:pt idx="10">
                  <c:v>151.70396869637636</c:v>
                </c:pt>
                <c:pt idx="11">
                  <c:v>166.08344595411359</c:v>
                </c:pt>
                <c:pt idx="12">
                  <c:v>181.22014695478163</c:v>
                </c:pt>
                <c:pt idx="13">
                  <c:v>197.03179687302759</c:v>
                </c:pt>
                <c:pt idx="14">
                  <c:v>213.43773550294384</c:v>
                </c:pt>
                <c:pt idx="15">
                  <c:v>230.35905258967182</c:v>
                </c:pt>
                <c:pt idx="16">
                  <c:v>247.71876292022864</c:v>
                </c:pt>
                <c:pt idx="17">
                  <c:v>265.44200179771485</c:v>
                </c:pt>
                <c:pt idx="18">
                  <c:v>283.45622746805384</c:v>
                </c:pt>
                <c:pt idx="19">
                  <c:v>301.69142098633085</c:v>
                </c:pt>
                <c:pt idx="20">
                  <c:v>320.08027669554053</c:v>
                </c:pt>
                <c:pt idx="21">
                  <c:v>338.55837840048792</c:v>
                </c:pt>
                <c:pt idx="22">
                  <c:v>357.06435772447838</c:v>
                </c:pt>
                <c:pt idx="23">
                  <c:v>375.54003220196427</c:v>
                </c:pt>
                <c:pt idx="24">
                  <c:v>393.93052149025681</c:v>
                </c:pt>
                <c:pt idx="25">
                  <c:v>412.1843407444627</c:v>
                </c:pt>
                <c:pt idx="26">
                  <c:v>430.25347073550955</c:v>
                </c:pt>
                <c:pt idx="27">
                  <c:v>448.09340473079436</c:v>
                </c:pt>
                <c:pt idx="28">
                  <c:v>465.66317252034179</c:v>
                </c:pt>
                <c:pt idx="29">
                  <c:v>482.92534227239611</c:v>
                </c:pt>
                <c:pt idx="30">
                  <c:v>499.84600115085681</c:v>
                </c:pt>
                <c:pt idx="31">
                  <c:v>516.39471583029467</c:v>
                </c:pt>
                <c:pt idx="32">
                  <c:v>532.54447420781923</c:v>
                </c:pt>
                <c:pt idx="33">
                  <c:v>548.27160973935759</c:v>
                </c:pt>
                <c:pt idx="34">
                  <c:v>563.55570992433763</c:v>
                </c:pt>
                <c:pt idx="35">
                  <c:v>578.37951053059146</c:v>
                </c:pt>
                <c:pt idx="36">
                  <c:v>592.72877719310941</c:v>
                </c:pt>
                <c:pt idx="37">
                  <c:v>606.59217603864977</c:v>
                </c:pt>
                <c:pt idx="38">
                  <c:v>619.96113498548425</c:v>
                </c:pt>
                <c:pt idx="39">
                  <c:v>632.82969734591165</c:v>
                </c:pt>
                <c:pt idx="40">
                  <c:v>645.19436932087024</c:v>
                </c:pt>
                <c:pt idx="41">
                  <c:v>657.05396292294802</c:v>
                </c:pt>
                <c:pt idx="42">
                  <c:v>668.40943579849522</c:v>
                </c:pt>
                <c:pt idx="43">
                  <c:v>679.26372934321046</c:v>
                </c:pt>
                <c:pt idx="44">
                  <c:v>689.62160642045239</c:v>
                </c:pt>
                <c:pt idx="45">
                  <c:v>699.48948989933319</c:v>
                </c:pt>
                <c:pt idx="46">
                  <c:v>708.87530313215973</c:v>
                </c:pt>
                <c:pt idx="47">
                  <c:v>717.78831338952864</c:v>
                </c:pt>
                <c:pt idx="48">
                  <c:v>726.23897916787905</c:v>
                </c:pt>
                <c:pt idx="49">
                  <c:v>734.23880217993747</c:v>
                </c:pt>
                <c:pt idx="50">
                  <c:v>741.80018473451366</c:v>
                </c:pt>
                <c:pt idx="51">
                  <c:v>748.9362931096581</c:v>
                </c:pt>
                <c:pt idx="52">
                  <c:v>755.66092742328374</c:v>
                </c:pt>
                <c:pt idx="53">
                  <c:v>761.98839840890037</c:v>
                </c:pt>
                <c:pt idx="54">
                  <c:v>767.93341141183566</c:v>
                </c:pt>
                <c:pt idx="55">
                  <c:v>773.5109578339077</c:v>
                </c:pt>
                <c:pt idx="56">
                  <c:v>778.73621417246943</c:v>
                </c:pt>
                <c:pt idx="57">
                  <c:v>783.62444872348181</c:v>
                </c:pt>
                <c:pt idx="58">
                  <c:v>788.19093594810238</c:v>
                </c:pt>
                <c:pt idx="59">
                  <c:v>792.45087843839565</c:v>
                </c:pt>
                <c:pt idx="60">
                  <c:v>796.41933636028455</c:v>
                </c:pt>
                <c:pt idx="61">
                  <c:v>800.11116420079566</c:v>
                </c:pt>
                <c:pt idx="62">
                  <c:v>803.54095460195504</c:v>
                </c:pt>
                <c:pt idx="63">
                  <c:v>806.72298902522027</c:v>
                </c:pt>
                <c:pt idx="64">
                  <c:v>809.67119495791633</c:v>
                </c:pt>
                <c:pt idx="65">
                  <c:v>812.39910934653494</c:v>
                </c:pt>
                <c:pt idx="66">
                  <c:v>814.91984792067819</c:v>
                </c:pt>
                <c:pt idx="67">
                  <c:v>817.24608005552147</c:v>
                </c:pt>
                <c:pt idx="68">
                  <c:v>819.39000880967455</c:v>
                </c:pt>
                <c:pt idx="69">
                  <c:v>821.36335576873978</c:v>
                </c:pt>
                <c:pt idx="70">
                  <c:v>823.17735032244354</c:v>
                </c:pt>
                <c:pt idx="71">
                  <c:v>824.84272300445957</c:v>
                </c:pt>
                <c:pt idx="72">
                  <c:v>826.36970252862443</c:v>
                </c:pt>
                <c:pt idx="73">
                  <c:v>827.76801616273383</c:v>
                </c:pt>
                <c:pt idx="74">
                  <c:v>829.04689309113712</c:v>
                </c:pt>
                <c:pt idx="75">
                  <c:v>830.21507042955147</c:v>
                </c:pt>
                <c:pt idx="76">
                  <c:v>831.28080156951421</c:v>
                </c:pt>
                <c:pt idx="77">
                  <c:v>832.25186654537833</c:v>
                </c:pt>
                <c:pt idx="78">
                  <c:v>833.13558413338239</c:v>
                </c:pt>
                <c:pt idx="79">
                  <c:v>833.93882540981269</c:v>
                </c:pt>
                <c:pt idx="80">
                  <c:v>834.66802851334467</c:v>
                </c:pt>
                <c:pt idx="81">
                  <c:v>835.32921437505604</c:v>
                </c:pt>
                <c:pt idx="82">
                  <c:v>835.92800319810863</c:v>
                </c:pt>
                <c:pt idx="83">
                  <c:v>836.46963148751865</c:v>
                </c:pt>
                <c:pt idx="84">
                  <c:v>836.95896944857736</c:v>
                </c:pt>
                <c:pt idx="85">
                  <c:v>837.40053859021293</c:v>
                </c:pt>
                <c:pt idx="86">
                  <c:v>837.79852938674969</c:v>
                </c:pt>
                <c:pt idx="87">
                  <c:v>838.15681886802986</c:v>
                </c:pt>
                <c:pt idx="88">
                  <c:v>838.47898802361328</c:v>
                </c:pt>
                <c:pt idx="89">
                  <c:v>838.7683389217035</c:v>
                </c:pt>
                <c:pt idx="90">
                  <c:v>839.02791145750189</c:v>
                </c:pt>
                <c:pt idx="91">
                  <c:v>839.26049965883317</c:v>
                </c:pt>
                <c:pt idx="92">
                  <c:v>839.46866748909531</c:v>
                </c:pt>
                <c:pt idx="93">
                  <c:v>839.65476409885275</c:v>
                </c:pt>
                <c:pt idx="94">
                  <c:v>839.82093848771626</c:v>
                </c:pt>
                <c:pt idx="95">
                  <c:v>839.96915354755038</c:v>
                </c:pt>
                <c:pt idx="96">
                  <c:v>840.10119946654186</c:v>
                </c:pt>
                <c:pt idx="97">
                  <c:v>840.21870648127629</c:v>
                </c:pt>
                <c:pt idx="98">
                  <c:v>840.32315697073977</c:v>
                </c:pt>
                <c:pt idx="99">
                  <c:v>840.41589689213231</c:v>
                </c:pt>
                <c:pt idx="100">
                  <c:v>840.49814656358649</c:v>
                </c:pt>
                <c:pt idx="101">
                  <c:v>840.57101080337725</c:v>
                </c:pt>
                <c:pt idx="102">
                  <c:v>840.6354884390413</c:v>
                </c:pt>
                <c:pt idx="103">
                  <c:v>840.69248120302802</c:v>
                </c:pt>
                <c:pt idx="104">
                  <c:v>840.74280203415458</c:v>
                </c:pt>
                <c:pt idx="105">
                  <c:v>840.78718280625446</c:v>
                </c:pt>
                <c:pt idx="106">
                  <c:v>840.82628150706694</c:v>
                </c:pt>
                <c:pt idx="107">
                  <c:v>840.86068889164085</c:v>
                </c:pt>
                <c:pt idx="108">
                  <c:v>840.89093463537495</c:v>
                </c:pt>
                <c:pt idx="109">
                  <c:v>840.91749301233176</c:v>
                </c:pt>
                <c:pt idx="110">
                  <c:v>840.94078812467887</c:v>
                </c:pt>
                <c:pt idx="111">
                  <c:v>840.96119870907069</c:v>
                </c:pt>
                <c:pt idx="112">
                  <c:v>840.97906254552572</c:v>
                </c:pt>
                <c:pt idx="113">
                  <c:v>840.99468049390293</c:v>
                </c:pt>
                <c:pt idx="114">
                  <c:v>841.00832018247706</c:v>
                </c:pt>
                <c:pt idx="115">
                  <c:v>841.02021937237544</c:v>
                </c:pt>
                <c:pt idx="116">
                  <c:v>841.03058902080136</c:v>
                </c:pt>
                <c:pt idx="117">
                  <c:v>841.0396160650472</c:v>
                </c:pt>
                <c:pt idx="118">
                  <c:v>841.04746594832136</c:v>
                </c:pt>
                <c:pt idx="119">
                  <c:v>841.05428490738916</c:v>
                </c:pt>
                <c:pt idx="120">
                  <c:v>841.06020204097877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FFD-45E6-8BFA-893BFBBB1FF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S12'!$M$131:$M$251</c:f>
              <c:numCache>
                <c:formatCode>0</c:formatCode>
                <c:ptCount val="121"/>
                <c:pt idx="0">
                  <c:v>73.383582214094986</c:v>
                </c:pt>
                <c:pt idx="1">
                  <c:v>74.693360310679509</c:v>
                </c:pt>
                <c:pt idx="2">
                  <c:v>77.977693780739287</c:v>
                </c:pt>
                <c:pt idx="3">
                  <c:v>82.93816399683692</c:v>
                </c:pt>
                <c:pt idx="4">
                  <c:v>89.418238969298727</c:v>
                </c:pt>
                <c:pt idx="5">
                  <c:v>97.300172420065223</c:v>
                </c:pt>
                <c:pt idx="6">
                  <c:v>106.48336682176387</c:v>
                </c:pt>
                <c:pt idx="7">
                  <c:v>116.87612188288767</c:v>
                </c:pt>
                <c:pt idx="8">
                  <c:v>128.3917862353909</c:v>
                </c:pt>
                <c:pt idx="9">
                  <c:v>140.94678257662122</c:v>
                </c:pt>
                <c:pt idx="10">
                  <c:v>154.45955870269347</c:v>
                </c:pt>
                <c:pt idx="11">
                  <c:v>168.85004324100987</c:v>
                </c:pt>
                <c:pt idx="12">
                  <c:v>184.03939537562837</c:v>
                </c:pt>
                <c:pt idx="13">
                  <c:v>199.94993342940279</c:v>
                </c:pt>
                <c:pt idx="14">
                  <c:v>216.50517486628303</c:v>
                </c:pt>
                <c:pt idx="15">
                  <c:v>233.62994592048858</c:v>
                </c:pt>
                <c:pt idx="16">
                  <c:v>251.25053371075978</c:v>
                </c:pt>
                <c:pt idx="17">
                  <c:v>269.29486251444848</c:v>
                </c:pt>
                <c:pt idx="18">
                  <c:v>287.69268142933936</c:v>
                </c:pt>
                <c:pt idx="19">
                  <c:v>306.37575429664537</c:v>
                </c:pt>
                <c:pt idx="20">
                  <c:v>325.27804524548458</c:v>
                </c:pt>
                <c:pt idx="21">
                  <c:v>344.33589497786306</c:v>
                </c:pt>
                <c:pt idx="22">
                  <c:v>363.48818419960412</c:v>
                </c:pt>
                <c:pt idx="23">
                  <c:v>382.67648157352869</c:v>
                </c:pt>
                <c:pt idx="24">
                  <c:v>401.84517432483</c:v>
                </c:pt>
                <c:pt idx="25">
                  <c:v>420.94158022822228</c:v>
                </c:pt>
                <c:pt idx="26">
                  <c:v>439.91604019341361</c:v>
                </c:pt>
                <c:pt idx="27">
                  <c:v>458.72199106739328</c:v>
                </c:pt>
                <c:pt idx="28">
                  <c:v>477.31601860765738</c:v>
                </c:pt>
                <c:pt idx="29">
                  <c:v>495.65789086273804</c:v>
                </c:pt>
                <c:pt idx="30">
                  <c:v>513.71057243440191</c:v>
                </c:pt>
                <c:pt idx="31">
                  <c:v>531.44022029619828</c:v>
                </c:pt>
                <c:pt idx="32">
                  <c:v>548.81616201044085</c:v>
                </c:pt>
                <c:pt idx="33">
                  <c:v>565.8108573240329</c:v>
                </c:pt>
                <c:pt idx="34">
                  <c:v>582.39984423553801</c:v>
                </c:pt>
                <c:pt idx="35">
                  <c:v>598.56167071412642</c:v>
                </c:pt>
                <c:pt idx="36">
                  <c:v>614.27781331742653</c:v>
                </c:pt>
                <c:pt idx="37">
                  <c:v>629.53258400178959</c:v>
                </c:pt>
                <c:pt idx="38">
                  <c:v>644.3130264466663</c:v>
                </c:pt>
                <c:pt idx="39">
                  <c:v>658.60880322633227</c:v>
                </c:pt>
                <c:pt idx="40">
                  <c:v>672.41207515858559</c:v>
                </c:pt>
                <c:pt idx="41">
                  <c:v>685.7173741427423</c:v>
                </c:pt>
                <c:pt idx="42">
                  <c:v>698.52147076976973</c:v>
                </c:pt>
                <c:pt idx="43">
                  <c:v>710.82323794708145</c:v>
                </c:pt>
                <c:pt idx="44">
                  <c:v>722.62351173082152</c:v>
                </c:pt>
                <c:pt idx="45">
                  <c:v>733.92495050065554</c:v>
                </c:pt>
                <c:pt idx="46">
                  <c:v>744.73189354758063</c:v>
                </c:pt>
                <c:pt idx="47">
                  <c:v>755.05022007522552</c:v>
                </c:pt>
                <c:pt idx="48">
                  <c:v>764.88720954078508</c:v>
                </c:pt>
                <c:pt idx="49">
                  <c:v>774.25140418430442</c:v>
                </c:pt>
                <c:pt idx="50">
                  <c:v>783.15247451549544</c:v>
                </c:pt>
                <c:pt idx="51">
                  <c:v>791.60108844671072</c:v>
                </c:pt>
                <c:pt idx="52">
                  <c:v>799.60878468002124</c:v>
                </c:pt>
                <c:pt idx="53">
                  <c:v>807.18785087637434</c:v>
                </c:pt>
                <c:pt idx="54">
                  <c:v>814.35120705636371</c:v>
                </c:pt>
                <c:pt idx="55">
                  <c:v>821.11229460585844</c:v>
                </c:pt>
                <c:pt idx="56">
                  <c:v>827.48497118624891</c:v>
                </c:pt>
                <c:pt idx="57">
                  <c:v>833.48341177886061</c:v>
                </c:pt>
                <c:pt idx="58">
                  <c:v>839.12201602662344</c:v>
                </c:pt>
                <c:pt idx="59">
                  <c:v>844.41532197369111</c:v>
                </c:pt>
                <c:pt idx="60">
                  <c:v>849.37792624568772</c:v>
                </c:pt>
                <c:pt idx="61">
                  <c:v>854.02441065977462</c:v>
                </c:pt>
                <c:pt idx="62">
                  <c:v>858.36927520498011</c:v>
                </c:pt>
                <c:pt idx="63">
                  <c:v>862.42687728922078</c:v>
                </c:pt>
                <c:pt idx="64">
                  <c:v>866.21137711022482</c:v>
                </c:pt>
                <c:pt idx="65">
                  <c:v>869.73668897307311</c:v>
                </c:pt>
                <c:pt idx="66">
                  <c:v>873.01643834725314</c:v>
                </c:pt>
                <c:pt idx="67">
                  <c:v>876.0639244307614</c:v>
                </c:pt>
                <c:pt idx="68">
                  <c:v>878.89208796785022</c:v>
                </c:pt>
                <c:pt idx="69">
                  <c:v>881.51348405014301</c:v>
                </c:pt>
                <c:pt idx="70">
                  <c:v>883.94025961795387</c:v>
                </c:pt>
                <c:pt idx="71">
                  <c:v>886.18413536938624</c:v>
                </c:pt>
                <c:pt idx="72">
                  <c:v>888.25639177896562</c:v>
                </c:pt>
                <c:pt idx="73">
                  <c:v>890.16785892485461</c:v>
                </c:pt>
                <c:pt idx="74">
                  <c:v>891.928909823872</c:v>
                </c:pt>
                <c:pt idx="75">
                  <c:v>893.54945697626601</c:v>
                </c:pt>
                <c:pt idx="76">
                  <c:v>895.03895182722295</c:v>
                </c:pt>
                <c:pt idx="77">
                  <c:v>896.40638685913643</c:v>
                </c:pt>
                <c:pt idx="78">
                  <c:v>897.66030003744845</c:v>
                </c:pt>
                <c:pt idx="79">
                  <c:v>898.80878134314105</c:v>
                </c:pt>
                <c:pt idx="80">
                  <c:v>899.85948113645679</c:v>
                </c:pt>
                <c:pt idx="81">
                  <c:v>900.81962010891993</c:v>
                </c:pt>
                <c:pt idx="82">
                  <c:v>901.69600059399181</c:v>
                </c:pt>
                <c:pt idx="83">
                  <c:v>902.49501902052418</c:v>
                </c:pt>
                <c:pt idx="84">
                  <c:v>903.22267930736928</c:v>
                </c:pt>
                <c:pt idx="85">
                  <c:v>903.88460701190672</c:v>
                </c:pt>
                <c:pt idx="86">
                  <c:v>904.48606405967894</c:v>
                </c:pt>
                <c:pt idx="87">
                  <c:v>905.03196389666743</c:v>
                </c:pt>
                <c:pt idx="88">
                  <c:v>905.52688691984645</c:v>
                </c:pt>
                <c:pt idx="89">
                  <c:v>905.97509605543178</c:v>
                </c:pt>
                <c:pt idx="90">
                  <c:v>906.38055236758896</c:v>
                </c:pt>
                <c:pt idx="91">
                  <c:v>906.74693059321055</c:v>
                </c:pt>
                <c:pt idx="92">
                  <c:v>907.07763451065205</c:v>
                </c:pt>
                <c:pt idx="93">
                  <c:v>907.37581206197035</c:v>
                </c:pt>
                <c:pt idx="94">
                  <c:v>907.64437015921578</c:v>
                </c:pt>
                <c:pt idx="95">
                  <c:v>907.88598911564043</c:v>
                </c:pt>
                <c:pt idx="96">
                  <c:v>908.10313665230694</c:v>
                </c:pt>
                <c:pt idx="97">
                  <c:v>908.29808143948549</c:v>
                </c:pt>
                <c:pt idx="98">
                  <c:v>908.47290614043027</c:v>
                </c:pt>
                <c:pt idx="99">
                  <c:v>908.62951993262027</c:v>
                </c:pt>
                <c:pt idx="100">
                  <c:v>908.76967048836764</c:v>
                </c:pt>
                <c:pt idx="101">
                  <c:v>908.89495540283554</c:v>
                </c:pt>
                <c:pt idx="102">
                  <c:v>909.00683306301573</c:v>
                </c:pt>
                <c:pt idx="103">
                  <c:v>909.1066329560955</c:v>
                </c:pt>
                <c:pt idx="104">
                  <c:v>909.19556541994882</c:v>
                </c:pt>
                <c:pt idx="105">
                  <c:v>909.27473084223288</c:v>
                </c:pt>
                <c:pt idx="106">
                  <c:v>909.34512831779739</c:v>
                </c:pt>
                <c:pt idx="107">
                  <c:v>909.40766377686361</c:v>
                </c:pt>
                <c:pt idx="108">
                  <c:v>909.46315759872448</c:v>
                </c:pt>
                <c:pt idx="109">
                  <c:v>909.51235172760391</c:v>
                </c:pt>
                <c:pt idx="110">
                  <c:v>909.55591630882088</c:v>
                </c:pt>
                <c:pt idx="111">
                  <c:v>909.59445586457048</c:v>
                </c:pt>
                <c:pt idx="112">
                  <c:v>909.62851502949127</c:v>
                </c:pt>
                <c:pt idx="113">
                  <c:v>909.65858386676859</c:v>
                </c:pt>
                <c:pt idx="114">
                  <c:v>909.68510278585711</c:v>
                </c:pt>
                <c:pt idx="115">
                  <c:v>909.70846708302827</c:v>
                </c:pt>
                <c:pt idx="116">
                  <c:v>909.72903112587244</c:v>
                </c:pt>
                <c:pt idx="117">
                  <c:v>909.74711220265669</c:v>
                </c:pt>
                <c:pt idx="118">
                  <c:v>909.76299405706345</c:v>
                </c:pt>
                <c:pt idx="119">
                  <c:v>909.776930128348</c:v>
                </c:pt>
                <c:pt idx="120">
                  <c:v>909.78914651636399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FFD-45E6-8BFA-893BFBBB1F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8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K;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2x F12'!$C$121:$C$251</c:f>
              <c:numCache>
                <c:formatCode>0.0000</c:formatCode>
                <c:ptCount val="131"/>
                <c:pt idx="0">
                  <c:v>0.5046105621012853</c:v>
                </c:pt>
                <c:pt idx="1">
                  <c:v>0.5006659374626542</c:v>
                </c:pt>
                <c:pt idx="2">
                  <c:v>0.49462177154255654</c:v>
                </c:pt>
                <c:pt idx="3">
                  <c:v>0.48754090958077301</c:v>
                </c:pt>
                <c:pt idx="4">
                  <c:v>0.47979613823638489</c:v>
                </c:pt>
                <c:pt idx="5">
                  <c:v>0.4716079763554466</c:v>
                </c:pt>
                <c:pt idx="6">
                  <c:v>0.46312744231029196</c:v>
                </c:pt>
                <c:pt idx="7">
                  <c:v>0.45446542462146078</c:v>
                </c:pt>
                <c:pt idx="8">
                  <c:v>0.44570647582092499</c:v>
                </c:pt>
                <c:pt idx="9">
                  <c:v>0.43691645178402455</c:v>
                </c:pt>
                <c:pt idx="10">
                  <c:v>0.42814724102423285</c:v>
                </c:pt>
                <c:pt idx="11">
                  <c:v>0.34745297062303343</c:v>
                </c:pt>
                <c:pt idx="12">
                  <c:v>0.28460906573815481</c:v>
                </c:pt>
                <c:pt idx="13">
                  <c:v>0.23762117536917296</c:v>
                </c:pt>
                <c:pt idx="14">
                  <c:v>0.20234060854764827</c:v>
                </c:pt>
                <c:pt idx="15">
                  <c:v>0.17541520842080835</c:v>
                </c:pt>
                <c:pt idx="16">
                  <c:v>0.15447568900576991</c:v>
                </c:pt>
                <c:pt idx="17">
                  <c:v>0.13789176560020033</c:v>
                </c:pt>
                <c:pt idx="18">
                  <c:v>0.12453710639983948</c:v>
                </c:pt>
                <c:pt idx="19">
                  <c:v>0.11362216117810507</c:v>
                </c:pt>
                <c:pt idx="20">
                  <c:v>0.10458349088137701</c:v>
                </c:pt>
                <c:pt idx="21">
                  <c:v>9.7011569549507071E-2</c:v>
                </c:pt>
                <c:pt idx="22">
                  <c:v>9.0603431238832619E-2</c:v>
                </c:pt>
                <c:pt idx="23">
                  <c:v>8.5131199208300798E-2</c:v>
                </c:pt>
                <c:pt idx="24">
                  <c:v>8.0420829604634148E-2</c:v>
                </c:pt>
                <c:pt idx="25">
                  <c:v>7.6337508955752489E-2</c:v>
                </c:pt>
                <c:pt idx="26">
                  <c:v>7.2775453531205028E-2</c:v>
                </c:pt>
                <c:pt idx="27">
                  <c:v>6.9650668537736757E-2</c:v>
                </c:pt>
                <c:pt idx="28">
                  <c:v>6.6895729948011018E-2</c:v>
                </c:pt>
                <c:pt idx="29">
                  <c:v>6.4455970267693716E-2</c:v>
                </c:pt>
                <c:pt idx="30">
                  <c:v>6.2286653387020455E-2</c:v>
                </c:pt>
                <c:pt idx="31">
                  <c:v>6.035085609409372E-2</c:v>
                </c:pt>
                <c:pt idx="32">
                  <c:v>5.8617861170277501E-2</c:v>
                </c:pt>
                <c:pt idx="33">
                  <c:v>5.7061925447443151E-2</c:v>
                </c:pt>
                <c:pt idx="34">
                  <c:v>5.5661325891955417E-2</c:v>
                </c:pt>
                <c:pt idx="35">
                  <c:v>5.4397614087046277E-2</c:v>
                </c:pt>
                <c:pt idx="36">
                  <c:v>5.3255028517311169E-2</c:v>
                </c:pt>
                <c:pt idx="37">
                  <c:v>5.222002748615806E-2</c:v>
                </c:pt>
                <c:pt idx="38">
                  <c:v>5.1280915079350155E-2</c:v>
                </c:pt>
                <c:pt idx="39">
                  <c:v>5.0427539500946562E-2</c:v>
                </c:pt>
                <c:pt idx="40">
                  <c:v>4.9651048146924205E-2</c:v>
                </c:pt>
                <c:pt idx="41">
                  <c:v>4.8943687490483348E-2</c:v>
                </c:pt>
                <c:pt idx="42">
                  <c:v>4.8298638607860912E-2</c:v>
                </c:pt>
                <c:pt idx="43">
                  <c:v>4.770988123761627E-2</c:v>
                </c:pt>
                <c:pt idx="44">
                  <c:v>4.7172080825775821E-2</c:v>
                </c:pt>
                <c:pt idx="45">
                  <c:v>4.6680494196589394E-2</c:v>
                </c:pt>
                <c:pt idx="46">
                  <c:v>4.6230890399467074E-2</c:v>
                </c:pt>
                <c:pt idx="47">
                  <c:v>4.5819483986296948E-2</c:v>
                </c:pt>
                <c:pt idx="48">
                  <c:v>4.5442878520590264E-2</c:v>
                </c:pt>
                <c:pt idx="49">
                  <c:v>4.5098018548253363E-2</c:v>
                </c:pt>
                <c:pt idx="50">
                  <c:v>4.4782148597138215E-2</c:v>
                </c:pt>
                <c:pt idx="51">
                  <c:v>4.4492778039762315E-2</c:v>
                </c:pt>
                <c:pt idx="52">
                  <c:v>4.4227650866473685E-2</c:v>
                </c:pt>
                <c:pt idx="53">
                  <c:v>4.3984719586830832E-2</c:v>
                </c:pt>
                <c:pt idx="54">
                  <c:v>4.3762122614212293E-2</c:v>
                </c:pt>
                <c:pt idx="55">
                  <c:v>4.355816459968908E-2</c:v>
                </c:pt>
                <c:pt idx="56">
                  <c:v>4.3371299271420055E-2</c:v>
                </c:pt>
                <c:pt idx="57">
                  <c:v>4.3200114409484486E-2</c:v>
                </c:pt>
                <c:pt idx="58">
                  <c:v>4.3043318646448211E-2</c:v>
                </c:pt>
                <c:pt idx="59">
                  <c:v>4.2899729833661443E-2</c:v>
                </c:pt>
                <c:pt idx="60">
                  <c:v>4.2768264754353594E-2</c:v>
                </c:pt>
                <c:pt idx="61">
                  <c:v>4.2647929998645452E-2</c:v>
                </c:pt>
                <c:pt idx="62">
                  <c:v>4.2537813843936484E-2</c:v>
                </c:pt>
                <c:pt idx="63">
                  <c:v>4.2437079007779425E-2</c:v>
                </c:pt>
                <c:pt idx="64">
                  <c:v>4.2344956160158431E-2</c:v>
                </c:pt>
                <c:pt idx="65">
                  <c:v>4.2260738098714473E-2</c:v>
                </c:pt>
                <c:pt idx="66">
                  <c:v>4.218377450445638E-2</c:v>
                </c:pt>
                <c:pt idx="67">
                  <c:v>4.2113467207304051E-2</c:v>
                </c:pt>
                <c:pt idx="68">
                  <c:v>4.2049265900793983E-2</c:v>
                </c:pt>
                <c:pt idx="69">
                  <c:v>4.1990664253735779E-2</c:v>
                </c:pt>
                <c:pt idx="70">
                  <c:v>4.1937196373787275E-2</c:v>
                </c:pt>
                <c:pt idx="71">
                  <c:v>4.1888433584019356E-2</c:v>
                </c:pt>
                <c:pt idx="72">
                  <c:v>4.1843981478738121E-2</c:v>
                </c:pt>
                <c:pt idx="73">
                  <c:v>4.1803477229263294E-2</c:v>
                </c:pt>
                <c:pt idx="74">
                  <c:v>4.1766587114144826E-2</c:v>
                </c:pt>
                <c:pt idx="75">
                  <c:v>4.1733004251534089E-2</c:v>
                </c:pt>
                <c:pt idx="76">
                  <c:v>4.170244651419458E-2</c:v>
                </c:pt>
                <c:pt idx="77">
                  <c:v>4.1674654610009437E-2</c:v>
                </c:pt>
                <c:pt idx="78">
                  <c:v>4.1649390312879987E-2</c:v>
                </c:pt>
                <c:pt idx="79">
                  <c:v>4.1626434830658886E-2</c:v>
                </c:pt>
                <c:pt idx="80">
                  <c:v>4.1605587298268243E-2</c:v>
                </c:pt>
                <c:pt idx="81">
                  <c:v>4.1586663385451653E-2</c:v>
                </c:pt>
                <c:pt idx="82">
                  <c:v>4.156949400973093E-2</c:v>
                </c:pt>
                <c:pt idx="83">
                  <c:v>4.1553924146110019E-2</c:v>
                </c:pt>
                <c:pt idx="84">
                  <c:v>4.1539811725911251E-2</c:v>
                </c:pt>
                <c:pt idx="85">
                  <c:v>4.1527026617862915E-2</c:v>
                </c:pt>
                <c:pt idx="86">
                  <c:v>4.1515449685197624E-2</c:v>
                </c:pt>
                <c:pt idx="87">
                  <c:v>4.1504971913081813E-2</c:v>
                </c:pt>
                <c:pt idx="88">
                  <c:v>4.1495493601190064E-2</c:v>
                </c:pt>
                <c:pt idx="89">
                  <c:v>4.1486923616673298E-2</c:v>
                </c:pt>
                <c:pt idx="90">
                  <c:v>4.1479178703156004E-2</c:v>
                </c:pt>
                <c:pt idx="91">
                  <c:v>4.1472182841741367E-2</c:v>
                </c:pt>
                <c:pt idx="92">
                  <c:v>4.146586666031097E-2</c:v>
                </c:pt>
                <c:pt idx="93">
                  <c:v>4.146016688768215E-2</c:v>
                </c:pt>
                <c:pt idx="94">
                  <c:v>4.1455025849436375E-2</c:v>
                </c:pt>
                <c:pt idx="95">
                  <c:v>4.1450391002458266E-2</c:v>
                </c:pt>
                <c:pt idx="96">
                  <c:v>4.1446214505432545E-2</c:v>
                </c:pt>
                <c:pt idx="97">
                  <c:v>4.144245282273492E-2</c:v>
                </c:pt>
                <c:pt idx="98">
                  <c:v>4.1439066359327731E-2</c:v>
                </c:pt>
                <c:pt idx="99">
                  <c:v>4.1436019124431858E-2</c:v>
                </c:pt>
                <c:pt idx="100">
                  <c:v>4.1433278421895481E-2</c:v>
                </c:pt>
                <c:pt idx="101">
                  <c:v>4.1430814565318747E-2</c:v>
                </c:pt>
                <c:pt idx="102">
                  <c:v>4.1428600616122462E-2</c:v>
                </c:pt>
                <c:pt idx="103">
                  <c:v>4.1426612142869433E-2</c:v>
                </c:pt>
                <c:pt idx="104">
                  <c:v>4.1424827000259741E-2</c:v>
                </c:pt>
                <c:pt idx="105">
                  <c:v>4.1423225126326818E-2</c:v>
                </c:pt>
                <c:pt idx="106">
                  <c:v>4.1421788356460321E-2</c:v>
                </c:pt>
                <c:pt idx="107">
                  <c:v>4.142050025297464E-2</c:v>
                </c:pt>
                <c:pt idx="108">
                  <c:v>4.1419345949029372E-2</c:v>
                </c:pt>
                <c:pt idx="109">
                  <c:v>4.1418312005790034E-2</c:v>
                </c:pt>
                <c:pt idx="110">
                  <c:v>4.1417386281794435E-2</c:v>
                </c:pt>
                <c:pt idx="111">
                  <c:v>4.141655781356255E-2</c:v>
                </c:pt>
                <c:pt idx="112">
                  <c:v>4.141581670655587E-2</c:v>
                </c:pt>
                <c:pt idx="113">
                  <c:v>4.1415154035655925E-2</c:v>
                </c:pt>
                <c:pt idx="114">
                  <c:v>4.1414561754391795E-2</c:v>
                </c:pt>
                <c:pt idx="115">
                  <c:v>4.14140326122025E-2</c:v>
                </c:pt>
                <c:pt idx="116">
                  <c:v>4.1413560079073007E-2</c:v>
                </c:pt>
                <c:pt idx="117">
                  <c:v>4.1413138276931528E-2</c:v>
                </c:pt>
                <c:pt idx="118">
                  <c:v>4.1412761917242566E-2</c:v>
                </c:pt>
                <c:pt idx="119">
                  <c:v>4.1412426244272424E-2</c:v>
                </c:pt>
                <c:pt idx="120">
                  <c:v>4.1412126983544975E-2</c:v>
                </c:pt>
                <c:pt idx="121">
                  <c:v>4.1411860295042437E-2</c:v>
                </c:pt>
                <c:pt idx="122">
                  <c:v>4.1411622730741067E-2</c:v>
                </c:pt>
                <c:pt idx="123">
                  <c:v>4.1411411196104399E-2</c:v>
                </c:pt>
                <c:pt idx="124">
                  <c:v>4.1411222915186625E-2</c:v>
                </c:pt>
                <c:pt idx="125">
                  <c:v>4.1411055399027071E-2</c:v>
                </c:pt>
                <c:pt idx="126">
                  <c:v>4.141090641704271E-2</c:v>
                </c:pt>
                <c:pt idx="127">
                  <c:v>4.1410773971149784E-2</c:v>
                </c:pt>
                <c:pt idx="128">
                  <c:v>4.1410656272368222E-2</c:v>
                </c:pt>
                <c:pt idx="129">
                  <c:v>4.1410551719682887E-2</c:v>
                </c:pt>
                <c:pt idx="130">
                  <c:v>4.1410458880955209E-2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5BE-46A2-9329-8FFB810058BF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2x F12'!$F$126:$F$251</c:f>
              <c:numCache>
                <c:formatCode>0.0000</c:formatCode>
                <c:ptCount val="126"/>
                <c:pt idx="0">
                  <c:v>0.38467179732733081</c:v>
                </c:pt>
                <c:pt idx="1">
                  <c:v>0.38299136416697471</c:v>
                </c:pt>
                <c:pt idx="2">
                  <c:v>0.38021465262382448</c:v>
                </c:pt>
                <c:pt idx="3">
                  <c:v>0.37682419176266152</c:v>
                </c:pt>
                <c:pt idx="4">
                  <c:v>0.37299561593993452</c:v>
                </c:pt>
                <c:pt idx="5">
                  <c:v>0.36883542678487874</c:v>
                </c:pt>
                <c:pt idx="6">
                  <c:v>0.31988133325985818</c:v>
                </c:pt>
                <c:pt idx="7">
                  <c:v>0.27201504877983868</c:v>
                </c:pt>
                <c:pt idx="8">
                  <c:v>0.2316993856887149</c:v>
                </c:pt>
                <c:pt idx="9">
                  <c:v>0.19915863913459603</c:v>
                </c:pt>
                <c:pt idx="10">
                  <c:v>0.17314070399339415</c:v>
                </c:pt>
                <c:pt idx="11">
                  <c:v>0.15226715876122388</c:v>
                </c:pt>
                <c:pt idx="12">
                  <c:v>0.13537720504929895</c:v>
                </c:pt>
                <c:pt idx="13">
                  <c:v>0.12156835198032083</c:v>
                </c:pt>
                <c:pt idx="14">
                  <c:v>0.11015742799200598</c:v>
                </c:pt>
                <c:pt idx="15">
                  <c:v>0.10063031946108154</c:v>
                </c:pt>
                <c:pt idx="16">
                  <c:v>9.2598828291757682E-2</c:v>
                </c:pt>
                <c:pt idx="17">
                  <c:v>8.5767579756734658E-2</c:v>
                </c:pt>
                <c:pt idx="18">
                  <c:v>7.9909667443811547E-2</c:v>
                </c:pt>
                <c:pt idx="19">
                  <c:v>7.4848983715107231E-2</c:v>
                </c:pt>
                <c:pt idx="20">
                  <c:v>7.0447426812998884E-2</c:v>
                </c:pt>
                <c:pt idx="21">
                  <c:v>6.6595601346229799E-2</c:v>
                </c:pt>
                <c:pt idx="22">
                  <c:v>6.3206009913728406E-2</c:v>
                </c:pt>
                <c:pt idx="23">
                  <c:v>6.020802521890202E-2</c:v>
                </c:pt>
                <c:pt idx="24">
                  <c:v>5.7544142238733428E-2</c:v>
                </c:pt>
                <c:pt idx="25">
                  <c:v>5.5167157826592199E-2</c:v>
                </c:pt>
                <c:pt idx="26">
                  <c:v>5.3038028127694932E-2</c:v>
                </c:pt>
                <c:pt idx="27">
                  <c:v>5.1124225888831303E-2</c:v>
                </c:pt>
                <c:pt idx="28">
                  <c:v>4.9398469831635455E-2</c:v>
                </c:pt>
                <c:pt idx="29">
                  <c:v>4.7837733455146803E-2</c:v>
                </c:pt>
                <c:pt idx="30">
                  <c:v>4.6422465547194799E-2</c:v>
                </c:pt>
                <c:pt idx="31">
                  <c:v>4.5135972461647418E-2</c:v>
                </c:pt>
                <c:pt idx="32">
                  <c:v>4.3963925010553954E-2</c:v>
                </c:pt>
                <c:pt idx="33">
                  <c:v>4.289396210304898E-2</c:v>
                </c:pt>
                <c:pt idx="34">
                  <c:v>4.1915370056025428E-2</c:v>
                </c:pt>
                <c:pt idx="35">
                  <c:v>4.1018821513886056E-2</c:v>
                </c:pt>
                <c:pt idx="36">
                  <c:v>4.0196161642770831E-2</c:v>
                </c:pt>
                <c:pt idx="37">
                  <c:v>3.9440232059160002E-2</c:v>
                </c:pt>
                <c:pt idx="38">
                  <c:v>3.8744725063208654E-2</c:v>
                </c:pt>
                <c:pt idx="39">
                  <c:v>3.8104062352543371E-2</c:v>
                </c:pt>
                <c:pt idx="40">
                  <c:v>3.7513293621913094E-2</c:v>
                </c:pt>
                <c:pt idx="41">
                  <c:v>3.6968011402245364E-2</c:v>
                </c:pt>
                <c:pt idx="42">
                  <c:v>3.6464279228438659E-2</c:v>
                </c:pt>
                <c:pt idx="43">
                  <c:v>3.59985707996969E-2</c:v>
                </c:pt>
                <c:pt idx="44">
                  <c:v>3.5567718247386894E-2</c:v>
                </c:pt>
                <c:pt idx="45">
                  <c:v>3.5168867981739051E-2</c:v>
                </c:pt>
                <c:pt idx="46">
                  <c:v>3.4799442871675239E-2</c:v>
                </c:pt>
                <c:pt idx="47">
                  <c:v>3.4457109737915971E-2</c:v>
                </c:pt>
                <c:pt idx="48">
                  <c:v>3.4139751320711918E-2</c:v>
                </c:pt>
                <c:pt idx="49">
                  <c:v>3.3845442029600006E-2</c:v>
                </c:pt>
                <c:pt idx="50">
                  <c:v>3.3572426900859778E-2</c:v>
                </c:pt>
                <c:pt idx="51">
                  <c:v>3.3319103284552967E-2</c:v>
                </c:pt>
                <c:pt idx="52">
                  <c:v>3.3084004861620379E-2</c:v>
                </c:pt>
                <c:pt idx="53">
                  <c:v>3.2865787655979091E-2</c:v>
                </c:pt>
                <c:pt idx="54">
                  <c:v>3.266321775965695E-2</c:v>
                </c:pt>
                <c:pt idx="55">
                  <c:v>3.2475160532897666E-2</c:v>
                </c:pt>
                <c:pt idx="56">
                  <c:v>3.2300571077595562E-2</c:v>
                </c:pt>
                <c:pt idx="57">
                  <c:v>3.2138485812757307E-2</c:v>
                </c:pt>
                <c:pt idx="58">
                  <c:v>3.1988015006040121E-2</c:v>
                </c:pt>
                <c:pt idx="59">
                  <c:v>3.1848336136677584E-2</c:v>
                </c:pt>
                <c:pt idx="60">
                  <c:v>3.1718687982988526E-2</c:v>
                </c:pt>
                <c:pt idx="61">
                  <c:v>3.1598365342758561E-2</c:v>
                </c:pt>
                <c:pt idx="62">
                  <c:v>3.1486714307559442E-2</c:v>
                </c:pt>
                <c:pt idx="63">
                  <c:v>3.1383128022916859E-2</c:v>
                </c:pt>
                <c:pt idx="64">
                  <c:v>3.1287042875468837E-2</c:v>
                </c:pt>
                <c:pt idx="65">
                  <c:v>3.1197935056137178E-2</c:v>
                </c:pt>
                <c:pt idx="66">
                  <c:v>3.111531745507598E-2</c:v>
                </c:pt>
                <c:pt idx="67">
                  <c:v>3.1038736849944074E-2</c:v>
                </c:pt>
                <c:pt idx="68">
                  <c:v>3.0967771354019635E-2</c:v>
                </c:pt>
                <c:pt idx="69">
                  <c:v>3.0902028094957238E-2</c:v>
                </c:pt>
                <c:pt idx="70">
                  <c:v>3.084114109868405E-2</c:v>
                </c:pt>
                <c:pt idx="71">
                  <c:v>3.0784769356128335E-2</c:v>
                </c:pt>
                <c:pt idx="72">
                  <c:v>3.0732595053242075E-2</c:v>
                </c:pt>
                <c:pt idx="73">
                  <c:v>3.0684321947181594E-2</c:v>
                </c:pt>
                <c:pt idx="74">
                  <c:v>3.0639673873596607E-2</c:v>
                </c:pt>
                <c:pt idx="75">
                  <c:v>3.0598393371793649E-2</c:v>
                </c:pt>
                <c:pt idx="76">
                  <c:v>3.0560240416120092E-2</c:v>
                </c:pt>
                <c:pt idx="77">
                  <c:v>3.0524991243293415E-2</c:v>
                </c:pt>
                <c:pt idx="78">
                  <c:v>3.0492437266602151E-2</c:v>
                </c:pt>
                <c:pt idx="79">
                  <c:v>3.0462384068955E-2</c:v>
                </c:pt>
                <c:pt idx="80">
                  <c:v>3.0434650467671728E-2</c:v>
                </c:pt>
                <c:pt idx="81">
                  <c:v>3.0409067644711251E-2</c:v>
                </c:pt>
                <c:pt idx="82">
                  <c:v>3.0385478336733902E-2</c:v>
                </c:pt>
                <c:pt idx="83">
                  <c:v>3.0363736080008724E-2</c:v>
                </c:pt>
                <c:pt idx="84">
                  <c:v>3.0343704505714171E-2</c:v>
                </c:pt>
                <c:pt idx="85">
                  <c:v>3.0325256681651324E-2</c:v>
                </c:pt>
                <c:pt idx="86">
                  <c:v>3.0308274496801593E-2</c:v>
                </c:pt>
                <c:pt idx="87">
                  <c:v>3.0292648085522522E-2</c:v>
                </c:pt>
                <c:pt idx="88">
                  <c:v>3.0278275288492976E-2</c:v>
                </c:pt>
                <c:pt idx="89">
                  <c:v>3.0265061147797652E-2</c:v>
                </c:pt>
                <c:pt idx="90">
                  <c:v>3.0252917433785918E-2</c:v>
                </c:pt>
                <c:pt idx="91">
                  <c:v>3.0241762201555587E-2</c:v>
                </c:pt>
                <c:pt idx="92">
                  <c:v>3.0231519375101917E-2</c:v>
                </c:pt>
                <c:pt idx="93">
                  <c:v>3.0222118357339869E-2</c:v>
                </c:pt>
                <c:pt idx="94">
                  <c:v>3.0213493664355454E-2</c:v>
                </c:pt>
                <c:pt idx="95">
                  <c:v>3.0205584582373265E-2</c:v>
                </c:pt>
                <c:pt idx="96">
                  <c:v>3.0198334846043579E-2</c:v>
                </c:pt>
                <c:pt idx="97">
                  <c:v>3.0191692336755921E-2</c:v>
                </c:pt>
                <c:pt idx="98">
                  <c:v>3.0185608799778579E-2</c:v>
                </c:pt>
                <c:pt idx="99">
                  <c:v>3.0180039579106352E-2</c:v>
                </c:pt>
                <c:pt idx="100">
                  <c:v>3.0174943368973198E-2</c:v>
                </c:pt>
                <c:pt idx="101">
                  <c:v>3.017028198105379E-2</c:v>
                </c:pt>
                <c:pt idx="102">
                  <c:v>3.0166020126438851E-2</c:v>
                </c:pt>
                <c:pt idx="103">
                  <c:v>3.0162125211524598E-2</c:v>
                </c:pt>
                <c:pt idx="104">
                  <c:v>3.0158567147007355E-2</c:v>
                </c:pt>
                <c:pt idx="105">
                  <c:v>3.0155318169221009E-2</c:v>
                </c:pt>
                <c:pt idx="106">
                  <c:v>3.0152352673097845E-2</c:v>
                </c:pt>
                <c:pt idx="107">
                  <c:v>3.0149647056073297E-2</c:v>
                </c:pt>
                <c:pt idx="108">
                  <c:v>3.014717957229196E-2</c:v>
                </c:pt>
                <c:pt idx="109">
                  <c:v>3.0144930196507116E-2</c:v>
                </c:pt>
                <c:pt idx="110">
                  <c:v>3.0142880497098214E-2</c:v>
                </c:pt>
                <c:pt idx="111">
                  <c:v>3.0141013517661366E-2</c:v>
                </c:pt>
                <c:pt idx="112">
                  <c:v>3.013931366665687E-2</c:v>
                </c:pt>
                <c:pt idx="113">
                  <c:v>3.0137766614624757E-2</c:v>
                </c:pt>
                <c:pt idx="114">
                  <c:v>3.0136359198505446E-2</c:v>
                </c:pt>
                <c:pt idx="115">
                  <c:v>3.0135079332626959E-2</c:v>
                </c:pt>
                <c:pt idx="116">
                  <c:v>3.0133915925943649E-2</c:v>
                </c:pt>
                <c:pt idx="117">
                  <c:v>3.0132858805133583E-2</c:v>
                </c:pt>
                <c:pt idx="118">
                  <c:v>3.0131898643182921E-2</c:v>
                </c:pt>
                <c:pt idx="119">
                  <c:v>3.0131026893105924E-2</c:v>
                </c:pt>
                <c:pt idx="120">
                  <c:v>3.0130235726468675E-2</c:v>
                </c:pt>
                <c:pt idx="121">
                  <c:v>3.0129517976402734E-2</c:v>
                </c:pt>
                <c:pt idx="122">
                  <c:v>3.0128867084813001E-2</c:v>
                </c:pt>
                <c:pt idx="123">
                  <c:v>3.0128277053500584E-2</c:v>
                </c:pt>
                <c:pt idx="124">
                  <c:v>3.0127742398937622E-2</c:v>
                </c:pt>
                <c:pt idx="125">
                  <c:v>3.0127258110446409E-2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5BE-46A2-9329-8FFB810058BF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2x F12'!$I$128:$I$251</c:f>
              <c:numCache>
                <c:formatCode>0.0000</c:formatCode>
                <c:ptCount val="124"/>
                <c:pt idx="0">
                  <c:v>0.33631998733596274</c:v>
                </c:pt>
                <c:pt idx="1">
                  <c:v>0.33530658247028261</c:v>
                </c:pt>
                <c:pt idx="2">
                  <c:v>0.33353965179045769</c:v>
                </c:pt>
                <c:pt idx="3">
                  <c:v>0.33132110639119644</c:v>
                </c:pt>
                <c:pt idx="4">
                  <c:v>0.29802637388137554</c:v>
                </c:pt>
                <c:pt idx="5">
                  <c:v>0.25987325968067848</c:v>
                </c:pt>
                <c:pt idx="6">
                  <c:v>0.22499566349988112</c:v>
                </c:pt>
                <c:pt idx="7">
                  <c:v>0.19532632912670173</c:v>
                </c:pt>
                <c:pt idx="8">
                  <c:v>0.17074682811796013</c:v>
                </c:pt>
                <c:pt idx="9">
                  <c:v>0.15053506161169136</c:v>
                </c:pt>
                <c:pt idx="10">
                  <c:v>0.13389275657203256</c:v>
                </c:pt>
                <c:pt idx="11">
                  <c:v>0.12011479631736546</c:v>
                </c:pt>
                <c:pt idx="12">
                  <c:v>0.10862516921744406</c:v>
                </c:pt>
                <c:pt idx="13">
                  <c:v>9.896788164216358E-2</c:v>
                </c:pt>
                <c:pt idx="14">
                  <c:v>9.0786083060835326E-2</c:v>
                </c:pt>
                <c:pt idx="15">
                  <c:v>8.3801033292497357E-2</c:v>
                </c:pt>
                <c:pt idx="16">
                  <c:v>7.7794333634883805E-2</c:v>
                </c:pt>
                <c:pt idx="17">
                  <c:v>7.2593892412341238E-2</c:v>
                </c:pt>
                <c:pt idx="18">
                  <c:v>6.8063158495178633E-2</c:v>
                </c:pt>
                <c:pt idx="19">
                  <c:v>6.4092960123200371E-2</c:v>
                </c:pt>
                <c:pt idx="20">
                  <c:v>6.0595338466948007E-2</c:v>
                </c:pt>
                <c:pt idx="21">
                  <c:v>5.7498881138507728E-2</c:v>
                </c:pt>
                <c:pt idx="22">
                  <c:v>5.4745175822595131E-2</c:v>
                </c:pt>
                <c:pt idx="23">
                  <c:v>5.2286099655007731E-2</c:v>
                </c:pt>
                <c:pt idx="24">
                  <c:v>5.0081733778886639E-2</c:v>
                </c:pt>
                <c:pt idx="25">
                  <c:v>4.8098747708147656E-2</c:v>
                </c:pt>
                <c:pt idx="26">
                  <c:v>4.6309138770045506E-2</c:v>
                </c:pt>
                <c:pt idx="27">
                  <c:v>4.4689241631065919E-2</c:v>
                </c:pt>
                <c:pt idx="28">
                  <c:v>4.3218944634349825E-2</c:v>
                </c:pt>
                <c:pt idx="29">
                  <c:v>4.1881065579511344E-2</c:v>
                </c:pt>
                <c:pt idx="30">
                  <c:v>4.0660851261019121E-2</c:v>
                </c:pt>
                <c:pt idx="31">
                  <c:v>3.9545573710173199E-2</c:v>
                </c:pt>
                <c:pt idx="32">
                  <c:v>3.8524202493559229E-2</c:v>
                </c:pt>
                <c:pt idx="33">
                  <c:v>3.7587137208125558E-2</c:v>
                </c:pt>
                <c:pt idx="34">
                  <c:v>3.6725987911884077E-2</c:v>
                </c:pt>
                <c:pt idx="35">
                  <c:v>3.5933393951755398E-2</c:v>
                </c:pt>
                <c:pt idx="36">
                  <c:v>3.5202873722592253E-2</c:v>
                </c:pt>
                <c:pt idx="37">
                  <c:v>3.4528699478883228E-2</c:v>
                </c:pt>
                <c:pt idx="38">
                  <c:v>3.3905792543966848E-2</c:v>
                </c:pt>
                <c:pt idx="39">
                  <c:v>3.3329635209880158E-2</c:v>
                </c:pt>
                <c:pt idx="40">
                  <c:v>3.2796196360291706E-2</c:v>
                </c:pt>
                <c:pt idx="41">
                  <c:v>3.2301868428592513E-2</c:v>
                </c:pt>
                <c:pt idx="42">
                  <c:v>3.1843413760087022E-2</c:v>
                </c:pt>
                <c:pt idx="43">
                  <c:v>3.1417918809222491E-2</c:v>
                </c:pt>
                <c:pt idx="44">
                  <c:v>3.1022754891061596E-2</c:v>
                </c:pt>
                <c:pt idx="45">
                  <c:v>3.0655544436878596E-2</c:v>
                </c:pt>
                <c:pt idx="46">
                  <c:v>3.0314131889213652E-2</c:v>
                </c:pt>
                <c:pt idx="47">
                  <c:v>2.9996558521497758E-2</c:v>
                </c:pt>
                <c:pt idx="48">
                  <c:v>2.97010405888537E-2</c:v>
                </c:pt>
                <c:pt idx="49">
                  <c:v>2.9425950315645259E-2</c:v>
                </c:pt>
                <c:pt idx="50">
                  <c:v>2.9169799306294264E-2</c:v>
                </c:pt>
                <c:pt idx="51">
                  <c:v>2.8931224032356356E-2</c:v>
                </c:pt>
                <c:pt idx="52">
                  <c:v>2.870897310363742E-2</c:v>
                </c:pt>
                <c:pt idx="53">
                  <c:v>2.8501896076465201E-2</c:v>
                </c:pt>
                <c:pt idx="54">
                  <c:v>2.8308933589871382E-2</c:v>
                </c:pt>
                <c:pt idx="55">
                  <c:v>2.8129108651801574E-2</c:v>
                </c:pt>
                <c:pt idx="56">
                  <c:v>2.7961518923691142E-2</c:v>
                </c:pt>
                <c:pt idx="57">
                  <c:v>2.7805329873737114E-2</c:v>
                </c:pt>
                <c:pt idx="58">
                  <c:v>2.7659768687701865E-2</c:v>
                </c:pt>
                <c:pt idx="59">
                  <c:v>2.7524118841703575E-2</c:v>
                </c:pt>
                <c:pt idx="60">
                  <c:v>2.7397715254671138E-2</c:v>
                </c:pt>
                <c:pt idx="61">
                  <c:v>2.7279939949367844E-2</c:v>
                </c:pt>
                <c:pt idx="62">
                  <c:v>2.7170218160446995E-2</c:v>
                </c:pt>
                <c:pt idx="63">
                  <c:v>2.706801483616306E-2</c:v>
                </c:pt>
                <c:pt idx="64">
                  <c:v>2.6972831487348522E-2</c:v>
                </c:pt>
                <c:pt idx="65">
                  <c:v>2.6884203343260901E-2</c:v>
                </c:pt>
                <c:pt idx="66">
                  <c:v>2.6801696779063123E-2</c:v>
                </c:pt>
                <c:pt idx="67">
                  <c:v>2.6724906984147506E-2</c:v>
                </c:pt>
                <c:pt idx="68">
                  <c:v>2.6653455844357885E-2</c:v>
                </c:pt>
                <c:pt idx="69">
                  <c:v>2.6586990014493682E-2</c:v>
                </c:pt>
                <c:pt idx="70">
                  <c:v>2.6525179160369401E-2</c:v>
                </c:pt>
                <c:pt idx="71">
                  <c:v>2.6467714352215017E-2</c:v>
                </c:pt>
                <c:pt idx="72">
                  <c:v>2.641430659339157E-2</c:v>
                </c:pt>
                <c:pt idx="73">
                  <c:v>2.6364685470305422E-2</c:v>
                </c:pt>
                <c:pt idx="74">
                  <c:v>2.6318597911073133E-2</c:v>
                </c:pt>
                <c:pt idx="75">
                  <c:v>2.6275807041948609E-2</c:v>
                </c:pt>
                <c:pt idx="76">
                  <c:v>2.6236091131803269E-2</c:v>
                </c:pt>
                <c:pt idx="77">
                  <c:v>2.6199242616071514E-2</c:v>
                </c:pt>
                <c:pt idx="78">
                  <c:v>2.6165067192558272E-2</c:v>
                </c:pt>
                <c:pt idx="79">
                  <c:v>2.6133382982370851E-2</c:v>
                </c:pt>
                <c:pt idx="80">
                  <c:v>2.6104019749997407E-2</c:v>
                </c:pt>
                <c:pt idx="81">
                  <c:v>2.6076818177223668E-2</c:v>
                </c:pt>
                <c:pt idx="82">
                  <c:v>2.6051629186168372E-2</c:v>
                </c:pt>
                <c:pt idx="83">
                  <c:v>2.6028313307235984E-2</c:v>
                </c:pt>
                <c:pt idx="84">
                  <c:v>2.6006740088241956E-2</c:v>
                </c:pt>
                <c:pt idx="85">
                  <c:v>2.5986787541367708E-2</c:v>
                </c:pt>
                <c:pt idx="86">
                  <c:v>2.5968341624956578E-2</c:v>
                </c:pt>
                <c:pt idx="87">
                  <c:v>2.595129575747401E-2</c:v>
                </c:pt>
                <c:pt idx="88">
                  <c:v>2.5935550361229881E-2</c:v>
                </c:pt>
                <c:pt idx="89">
                  <c:v>2.5921012433703098E-2</c:v>
                </c:pt>
                <c:pt idx="90">
                  <c:v>2.5907595144521674E-2</c:v>
                </c:pt>
                <c:pt idx="91">
                  <c:v>2.5895217456339523E-2</c:v>
                </c:pt>
                <c:pt idx="92">
                  <c:v>2.5883803768016685E-2</c:v>
                </c:pt>
                <c:pt idx="93">
                  <c:v>2.5873283578655742E-2</c:v>
                </c:pt>
                <c:pt idx="94">
                  <c:v>2.5863591171175843E-2</c:v>
                </c:pt>
                <c:pt idx="95">
                  <c:v>2.5854665314219386E-2</c:v>
                </c:pt>
                <c:pt idx="96">
                  <c:v>2.5846448981286779E-2</c:v>
                </c:pt>
                <c:pt idx="97">
                  <c:v>2.5838889086083391E-2</c:v>
                </c:pt>
                <c:pt idx="98">
                  <c:v>2.5831936233141339E-2</c:v>
                </c:pt>
                <c:pt idx="99">
                  <c:v>2.582554448284859E-2</c:v>
                </c:pt>
                <c:pt idx="100">
                  <c:v>2.5819671130079661E-2</c:v>
                </c:pt>
                <c:pt idx="101">
                  <c:v>2.5814276495677593E-2</c:v>
                </c:pt>
                <c:pt idx="102">
                  <c:v>2.5809323730086084E-2</c:v>
                </c:pt>
                <c:pt idx="103">
                  <c:v>2.5804778628475106E-2</c:v>
                </c:pt>
                <c:pt idx="104">
                  <c:v>2.5800609456743059E-2</c:v>
                </c:pt>
                <c:pt idx="105">
                  <c:v>2.579678678781467E-2</c:v>
                </c:pt>
                <c:pt idx="106">
                  <c:v>2.5793283347686439E-2</c:v>
                </c:pt>
                <c:pt idx="107">
                  <c:v>2.5790073870701431E-2</c:v>
                </c:pt>
                <c:pt idx="108">
                  <c:v>2.5787134963562462E-2</c:v>
                </c:pt>
                <c:pt idx="109">
                  <c:v>2.5784444977617983E-2</c:v>
                </c:pt>
                <c:pt idx="110">
                  <c:v>2.5781983888978375E-2</c:v>
                </c:pt>
                <c:pt idx="111">
                  <c:v>2.5779733186042E-2</c:v>
                </c:pt>
                <c:pt idx="112">
                  <c:v>2.5777675764030752E-2</c:v>
                </c:pt>
                <c:pt idx="113">
                  <c:v>2.5775795826153889E-2</c:v>
                </c:pt>
                <c:pt idx="114">
                  <c:v>2.5774078791037019E-2</c:v>
                </c:pt>
                <c:pt idx="115">
                  <c:v>2.5772511206070041E-2</c:v>
                </c:pt>
                <c:pt idx="116">
                  <c:v>2.577108066634418E-2</c:v>
                </c:pt>
                <c:pt idx="117">
                  <c:v>2.57697757388636E-2</c:v>
                </c:pt>
                <c:pt idx="118">
                  <c:v>2.5768585891731925E-2</c:v>
                </c:pt>
                <c:pt idx="119">
                  <c:v>2.5767501428028042E-2</c:v>
                </c:pt>
                <c:pt idx="120">
                  <c:v>2.5766513424099267E-2</c:v>
                </c:pt>
                <c:pt idx="121">
                  <c:v>2.5765613672012824E-2</c:v>
                </c:pt>
                <c:pt idx="122">
                  <c:v>2.5764794625919241E-2</c:v>
                </c:pt>
                <c:pt idx="123">
                  <c:v>2.5764049352093303E-2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5BE-46A2-9329-8FFB810058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5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2x F12'!$B$121:$B$251</c:f>
              <c:numCache>
                <c:formatCode>0</c:formatCode>
                <c:ptCount val="131"/>
                <c:pt idx="0">
                  <c:v>39.634525121147988</c:v>
                </c:pt>
                <c:pt idx="1">
                  <c:v>39.946795864242006</c:v>
                </c:pt>
                <c:pt idx="2">
                  <c:v>40.43493665397466</c:v>
                </c:pt>
                <c:pt idx="3">
                  <c:v>41.022198562162941</c:v>
                </c:pt>
                <c:pt idx="4">
                  <c:v>41.684370519352626</c:v>
                </c:pt>
                <c:pt idx="5">
                  <c:v>42.408103769912032</c:v>
                </c:pt>
                <c:pt idx="6">
                  <c:v>43.184657553935551</c:v>
                </c:pt>
                <c:pt idx="7">
                  <c:v>44.007748260846597</c:v>
                </c:pt>
                <c:pt idx="8">
                  <c:v>44.872581137985435</c:v>
                </c:pt>
                <c:pt idx="9">
                  <c:v>45.775341986633066</c:v>
                </c:pt>
                <c:pt idx="10">
                  <c:v>46.712901739492963</c:v>
                </c:pt>
                <c:pt idx="11">
                  <c:v>57.561747030503454</c:v>
                </c:pt>
                <c:pt idx="12">
                  <c:v>70.271830407539937</c:v>
                </c:pt>
                <c:pt idx="13">
                  <c:v>84.16758299813813</c:v>
                </c:pt>
                <c:pt idx="14">
                  <c:v>98.843233414958775</c:v>
                </c:pt>
                <c:pt idx="15">
                  <c:v>114.0151995944471</c:v>
                </c:pt>
                <c:pt idx="16">
                  <c:v>129.47021067666492</c:v>
                </c:pt>
                <c:pt idx="17">
                  <c:v>145.04129316892977</c:v>
                </c:pt>
                <c:pt idx="18">
                  <c:v>160.59470609336222</c:v>
                </c:pt>
                <c:pt idx="19">
                  <c:v>176.02199951688641</c:v>
                </c:pt>
                <c:pt idx="20">
                  <c:v>191.2347716781116</c:v>
                </c:pt>
                <c:pt idx="21">
                  <c:v>206.16097742644575</c:v>
                </c:pt>
                <c:pt idx="22">
                  <c:v>220.74219184127327</c:v>
                </c:pt>
                <c:pt idx="23">
                  <c:v>234.93149616116156</c:v>
                </c:pt>
                <c:pt idx="24">
                  <c:v>248.69178915865754</c:v>
                </c:pt>
                <c:pt idx="25">
                  <c:v>261.99440188168307</c:v>
                </c:pt>
                <c:pt idx="26">
                  <c:v>274.817936949363</c:v>
                </c:pt>
                <c:pt idx="27">
                  <c:v>287.1472797014718</c:v>
                </c:pt>
                <c:pt idx="28">
                  <c:v>298.97274483054878</c:v>
                </c:pt>
                <c:pt idx="29">
                  <c:v>310.2893326551054</c:v>
                </c:pt>
                <c:pt idx="30">
                  <c:v>321.096076164652</c:v>
                </c:pt>
                <c:pt idx="31">
                  <c:v>331.39546469428319</c:v>
                </c:pt>
                <c:pt idx="32">
                  <c:v>341.19293336040562</c:v>
                </c:pt>
                <c:pt idx="33">
                  <c:v>350.49640970178945</c:v>
                </c:pt>
                <c:pt idx="34">
                  <c:v>359.31591063465032</c:v>
                </c:pt>
                <c:pt idx="35">
                  <c:v>367.66318405061457</c:v>
                </c:pt>
                <c:pt idx="36">
                  <c:v>375.55139029732686</c:v>
                </c:pt>
                <c:pt idx="37">
                  <c:v>382.99481947422169</c:v>
                </c:pt>
                <c:pt idx="38">
                  <c:v>390.00864101299197</c:v>
                </c:pt>
                <c:pt idx="39">
                  <c:v>396.60868243679795</c:v>
                </c:pt>
                <c:pt idx="40">
                  <c:v>402.81123453461203</c:v>
                </c:pt>
                <c:pt idx="41">
                  <c:v>408.63288046877989</c:v>
                </c:pt>
                <c:pt idx="42">
                  <c:v>414.0903465702421</c:v>
                </c:pt>
                <c:pt idx="43">
                  <c:v>419.20037277794029</c:v>
                </c:pt>
                <c:pt idx="44">
                  <c:v>423.97960085474074</c:v>
                </c:pt>
                <c:pt idx="45">
                  <c:v>428.44447866752137</c:v>
                </c:pt>
                <c:pt idx="46">
                  <c:v>432.61117895818313</c:v>
                </c:pt>
                <c:pt idx="47">
                  <c:v>436.49553115834567</c:v>
                </c:pt>
                <c:pt idx="48">
                  <c:v>440.11296491567884</c:v>
                </c:pt>
                <c:pt idx="49">
                  <c:v>443.47846410592678</c:v>
                </c:pt>
                <c:pt idx="50">
                  <c:v>446.60653020293205</c:v>
                </c:pt>
                <c:pt idx="51">
                  <c:v>449.51115397034539</c:v>
                </c:pt>
                <c:pt idx="52">
                  <c:v>452.20579452391388</c:v>
                </c:pt>
                <c:pt idx="53">
                  <c:v>454.70336489284028</c:v>
                </c:pt>
                <c:pt idx="54">
                  <c:v>457.01622328311726</c:v>
                </c:pt>
                <c:pt idx="55">
                  <c:v>459.15616931533339</c:v>
                </c:pt>
                <c:pt idx="56">
                  <c:v>461.13444457448378</c:v>
                </c:pt>
                <c:pt idx="57">
                  <c:v>462.96173687005432</c:v>
                </c:pt>
                <c:pt idx="58">
                  <c:v>464.64818766129991</c:v>
                </c:pt>
                <c:pt idx="59">
                  <c:v>466.20340215538891</c:v>
                </c:pt>
                <c:pt idx="60">
                  <c:v>467.63646163512163</c:v>
                </c:pt>
                <c:pt idx="61">
                  <c:v>468.95593761843128</c:v>
                </c:pt>
                <c:pt idx="62">
                  <c:v>470.16990749398565</c:v>
                </c:pt>
                <c:pt idx="63">
                  <c:v>471.28597131611406</c:v>
                </c:pt>
                <c:pt idx="64">
                  <c:v>472.3112694781255</c:v>
                </c:pt>
                <c:pt idx="65">
                  <c:v>473.25250101602882</c:v>
                </c:pt>
                <c:pt idx="66">
                  <c:v>474.11594232486613</c:v>
                </c:pt>
                <c:pt idx="67">
                  <c:v>474.90746609747799</c:v>
                </c:pt>
                <c:pt idx="68">
                  <c:v>475.63256032068699</c:v>
                </c:pt>
                <c:pt idx="69">
                  <c:v>476.29634718675982</c:v>
                </c:pt>
                <c:pt idx="70">
                  <c:v>476.903601798735</c:v>
                </c:pt>
                <c:pt idx="71">
                  <c:v>477.45877056692086</c:v>
                </c:pt>
                <c:pt idx="72">
                  <c:v>477.96598921071728</c:v>
                </c:pt>
                <c:pt idx="73">
                  <c:v>478.42910029502491</c:v>
                </c:pt>
                <c:pt idx="74">
                  <c:v>478.85167024400533</c:v>
                </c:pt>
                <c:pt idx="75">
                  <c:v>479.23700578696793</c:v>
                </c:pt>
                <c:pt idx="76">
                  <c:v>479.58816980179921</c:v>
                </c:pt>
                <c:pt idx="77">
                  <c:v>479.90799653073526</c:v>
                </c:pt>
                <c:pt idx="78">
                  <c:v>480.19910615150206</c:v>
                </c:pt>
                <c:pt idx="79">
                  <c:v>480.4639186940293</c:v>
                </c:pt>
                <c:pt idx="80">
                  <c:v>480.70466729915535</c:v>
                </c:pt>
                <c:pt idx="81">
                  <c:v>480.9234108210913</c:v>
                </c:pt>
                <c:pt idx="82">
                  <c:v>481.12204577997113</c:v>
                </c:pt>
                <c:pt idx="83">
                  <c:v>481.30231767466552</c:v>
                </c:pt>
                <c:pt idx="84">
                  <c:v>481.46583166925183</c:v>
                </c:pt>
                <c:pt idx="85">
                  <c:v>481.61406266917669</c:v>
                </c:pt>
                <c:pt idx="86">
                  <c:v>481.74836480528404</c:v>
                </c:pt>
                <c:pt idx="87">
                  <c:v>481.86998034556592</c:v>
                </c:pt>
                <c:pt idx="88">
                  <c:v>481.98004805578245</c:v>
                </c:pt>
                <c:pt idx="89">
                  <c:v>482.07961103103202</c:v>
                </c:pt>
                <c:pt idx="90">
                  <c:v>482.16962402098551</c:v>
                </c:pt>
                <c:pt idx="91">
                  <c:v>482.25096027186169</c:v>
                </c:pt>
                <c:pt idx="92">
                  <c:v>482.32441790835617</c:v>
                </c:pt>
                <c:pt idx="93">
                  <c:v>482.39072587867503</c:v>
                </c:pt>
                <c:pt idx="94">
                  <c:v>482.45054948559203</c:v>
                </c:pt>
                <c:pt idx="95">
                  <c:v>482.50449552608262</c:v>
                </c:pt>
                <c:pt idx="96">
                  <c:v>482.55311706159574</c:v>
                </c:pt>
                <c:pt idx="97">
                  <c:v>482.59691784044685</c:v>
                </c:pt>
                <c:pt idx="98">
                  <c:v>482.63635639315265</c:v>
                </c:pt>
                <c:pt idx="99">
                  <c:v>482.67184982081039</c:v>
                </c:pt>
                <c:pt idx="100">
                  <c:v>482.70377729586005</c:v>
                </c:pt>
                <c:pt idx="101">
                  <c:v>482.73248329376963</c:v>
                </c:pt>
                <c:pt idx="102">
                  <c:v>482.75828057336668</c:v>
                </c:pt>
                <c:pt idx="103">
                  <c:v>482.78145292270796</c:v>
                </c:pt>
                <c:pt idx="104">
                  <c:v>482.80225768654623</c:v>
                </c:pt>
                <c:pt idx="105">
                  <c:v>482.82092809062476</c:v>
                </c:pt>
                <c:pt idx="106">
                  <c:v>482.83767537720797</c:v>
                </c:pt>
                <c:pt idx="107">
                  <c:v>482.85269076545467</c:v>
                </c:pt>
                <c:pt idx="108">
                  <c:v>482.86614724945179</c:v>
                </c:pt>
                <c:pt idx="109">
                  <c:v>482.87820124596385</c:v>
                </c:pt>
                <c:pt idx="110">
                  <c:v>482.88899410321477</c:v>
                </c:pt>
                <c:pt idx="111">
                  <c:v>482.89865348130553</c:v>
                </c:pt>
                <c:pt idx="112">
                  <c:v>482.90729461418834</c:v>
                </c:pt>
                <c:pt idx="113">
                  <c:v>482.91502146246319</c:v>
                </c:pt>
                <c:pt idx="114">
                  <c:v>482.92192776563928</c:v>
                </c:pt>
                <c:pt idx="115">
                  <c:v>482.92809800190935</c:v>
                </c:pt>
                <c:pt idx="116">
                  <c:v>482.93360826292133</c:v>
                </c:pt>
                <c:pt idx="117">
                  <c:v>482.93852705050011</c:v>
                </c:pt>
                <c:pt idx="118">
                  <c:v>482.94291600176575</c:v>
                </c:pt>
                <c:pt idx="119">
                  <c:v>482.94683054862344</c:v>
                </c:pt>
                <c:pt idx="120">
                  <c:v>482.95032051715089</c:v>
                </c:pt>
                <c:pt idx="121">
                  <c:v>482.95343067199207</c:v>
                </c:pt>
                <c:pt idx="122">
                  <c:v>482.95620121047347</c:v>
                </c:pt>
                <c:pt idx="123">
                  <c:v>482.95866821079051</c:v>
                </c:pt>
                <c:pt idx="124">
                  <c:v>482.9608640382715</c:v>
                </c:pt>
                <c:pt idx="125">
                  <c:v>482.96281771340432</c:v>
                </c:pt>
                <c:pt idx="126">
                  <c:v>482.96455524501573</c:v>
                </c:pt>
                <c:pt idx="127">
                  <c:v>482.96609993171523</c:v>
                </c:pt>
                <c:pt idx="128">
                  <c:v>482.96747263445928</c:v>
                </c:pt>
                <c:pt idx="129">
                  <c:v>482.96869202285421</c:v>
                </c:pt>
                <c:pt idx="130">
                  <c:v>482.96977479759488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870-426B-82CE-5F38246C664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2x F12'!$E$126:$E$251</c:f>
              <c:numCache>
                <c:formatCode>0</c:formatCode>
                <c:ptCount val="126"/>
                <c:pt idx="0">
                  <c:v>51.992374119855981</c:v>
                </c:pt>
                <c:pt idx="1">
                  <c:v>52.22049860967752</c:v>
                </c:pt>
                <c:pt idx="2">
                  <c:v>52.60186545148099</c:v>
                </c:pt>
                <c:pt idx="3">
                  <c:v>53.075148669321038</c:v>
                </c:pt>
                <c:pt idx="4">
                  <c:v>53.619933171602497</c:v>
                </c:pt>
                <c:pt idx="5">
                  <c:v>54.224726117930345</c:v>
                </c:pt>
                <c:pt idx="6">
                  <c:v>62.523185695718098</c:v>
                </c:pt>
                <c:pt idx="7">
                  <c:v>73.525343872380517</c:v>
                </c:pt>
                <c:pt idx="8">
                  <c:v>86.318744180313615</c:v>
                </c:pt>
                <c:pt idx="9">
                  <c:v>100.42245762928485</c:v>
                </c:pt>
                <c:pt idx="10">
                  <c:v>115.51298763786394</c:v>
                </c:pt>
                <c:pt idx="11">
                  <c:v>131.34808689352894</c:v>
                </c:pt>
                <c:pt idx="12">
                  <c:v>147.73535908587269</c:v>
                </c:pt>
                <c:pt idx="13">
                  <c:v>164.51650182144073</c:v>
                </c:pt>
                <c:pt idx="14">
                  <c:v>181.5583421342352</c:v>
                </c:pt>
                <c:pt idx="15">
                  <c:v>198.74725735850353</c:v>
                </c:pt>
                <c:pt idx="16">
                  <c:v>215.98545434057314</c:v>
                </c:pt>
                <c:pt idx="17">
                  <c:v>233.18834525500944</c:v>
                </c:pt>
                <c:pt idx="18">
                  <c:v>250.28260834726905</c:v>
                </c:pt>
                <c:pt idx="19">
                  <c:v>267.2046968082384</c:v>
                </c:pt>
                <c:pt idx="20">
                  <c:v>283.89965261739866</c:v>
                </c:pt>
                <c:pt idx="21">
                  <c:v>300.32013519962408</c:v>
                </c:pt>
                <c:pt idx="22">
                  <c:v>316.42560616147961</c:v>
                </c:pt>
                <c:pt idx="23">
                  <c:v>332.18163072588362</c:v>
                </c:pt>
                <c:pt idx="24">
                  <c:v>347.55926879622228</c:v>
                </c:pt>
                <c:pt idx="25">
                  <c:v>362.53453663257977</c:v>
                </c:pt>
                <c:pt idx="26">
                  <c:v>377.08792551351615</c:v>
                </c:pt>
                <c:pt idx="27">
                  <c:v>391.20396743981291</c:v>
                </c:pt>
                <c:pt idx="28">
                  <c:v>404.8708404970011</c:v>
                </c:pt>
                <c:pt idx="29">
                  <c:v>418.08000830039794</c:v>
                </c:pt>
                <c:pt idx="30">
                  <c:v>430.82588923820208</c:v>
                </c:pt>
                <c:pt idx="31">
                  <c:v>443.10555216228568</c:v>
                </c:pt>
                <c:pt idx="32">
                  <c:v>454.91843585846379</c:v>
                </c:pt>
                <c:pt idx="33">
                  <c:v>466.26609013062853</c:v>
                </c:pt>
                <c:pt idx="34">
                  <c:v>477.15193670644823</c:v>
                </c:pt>
                <c:pt idx="35">
                  <c:v>487.58104845185335</c:v>
                </c:pt>
                <c:pt idx="36">
                  <c:v>497.55994559239082</c:v>
                </c:pt>
                <c:pt idx="37">
                  <c:v>507.09640780003974</c:v>
                </c:pt>
                <c:pt idx="38">
                  <c:v>516.1993011273596</c:v>
                </c:pt>
                <c:pt idx="39">
                  <c:v>524.87841886667081</c:v>
                </c:pt>
                <c:pt idx="40">
                  <c:v>533.14433548743796</c:v>
                </c:pt>
                <c:pt idx="41">
                  <c:v>541.00827286547633</c:v>
                </c:pt>
                <c:pt idx="42">
                  <c:v>548.4819780669601</c:v>
                </c:pt>
                <c:pt idx="43">
                  <c:v>555.57761199142931</c:v>
                </c:pt>
                <c:pt idx="44">
                  <c:v>562.30764821326056</c:v>
                </c:pt>
                <c:pt idx="45">
                  <c:v>568.68478139201761</c:v>
                </c:pt>
                <c:pt idx="46">
                  <c:v>574.72184464995723</c:v>
                </c:pt>
                <c:pt idx="47">
                  <c:v>580.43173534059838</c:v>
                </c:pt>
                <c:pt idx="48">
                  <c:v>585.82734865635621</c:v>
                </c:pt>
                <c:pt idx="49">
                  <c:v>590.9215185462408</c:v>
                </c:pt>
                <c:pt idx="50">
                  <c:v>595.72696543685993</c:v>
                </c:pt>
                <c:pt idx="51">
                  <c:v>600.25625027166257</c:v>
                </c:pt>
                <c:pt idx="52">
                  <c:v>604.52173440469153</c:v>
                </c:pt>
                <c:pt idx="53">
                  <c:v>608.53554490611793</c:v>
                </c:pt>
                <c:pt idx="54">
                  <c:v>612.3095448575931</c:v>
                </c:pt>
                <c:pt idx="55">
                  <c:v>615.85530823596082</c:v>
                </c:pt>
                <c:pt idx="56">
                  <c:v>619.18409900413405</c:v>
                </c:pt>
                <c:pt idx="57">
                  <c:v>622.3068540478979</c:v>
                </c:pt>
                <c:pt idx="58">
                  <c:v>625.23416961707403</c:v>
                </c:pt>
                <c:pt idx="59">
                  <c:v>627.97629094875526</c:v>
                </c:pt>
                <c:pt idx="60">
                  <c:v>630.54310476922842</c:v>
                </c:pt>
                <c:pt idx="61">
                  <c:v>632.94413438964261</c:v>
                </c:pt>
                <c:pt idx="62">
                  <c:v>635.18853712844623</c:v>
                </c:pt>
                <c:pt idx="63">
                  <c:v>637.28510381104866</c:v>
                </c:pt>
                <c:pt idx="64">
                  <c:v>639.24226011405369</c:v>
                </c:pt>
                <c:pt idx="65">
                  <c:v>641.06806953768728</c:v>
                </c:pt>
                <c:pt idx="66">
                  <c:v>642.77023780573097</c:v>
                </c:pt>
                <c:pt idx="67">
                  <c:v>644.35611850731732</c:v>
                </c:pt>
                <c:pt idx="68">
                  <c:v>645.83271980933137</c:v>
                </c:pt>
                <c:pt idx="69">
                  <c:v>647.20671208190731</c:v>
                </c:pt>
                <c:pt idx="70">
                  <c:v>648.48443629257849</c:v>
                </c:pt>
                <c:pt idx="71">
                  <c:v>649.67191303704192</c:v>
                </c:pt>
                <c:pt idx="72">
                  <c:v>650.7748520862425</c:v>
                </c:pt>
                <c:pt idx="73">
                  <c:v>651.79866234055839</c:v>
                </c:pt>
                <c:pt idx="74">
                  <c:v>652.74846209230623</c:v>
                </c:pt>
                <c:pt idx="75">
                  <c:v>653.62908950757173</c:v>
                </c:pt>
                <c:pt idx="76">
                  <c:v>654.44511324754774</c:v>
                </c:pt>
                <c:pt idx="77">
                  <c:v>655.20084315811755</c:v>
                </c:pt>
                <c:pt idx="78">
                  <c:v>655.9003409644024</c:v>
                </c:pt>
                <c:pt idx="79">
                  <c:v>656.54743091439502</c:v>
                </c:pt>
                <c:pt idx="80">
                  <c:v>657.14571032265951</c:v>
                </c:pt>
                <c:pt idx="81">
                  <c:v>657.69855997141701</c:v>
                </c:pt>
                <c:pt idx="82">
                  <c:v>658.20915433216692</c:v>
                </c:pt>
                <c:pt idx="83">
                  <c:v>658.68047157635067</c:v>
                </c:pt>
                <c:pt idx="84">
                  <c:v>659.11530334846566</c:v>
                </c:pt>
                <c:pt idx="85">
                  <c:v>659.51626427951226</c:v>
                </c:pt>
                <c:pt idx="86">
                  <c:v>659.88580122271833</c:v>
                </c:pt>
                <c:pt idx="87">
                  <c:v>660.22620219717305</c:v>
                </c:pt>
                <c:pt idx="88">
                  <c:v>660.53960502832354</c:v>
                </c:pt>
                <c:pt idx="89">
                  <c:v>660.82800567727827</c:v>
                </c:pt>
                <c:pt idx="90">
                  <c:v>661.09326625353356</c:v>
                </c:pt>
                <c:pt idx="91">
                  <c:v>661.33712270812157</c:v>
                </c:pt>
                <c:pt idx="92">
                  <c:v>661.56119220629068</c:v>
                </c:pt>
                <c:pt idx="93">
                  <c:v>661.76698018068339</c:v>
                </c:pt>
                <c:pt idx="94">
                  <c:v>661.95588706760907</c:v>
                </c:pt>
                <c:pt idx="95">
                  <c:v>662.12921473041695</c:v>
                </c:pt>
                <c:pt idx="96">
                  <c:v>662.28817257519381</c:v>
                </c:pt>
                <c:pt idx="97">
                  <c:v>662.43388336504847</c:v>
                </c:pt>
                <c:pt idx="98">
                  <c:v>662.56738874011728</c:v>
                </c:pt>
                <c:pt idx="99">
                  <c:v>662.68965445114941</c:v>
                </c:pt>
                <c:pt idx="100">
                  <c:v>662.801575315121</c:v>
                </c:pt>
                <c:pt idx="101">
                  <c:v>662.90397990179599</c:v>
                </c:pt>
                <c:pt idx="102">
                  <c:v>662.99763496050662</c:v>
                </c:pt>
                <c:pt idx="103">
                  <c:v>663.08324959669062</c:v>
                </c:pt>
                <c:pt idx="104">
                  <c:v>663.16147920789422</c:v>
                </c:pt>
                <c:pt idx="105">
                  <c:v>663.23292918904235</c:v>
                </c:pt>
                <c:pt idx="106">
                  <c:v>663.29815841681068</c:v>
                </c:pt>
                <c:pt idx="107">
                  <c:v>663.35768252289483</c:v>
                </c:pt>
                <c:pt idx="108">
                  <c:v>663.41197696589325</c:v>
                </c:pt>
                <c:pt idx="109">
                  <c:v>663.46147991138469</c:v>
                </c:pt>
                <c:pt idx="110">
                  <c:v>663.50659492961711</c:v>
                </c:pt>
                <c:pt idx="111">
                  <c:v>663.54769352002188</c:v>
                </c:pt>
                <c:pt idx="112">
                  <c:v>663.58511747153705</c:v>
                </c:pt>
                <c:pt idx="113">
                  <c:v>663.61918106747601</c:v>
                </c:pt>
                <c:pt idx="114">
                  <c:v>663.65017314340548</c:v>
                </c:pt>
                <c:pt idx="115">
                  <c:v>663.67835900621617</c:v>
                </c:pt>
                <c:pt idx="116">
                  <c:v>663.70398222227391</c:v>
                </c:pt>
                <c:pt idx="117">
                  <c:v>663.7272662822387</c:v>
                </c:pt>
                <c:pt idx="118">
                  <c:v>663.74841614983416</c:v>
                </c:pt>
                <c:pt idx="119">
                  <c:v>663.76761970153973</c:v>
                </c:pt>
                <c:pt idx="120">
                  <c:v>663.7850490638707</c:v>
                </c:pt>
                <c:pt idx="121">
                  <c:v>663.80086185460664</c:v>
                </c:pt>
                <c:pt idx="122">
                  <c:v>663.81520233402205</c:v>
                </c:pt>
                <c:pt idx="123">
                  <c:v>663.82820247187726</c:v>
                </c:pt>
                <c:pt idx="124">
                  <c:v>663.83998293563639</c:v>
                </c:pt>
                <c:pt idx="125">
                  <c:v>663.85065400508995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870-426B-82CE-5F38246C664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2x F12'!$H$128:$H$251</c:f>
              <c:numCache>
                <c:formatCode>0</c:formatCode>
                <c:ptCount val="124"/>
                <c:pt idx="0">
                  <c:v>59.46717635910602</c:v>
                </c:pt>
                <c:pt idx="1">
                  <c:v>59.646905386274511</c:v>
                </c:pt>
                <c:pt idx="2">
                  <c:v>59.962885649843997</c:v>
                </c:pt>
                <c:pt idx="3">
                  <c:v>60.364400619819435</c:v>
                </c:pt>
                <c:pt idx="4">
                  <c:v>67.108154689560024</c:v>
                </c:pt>
                <c:pt idx="5">
                  <c:v>76.960592346342878</c:v>
                </c:pt>
                <c:pt idx="6">
                  <c:v>88.890602107140467</c:v>
                </c:pt>
                <c:pt idx="7">
                  <c:v>102.39275006815217</c:v>
                </c:pt>
                <c:pt idx="8">
                  <c:v>117.13248334067464</c:v>
                </c:pt>
                <c:pt idx="9">
                  <c:v>132.85941352048906</c:v>
                </c:pt>
                <c:pt idx="10">
                  <c:v>149.37327837626719</c:v>
                </c:pt>
                <c:pt idx="11">
                  <c:v>166.50737971661965</c:v>
                </c:pt>
                <c:pt idx="12">
                  <c:v>184.11939096697131</c:v>
                </c:pt>
                <c:pt idx="13">
                  <c:v>202.08576427162143</c:v>
                </c:pt>
                <c:pt idx="14">
                  <c:v>220.29808232389644</c:v>
                </c:pt>
                <c:pt idx="15">
                  <c:v>238.6605416927548</c:v>
                </c:pt>
                <c:pt idx="16">
                  <c:v>257.08813310063226</c:v>
                </c:pt>
                <c:pt idx="17">
                  <c:v>275.5052709723542</c:v>
                </c:pt>
                <c:pt idx="18">
                  <c:v>293.84472366819023</c:v>
                </c:pt>
                <c:pt idx="19">
                  <c:v>312.04675149276494</c:v>
                </c:pt>
                <c:pt idx="20">
                  <c:v>330.05839237797289</c:v>
                </c:pt>
                <c:pt idx="21">
                  <c:v>347.83285524847798</c:v>
                </c:pt>
                <c:pt idx="22">
                  <c:v>365.32899382424387</c:v>
                </c:pt>
                <c:pt idx="23">
                  <c:v>382.51084192478083</c:v>
                </c:pt>
                <c:pt idx="24">
                  <c:v>399.34719689020756</c:v>
                </c:pt>
                <c:pt idx="25">
                  <c:v>415.81124151829243</c:v>
                </c:pt>
                <c:pt idx="26">
                  <c:v>431.88019754184575</c:v>
                </c:pt>
                <c:pt idx="27">
                  <c:v>447.53500551902215</c:v>
                </c:pt>
                <c:pt idx="28">
                  <c:v>462.7600273261711</c:v>
                </c:pt>
                <c:pt idx="29">
                  <c:v>477.54276839088379</c:v>
                </c:pt>
                <c:pt idx="30">
                  <c:v>491.87361749048443</c:v>
                </c:pt>
                <c:pt idx="31">
                  <c:v>505.74560244285817</c:v>
                </c:pt>
                <c:pt idx="32">
                  <c:v>519.15416038381989</c:v>
                </c:pt>
                <c:pt idx="33">
                  <c:v>532.09692159466761</c:v>
                </c:pt>
                <c:pt idx="34">
                  <c:v>544.57350604116073</c:v>
                </c:pt>
                <c:pt idx="35">
                  <c:v>556.58533192974312</c:v>
                </c:pt>
                <c:pt idx="36">
                  <c:v>568.1354356921305</c:v>
                </c:pt>
                <c:pt idx="37">
                  <c:v>579.22830288558748</c:v>
                </c:pt>
                <c:pt idx="38">
                  <c:v>589.86970955081756</c:v>
                </c:pt>
                <c:pt idx="39">
                  <c:v>600.06657360807981</c:v>
                </c:pt>
                <c:pt idx="40">
                  <c:v>609.82681589915046</c:v>
                </c:pt>
                <c:pt idx="41">
                  <c:v>619.15923050125116</c:v>
                </c:pt>
                <c:pt idx="42">
                  <c:v>628.07336395158359</c:v>
                </c:pt>
                <c:pt idx="43">
                  <c:v>636.57940302936788</c:v>
                </c:pt>
                <c:pt idx="44">
                  <c:v>644.68807074778783</c:v>
                </c:pt>
                <c:pt idx="45">
                  <c:v>652.41053021195137</c:v>
                </c:pt>
                <c:pt idx="46">
                  <c:v>659.75829600175302</c:v>
                </c:pt>
                <c:pt idx="47">
                  <c:v>666.74315274088917</c:v>
                </c:pt>
                <c:pt idx="48">
                  <c:v>673.37708051567938</c:v>
                </c:pt>
                <c:pt idx="49">
                  <c:v>679.67218681010115</c:v>
                </c:pt>
                <c:pt idx="50">
                  <c:v>685.64064462673207</c:v>
                </c:pt>
                <c:pt idx="51">
                  <c:v>691.29463646723775</c:v>
                </c:pt>
                <c:pt idx="52">
                  <c:v>696.64630385076384</c:v>
                </c:pt>
                <c:pt idx="53">
                  <c:v>701.70770205405915</c:v>
                </c:pt>
                <c:pt idx="54">
                  <c:v>706.49075976340464</c:v>
                </c:pt>
                <c:pt idx="55">
                  <c:v>711.00724333542178</c:v>
                </c:pt>
                <c:pt idx="56">
                  <c:v>715.26872537151291</c:v>
                </c:pt>
                <c:pt idx="57">
                  <c:v>719.28655731901745</c:v>
                </c:pt>
                <c:pt idx="58">
                  <c:v>723.07184582105469</c:v>
                </c:pt>
                <c:pt idx="59">
                  <c:v>726.6354325464074</c:v>
                </c:pt>
                <c:pt idx="60">
                  <c:v>729.98787724060776</c:v>
                </c:pt>
                <c:pt idx="61">
                  <c:v>733.13944374952553</c:v>
                </c:pt>
                <c:pt idx="62">
                  <c:v>736.10008877716598</c:v>
                </c:pt>
                <c:pt idx="63">
                  <c:v>738.87945314999081</c:v>
                </c:pt>
                <c:pt idx="64">
                  <c:v>741.48685537077949</c:v>
                </c:pt>
                <c:pt idx="65">
                  <c:v>743.93128725584597</c:v>
                </c:pt>
                <c:pt idx="66">
                  <c:v>746.22141146017088</c:v>
                </c:pt>
                <c:pt idx="67">
                  <c:v>748.36556070572897</c:v>
                </c:pt>
                <c:pt idx="68">
                  <c:v>750.37173853887634</c:v>
                </c:pt>
                <c:pt idx="69">
                  <c:v>752.24762145309273</c:v>
                </c:pt>
                <c:pt idx="70">
                  <c:v>754.00056222359069</c:v>
                </c:pt>
                <c:pt idx="71">
                  <c:v>755.63759431030167</c:v>
                </c:pt>
                <c:pt idx="72">
                  <c:v>757.16543719545052</c:v>
                </c:pt>
                <c:pt idx="73">
                  <c:v>758.59050253135104</c:v>
                </c:pt>
                <c:pt idx="74">
                  <c:v>759.91890098314536</c:v>
                </c:pt>
                <c:pt idx="75">
                  <c:v>761.15644965996842</c:v>
                </c:pt>
                <c:pt idx="76">
                  <c:v>762.30868003641331</c:v>
                </c:pt>
                <c:pt idx="77">
                  <c:v>763.38084627420926</c:v>
                </c:pt>
                <c:pt idx="78">
                  <c:v>764.37793386169074</c:v>
                </c:pt>
                <c:pt idx="79">
                  <c:v>765.30466849591073</c:v>
                </c:pt>
                <c:pt idx="80">
                  <c:v>766.16552513916895</c:v>
                </c:pt>
                <c:pt idx="81">
                  <c:v>766.96473718824495</c:v>
                </c:pt>
                <c:pt idx="82">
                  <c:v>767.70630570078231</c:v>
                </c:pt>
                <c:pt idx="83">
                  <c:v>768.3940086290537</c:v>
                </c:pt>
                <c:pt idx="84">
                  <c:v>769.03141001675579</c:v>
                </c:pt>
                <c:pt idx="85">
                  <c:v>769.62186911954802</c:v>
                </c:pt>
                <c:pt idx="86">
                  <c:v>770.16854941477004</c:v>
                </c:pt>
                <c:pt idx="87">
                  <c:v>770.67442747015707</c:v>
                </c:pt>
                <c:pt idx="88">
                  <c:v>771.14230164543869</c:v>
                </c:pt>
                <c:pt idx="89">
                  <c:v>771.57480060445243</c:v>
                </c:pt>
                <c:pt idx="90">
                  <c:v>771.97439161886575</c:v>
                </c:pt>
                <c:pt idx="91">
                  <c:v>772.34338864776407</c:v>
                </c:pt>
                <c:pt idx="92">
                  <c:v>772.6839601802651</c:v>
                </c:pt>
                <c:pt idx="93">
                  <c:v>772.99813683096147</c:v>
                </c:pt>
                <c:pt idx="94">
                  <c:v>773.28781868039152</c:v>
                </c:pt>
                <c:pt idx="95">
                  <c:v>773.55478235490932</c:v>
                </c:pt>
                <c:pt idx="96">
                  <c:v>773.80068784227592</c:v>
                </c:pt>
                <c:pt idx="97">
                  <c:v>774.0270850410451</c:v>
                </c:pt>
                <c:pt idx="98">
                  <c:v>774.23542004338026</c:v>
                </c:pt>
                <c:pt idx="99">
                  <c:v>774.42704115231788</c:v>
                </c:pt>
                <c:pt idx="100">
                  <c:v>774.60320463571657</c:v>
                </c:pt>
                <c:pt idx="101">
                  <c:v>774.76508022019709</c:v>
                </c:pt>
                <c:pt idx="102">
                  <c:v>774.91375632930203</c:v>
                </c:pt>
                <c:pt idx="103">
                  <c:v>775.05024507090184</c:v>
                </c:pt>
                <c:pt idx="104">
                  <c:v>775.17548697955067</c:v>
                </c:pt>
                <c:pt idx="105">
                  <c:v>775.29035552005917</c:v>
                </c:pt>
                <c:pt idx="106">
                  <c:v>775.39566135902294</c:v>
                </c:pt>
                <c:pt idx="107">
                  <c:v>775.49215641141723</c:v>
                </c:pt>
                <c:pt idx="108">
                  <c:v>775.58053766966532</c:v>
                </c:pt>
                <c:pt idx="109">
                  <c:v>775.66145082280684</c:v>
                </c:pt>
                <c:pt idx="110">
                  <c:v>775.73549367354406</c:v>
                </c:pt>
                <c:pt idx="111">
                  <c:v>775.80321936103906</c:v>
                </c:pt>
                <c:pt idx="112">
                  <c:v>775.8651393973729</c:v>
                </c:pt>
                <c:pt idx="113">
                  <c:v>775.9217265255736</c:v>
                </c:pt>
                <c:pt idx="114">
                  <c:v>775.9734174070669</c:v>
                </c:pt>
                <c:pt idx="115">
                  <c:v>776.02061514632396</c:v>
                </c:pt>
                <c:pt idx="116">
                  <c:v>776.06369166036018</c:v>
                </c:pt>
                <c:pt idx="117">
                  <c:v>776.10298990060062</c:v>
                </c:pt>
                <c:pt idx="118">
                  <c:v>776.13882593445589</c:v>
                </c:pt>
                <c:pt idx="119">
                  <c:v>776.17149089377494</c:v>
                </c:pt>
                <c:pt idx="120">
                  <c:v>776.20125279713318</c:v>
                </c:pt>
                <c:pt idx="121">
                  <c:v>776.22835825270636</c:v>
                </c:pt>
                <c:pt idx="122">
                  <c:v>776.25303404825559</c:v>
                </c:pt>
                <c:pt idx="123">
                  <c:v>776.27548863451545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870-426B-82CE-5F38246C664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2x F12'!$K$131:$K$251</c:f>
              <c:numCache>
                <c:formatCode>0</c:formatCode>
                <c:ptCount val="121"/>
                <c:pt idx="0">
                  <c:v>64.504867747651019</c:v>
                </c:pt>
                <c:pt idx="1">
                  <c:v>69.396280098103489</c:v>
                </c:pt>
                <c:pt idx="2">
                  <c:v>78.109102548197484</c:v>
                </c:pt>
                <c:pt idx="3">
                  <c:v>89.158111395265564</c:v>
                </c:pt>
                <c:pt idx="4">
                  <c:v>101.97161957272181</c:v>
                </c:pt>
                <c:pt idx="5">
                  <c:v>116.19155694456617</c:v>
                </c:pt>
                <c:pt idx="6">
                  <c:v>131.55646703072171</c:v>
                </c:pt>
                <c:pt idx="7">
                  <c:v>147.85964695662062</c:v>
                </c:pt>
                <c:pt idx="8">
                  <c:v>164.92978795968054</c:v>
                </c:pt>
                <c:pt idx="9">
                  <c:v>182.62059582311997</c:v>
                </c:pt>
                <c:pt idx="10">
                  <c:v>200.80464482177479</c:v>
                </c:pt>
                <c:pt idx="11">
                  <c:v>219.36946250515643</c:v>
                </c:pt>
                <c:pt idx="12">
                  <c:v>238.21488818660373</c:v>
                </c:pt>
                <c:pt idx="13">
                  <c:v>257.25120416768232</c:v>
                </c:pt>
                <c:pt idx="14">
                  <c:v>276.39775862689385</c:v>
                </c:pt>
                <c:pt idx="15">
                  <c:v>295.58191360466856</c:v>
                </c:pt>
                <c:pt idx="16">
                  <c:v>314.73821492394359</c:v>
                </c:pt>
                <c:pt idx="17">
                  <c:v>333.80771781011322</c:v>
                </c:pt>
                <c:pt idx="18">
                  <c:v>352.73742439596373</c:v>
                </c:pt>
                <c:pt idx="19">
                  <c:v>371.47980340144017</c:v>
                </c:pt>
                <c:pt idx="20">
                  <c:v>389.99237142053556</c:v>
                </c:pt>
                <c:pt idx="21">
                  <c:v>408.23732132784505</c:v>
                </c:pt>
                <c:pt idx="22">
                  <c:v>426.18118745106426</c:v>
                </c:pt>
                <c:pt idx="23">
                  <c:v>443.79454001955725</c:v>
                </c:pt>
                <c:pt idx="24">
                  <c:v>461.05170341533557</c:v>
                </c:pt>
                <c:pt idx="25">
                  <c:v>477.93049419164635</c:v>
                </c:pt>
                <c:pt idx="26">
                  <c:v>494.41197586278355</c:v>
                </c:pt>
                <c:pt idx="27">
                  <c:v>510.48022822499928</c:v>
                </c:pt>
                <c:pt idx="28">
                  <c:v>526.12212952304174</c:v>
                </c:pt>
                <c:pt idx="29">
                  <c:v>541.32715018555973</c:v>
                </c:pt>
                <c:pt idx="30">
                  <c:v>556.08715715468611</c:v>
                </c:pt>
                <c:pt idx="31">
                  <c:v>570.39622805846284</c:v>
                </c:pt>
                <c:pt idx="32">
                  <c:v>584.25047463958731</c:v>
                </c:pt>
                <c:pt idx="33">
                  <c:v>597.64787497501356</c:v>
                </c:pt>
                <c:pt idx="34">
                  <c:v>610.58811410916724</c:v>
                </c:pt>
                <c:pt idx="35">
                  <c:v>623.07243278699798</c:v>
                </c:pt>
                <c:pt idx="36">
                  <c:v>635.1034840179617</c:v>
                </c:pt>
                <c:pt idx="37">
                  <c:v>646.68519723291683</c:v>
                </c:pt>
                <c:pt idx="38">
                  <c:v>657.82264981634444</c:v>
                </c:pt>
                <c:pt idx="39">
                  <c:v>668.52194580898299</c:v>
                </c:pt>
                <c:pt idx="40">
                  <c:v>678.79010158301014</c:v>
                </c:pt>
                <c:pt idx="41">
                  <c:v>688.63493829482354</c:v>
                </c:pt>
                <c:pt idx="42">
                  <c:v>698.06498092064453</c:v>
                </c:pt>
                <c:pt idx="43">
                  <c:v>707.08936367839578</c:v>
                </c:pt>
                <c:pt idx="44">
                  <c:v>715.71774163645159</c:v>
                </c:pt>
                <c:pt idx="45">
                  <c:v>723.96020830637985</c:v>
                </c:pt>
                <c:pt idx="46">
                  <c:v>731.82721901322145</c:v>
                </c:pt>
                <c:pt idx="47">
                  <c:v>739.32951983337171</c:v>
                </c:pt>
                <c:pt idx="48">
                  <c:v>746.47808188711861</c:v>
                </c:pt>
                <c:pt idx="49">
                  <c:v>753.28404077038408</c:v>
                </c:pt>
                <c:pt idx="50">
                  <c:v>759.75864090842231</c:v>
                </c:pt>
                <c:pt idx="51">
                  <c:v>765.91318461314756</c:v>
                </c:pt>
                <c:pt idx="52">
                  <c:v>771.75898562549082</c:v>
                </c:pt>
                <c:pt idx="53">
                  <c:v>777.30732692467564</c:v>
                </c:pt>
                <c:pt idx="54">
                  <c:v>782.56942258758613</c:v>
                </c:pt>
                <c:pt idx="55">
                  <c:v>787.55638348343632</c:v>
                </c:pt>
                <c:pt idx="56">
                  <c:v>792.27918659169086</c:v>
                </c:pt>
                <c:pt idx="57">
                  <c:v>796.74864773461331</c:v>
                </c:pt>
                <c:pt idx="58">
                  <c:v>800.97539751983663</c:v>
                </c:pt>
                <c:pt idx="59">
                  <c:v>804.96986029295533</c:v>
                </c:pt>
                <c:pt idx="60">
                  <c:v>808.7422359052299</c:v>
                </c:pt>
                <c:pt idx="61">
                  <c:v>812.30248410701711</c:v>
                </c:pt>
                <c:pt idx="62">
                  <c:v>815.66031138347171</c:v>
                </c:pt>
                <c:pt idx="63">
                  <c:v>818.82516005529851</c:v>
                </c:pt>
                <c:pt idx="64">
                  <c:v>821.80619947383639</c:v>
                </c:pt>
                <c:pt idx="65">
                  <c:v>824.61231914647783</c:v>
                </c:pt>
                <c:pt idx="66">
                  <c:v>827.25212363531659</c:v>
                </c:pt>
                <c:pt idx="67">
                  <c:v>829.73392907888433</c:v>
                </c:pt>
                <c:pt idx="68">
                  <c:v>832.06576119392196</c:v>
                </c:pt>
                <c:pt idx="69">
                  <c:v>834.25535462119365</c:v>
                </c:pt>
                <c:pt idx="70">
                  <c:v>836.31015348642757</c:v>
                </c:pt>
                <c:pt idx="71">
                  <c:v>838.23731305448234</c:v>
                </c:pt>
                <c:pt idx="72">
                  <c:v>840.0437023617792</c:v>
                </c:pt>
                <c:pt idx="73">
                  <c:v>841.73590771885404</c:v>
                </c:pt>
                <c:pt idx="74">
                  <c:v>843.32023698158753</c:v>
                </c:pt>
                <c:pt idx="75">
                  <c:v>844.80272449619486</c:v>
                </c:pt>
                <c:pt idx="76">
                  <c:v>846.18913662941236</c:v>
                </c:pt>
                <c:pt idx="77">
                  <c:v>847.48497780148375</c:v>
                </c:pt>
                <c:pt idx="78">
                  <c:v>848.69549694550278</c:v>
                </c:pt>
                <c:pt idx="79">
                  <c:v>849.82569432240314</c:v>
                </c:pt>
                <c:pt idx="80">
                  <c:v>850.88032862639864</c:v>
                </c:pt>
                <c:pt idx="81">
                  <c:v>851.86392432095477</c:v>
                </c:pt>
                <c:pt idx="82">
                  <c:v>852.7807791504074</c:v>
                </c:pt>
                <c:pt idx="83">
                  <c:v>853.6349717771443</c:v>
                </c:pt>
                <c:pt idx="84">
                  <c:v>854.4303694988198</c:v>
                </c:pt>
                <c:pt idx="85">
                  <c:v>855.17063600438814</c:v>
                </c:pt>
                <c:pt idx="86">
                  <c:v>855.8592391318125</c:v>
                </c:pt>
                <c:pt idx="87">
                  <c:v>856.4994585941472</c:v>
                </c:pt>
                <c:pt idx="88">
                  <c:v>857.09439364429295</c:v>
                </c:pt>
                <c:pt idx="89">
                  <c:v>857.64697065210146</c:v>
                </c:pt>
                <c:pt idx="90">
                  <c:v>858.15995057066255</c:v>
                </c:pt>
                <c:pt idx="91">
                  <c:v>858.6359362715425</c:v>
                </c:pt>
                <c:pt idx="92">
                  <c:v>859.07737973147539</c:v>
                </c:pt>
                <c:pt idx="93">
                  <c:v>859.48658905553623</c:v>
                </c:pt>
                <c:pt idx="94">
                  <c:v>859.8657353241606</c:v>
                </c:pt>
                <c:pt idx="95">
                  <c:v>860.21685925352631</c:v>
                </c:pt>
                <c:pt idx="96">
                  <c:v>860.54187766078417</c:v>
                </c:pt>
                <c:pt idx="97">
                  <c:v>860.84258972743123</c:v>
                </c:pt>
                <c:pt idx="98">
                  <c:v>861.12068305576361</c:v>
                </c:pt>
                <c:pt idx="99">
                  <c:v>861.37773951483666</c:v>
                </c:pt>
                <c:pt idx="100">
                  <c:v>861.61524087371538</c:v>
                </c:pt>
                <c:pt idx="101">
                  <c:v>861.83457422100389</c:v>
                </c:pt>
                <c:pt idx="102">
                  <c:v>862.03703717074131</c:v>
                </c:pt>
                <c:pt idx="103">
                  <c:v>862.22384285571093</c:v>
                </c:pt>
                <c:pt idx="104">
                  <c:v>862.39612471007581</c:v>
                </c:pt>
                <c:pt idx="105">
                  <c:v>862.55494104400418</c:v>
                </c:pt>
                <c:pt idx="106">
                  <c:v>862.70127941361045</c:v>
                </c:pt>
                <c:pt idx="107">
                  <c:v>862.83606079010713</c:v>
                </c:pt>
                <c:pt idx="108">
                  <c:v>862.96014353255146</c:v>
                </c:pt>
                <c:pt idx="109">
                  <c:v>863.07432716898563</c:v>
                </c:pt>
                <c:pt idx="110">
                  <c:v>863.17935599111024</c:v>
                </c:pt>
                <c:pt idx="111">
                  <c:v>863.27592246791369</c:v>
                </c:pt>
                <c:pt idx="112">
                  <c:v>863.36467048390205</c:v>
                </c:pt>
                <c:pt idx="113">
                  <c:v>863.44619840774465</c:v>
                </c:pt>
                <c:pt idx="114">
                  <c:v>863.52106199727177</c:v>
                </c:pt>
                <c:pt idx="115">
                  <c:v>863.58977714684249</c:v>
                </c:pt>
                <c:pt idx="116">
                  <c:v>863.65282248314304</c:v>
                </c:pt>
                <c:pt idx="117">
                  <c:v>863.71064181547911</c:v>
                </c:pt>
                <c:pt idx="118">
                  <c:v>863.76364644660725</c:v>
                </c:pt>
                <c:pt idx="119">
                  <c:v>863.81221735009865</c:v>
                </c:pt>
                <c:pt idx="120">
                  <c:v>863.85670722015345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870-426B-82CE-5F38246C664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2x F12'!$M$131:$M$251</c:f>
              <c:numCache>
                <c:formatCode>0</c:formatCode>
                <c:ptCount val="121"/>
                <c:pt idx="0">
                  <c:v>68.131347670205059</c:v>
                </c:pt>
                <c:pt idx="1">
                  <c:v>72.885999137217141</c:v>
                </c:pt>
                <c:pt idx="2">
                  <c:v>81.421526288577525</c:v>
                </c:pt>
                <c:pt idx="3">
                  <c:v>92.295009510800242</c:v>
                </c:pt>
                <c:pt idx="4">
                  <c:v>104.95142398642031</c:v>
                </c:pt>
                <c:pt idx="5">
                  <c:v>119.04393365161286</c:v>
                </c:pt>
                <c:pt idx="6">
                  <c:v>134.31969947269386</c:v>
                </c:pt>
                <c:pt idx="7">
                  <c:v>150.57895654171023</c:v>
                </c:pt>
                <c:pt idx="8">
                  <c:v>167.65607259939543</c:v>
                </c:pt>
                <c:pt idx="9">
                  <c:v>185.40939226669116</c:v>
                </c:pt>
                <c:pt idx="10">
                  <c:v>203.71522882243846</c:v>
                </c:pt>
                <c:pt idx="11">
                  <c:v>222.46404446171152</c:v>
                </c:pt>
                <c:pt idx="12">
                  <c:v>241.55788180451134</c:v>
                </c:pt>
                <c:pt idx="13">
                  <c:v>260.90855558096575</c:v>
                </c:pt>
                <c:pt idx="14">
                  <c:v>280.43632864385165</c:v>
                </c:pt>
                <c:pt idx="15">
                  <c:v>300.06890860171791</c:v>
                </c:pt>
                <c:pt idx="16">
                  <c:v>319.74066350864121</c:v>
                </c:pt>
                <c:pt idx="17">
                  <c:v>339.39199126240896</c:v>
                </c:pt>
                <c:pt idx="18">
                  <c:v>358.96879937432993</c:v>
                </c:pt>
                <c:pt idx="19">
                  <c:v>378.4220656354197</c:v>
                </c:pt>
                <c:pt idx="20">
                  <c:v>397.70745920155423</c:v>
                </c:pt>
                <c:pt idx="21">
                  <c:v>416.78500761504461</c:v>
                </c:pt>
                <c:pt idx="22">
                  <c:v>435.61879936512184</c:v>
                </c:pt>
                <c:pt idx="23">
                  <c:v>454.17671442815629</c:v>
                </c:pt>
                <c:pt idx="24">
                  <c:v>472.43017723397861</c:v>
                </c:pt>
                <c:pt idx="25">
                  <c:v>490.35392794239283</c:v>
                </c:pt>
                <c:pt idx="26">
                  <c:v>507.92580895735307</c:v>
                </c:pt>
                <c:pt idx="27">
                  <c:v>525.12656437136661</c:v>
                </c:pt>
                <c:pt idx="28">
                  <c:v>541.9396505983641</c:v>
                </c:pt>
                <c:pt idx="29">
                  <c:v>558.35105687434248</c:v>
                </c:pt>
                <c:pt idx="30">
                  <c:v>574.34913461993483</c:v>
                </c:pt>
                <c:pt idx="31">
                  <c:v>589.92443489519951</c:v>
                </c:pt>
                <c:pt idx="32">
                  <c:v>605.06955335416808</c:v>
                </c:pt>
                <c:pt idx="33">
                  <c:v>619.77898223955776</c:v>
                </c:pt>
                <c:pt idx="34">
                  <c:v>634.04896905729731</c:v>
                </c:pt>
                <c:pt idx="35">
                  <c:v>647.8773816441585</c:v>
                </c:pt>
                <c:pt idx="36">
                  <c:v>661.26357939582851</c:v>
                </c:pt>
                <c:pt idx="37">
                  <c:v>674.2082904618901</c:v>
                </c:pt>
                <c:pt idx="38">
                  <c:v>686.71349474182443</c:v>
                </c:pt>
                <c:pt idx="39">
                  <c:v>698.78231253509034</c:v>
                </c:pt>
                <c:pt idx="40">
                  <c:v>710.41889871066098</c:v>
                </c:pt>
                <c:pt idx="41">
                  <c:v>721.62834226872201</c:v>
                </c:pt>
                <c:pt idx="42">
                  <c:v>732.4165711708705</c:v>
                </c:pt>
                <c:pt idx="43">
                  <c:v>742.79026231609123</c:v>
                </c:pt>
                <c:pt idx="44">
                  <c:v>752.75675653880421</c:v>
                </c:pt>
                <c:pt idx="45">
                  <c:v>762.32397850299674</c:v>
                </c:pt>
                <c:pt idx="46">
                  <c:v>771.50036136336428</c:v>
                </c:pt>
                <c:pt idx="47">
                  <c:v>780.29477606086414</c:v>
                </c:pt>
                <c:pt idx="48">
                  <c:v>788.71646511637732</c:v>
                </c:pt>
                <c:pt idx="49">
                  <c:v>796.77498078258748</c:v>
                </c:pt>
                <c:pt idx="50">
                  <c:v>804.48012741080151</c:v>
                </c:pt>
                <c:pt idx="51">
                  <c:v>811.8419078864307</c:v>
                </c:pt>
                <c:pt idx="52">
                  <c:v>818.87047398427649</c:v>
                </c:pt>
                <c:pt idx="53">
                  <c:v>825.5760804927346</c:v>
                </c:pt>
                <c:pt idx="54">
                  <c:v>831.96904295449076</c:v>
                </c:pt>
                <c:pt idx="55">
                  <c:v>838.05969887036611</c:v>
                </c:pt>
                <c:pt idx="56">
                  <c:v>843.85837221255929</c:v>
                </c:pt>
                <c:pt idx="57">
                  <c:v>849.37534109372723</c:v>
                </c:pt>
                <c:pt idx="58">
                  <c:v>854.62080843905471</c:v>
                </c:pt>
                <c:pt idx="59">
                  <c:v>859.60487550968821</c:v>
                </c:pt>
                <c:pt idx="60">
                  <c:v>864.33751812763762</c:v>
                </c:pt>
                <c:pt idx="61">
                  <c:v>868.82856545440768</c:v>
                </c:pt>
                <c:pt idx="62">
                  <c:v>873.08768117821182</c:v>
                </c:pt>
                <c:pt idx="63">
                  <c:v>877.12434696759169</c:v>
                </c:pt>
                <c:pt idx="64">
                  <c:v>880.94784805256313</c:v>
                </c:pt>
                <c:pt idx="65">
                  <c:v>884.56726079802286</c:v>
                </c:pt>
                <c:pt idx="66">
                  <c:v>887.99144213803015</c:v>
                </c:pt>
                <c:pt idx="67">
                  <c:v>891.22902074366402</c:v>
                </c:pt>
                <c:pt idx="68">
                  <c:v>894.288389801466</c:v>
                </c:pt>
                <c:pt idx="69">
                  <c:v>897.17770128390816</c:v>
                </c:pt>
                <c:pt idx="70">
                  <c:v>899.90486159791453</c:v>
                </c:pt>
                <c:pt idx="71">
                  <c:v>902.47752850211157</c:v>
                </c:pt>
                <c:pt idx="72">
                  <c:v>904.90310918821808</c:v>
                </c:pt>
                <c:pt idx="73">
                  <c:v>907.18875942674151</c:v>
                </c:pt>
                <c:pt idx="74">
                  <c:v>909.34138368191532</c:v>
                </c:pt>
                <c:pt idx="75">
                  <c:v>911.36763610557466</c:v>
                </c:pt>
                <c:pt idx="76">
                  <c:v>913.2739223243791</c:v>
                </c:pt>
                <c:pt idx="77">
                  <c:v>915.06640193946782</c:v>
                </c:pt>
                <c:pt idx="78">
                  <c:v>916.75099166221969</c:v>
                </c:pt>
                <c:pt idx="79">
                  <c:v>918.33336901430675</c:v>
                </c:pt>
                <c:pt idx="80">
                  <c:v>919.81897652463022</c:v>
                </c:pt>
                <c:pt idx="81">
                  <c:v>921.21302636002986</c:v>
                </c:pt>
                <c:pt idx="82">
                  <c:v>922.52050533082706</c:v>
                </c:pt>
                <c:pt idx="83">
                  <c:v>923.74618021630715</c:v>
                </c:pt>
                <c:pt idx="84">
                  <c:v>924.89460335914555</c:v>
                </c:pt>
                <c:pt idx="85">
                  <c:v>925.97011848154898</c:v>
                </c:pt>
                <c:pt idx="86">
                  <c:v>926.97686667948722</c:v>
                </c:pt>
                <c:pt idx="87">
                  <c:v>927.91879255485867</c:v>
                </c:pt>
                <c:pt idx="88">
                  <c:v>928.79965044873177</c:v>
                </c:pt>
                <c:pt idx="89">
                  <c:v>929.62301074196171</c:v>
                </c:pt>
                <c:pt idx="90">
                  <c:v>930.39226619247518</c:v>
                </c:pt>
                <c:pt idx="91">
                  <c:v>931.11063828135673</c:v>
                </c:pt>
                <c:pt idx="92">
                  <c:v>931.78118354256446</c:v>
                </c:pt>
                <c:pt idx="93">
                  <c:v>932.40679985363215</c:v>
                </c:pt>
                <c:pt idx="94">
                  <c:v>932.99023266711333</c:v>
                </c:pt>
                <c:pt idx="95">
                  <c:v>933.53408116475873</c:v>
                </c:pt>
                <c:pt idx="96">
                  <c:v>934.04080431852549</c:v>
                </c:pt>
                <c:pt idx="97">
                  <c:v>934.51272684448054</c:v>
                </c:pt>
                <c:pt idx="98">
                  <c:v>934.95204503748892</c:v>
                </c:pt>
                <c:pt idx="99">
                  <c:v>935.36083247628221</c:v>
                </c:pt>
                <c:pt idx="100">
                  <c:v>935.74104559007969</c:v>
                </c:pt>
                <c:pt idx="101">
                  <c:v>936.09452907939078</c:v>
                </c:pt>
                <c:pt idx="102">
                  <c:v>936.42302118497662</c:v>
                </c:pt>
                <c:pt idx="103">
                  <c:v>936.72815880017788</c:v>
                </c:pt>
                <c:pt idx="104">
                  <c:v>937.0114824229513</c:v>
                </c:pt>
                <c:pt idx="105">
                  <c:v>937.27444094498935</c:v>
                </c:pt>
                <c:pt idx="106">
                  <c:v>937.51839627623337</c:v>
                </c:pt>
                <c:pt idx="107">
                  <c:v>937.7446278039439</c:v>
                </c:pt>
                <c:pt idx="108">
                  <c:v>937.95433668625878</c:v>
                </c:pt>
                <c:pt idx="109">
                  <c:v>938.14864998085443</c:v>
                </c:pt>
                <c:pt idx="110">
                  <c:v>938.32862460994454</c:v>
                </c:pt>
                <c:pt idx="111">
                  <c:v>938.4952511633935</c:v>
                </c:pt>
                <c:pt idx="112">
                  <c:v>938.6494575422023</c:v>
                </c:pt>
                <c:pt idx="113">
                  <c:v>938.79211244505007</c:v>
                </c:pt>
                <c:pt idx="114">
                  <c:v>938.92402870093292</c:v>
                </c:pt>
                <c:pt idx="115">
                  <c:v>939.04596645126276</c:v>
                </c:pt>
                <c:pt idx="116">
                  <c:v>939.15863618505</c:v>
                </c:pt>
                <c:pt idx="117">
                  <c:v>939.26270163101685</c:v>
                </c:pt>
                <c:pt idx="118">
                  <c:v>939.35878251067322</c:v>
                </c:pt>
                <c:pt idx="119">
                  <c:v>939.44745715652618</c:v>
                </c:pt>
                <c:pt idx="120">
                  <c:v>939.52926499971034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870-426B-82CE-5F38246C6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2x F12'!$B$121:$B$251</c:f>
              <c:numCache>
                <c:formatCode>0</c:formatCode>
                <c:ptCount val="131"/>
                <c:pt idx="0">
                  <c:v>39.634525121147988</c:v>
                </c:pt>
                <c:pt idx="1">
                  <c:v>39.946795864242006</c:v>
                </c:pt>
                <c:pt idx="2">
                  <c:v>40.43493665397466</c:v>
                </c:pt>
                <c:pt idx="3">
                  <c:v>41.022198562162941</c:v>
                </c:pt>
                <c:pt idx="4">
                  <c:v>41.684370519352626</c:v>
                </c:pt>
                <c:pt idx="5">
                  <c:v>42.408103769912032</c:v>
                </c:pt>
                <c:pt idx="6">
                  <c:v>43.184657553935551</c:v>
                </c:pt>
                <c:pt idx="7">
                  <c:v>44.007748260846597</c:v>
                </c:pt>
                <c:pt idx="8">
                  <c:v>44.872581137985435</c:v>
                </c:pt>
                <c:pt idx="9">
                  <c:v>45.775341986633066</c:v>
                </c:pt>
                <c:pt idx="10">
                  <c:v>46.712901739492963</c:v>
                </c:pt>
                <c:pt idx="11">
                  <c:v>57.561747030503454</c:v>
                </c:pt>
                <c:pt idx="12">
                  <c:v>70.271830407539937</c:v>
                </c:pt>
                <c:pt idx="13">
                  <c:v>84.16758299813813</c:v>
                </c:pt>
                <c:pt idx="14">
                  <c:v>98.843233414958775</c:v>
                </c:pt>
                <c:pt idx="15">
                  <c:v>114.0151995944471</c:v>
                </c:pt>
                <c:pt idx="16">
                  <c:v>129.47021067666492</c:v>
                </c:pt>
                <c:pt idx="17">
                  <c:v>145.04129316892977</c:v>
                </c:pt>
                <c:pt idx="18">
                  <c:v>160.59470609336222</c:v>
                </c:pt>
                <c:pt idx="19">
                  <c:v>176.02199951688641</c:v>
                </c:pt>
                <c:pt idx="20">
                  <c:v>191.2347716781116</c:v>
                </c:pt>
                <c:pt idx="21">
                  <c:v>206.16097742644575</c:v>
                </c:pt>
                <c:pt idx="22">
                  <c:v>220.74219184127327</c:v>
                </c:pt>
                <c:pt idx="23">
                  <c:v>234.93149616116156</c:v>
                </c:pt>
                <c:pt idx="24">
                  <c:v>248.69178915865754</c:v>
                </c:pt>
                <c:pt idx="25">
                  <c:v>261.99440188168307</c:v>
                </c:pt>
                <c:pt idx="26">
                  <c:v>274.817936949363</c:v>
                </c:pt>
                <c:pt idx="27">
                  <c:v>287.1472797014718</c:v>
                </c:pt>
                <c:pt idx="28">
                  <c:v>298.97274483054878</c:v>
                </c:pt>
                <c:pt idx="29">
                  <c:v>310.2893326551054</c:v>
                </c:pt>
                <c:pt idx="30">
                  <c:v>321.096076164652</c:v>
                </c:pt>
                <c:pt idx="31">
                  <c:v>331.39546469428319</c:v>
                </c:pt>
                <c:pt idx="32">
                  <c:v>341.19293336040562</c:v>
                </c:pt>
                <c:pt idx="33">
                  <c:v>350.49640970178945</c:v>
                </c:pt>
                <c:pt idx="34">
                  <c:v>359.31591063465032</c:v>
                </c:pt>
                <c:pt idx="35">
                  <c:v>367.66318405061457</c:v>
                </c:pt>
                <c:pt idx="36">
                  <c:v>375.55139029732686</c:v>
                </c:pt>
                <c:pt idx="37">
                  <c:v>382.99481947422169</c:v>
                </c:pt>
                <c:pt idx="38">
                  <c:v>390.00864101299197</c:v>
                </c:pt>
                <c:pt idx="39">
                  <c:v>396.60868243679795</c:v>
                </c:pt>
                <c:pt idx="40">
                  <c:v>402.81123453461203</c:v>
                </c:pt>
                <c:pt idx="41">
                  <c:v>408.63288046877989</c:v>
                </c:pt>
                <c:pt idx="42">
                  <c:v>414.0903465702421</c:v>
                </c:pt>
                <c:pt idx="43">
                  <c:v>419.20037277794029</c:v>
                </c:pt>
                <c:pt idx="44">
                  <c:v>423.97960085474074</c:v>
                </c:pt>
                <c:pt idx="45">
                  <c:v>428.44447866752137</c:v>
                </c:pt>
                <c:pt idx="46">
                  <c:v>432.61117895818313</c:v>
                </c:pt>
                <c:pt idx="47">
                  <c:v>436.49553115834567</c:v>
                </c:pt>
                <c:pt idx="48">
                  <c:v>440.11296491567884</c:v>
                </c:pt>
                <c:pt idx="49">
                  <c:v>443.47846410592678</c:v>
                </c:pt>
                <c:pt idx="50">
                  <c:v>446.60653020293205</c:v>
                </c:pt>
                <c:pt idx="51">
                  <c:v>449.51115397034539</c:v>
                </c:pt>
                <c:pt idx="52">
                  <c:v>452.20579452391388</c:v>
                </c:pt>
                <c:pt idx="53">
                  <c:v>454.70336489284028</c:v>
                </c:pt>
                <c:pt idx="54">
                  <c:v>457.01622328311726</c:v>
                </c:pt>
                <c:pt idx="55">
                  <c:v>459.15616931533339</c:v>
                </c:pt>
                <c:pt idx="56">
                  <c:v>461.13444457448378</c:v>
                </c:pt>
                <c:pt idx="57">
                  <c:v>462.96173687005432</c:v>
                </c:pt>
                <c:pt idx="58">
                  <c:v>464.64818766129991</c:v>
                </c:pt>
                <c:pt idx="59">
                  <c:v>466.20340215538891</c:v>
                </c:pt>
                <c:pt idx="60">
                  <c:v>467.63646163512163</c:v>
                </c:pt>
                <c:pt idx="61">
                  <c:v>468.95593761843128</c:v>
                </c:pt>
                <c:pt idx="62">
                  <c:v>470.16990749398565</c:v>
                </c:pt>
                <c:pt idx="63">
                  <c:v>471.28597131611406</c:v>
                </c:pt>
                <c:pt idx="64">
                  <c:v>472.3112694781255</c:v>
                </c:pt>
                <c:pt idx="65">
                  <c:v>473.25250101602882</c:v>
                </c:pt>
                <c:pt idx="66">
                  <c:v>474.11594232486613</c:v>
                </c:pt>
                <c:pt idx="67">
                  <c:v>474.90746609747799</c:v>
                </c:pt>
                <c:pt idx="68">
                  <c:v>475.63256032068699</c:v>
                </c:pt>
                <c:pt idx="69">
                  <c:v>476.29634718675982</c:v>
                </c:pt>
                <c:pt idx="70">
                  <c:v>476.903601798735</c:v>
                </c:pt>
                <c:pt idx="71">
                  <c:v>477.45877056692086</c:v>
                </c:pt>
                <c:pt idx="72">
                  <c:v>477.96598921071728</c:v>
                </c:pt>
                <c:pt idx="73">
                  <c:v>478.42910029502491</c:v>
                </c:pt>
                <c:pt idx="74">
                  <c:v>478.85167024400533</c:v>
                </c:pt>
                <c:pt idx="75">
                  <c:v>479.23700578696793</c:v>
                </c:pt>
                <c:pt idx="76">
                  <c:v>479.58816980179921</c:v>
                </c:pt>
                <c:pt idx="77">
                  <c:v>479.90799653073526</c:v>
                </c:pt>
                <c:pt idx="78">
                  <c:v>480.19910615150206</c:v>
                </c:pt>
                <c:pt idx="79">
                  <c:v>480.4639186940293</c:v>
                </c:pt>
                <c:pt idx="80">
                  <c:v>480.70466729915535</c:v>
                </c:pt>
                <c:pt idx="81">
                  <c:v>480.9234108210913</c:v>
                </c:pt>
                <c:pt idx="82">
                  <c:v>481.12204577997113</c:v>
                </c:pt>
                <c:pt idx="83">
                  <c:v>481.30231767466552</c:v>
                </c:pt>
                <c:pt idx="84">
                  <c:v>481.46583166925183</c:v>
                </c:pt>
                <c:pt idx="85">
                  <c:v>481.61406266917669</c:v>
                </c:pt>
                <c:pt idx="86">
                  <c:v>481.74836480528404</c:v>
                </c:pt>
                <c:pt idx="87">
                  <c:v>481.86998034556592</c:v>
                </c:pt>
                <c:pt idx="88">
                  <c:v>481.98004805578245</c:v>
                </c:pt>
                <c:pt idx="89">
                  <c:v>482.07961103103202</c:v>
                </c:pt>
                <c:pt idx="90">
                  <c:v>482.16962402098551</c:v>
                </c:pt>
                <c:pt idx="91">
                  <c:v>482.25096027186169</c:v>
                </c:pt>
                <c:pt idx="92">
                  <c:v>482.32441790835617</c:v>
                </c:pt>
                <c:pt idx="93">
                  <c:v>482.39072587867503</c:v>
                </c:pt>
                <c:pt idx="94">
                  <c:v>482.45054948559203</c:v>
                </c:pt>
                <c:pt idx="95">
                  <c:v>482.50449552608262</c:v>
                </c:pt>
                <c:pt idx="96">
                  <c:v>482.55311706159574</c:v>
                </c:pt>
                <c:pt idx="97">
                  <c:v>482.59691784044685</c:v>
                </c:pt>
                <c:pt idx="98">
                  <c:v>482.63635639315265</c:v>
                </c:pt>
                <c:pt idx="99">
                  <c:v>482.67184982081039</c:v>
                </c:pt>
                <c:pt idx="100">
                  <c:v>482.70377729586005</c:v>
                </c:pt>
                <c:pt idx="101">
                  <c:v>482.73248329376963</c:v>
                </c:pt>
                <c:pt idx="102">
                  <c:v>482.75828057336668</c:v>
                </c:pt>
                <c:pt idx="103">
                  <c:v>482.78145292270796</c:v>
                </c:pt>
                <c:pt idx="104">
                  <c:v>482.80225768654623</c:v>
                </c:pt>
                <c:pt idx="105">
                  <c:v>482.82092809062476</c:v>
                </c:pt>
                <c:pt idx="106">
                  <c:v>482.83767537720797</c:v>
                </c:pt>
                <c:pt idx="107">
                  <c:v>482.85269076545467</c:v>
                </c:pt>
                <c:pt idx="108">
                  <c:v>482.86614724945179</c:v>
                </c:pt>
                <c:pt idx="109">
                  <c:v>482.87820124596385</c:v>
                </c:pt>
                <c:pt idx="110">
                  <c:v>482.88899410321477</c:v>
                </c:pt>
                <c:pt idx="111">
                  <c:v>482.89865348130553</c:v>
                </c:pt>
                <c:pt idx="112">
                  <c:v>482.90729461418834</c:v>
                </c:pt>
                <c:pt idx="113">
                  <c:v>482.91502146246319</c:v>
                </c:pt>
                <c:pt idx="114">
                  <c:v>482.92192776563928</c:v>
                </c:pt>
                <c:pt idx="115">
                  <c:v>482.92809800190935</c:v>
                </c:pt>
                <c:pt idx="116">
                  <c:v>482.93360826292133</c:v>
                </c:pt>
                <c:pt idx="117">
                  <c:v>482.93852705050011</c:v>
                </c:pt>
                <c:pt idx="118">
                  <c:v>482.94291600176575</c:v>
                </c:pt>
                <c:pt idx="119">
                  <c:v>482.94683054862344</c:v>
                </c:pt>
                <c:pt idx="120">
                  <c:v>482.95032051715089</c:v>
                </c:pt>
                <c:pt idx="121">
                  <c:v>482.95343067199207</c:v>
                </c:pt>
                <c:pt idx="122">
                  <c:v>482.95620121047347</c:v>
                </c:pt>
                <c:pt idx="123">
                  <c:v>482.95866821079051</c:v>
                </c:pt>
                <c:pt idx="124">
                  <c:v>482.9608640382715</c:v>
                </c:pt>
                <c:pt idx="125">
                  <c:v>482.96281771340432</c:v>
                </c:pt>
                <c:pt idx="126">
                  <c:v>482.96455524501573</c:v>
                </c:pt>
                <c:pt idx="127">
                  <c:v>482.96609993171523</c:v>
                </c:pt>
                <c:pt idx="128">
                  <c:v>482.96747263445928</c:v>
                </c:pt>
                <c:pt idx="129">
                  <c:v>482.96869202285421</c:v>
                </c:pt>
                <c:pt idx="130">
                  <c:v>482.96977479759488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98-47D9-B439-80F44E03096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2x F12'!$E$126:$E$251</c:f>
              <c:numCache>
                <c:formatCode>0</c:formatCode>
                <c:ptCount val="126"/>
                <c:pt idx="0">
                  <c:v>51.992374119855981</c:v>
                </c:pt>
                <c:pt idx="1">
                  <c:v>52.22049860967752</c:v>
                </c:pt>
                <c:pt idx="2">
                  <c:v>52.60186545148099</c:v>
                </c:pt>
                <c:pt idx="3">
                  <c:v>53.075148669321038</c:v>
                </c:pt>
                <c:pt idx="4">
                  <c:v>53.619933171602497</c:v>
                </c:pt>
                <c:pt idx="5">
                  <c:v>54.224726117930345</c:v>
                </c:pt>
                <c:pt idx="6">
                  <c:v>62.523185695718098</c:v>
                </c:pt>
                <c:pt idx="7">
                  <c:v>73.525343872380517</c:v>
                </c:pt>
                <c:pt idx="8">
                  <c:v>86.318744180313615</c:v>
                </c:pt>
                <c:pt idx="9">
                  <c:v>100.42245762928485</c:v>
                </c:pt>
                <c:pt idx="10">
                  <c:v>115.51298763786394</c:v>
                </c:pt>
                <c:pt idx="11">
                  <c:v>131.34808689352894</c:v>
                </c:pt>
                <c:pt idx="12">
                  <c:v>147.73535908587269</c:v>
                </c:pt>
                <c:pt idx="13">
                  <c:v>164.51650182144073</c:v>
                </c:pt>
                <c:pt idx="14">
                  <c:v>181.5583421342352</c:v>
                </c:pt>
                <c:pt idx="15">
                  <c:v>198.74725735850353</c:v>
                </c:pt>
                <c:pt idx="16">
                  <c:v>215.98545434057314</c:v>
                </c:pt>
                <c:pt idx="17">
                  <c:v>233.18834525500944</c:v>
                </c:pt>
                <c:pt idx="18">
                  <c:v>250.28260834726905</c:v>
                </c:pt>
                <c:pt idx="19">
                  <c:v>267.2046968082384</c:v>
                </c:pt>
                <c:pt idx="20">
                  <c:v>283.89965261739866</c:v>
                </c:pt>
                <c:pt idx="21">
                  <c:v>300.32013519962408</c:v>
                </c:pt>
                <c:pt idx="22">
                  <c:v>316.42560616147961</c:v>
                </c:pt>
                <c:pt idx="23">
                  <c:v>332.18163072588362</c:v>
                </c:pt>
                <c:pt idx="24">
                  <c:v>347.55926879622228</c:v>
                </c:pt>
                <c:pt idx="25">
                  <c:v>362.53453663257977</c:v>
                </c:pt>
                <c:pt idx="26">
                  <c:v>377.08792551351615</c:v>
                </c:pt>
                <c:pt idx="27">
                  <c:v>391.20396743981291</c:v>
                </c:pt>
                <c:pt idx="28">
                  <c:v>404.8708404970011</c:v>
                </c:pt>
                <c:pt idx="29">
                  <c:v>418.08000830039794</c:v>
                </c:pt>
                <c:pt idx="30">
                  <c:v>430.82588923820208</c:v>
                </c:pt>
                <c:pt idx="31">
                  <c:v>443.10555216228568</c:v>
                </c:pt>
                <c:pt idx="32">
                  <c:v>454.91843585846379</c:v>
                </c:pt>
                <c:pt idx="33">
                  <c:v>466.26609013062853</c:v>
                </c:pt>
                <c:pt idx="34">
                  <c:v>477.15193670644823</c:v>
                </c:pt>
                <c:pt idx="35">
                  <c:v>487.58104845185335</c:v>
                </c:pt>
                <c:pt idx="36">
                  <c:v>497.55994559239082</c:v>
                </c:pt>
                <c:pt idx="37">
                  <c:v>507.09640780003974</c:v>
                </c:pt>
                <c:pt idx="38">
                  <c:v>516.1993011273596</c:v>
                </c:pt>
                <c:pt idx="39">
                  <c:v>524.87841886667081</c:v>
                </c:pt>
                <c:pt idx="40">
                  <c:v>533.14433548743796</c:v>
                </c:pt>
                <c:pt idx="41">
                  <c:v>541.00827286547633</c:v>
                </c:pt>
                <c:pt idx="42">
                  <c:v>548.4819780669601</c:v>
                </c:pt>
                <c:pt idx="43">
                  <c:v>555.57761199142931</c:v>
                </c:pt>
                <c:pt idx="44">
                  <c:v>562.30764821326056</c:v>
                </c:pt>
                <c:pt idx="45">
                  <c:v>568.68478139201761</c:v>
                </c:pt>
                <c:pt idx="46">
                  <c:v>574.72184464995723</c:v>
                </c:pt>
                <c:pt idx="47">
                  <c:v>580.43173534059838</c:v>
                </c:pt>
                <c:pt idx="48">
                  <c:v>585.82734865635621</c:v>
                </c:pt>
                <c:pt idx="49">
                  <c:v>590.9215185462408</c:v>
                </c:pt>
                <c:pt idx="50">
                  <c:v>595.72696543685993</c:v>
                </c:pt>
                <c:pt idx="51">
                  <c:v>600.25625027166257</c:v>
                </c:pt>
                <c:pt idx="52">
                  <c:v>604.52173440469153</c:v>
                </c:pt>
                <c:pt idx="53">
                  <c:v>608.53554490611793</c:v>
                </c:pt>
                <c:pt idx="54">
                  <c:v>612.3095448575931</c:v>
                </c:pt>
                <c:pt idx="55">
                  <c:v>615.85530823596082</c:v>
                </c:pt>
                <c:pt idx="56">
                  <c:v>619.18409900413405</c:v>
                </c:pt>
                <c:pt idx="57">
                  <c:v>622.3068540478979</c:v>
                </c:pt>
                <c:pt idx="58">
                  <c:v>625.23416961707403</c:v>
                </c:pt>
                <c:pt idx="59">
                  <c:v>627.97629094875526</c:v>
                </c:pt>
                <c:pt idx="60">
                  <c:v>630.54310476922842</c:v>
                </c:pt>
                <c:pt idx="61">
                  <c:v>632.94413438964261</c:v>
                </c:pt>
                <c:pt idx="62">
                  <c:v>635.18853712844623</c:v>
                </c:pt>
                <c:pt idx="63">
                  <c:v>637.28510381104866</c:v>
                </c:pt>
                <c:pt idx="64">
                  <c:v>639.24226011405369</c:v>
                </c:pt>
                <c:pt idx="65">
                  <c:v>641.06806953768728</c:v>
                </c:pt>
                <c:pt idx="66">
                  <c:v>642.77023780573097</c:v>
                </c:pt>
                <c:pt idx="67">
                  <c:v>644.35611850731732</c:v>
                </c:pt>
                <c:pt idx="68">
                  <c:v>645.83271980933137</c:v>
                </c:pt>
                <c:pt idx="69">
                  <c:v>647.20671208190731</c:v>
                </c:pt>
                <c:pt idx="70">
                  <c:v>648.48443629257849</c:v>
                </c:pt>
                <c:pt idx="71">
                  <c:v>649.67191303704192</c:v>
                </c:pt>
                <c:pt idx="72">
                  <c:v>650.7748520862425</c:v>
                </c:pt>
                <c:pt idx="73">
                  <c:v>651.79866234055839</c:v>
                </c:pt>
                <c:pt idx="74">
                  <c:v>652.74846209230623</c:v>
                </c:pt>
                <c:pt idx="75">
                  <c:v>653.62908950757173</c:v>
                </c:pt>
                <c:pt idx="76">
                  <c:v>654.44511324754774</c:v>
                </c:pt>
                <c:pt idx="77">
                  <c:v>655.20084315811755</c:v>
                </c:pt>
                <c:pt idx="78">
                  <c:v>655.9003409644024</c:v>
                </c:pt>
                <c:pt idx="79">
                  <c:v>656.54743091439502</c:v>
                </c:pt>
                <c:pt idx="80">
                  <c:v>657.14571032265951</c:v>
                </c:pt>
                <c:pt idx="81">
                  <c:v>657.69855997141701</c:v>
                </c:pt>
                <c:pt idx="82">
                  <c:v>658.20915433216692</c:v>
                </c:pt>
                <c:pt idx="83">
                  <c:v>658.68047157635067</c:v>
                </c:pt>
                <c:pt idx="84">
                  <c:v>659.11530334846566</c:v>
                </c:pt>
                <c:pt idx="85">
                  <c:v>659.51626427951226</c:v>
                </c:pt>
                <c:pt idx="86">
                  <c:v>659.88580122271833</c:v>
                </c:pt>
                <c:pt idx="87">
                  <c:v>660.22620219717305</c:v>
                </c:pt>
                <c:pt idx="88">
                  <c:v>660.53960502832354</c:v>
                </c:pt>
                <c:pt idx="89">
                  <c:v>660.82800567727827</c:v>
                </c:pt>
                <c:pt idx="90">
                  <c:v>661.09326625353356</c:v>
                </c:pt>
                <c:pt idx="91">
                  <c:v>661.33712270812157</c:v>
                </c:pt>
                <c:pt idx="92">
                  <c:v>661.56119220629068</c:v>
                </c:pt>
                <c:pt idx="93">
                  <c:v>661.76698018068339</c:v>
                </c:pt>
                <c:pt idx="94">
                  <c:v>661.95588706760907</c:v>
                </c:pt>
                <c:pt idx="95">
                  <c:v>662.12921473041695</c:v>
                </c:pt>
                <c:pt idx="96">
                  <c:v>662.28817257519381</c:v>
                </c:pt>
                <c:pt idx="97">
                  <c:v>662.43388336504847</c:v>
                </c:pt>
                <c:pt idx="98">
                  <c:v>662.56738874011728</c:v>
                </c:pt>
                <c:pt idx="99">
                  <c:v>662.68965445114941</c:v>
                </c:pt>
                <c:pt idx="100">
                  <c:v>662.801575315121</c:v>
                </c:pt>
                <c:pt idx="101">
                  <c:v>662.90397990179599</c:v>
                </c:pt>
                <c:pt idx="102">
                  <c:v>662.99763496050662</c:v>
                </c:pt>
                <c:pt idx="103">
                  <c:v>663.08324959669062</c:v>
                </c:pt>
                <c:pt idx="104">
                  <c:v>663.16147920789422</c:v>
                </c:pt>
                <c:pt idx="105">
                  <c:v>663.23292918904235</c:v>
                </c:pt>
                <c:pt idx="106">
                  <c:v>663.29815841681068</c:v>
                </c:pt>
                <c:pt idx="107">
                  <c:v>663.35768252289483</c:v>
                </c:pt>
                <c:pt idx="108">
                  <c:v>663.41197696589325</c:v>
                </c:pt>
                <c:pt idx="109">
                  <c:v>663.46147991138469</c:v>
                </c:pt>
                <c:pt idx="110">
                  <c:v>663.50659492961711</c:v>
                </c:pt>
                <c:pt idx="111">
                  <c:v>663.54769352002188</c:v>
                </c:pt>
                <c:pt idx="112">
                  <c:v>663.58511747153705</c:v>
                </c:pt>
                <c:pt idx="113">
                  <c:v>663.61918106747601</c:v>
                </c:pt>
                <c:pt idx="114">
                  <c:v>663.65017314340548</c:v>
                </c:pt>
                <c:pt idx="115">
                  <c:v>663.67835900621617</c:v>
                </c:pt>
                <c:pt idx="116">
                  <c:v>663.70398222227391</c:v>
                </c:pt>
                <c:pt idx="117">
                  <c:v>663.7272662822387</c:v>
                </c:pt>
                <c:pt idx="118">
                  <c:v>663.74841614983416</c:v>
                </c:pt>
                <c:pt idx="119">
                  <c:v>663.76761970153973</c:v>
                </c:pt>
                <c:pt idx="120">
                  <c:v>663.7850490638707</c:v>
                </c:pt>
                <c:pt idx="121">
                  <c:v>663.80086185460664</c:v>
                </c:pt>
                <c:pt idx="122">
                  <c:v>663.81520233402205</c:v>
                </c:pt>
                <c:pt idx="123">
                  <c:v>663.82820247187726</c:v>
                </c:pt>
                <c:pt idx="124">
                  <c:v>663.83998293563639</c:v>
                </c:pt>
                <c:pt idx="125">
                  <c:v>663.85065400508995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198-47D9-B439-80F44E03096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2x F12'!$H$128:$H$251</c:f>
              <c:numCache>
                <c:formatCode>0</c:formatCode>
                <c:ptCount val="124"/>
                <c:pt idx="0">
                  <c:v>59.46717635910602</c:v>
                </c:pt>
                <c:pt idx="1">
                  <c:v>59.646905386274511</c:v>
                </c:pt>
                <c:pt idx="2">
                  <c:v>59.962885649843997</c:v>
                </c:pt>
                <c:pt idx="3">
                  <c:v>60.364400619819435</c:v>
                </c:pt>
                <c:pt idx="4">
                  <c:v>67.108154689560024</c:v>
                </c:pt>
                <c:pt idx="5">
                  <c:v>76.960592346342878</c:v>
                </c:pt>
                <c:pt idx="6">
                  <c:v>88.890602107140467</c:v>
                </c:pt>
                <c:pt idx="7">
                  <c:v>102.39275006815217</c:v>
                </c:pt>
                <c:pt idx="8">
                  <c:v>117.13248334067464</c:v>
                </c:pt>
                <c:pt idx="9">
                  <c:v>132.85941352048906</c:v>
                </c:pt>
                <c:pt idx="10">
                  <c:v>149.37327837626719</c:v>
                </c:pt>
                <c:pt idx="11">
                  <c:v>166.50737971661965</c:v>
                </c:pt>
                <c:pt idx="12">
                  <c:v>184.11939096697131</c:v>
                </c:pt>
                <c:pt idx="13">
                  <c:v>202.08576427162143</c:v>
                </c:pt>
                <c:pt idx="14">
                  <c:v>220.29808232389644</c:v>
                </c:pt>
                <c:pt idx="15">
                  <c:v>238.6605416927548</c:v>
                </c:pt>
                <c:pt idx="16">
                  <c:v>257.08813310063226</c:v>
                </c:pt>
                <c:pt idx="17">
                  <c:v>275.5052709723542</c:v>
                </c:pt>
                <c:pt idx="18">
                  <c:v>293.84472366819023</c:v>
                </c:pt>
                <c:pt idx="19">
                  <c:v>312.04675149276494</c:v>
                </c:pt>
                <c:pt idx="20">
                  <c:v>330.05839237797289</c:v>
                </c:pt>
                <c:pt idx="21">
                  <c:v>347.83285524847798</c:v>
                </c:pt>
                <c:pt idx="22">
                  <c:v>365.32899382424387</c:v>
                </c:pt>
                <c:pt idx="23">
                  <c:v>382.51084192478083</c:v>
                </c:pt>
                <c:pt idx="24">
                  <c:v>399.34719689020756</c:v>
                </c:pt>
                <c:pt idx="25">
                  <c:v>415.81124151829243</c:v>
                </c:pt>
                <c:pt idx="26">
                  <c:v>431.88019754184575</c:v>
                </c:pt>
                <c:pt idx="27">
                  <c:v>447.53500551902215</c:v>
                </c:pt>
                <c:pt idx="28">
                  <c:v>462.7600273261711</c:v>
                </c:pt>
                <c:pt idx="29">
                  <c:v>477.54276839088379</c:v>
                </c:pt>
                <c:pt idx="30">
                  <c:v>491.87361749048443</c:v>
                </c:pt>
                <c:pt idx="31">
                  <c:v>505.74560244285817</c:v>
                </c:pt>
                <c:pt idx="32">
                  <c:v>519.15416038381989</c:v>
                </c:pt>
                <c:pt idx="33">
                  <c:v>532.09692159466761</c:v>
                </c:pt>
                <c:pt idx="34">
                  <c:v>544.57350604116073</c:v>
                </c:pt>
                <c:pt idx="35">
                  <c:v>556.58533192974312</c:v>
                </c:pt>
                <c:pt idx="36">
                  <c:v>568.1354356921305</c:v>
                </c:pt>
                <c:pt idx="37">
                  <c:v>579.22830288558748</c:v>
                </c:pt>
                <c:pt idx="38">
                  <c:v>589.86970955081756</c:v>
                </c:pt>
                <c:pt idx="39">
                  <c:v>600.06657360807981</c:v>
                </c:pt>
                <c:pt idx="40">
                  <c:v>609.82681589915046</c:v>
                </c:pt>
                <c:pt idx="41">
                  <c:v>619.15923050125116</c:v>
                </c:pt>
                <c:pt idx="42">
                  <c:v>628.07336395158359</c:v>
                </c:pt>
                <c:pt idx="43">
                  <c:v>636.57940302936788</c:v>
                </c:pt>
                <c:pt idx="44">
                  <c:v>644.68807074778783</c:v>
                </c:pt>
                <c:pt idx="45">
                  <c:v>652.41053021195137</c:v>
                </c:pt>
                <c:pt idx="46">
                  <c:v>659.75829600175302</c:v>
                </c:pt>
                <c:pt idx="47">
                  <c:v>666.74315274088917</c:v>
                </c:pt>
                <c:pt idx="48">
                  <c:v>673.37708051567938</c:v>
                </c:pt>
                <c:pt idx="49">
                  <c:v>679.67218681010115</c:v>
                </c:pt>
                <c:pt idx="50">
                  <c:v>685.64064462673207</c:v>
                </c:pt>
                <c:pt idx="51">
                  <c:v>691.29463646723775</c:v>
                </c:pt>
                <c:pt idx="52">
                  <c:v>696.64630385076384</c:v>
                </c:pt>
                <c:pt idx="53">
                  <c:v>701.70770205405915</c:v>
                </c:pt>
                <c:pt idx="54">
                  <c:v>706.49075976340464</c:v>
                </c:pt>
                <c:pt idx="55">
                  <c:v>711.00724333542178</c:v>
                </c:pt>
                <c:pt idx="56">
                  <c:v>715.26872537151291</c:v>
                </c:pt>
                <c:pt idx="57">
                  <c:v>719.28655731901745</c:v>
                </c:pt>
                <c:pt idx="58">
                  <c:v>723.07184582105469</c:v>
                </c:pt>
                <c:pt idx="59">
                  <c:v>726.6354325464074</c:v>
                </c:pt>
                <c:pt idx="60">
                  <c:v>729.98787724060776</c:v>
                </c:pt>
                <c:pt idx="61">
                  <c:v>733.13944374952553</c:v>
                </c:pt>
                <c:pt idx="62">
                  <c:v>736.10008877716598</c:v>
                </c:pt>
                <c:pt idx="63">
                  <c:v>738.87945314999081</c:v>
                </c:pt>
                <c:pt idx="64">
                  <c:v>741.48685537077949</c:v>
                </c:pt>
                <c:pt idx="65">
                  <c:v>743.93128725584597</c:v>
                </c:pt>
                <c:pt idx="66">
                  <c:v>746.22141146017088</c:v>
                </c:pt>
                <c:pt idx="67">
                  <c:v>748.36556070572897</c:v>
                </c:pt>
                <c:pt idx="68">
                  <c:v>750.37173853887634</c:v>
                </c:pt>
                <c:pt idx="69">
                  <c:v>752.24762145309273</c:v>
                </c:pt>
                <c:pt idx="70">
                  <c:v>754.00056222359069</c:v>
                </c:pt>
                <c:pt idx="71">
                  <c:v>755.63759431030167</c:v>
                </c:pt>
                <c:pt idx="72">
                  <c:v>757.16543719545052</c:v>
                </c:pt>
                <c:pt idx="73">
                  <c:v>758.59050253135104</c:v>
                </c:pt>
                <c:pt idx="74">
                  <c:v>759.91890098314536</c:v>
                </c:pt>
                <c:pt idx="75">
                  <c:v>761.15644965996842</c:v>
                </c:pt>
                <c:pt idx="76">
                  <c:v>762.30868003641331</c:v>
                </c:pt>
                <c:pt idx="77">
                  <c:v>763.38084627420926</c:v>
                </c:pt>
                <c:pt idx="78">
                  <c:v>764.37793386169074</c:v>
                </c:pt>
                <c:pt idx="79">
                  <c:v>765.30466849591073</c:v>
                </c:pt>
                <c:pt idx="80">
                  <c:v>766.16552513916895</c:v>
                </c:pt>
                <c:pt idx="81">
                  <c:v>766.96473718824495</c:v>
                </c:pt>
                <c:pt idx="82">
                  <c:v>767.70630570078231</c:v>
                </c:pt>
                <c:pt idx="83">
                  <c:v>768.3940086290537</c:v>
                </c:pt>
                <c:pt idx="84">
                  <c:v>769.03141001675579</c:v>
                </c:pt>
                <c:pt idx="85">
                  <c:v>769.62186911954802</c:v>
                </c:pt>
                <c:pt idx="86">
                  <c:v>770.16854941477004</c:v>
                </c:pt>
                <c:pt idx="87">
                  <c:v>770.67442747015707</c:v>
                </c:pt>
                <c:pt idx="88">
                  <c:v>771.14230164543869</c:v>
                </c:pt>
                <c:pt idx="89">
                  <c:v>771.57480060445243</c:v>
                </c:pt>
                <c:pt idx="90">
                  <c:v>771.97439161886575</c:v>
                </c:pt>
                <c:pt idx="91">
                  <c:v>772.34338864776407</c:v>
                </c:pt>
                <c:pt idx="92">
                  <c:v>772.6839601802651</c:v>
                </c:pt>
                <c:pt idx="93">
                  <c:v>772.99813683096147</c:v>
                </c:pt>
                <c:pt idx="94">
                  <c:v>773.28781868039152</c:v>
                </c:pt>
                <c:pt idx="95">
                  <c:v>773.55478235490932</c:v>
                </c:pt>
                <c:pt idx="96">
                  <c:v>773.80068784227592</c:v>
                </c:pt>
                <c:pt idx="97">
                  <c:v>774.0270850410451</c:v>
                </c:pt>
                <c:pt idx="98">
                  <c:v>774.23542004338026</c:v>
                </c:pt>
                <c:pt idx="99">
                  <c:v>774.42704115231788</c:v>
                </c:pt>
                <c:pt idx="100">
                  <c:v>774.60320463571657</c:v>
                </c:pt>
                <c:pt idx="101">
                  <c:v>774.76508022019709</c:v>
                </c:pt>
                <c:pt idx="102">
                  <c:v>774.91375632930203</c:v>
                </c:pt>
                <c:pt idx="103">
                  <c:v>775.05024507090184</c:v>
                </c:pt>
                <c:pt idx="104">
                  <c:v>775.17548697955067</c:v>
                </c:pt>
                <c:pt idx="105">
                  <c:v>775.29035552005917</c:v>
                </c:pt>
                <c:pt idx="106">
                  <c:v>775.39566135902294</c:v>
                </c:pt>
                <c:pt idx="107">
                  <c:v>775.49215641141723</c:v>
                </c:pt>
                <c:pt idx="108">
                  <c:v>775.58053766966532</c:v>
                </c:pt>
                <c:pt idx="109">
                  <c:v>775.66145082280684</c:v>
                </c:pt>
                <c:pt idx="110">
                  <c:v>775.73549367354406</c:v>
                </c:pt>
                <c:pt idx="111">
                  <c:v>775.80321936103906</c:v>
                </c:pt>
                <c:pt idx="112">
                  <c:v>775.8651393973729</c:v>
                </c:pt>
                <c:pt idx="113">
                  <c:v>775.9217265255736</c:v>
                </c:pt>
                <c:pt idx="114">
                  <c:v>775.9734174070669</c:v>
                </c:pt>
                <c:pt idx="115">
                  <c:v>776.02061514632396</c:v>
                </c:pt>
                <c:pt idx="116">
                  <c:v>776.06369166036018</c:v>
                </c:pt>
                <c:pt idx="117">
                  <c:v>776.10298990060062</c:v>
                </c:pt>
                <c:pt idx="118">
                  <c:v>776.13882593445589</c:v>
                </c:pt>
                <c:pt idx="119">
                  <c:v>776.17149089377494</c:v>
                </c:pt>
                <c:pt idx="120">
                  <c:v>776.20125279713318</c:v>
                </c:pt>
                <c:pt idx="121">
                  <c:v>776.22835825270636</c:v>
                </c:pt>
                <c:pt idx="122">
                  <c:v>776.25303404825559</c:v>
                </c:pt>
                <c:pt idx="123">
                  <c:v>776.27548863451545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198-47D9-B439-80F44E03096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2x F12'!$K$131:$K$251</c:f>
              <c:numCache>
                <c:formatCode>0</c:formatCode>
                <c:ptCount val="121"/>
                <c:pt idx="0">
                  <c:v>64.504867747651019</c:v>
                </c:pt>
                <c:pt idx="1">
                  <c:v>69.396280098103489</c:v>
                </c:pt>
                <c:pt idx="2">
                  <c:v>78.109102548197484</c:v>
                </c:pt>
                <c:pt idx="3">
                  <c:v>89.158111395265564</c:v>
                </c:pt>
                <c:pt idx="4">
                  <c:v>101.97161957272181</c:v>
                </c:pt>
                <c:pt idx="5">
                  <c:v>116.19155694456617</c:v>
                </c:pt>
                <c:pt idx="6">
                  <c:v>131.55646703072171</c:v>
                </c:pt>
                <c:pt idx="7">
                  <c:v>147.85964695662062</c:v>
                </c:pt>
                <c:pt idx="8">
                  <c:v>164.92978795968054</c:v>
                </c:pt>
                <c:pt idx="9">
                  <c:v>182.62059582311997</c:v>
                </c:pt>
                <c:pt idx="10">
                  <c:v>200.80464482177479</c:v>
                </c:pt>
                <c:pt idx="11">
                  <c:v>219.36946250515643</c:v>
                </c:pt>
                <c:pt idx="12">
                  <c:v>238.21488818660373</c:v>
                </c:pt>
                <c:pt idx="13">
                  <c:v>257.25120416768232</c:v>
                </c:pt>
                <c:pt idx="14">
                  <c:v>276.39775862689385</c:v>
                </c:pt>
                <c:pt idx="15">
                  <c:v>295.58191360466856</c:v>
                </c:pt>
                <c:pt idx="16">
                  <c:v>314.73821492394359</c:v>
                </c:pt>
                <c:pt idx="17">
                  <c:v>333.80771781011322</c:v>
                </c:pt>
                <c:pt idx="18">
                  <c:v>352.73742439596373</c:v>
                </c:pt>
                <c:pt idx="19">
                  <c:v>371.47980340144017</c:v>
                </c:pt>
                <c:pt idx="20">
                  <c:v>389.99237142053556</c:v>
                </c:pt>
                <c:pt idx="21">
                  <c:v>408.23732132784505</c:v>
                </c:pt>
                <c:pt idx="22">
                  <c:v>426.18118745106426</c:v>
                </c:pt>
                <c:pt idx="23">
                  <c:v>443.79454001955725</c:v>
                </c:pt>
                <c:pt idx="24">
                  <c:v>461.05170341533557</c:v>
                </c:pt>
                <c:pt idx="25">
                  <c:v>477.93049419164635</c:v>
                </c:pt>
                <c:pt idx="26">
                  <c:v>494.41197586278355</c:v>
                </c:pt>
                <c:pt idx="27">
                  <c:v>510.48022822499928</c:v>
                </c:pt>
                <c:pt idx="28">
                  <c:v>526.12212952304174</c:v>
                </c:pt>
                <c:pt idx="29">
                  <c:v>541.32715018555973</c:v>
                </c:pt>
                <c:pt idx="30">
                  <c:v>556.08715715468611</c:v>
                </c:pt>
                <c:pt idx="31">
                  <c:v>570.39622805846284</c:v>
                </c:pt>
                <c:pt idx="32">
                  <c:v>584.25047463958731</c:v>
                </c:pt>
                <c:pt idx="33">
                  <c:v>597.64787497501356</c:v>
                </c:pt>
                <c:pt idx="34">
                  <c:v>610.58811410916724</c:v>
                </c:pt>
                <c:pt idx="35">
                  <c:v>623.07243278699798</c:v>
                </c:pt>
                <c:pt idx="36">
                  <c:v>635.1034840179617</c:v>
                </c:pt>
                <c:pt idx="37">
                  <c:v>646.68519723291683</c:v>
                </c:pt>
                <c:pt idx="38">
                  <c:v>657.82264981634444</c:v>
                </c:pt>
                <c:pt idx="39">
                  <c:v>668.52194580898299</c:v>
                </c:pt>
                <c:pt idx="40">
                  <c:v>678.79010158301014</c:v>
                </c:pt>
                <c:pt idx="41">
                  <c:v>688.63493829482354</c:v>
                </c:pt>
                <c:pt idx="42">
                  <c:v>698.06498092064453</c:v>
                </c:pt>
                <c:pt idx="43">
                  <c:v>707.08936367839578</c:v>
                </c:pt>
                <c:pt idx="44">
                  <c:v>715.71774163645159</c:v>
                </c:pt>
                <c:pt idx="45">
                  <c:v>723.96020830637985</c:v>
                </c:pt>
                <c:pt idx="46">
                  <c:v>731.82721901322145</c:v>
                </c:pt>
                <c:pt idx="47">
                  <c:v>739.32951983337171</c:v>
                </c:pt>
                <c:pt idx="48">
                  <c:v>746.47808188711861</c:v>
                </c:pt>
                <c:pt idx="49">
                  <c:v>753.28404077038408</c:v>
                </c:pt>
                <c:pt idx="50">
                  <c:v>759.75864090842231</c:v>
                </c:pt>
                <c:pt idx="51">
                  <c:v>765.91318461314756</c:v>
                </c:pt>
                <c:pt idx="52">
                  <c:v>771.75898562549082</c:v>
                </c:pt>
                <c:pt idx="53">
                  <c:v>777.30732692467564</c:v>
                </c:pt>
                <c:pt idx="54">
                  <c:v>782.56942258758613</c:v>
                </c:pt>
                <c:pt idx="55">
                  <c:v>787.55638348343632</c:v>
                </c:pt>
                <c:pt idx="56">
                  <c:v>792.27918659169086</c:v>
                </c:pt>
                <c:pt idx="57">
                  <c:v>796.74864773461331</c:v>
                </c:pt>
                <c:pt idx="58">
                  <c:v>800.97539751983663</c:v>
                </c:pt>
                <c:pt idx="59">
                  <c:v>804.96986029295533</c:v>
                </c:pt>
                <c:pt idx="60">
                  <c:v>808.7422359052299</c:v>
                </c:pt>
                <c:pt idx="61">
                  <c:v>812.30248410701711</c:v>
                </c:pt>
                <c:pt idx="62">
                  <c:v>815.66031138347171</c:v>
                </c:pt>
                <c:pt idx="63">
                  <c:v>818.82516005529851</c:v>
                </c:pt>
                <c:pt idx="64">
                  <c:v>821.80619947383639</c:v>
                </c:pt>
                <c:pt idx="65">
                  <c:v>824.61231914647783</c:v>
                </c:pt>
                <c:pt idx="66">
                  <c:v>827.25212363531659</c:v>
                </c:pt>
                <c:pt idx="67">
                  <c:v>829.73392907888433</c:v>
                </c:pt>
                <c:pt idx="68">
                  <c:v>832.06576119392196</c:v>
                </c:pt>
                <c:pt idx="69">
                  <c:v>834.25535462119365</c:v>
                </c:pt>
                <c:pt idx="70">
                  <c:v>836.31015348642757</c:v>
                </c:pt>
                <c:pt idx="71">
                  <c:v>838.23731305448234</c:v>
                </c:pt>
                <c:pt idx="72">
                  <c:v>840.0437023617792</c:v>
                </c:pt>
                <c:pt idx="73">
                  <c:v>841.73590771885404</c:v>
                </c:pt>
                <c:pt idx="74">
                  <c:v>843.32023698158753</c:v>
                </c:pt>
                <c:pt idx="75">
                  <c:v>844.80272449619486</c:v>
                </c:pt>
                <c:pt idx="76">
                  <c:v>846.18913662941236</c:v>
                </c:pt>
                <c:pt idx="77">
                  <c:v>847.48497780148375</c:v>
                </c:pt>
                <c:pt idx="78">
                  <c:v>848.69549694550278</c:v>
                </c:pt>
                <c:pt idx="79">
                  <c:v>849.82569432240314</c:v>
                </c:pt>
                <c:pt idx="80">
                  <c:v>850.88032862639864</c:v>
                </c:pt>
                <c:pt idx="81">
                  <c:v>851.86392432095477</c:v>
                </c:pt>
                <c:pt idx="82">
                  <c:v>852.7807791504074</c:v>
                </c:pt>
                <c:pt idx="83">
                  <c:v>853.6349717771443</c:v>
                </c:pt>
                <c:pt idx="84">
                  <c:v>854.4303694988198</c:v>
                </c:pt>
                <c:pt idx="85">
                  <c:v>855.17063600438814</c:v>
                </c:pt>
                <c:pt idx="86">
                  <c:v>855.8592391318125</c:v>
                </c:pt>
                <c:pt idx="87">
                  <c:v>856.4994585941472</c:v>
                </c:pt>
                <c:pt idx="88">
                  <c:v>857.09439364429295</c:v>
                </c:pt>
                <c:pt idx="89">
                  <c:v>857.64697065210146</c:v>
                </c:pt>
                <c:pt idx="90">
                  <c:v>858.15995057066255</c:v>
                </c:pt>
                <c:pt idx="91">
                  <c:v>858.6359362715425</c:v>
                </c:pt>
                <c:pt idx="92">
                  <c:v>859.07737973147539</c:v>
                </c:pt>
                <c:pt idx="93">
                  <c:v>859.48658905553623</c:v>
                </c:pt>
                <c:pt idx="94">
                  <c:v>859.8657353241606</c:v>
                </c:pt>
                <c:pt idx="95">
                  <c:v>860.21685925352631</c:v>
                </c:pt>
                <c:pt idx="96">
                  <c:v>860.54187766078417</c:v>
                </c:pt>
                <c:pt idx="97">
                  <c:v>860.84258972743123</c:v>
                </c:pt>
                <c:pt idx="98">
                  <c:v>861.12068305576361</c:v>
                </c:pt>
                <c:pt idx="99">
                  <c:v>861.37773951483666</c:v>
                </c:pt>
                <c:pt idx="100">
                  <c:v>861.61524087371538</c:v>
                </c:pt>
                <c:pt idx="101">
                  <c:v>861.83457422100389</c:v>
                </c:pt>
                <c:pt idx="102">
                  <c:v>862.03703717074131</c:v>
                </c:pt>
                <c:pt idx="103">
                  <c:v>862.22384285571093</c:v>
                </c:pt>
                <c:pt idx="104">
                  <c:v>862.39612471007581</c:v>
                </c:pt>
                <c:pt idx="105">
                  <c:v>862.55494104400418</c:v>
                </c:pt>
                <c:pt idx="106">
                  <c:v>862.70127941361045</c:v>
                </c:pt>
                <c:pt idx="107">
                  <c:v>862.83606079010713</c:v>
                </c:pt>
                <c:pt idx="108">
                  <c:v>862.96014353255146</c:v>
                </c:pt>
                <c:pt idx="109">
                  <c:v>863.07432716898563</c:v>
                </c:pt>
                <c:pt idx="110">
                  <c:v>863.17935599111024</c:v>
                </c:pt>
                <c:pt idx="111">
                  <c:v>863.27592246791369</c:v>
                </c:pt>
                <c:pt idx="112">
                  <c:v>863.36467048390205</c:v>
                </c:pt>
                <c:pt idx="113">
                  <c:v>863.44619840774465</c:v>
                </c:pt>
                <c:pt idx="114">
                  <c:v>863.52106199727177</c:v>
                </c:pt>
                <c:pt idx="115">
                  <c:v>863.58977714684249</c:v>
                </c:pt>
                <c:pt idx="116">
                  <c:v>863.65282248314304</c:v>
                </c:pt>
                <c:pt idx="117">
                  <c:v>863.71064181547911</c:v>
                </c:pt>
                <c:pt idx="118">
                  <c:v>863.76364644660725</c:v>
                </c:pt>
                <c:pt idx="119">
                  <c:v>863.81221735009865</c:v>
                </c:pt>
                <c:pt idx="120">
                  <c:v>863.85670722015345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198-47D9-B439-80F44E03096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2x F12'!$M$131:$M$251</c:f>
              <c:numCache>
                <c:formatCode>0</c:formatCode>
                <c:ptCount val="121"/>
                <c:pt idx="0">
                  <c:v>68.131347670205059</c:v>
                </c:pt>
                <c:pt idx="1">
                  <c:v>72.885999137217141</c:v>
                </c:pt>
                <c:pt idx="2">
                  <c:v>81.421526288577525</c:v>
                </c:pt>
                <c:pt idx="3">
                  <c:v>92.295009510800242</c:v>
                </c:pt>
                <c:pt idx="4">
                  <c:v>104.95142398642031</c:v>
                </c:pt>
                <c:pt idx="5">
                  <c:v>119.04393365161286</c:v>
                </c:pt>
                <c:pt idx="6">
                  <c:v>134.31969947269386</c:v>
                </c:pt>
                <c:pt idx="7">
                  <c:v>150.57895654171023</c:v>
                </c:pt>
                <c:pt idx="8">
                  <c:v>167.65607259939543</c:v>
                </c:pt>
                <c:pt idx="9">
                  <c:v>185.40939226669116</c:v>
                </c:pt>
                <c:pt idx="10">
                  <c:v>203.71522882243846</c:v>
                </c:pt>
                <c:pt idx="11">
                  <c:v>222.46404446171152</c:v>
                </c:pt>
                <c:pt idx="12">
                  <c:v>241.55788180451134</c:v>
                </c:pt>
                <c:pt idx="13">
                  <c:v>260.90855558096575</c:v>
                </c:pt>
                <c:pt idx="14">
                  <c:v>280.43632864385165</c:v>
                </c:pt>
                <c:pt idx="15">
                  <c:v>300.06890860171791</c:v>
                </c:pt>
                <c:pt idx="16">
                  <c:v>319.74066350864121</c:v>
                </c:pt>
                <c:pt idx="17">
                  <c:v>339.39199126240896</c:v>
                </c:pt>
                <c:pt idx="18">
                  <c:v>358.96879937432993</c:v>
                </c:pt>
                <c:pt idx="19">
                  <c:v>378.4220656354197</c:v>
                </c:pt>
                <c:pt idx="20">
                  <c:v>397.70745920155423</c:v>
                </c:pt>
                <c:pt idx="21">
                  <c:v>416.78500761504461</c:v>
                </c:pt>
                <c:pt idx="22">
                  <c:v>435.61879936512184</c:v>
                </c:pt>
                <c:pt idx="23">
                  <c:v>454.17671442815629</c:v>
                </c:pt>
                <c:pt idx="24">
                  <c:v>472.43017723397861</c:v>
                </c:pt>
                <c:pt idx="25">
                  <c:v>490.35392794239283</c:v>
                </c:pt>
                <c:pt idx="26">
                  <c:v>507.92580895735307</c:v>
                </c:pt>
                <c:pt idx="27">
                  <c:v>525.12656437136661</c:v>
                </c:pt>
                <c:pt idx="28">
                  <c:v>541.9396505983641</c:v>
                </c:pt>
                <c:pt idx="29">
                  <c:v>558.35105687434248</c:v>
                </c:pt>
                <c:pt idx="30">
                  <c:v>574.34913461993483</c:v>
                </c:pt>
                <c:pt idx="31">
                  <c:v>589.92443489519951</c:v>
                </c:pt>
                <c:pt idx="32">
                  <c:v>605.06955335416808</c:v>
                </c:pt>
                <c:pt idx="33">
                  <c:v>619.77898223955776</c:v>
                </c:pt>
                <c:pt idx="34">
                  <c:v>634.04896905729731</c:v>
                </c:pt>
                <c:pt idx="35">
                  <c:v>647.8773816441585</c:v>
                </c:pt>
                <c:pt idx="36">
                  <c:v>661.26357939582851</c:v>
                </c:pt>
                <c:pt idx="37">
                  <c:v>674.2082904618901</c:v>
                </c:pt>
                <c:pt idx="38">
                  <c:v>686.71349474182443</c:v>
                </c:pt>
                <c:pt idx="39">
                  <c:v>698.78231253509034</c:v>
                </c:pt>
                <c:pt idx="40">
                  <c:v>710.41889871066098</c:v>
                </c:pt>
                <c:pt idx="41">
                  <c:v>721.62834226872201</c:v>
                </c:pt>
                <c:pt idx="42">
                  <c:v>732.4165711708705</c:v>
                </c:pt>
                <c:pt idx="43">
                  <c:v>742.79026231609123</c:v>
                </c:pt>
                <c:pt idx="44">
                  <c:v>752.75675653880421</c:v>
                </c:pt>
                <c:pt idx="45">
                  <c:v>762.32397850299674</c:v>
                </c:pt>
                <c:pt idx="46">
                  <c:v>771.50036136336428</c:v>
                </c:pt>
                <c:pt idx="47">
                  <c:v>780.29477606086414</c:v>
                </c:pt>
                <c:pt idx="48">
                  <c:v>788.71646511637732</c:v>
                </c:pt>
                <c:pt idx="49">
                  <c:v>796.77498078258748</c:v>
                </c:pt>
                <c:pt idx="50">
                  <c:v>804.48012741080151</c:v>
                </c:pt>
                <c:pt idx="51">
                  <c:v>811.8419078864307</c:v>
                </c:pt>
                <c:pt idx="52">
                  <c:v>818.87047398427649</c:v>
                </c:pt>
                <c:pt idx="53">
                  <c:v>825.5760804927346</c:v>
                </c:pt>
                <c:pt idx="54">
                  <c:v>831.96904295449076</c:v>
                </c:pt>
                <c:pt idx="55">
                  <c:v>838.05969887036611</c:v>
                </c:pt>
                <c:pt idx="56">
                  <c:v>843.85837221255929</c:v>
                </c:pt>
                <c:pt idx="57">
                  <c:v>849.37534109372723</c:v>
                </c:pt>
                <c:pt idx="58">
                  <c:v>854.62080843905471</c:v>
                </c:pt>
                <c:pt idx="59">
                  <c:v>859.60487550968821</c:v>
                </c:pt>
                <c:pt idx="60">
                  <c:v>864.33751812763762</c:v>
                </c:pt>
                <c:pt idx="61">
                  <c:v>868.82856545440768</c:v>
                </c:pt>
                <c:pt idx="62">
                  <c:v>873.08768117821182</c:v>
                </c:pt>
                <c:pt idx="63">
                  <c:v>877.12434696759169</c:v>
                </c:pt>
                <c:pt idx="64">
                  <c:v>880.94784805256313</c:v>
                </c:pt>
                <c:pt idx="65">
                  <c:v>884.56726079802286</c:v>
                </c:pt>
                <c:pt idx="66">
                  <c:v>887.99144213803015</c:v>
                </c:pt>
                <c:pt idx="67">
                  <c:v>891.22902074366402</c:v>
                </c:pt>
                <c:pt idx="68">
                  <c:v>894.288389801466</c:v>
                </c:pt>
                <c:pt idx="69">
                  <c:v>897.17770128390816</c:v>
                </c:pt>
                <c:pt idx="70">
                  <c:v>899.90486159791453</c:v>
                </c:pt>
                <c:pt idx="71">
                  <c:v>902.47752850211157</c:v>
                </c:pt>
                <c:pt idx="72">
                  <c:v>904.90310918821808</c:v>
                </c:pt>
                <c:pt idx="73">
                  <c:v>907.18875942674151</c:v>
                </c:pt>
                <c:pt idx="74">
                  <c:v>909.34138368191532</c:v>
                </c:pt>
                <c:pt idx="75">
                  <c:v>911.36763610557466</c:v>
                </c:pt>
                <c:pt idx="76">
                  <c:v>913.2739223243791</c:v>
                </c:pt>
                <c:pt idx="77">
                  <c:v>915.06640193946782</c:v>
                </c:pt>
                <c:pt idx="78">
                  <c:v>916.75099166221969</c:v>
                </c:pt>
                <c:pt idx="79">
                  <c:v>918.33336901430675</c:v>
                </c:pt>
                <c:pt idx="80">
                  <c:v>919.81897652463022</c:v>
                </c:pt>
                <c:pt idx="81">
                  <c:v>921.21302636002986</c:v>
                </c:pt>
                <c:pt idx="82">
                  <c:v>922.52050533082706</c:v>
                </c:pt>
                <c:pt idx="83">
                  <c:v>923.74618021630715</c:v>
                </c:pt>
                <c:pt idx="84">
                  <c:v>924.89460335914555</c:v>
                </c:pt>
                <c:pt idx="85">
                  <c:v>925.97011848154898</c:v>
                </c:pt>
                <c:pt idx="86">
                  <c:v>926.97686667948722</c:v>
                </c:pt>
                <c:pt idx="87">
                  <c:v>927.91879255485867</c:v>
                </c:pt>
                <c:pt idx="88">
                  <c:v>928.79965044873177</c:v>
                </c:pt>
                <c:pt idx="89">
                  <c:v>929.62301074196171</c:v>
                </c:pt>
                <c:pt idx="90">
                  <c:v>930.39226619247518</c:v>
                </c:pt>
                <c:pt idx="91">
                  <c:v>931.11063828135673</c:v>
                </c:pt>
                <c:pt idx="92">
                  <c:v>931.78118354256446</c:v>
                </c:pt>
                <c:pt idx="93">
                  <c:v>932.40679985363215</c:v>
                </c:pt>
                <c:pt idx="94">
                  <c:v>932.99023266711333</c:v>
                </c:pt>
                <c:pt idx="95">
                  <c:v>933.53408116475873</c:v>
                </c:pt>
                <c:pt idx="96">
                  <c:v>934.04080431852549</c:v>
                </c:pt>
                <c:pt idx="97">
                  <c:v>934.51272684448054</c:v>
                </c:pt>
                <c:pt idx="98">
                  <c:v>934.95204503748892</c:v>
                </c:pt>
                <c:pt idx="99">
                  <c:v>935.36083247628221</c:v>
                </c:pt>
                <c:pt idx="100">
                  <c:v>935.74104559007969</c:v>
                </c:pt>
                <c:pt idx="101">
                  <c:v>936.09452907939078</c:v>
                </c:pt>
                <c:pt idx="102">
                  <c:v>936.42302118497662</c:v>
                </c:pt>
                <c:pt idx="103">
                  <c:v>936.72815880017788</c:v>
                </c:pt>
                <c:pt idx="104">
                  <c:v>937.0114824229513</c:v>
                </c:pt>
                <c:pt idx="105">
                  <c:v>937.27444094498935</c:v>
                </c:pt>
                <c:pt idx="106">
                  <c:v>937.51839627623337</c:v>
                </c:pt>
                <c:pt idx="107">
                  <c:v>937.7446278039439</c:v>
                </c:pt>
                <c:pt idx="108">
                  <c:v>937.95433668625878</c:v>
                </c:pt>
                <c:pt idx="109">
                  <c:v>938.14864998085443</c:v>
                </c:pt>
                <c:pt idx="110">
                  <c:v>938.32862460994454</c:v>
                </c:pt>
                <c:pt idx="111">
                  <c:v>938.4952511633935</c:v>
                </c:pt>
                <c:pt idx="112">
                  <c:v>938.6494575422023</c:v>
                </c:pt>
                <c:pt idx="113">
                  <c:v>938.79211244505007</c:v>
                </c:pt>
                <c:pt idx="114">
                  <c:v>938.92402870093292</c:v>
                </c:pt>
                <c:pt idx="115">
                  <c:v>939.04596645126276</c:v>
                </c:pt>
                <c:pt idx="116">
                  <c:v>939.15863618505</c:v>
                </c:pt>
                <c:pt idx="117">
                  <c:v>939.26270163101685</c:v>
                </c:pt>
                <c:pt idx="118">
                  <c:v>939.35878251067322</c:v>
                </c:pt>
                <c:pt idx="119">
                  <c:v>939.44745715652618</c:v>
                </c:pt>
                <c:pt idx="120">
                  <c:v>939.52926499971034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198-47D9-B439-80F44E0309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F12'!$C$121:$C$251</c:f>
              <c:numCache>
                <c:formatCode>0.0000</c:formatCode>
                <c:ptCount val="131"/>
                <c:pt idx="0">
                  <c:v>0.4917627152010674</c:v>
                </c:pt>
                <c:pt idx="1">
                  <c:v>0.48892175519239461</c:v>
                </c:pt>
                <c:pt idx="2">
                  <c:v>0.48464412025819159</c:v>
                </c:pt>
                <c:pt idx="3">
                  <c:v>0.47964624989656612</c:v>
                </c:pt>
                <c:pt idx="4">
                  <c:v>0.47416814837520083</c:v>
                </c:pt>
                <c:pt idx="5">
                  <c:v>0.46834900830005005</c:v>
                </c:pt>
                <c:pt idx="6">
                  <c:v>0.46228351843343979</c:v>
                </c:pt>
                <c:pt idx="7">
                  <c:v>0.45604146559834702</c:v>
                </c:pt>
                <c:pt idx="8">
                  <c:v>0.44967673105114936</c:v>
                </c:pt>
                <c:pt idx="9">
                  <c:v>0.44323213855013127</c:v>
                </c:pt>
                <c:pt idx="10">
                  <c:v>0.43674236626804835</c:v>
                </c:pt>
                <c:pt idx="11">
                  <c:v>0.37374505384831513</c:v>
                </c:pt>
                <c:pt idx="12">
                  <c:v>0.31981622011047384</c:v>
                </c:pt>
                <c:pt idx="13">
                  <c:v>0.27612712808180362</c:v>
                </c:pt>
                <c:pt idx="14">
                  <c:v>0.24113130369278524</c:v>
                </c:pt>
                <c:pt idx="15">
                  <c:v>0.21299881572317472</c:v>
                </c:pt>
                <c:pt idx="16">
                  <c:v>0.19017844506488213</c:v>
                </c:pt>
                <c:pt idx="17">
                  <c:v>0.17146611202134743</c:v>
                </c:pt>
                <c:pt idx="18">
                  <c:v>0.15595252665766454</c:v>
                </c:pt>
                <c:pt idx="19">
                  <c:v>0.14295460218498496</c:v>
                </c:pt>
                <c:pt idx="20">
                  <c:v>0.13195701373652469</c:v>
                </c:pt>
                <c:pt idx="21">
                  <c:v>0.12256771628704283</c:v>
                </c:pt>
                <c:pt idx="22">
                  <c:v>0.11448540720728088</c:v>
                </c:pt>
                <c:pt idx="23">
                  <c:v>0.10747602726968795</c:v>
                </c:pt>
                <c:pt idx="24">
                  <c:v>0.10135580167788441</c:v>
                </c:pt>
                <c:pt idx="25">
                  <c:v>9.5978938668514896E-2</c:v>
                </c:pt>
                <c:pt idx="26">
                  <c:v>9.1228635398030944E-2</c:v>
                </c:pt>
                <c:pt idx="27">
                  <c:v>8.7010440524504115E-2</c:v>
                </c:pt>
                <c:pt idx="28">
                  <c:v>8.3247307568772785E-2</c:v>
                </c:pt>
                <c:pt idx="29">
                  <c:v>7.9875871620816927E-2</c:v>
                </c:pt>
                <c:pt idx="30">
                  <c:v>7.6843619409774994E-2</c:v>
                </c:pt>
                <c:pt idx="31">
                  <c:v>7.4106718004541591E-2</c:v>
                </c:pt>
                <c:pt idx="32">
                  <c:v>7.1628333720415632E-2</c:v>
                </c:pt>
                <c:pt idx="33">
                  <c:v>6.9377319284303199E-2</c:v>
                </c:pt>
                <c:pt idx="34">
                  <c:v>6.7327180149090615E-2</c:v>
                </c:pt>
                <c:pt idx="35">
                  <c:v>6.5455254249309841E-2</c:v>
                </c:pt>
                <c:pt idx="36">
                  <c:v>6.3742056314399956E-2</c:v>
                </c:pt>
                <c:pt idx="37">
                  <c:v>6.2170750058456896E-2</c:v>
                </c:pt>
                <c:pt idx="38">
                  <c:v>6.072672049308625E-2</c:v>
                </c:pt>
                <c:pt idx="39">
                  <c:v>5.9397225197301347E-2</c:v>
                </c:pt>
                <c:pt idx="40">
                  <c:v>5.8171108278931863E-2</c:v>
                </c:pt>
                <c:pt idx="41">
                  <c:v>5.7038564436663088E-2</c:v>
                </c:pt>
                <c:pt idx="42">
                  <c:v>5.5990943308341985E-2</c:v>
                </c:pt>
                <c:pt idx="43">
                  <c:v>5.5020586404487454E-2</c:v>
                </c:pt>
                <c:pt idx="44">
                  <c:v>5.4120690545776236E-2</c:v>
                </c:pt>
                <c:pt idx="45">
                  <c:v>5.3285192973247394E-2</c:v>
                </c:pt>
                <c:pt idx="46">
                  <c:v>5.2508674270759371E-2</c:v>
                </c:pt>
                <c:pt idx="47">
                  <c:v>5.1786275997867712E-2</c:v>
                </c:pt>
                <c:pt idx="48">
                  <c:v>5.1113630527644782E-2</c:v>
                </c:pt>
                <c:pt idx="49">
                  <c:v>5.0486801055411319E-2</c:v>
                </c:pt>
                <c:pt idx="50">
                  <c:v>4.9902230119083034E-2</c:v>
                </c:pt>
                <c:pt idx="51">
                  <c:v>4.9356695271245477E-2</c:v>
                </c:pt>
                <c:pt idx="52">
                  <c:v>4.8847270783498459E-2</c:v>
                </c:pt>
                <c:pt idx="53">
                  <c:v>4.8371294457598996E-2</c:v>
                </c:pt>
                <c:pt idx="54">
                  <c:v>4.79263387751762E-2</c:v>
                </c:pt>
                <c:pt idx="55">
                  <c:v>4.7510185745812859E-2</c:v>
                </c:pt>
                <c:pt idx="56">
                  <c:v>4.7120804917965171E-2</c:v>
                </c:pt>
                <c:pt idx="57">
                  <c:v>4.6756334103130133E-2</c:v>
                </c:pt>
                <c:pt idx="58">
                  <c:v>4.6415062434503912E-2</c:v>
                </c:pt>
                <c:pt idx="59">
                  <c:v>4.6095415439980192E-2</c:v>
                </c:pt>
                <c:pt idx="60">
                  <c:v>4.5795941858003807E-2</c:v>
                </c:pt>
                <c:pt idx="61">
                  <c:v>4.5515301965352209E-2</c:v>
                </c:pt>
                <c:pt idx="62">
                  <c:v>4.5252257219829582E-2</c:v>
                </c:pt>
                <c:pt idx="63">
                  <c:v>4.5005661049310537E-2</c:v>
                </c:pt>
                <c:pt idx="64">
                  <c:v>4.4774450642516249E-2</c:v>
                </c:pt>
                <c:pt idx="65">
                  <c:v>4.455763961712135E-2</c:v>
                </c:pt>
                <c:pt idx="66">
                  <c:v>4.4354311457907983E-2</c:v>
                </c:pt>
                <c:pt idx="67">
                  <c:v>4.4163613632218768E-2</c:v>
                </c:pt>
                <c:pt idx="68">
                  <c:v>4.3984752302339412E-2</c:v>
                </c:pt>
                <c:pt idx="69">
                  <c:v>4.3816987565010256E-2</c:v>
                </c:pt>
                <c:pt idx="70">
                  <c:v>4.3659629157314084E-2</c:v>
                </c:pt>
                <c:pt idx="71">
                  <c:v>4.3512032575953194E-2</c:v>
                </c:pt>
                <c:pt idx="72">
                  <c:v>4.3373595563608314E-2</c:v>
                </c:pt>
                <c:pt idx="73">
                  <c:v>4.324375492183391E-2</c:v>
                </c:pt>
                <c:pt idx="74">
                  <c:v>4.3121983614922921E-2</c:v>
                </c:pt>
                <c:pt idx="75">
                  <c:v>4.3007788133486144E-2</c:v>
                </c:pt>
                <c:pt idx="76">
                  <c:v>4.2900706090236398E-2</c:v>
                </c:pt>
                <c:pt idx="77">
                  <c:v>4.2800304023721286E-2</c:v>
                </c:pt>
                <c:pt idx="78">
                  <c:v>4.2706175388587266E-2</c:v>
                </c:pt>
                <c:pt idx="79">
                  <c:v>4.2617938713433348E-2</c:v>
                </c:pt>
                <c:pt idx="80">
                  <c:v>4.2535235909479371E-2</c:v>
                </c:pt>
                <c:pt idx="81">
                  <c:v>4.2457730715171373E-2</c:v>
                </c:pt>
                <c:pt idx="82">
                  <c:v>4.2385107263511447E-2</c:v>
                </c:pt>
                <c:pt idx="83">
                  <c:v>4.2317068760362703E-2</c:v>
                </c:pt>
                <c:pt idx="84">
                  <c:v>4.225333626326766E-2</c:v>
                </c:pt>
                <c:pt idx="85">
                  <c:v>4.2193647551452981E-2</c:v>
                </c:pt>
                <c:pt idx="86">
                  <c:v>4.2137756078694869E-2</c:v>
                </c:pt>
                <c:pt idx="87">
                  <c:v>4.2085430001603814E-2</c:v>
                </c:pt>
                <c:pt idx="88">
                  <c:v>4.2036451276669995E-2</c:v>
                </c:pt>
                <c:pt idx="89">
                  <c:v>4.1990614820103161E-2</c:v>
                </c:pt>
                <c:pt idx="90">
                  <c:v>4.1947727725114875E-2</c:v>
                </c:pt>
                <c:pt idx="91">
                  <c:v>4.1907608531835776E-2</c:v>
                </c:pt>
                <c:pt idx="92">
                  <c:v>4.1870086545544249E-2</c:v>
                </c:pt>
                <c:pt idx="93">
                  <c:v>4.1835001199312778E-2</c:v>
                </c:pt>
                <c:pt idx="94">
                  <c:v>4.1802201457560625E-2</c:v>
                </c:pt>
                <c:pt idx="95">
                  <c:v>4.177154525734228E-2</c:v>
                </c:pt>
                <c:pt idx="96">
                  <c:v>4.1742898984503923E-2</c:v>
                </c:pt>
                <c:pt idx="97">
                  <c:v>4.1716136982111192E-2</c:v>
                </c:pt>
                <c:pt idx="98">
                  <c:v>4.1691141088792433E-2</c:v>
                </c:pt>
                <c:pt idx="99">
                  <c:v>4.1667800204857483E-2</c:v>
                </c:pt>
                <c:pt idx="100">
                  <c:v>4.1646009884244363E-2</c:v>
                </c:pt>
                <c:pt idx="101">
                  <c:v>4.1625671950518833E-2</c:v>
                </c:pt>
                <c:pt idx="102">
                  <c:v>4.1606694135305752E-2</c:v>
                </c:pt>
                <c:pt idx="103">
                  <c:v>4.158898973766955E-2</c:v>
                </c:pt>
                <c:pt idx="104">
                  <c:v>4.1572477303084936E-2</c:v>
                </c:pt>
                <c:pt idx="105">
                  <c:v>4.1557080320750388E-2</c:v>
                </c:pt>
                <c:pt idx="106">
                  <c:v>4.154272693809672E-2</c:v>
                </c:pt>
                <c:pt idx="107">
                  <c:v>4.1529349691433314E-2</c:v>
                </c:pt>
                <c:pt idx="108">
                  <c:v>4.1516885251755349E-2</c:v>
                </c:pt>
                <c:pt idx="109">
                  <c:v>4.1505274184808733E-2</c:v>
                </c:pt>
                <c:pt idx="110">
                  <c:v>4.149446072457541E-2</c:v>
                </c:pt>
                <c:pt idx="111">
                  <c:v>4.1484392559401395E-2</c:v>
                </c:pt>
                <c:pt idx="112">
                  <c:v>4.1475020630044324E-2</c:v>
                </c:pt>
                <c:pt idx="113">
                  <c:v>4.1466298938966265E-2</c:v>
                </c:pt>
                <c:pt idx="114">
                  <c:v>4.1458184370242387E-2</c:v>
                </c:pt>
                <c:pt idx="115">
                  <c:v>4.1450636519497E-2</c:v>
                </c:pt>
                <c:pt idx="116">
                  <c:v>4.1443617533315484E-2</c:v>
                </c:pt>
                <c:pt idx="117">
                  <c:v>4.143709195761501E-2</c:v>
                </c:pt>
                <c:pt idx="118">
                  <c:v>4.1431026594488149E-2</c:v>
                </c:pt>
                <c:pt idx="119">
                  <c:v>4.1425390367062193E-2</c:v>
                </c:pt>
                <c:pt idx="120">
                  <c:v>4.1420154191943719E-2</c:v>
                </c:pt>
                <c:pt idx="121">
                  <c:v>4.1415290858842227E-2</c:v>
                </c:pt>
                <c:pt idx="122">
                  <c:v>4.141077491698969E-2</c:v>
                </c:pt>
                <c:pt idx="123">
                  <c:v>4.140658256799358E-2</c:v>
                </c:pt>
                <c:pt idx="124">
                  <c:v>4.1402691564780998E-2</c:v>
                </c:pt>
                <c:pt idx="125">
                  <c:v>4.1399081116309328E-2</c:v>
                </c:pt>
                <c:pt idx="126">
                  <c:v>4.1395731797736555E-2</c:v>
                </c:pt>
                <c:pt idx="127">
                  <c:v>4.1392625465759787E-2</c:v>
                </c:pt>
                <c:pt idx="128">
                  <c:v>4.1389745178846103E-2</c:v>
                </c:pt>
                <c:pt idx="129">
                  <c:v>4.1387075122093706E-2</c:v>
                </c:pt>
                <c:pt idx="130">
                  <c:v>4.1384600536474823E-2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38A-4CC4-89EF-41925C5ED6C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F12'!$F$126:$F$251</c:f>
              <c:numCache>
                <c:formatCode>0.0000</c:formatCode>
                <c:ptCount val="126"/>
                <c:pt idx="0">
                  <c:v>0.37656220840903037</c:v>
                </c:pt>
                <c:pt idx="1">
                  <c:v>0.37558499691982217</c:v>
                </c:pt>
                <c:pt idx="2">
                  <c:v>0.3739303182937479</c:v>
                </c:pt>
                <c:pt idx="3">
                  <c:v>0.37187796150680857</c:v>
                </c:pt>
                <c:pt idx="4">
                  <c:v>0.36952861322579567</c:v>
                </c:pt>
                <c:pt idx="5">
                  <c:v>0.3669426811175992</c:v>
                </c:pt>
                <c:pt idx="6">
                  <c:v>0.33430296238033125</c:v>
                </c:pt>
                <c:pt idx="7">
                  <c:v>0.29846554780355272</c:v>
                </c:pt>
                <c:pt idx="8">
                  <c:v>0.26496673362417361</c:v>
                </c:pt>
                <c:pt idx="9">
                  <c:v>0.23545253926482054</c:v>
                </c:pt>
                <c:pt idx="10">
                  <c:v>0.21009417828202751</c:v>
                </c:pt>
                <c:pt idx="11">
                  <c:v>0.18851811342648842</c:v>
                </c:pt>
                <c:pt idx="12">
                  <c:v>0.17019767620774359</c:v>
                </c:pt>
                <c:pt idx="13">
                  <c:v>0.15461071071996618</c:v>
                </c:pt>
                <c:pt idx="14">
                  <c:v>0.14129517317204601</c:v>
                </c:pt>
                <c:pt idx="15">
                  <c:v>0.12986179346207746</c:v>
                </c:pt>
                <c:pt idx="16">
                  <c:v>0.11998999284174529</c:v>
                </c:pt>
                <c:pt idx="17">
                  <c:v>0.11141837573866968</c:v>
                </c:pt>
                <c:pt idx="18">
                  <c:v>0.10393446215852697</c:v>
                </c:pt>
                <c:pt idx="19">
                  <c:v>9.736540186776893E-2</c:v>
                </c:pt>
                <c:pt idx="20">
                  <c:v>9.157016250323724E-2</c:v>
                </c:pt>
                <c:pt idx="21">
                  <c:v>8.6433181248218791E-2</c:v>
                </c:pt>
                <c:pt idx="22">
                  <c:v>8.1859293691736293E-2</c:v>
                </c:pt>
                <c:pt idx="23">
                  <c:v>7.776971503529638E-2</c:v>
                </c:pt>
                <c:pt idx="24">
                  <c:v>7.4098863870117854E-2</c:v>
                </c:pt>
                <c:pt idx="25">
                  <c:v>7.0791850781797921E-2</c:v>
                </c:pt>
                <c:pt idx="26">
                  <c:v>6.7802487936422851E-2</c:v>
                </c:pt>
                <c:pt idx="27">
                  <c:v>6.5091705970340238E-2</c:v>
                </c:pt>
                <c:pt idx="28">
                  <c:v>6.2626289451244599E-2</c:v>
                </c:pt>
                <c:pt idx="29">
                  <c:v>6.037786205571849E-2</c:v>
                </c:pt>
                <c:pt idx="30">
                  <c:v>5.8322068137620489E-2</c:v>
                </c:pt>
                <c:pt idx="31">
                  <c:v>5.6437909367835826E-2</c:v>
                </c:pt>
                <c:pt idx="32">
                  <c:v>5.4707204362126838E-2</c:v>
                </c:pt>
                <c:pt idx="33">
                  <c:v>5.3114146307911725E-2</c:v>
                </c:pt>
                <c:pt idx="34">
                  <c:v>5.1644939052785048E-2</c:v>
                </c:pt>
                <c:pt idx="35">
                  <c:v>5.0287496316013904E-2</c:v>
                </c:pt>
                <c:pt idx="36">
                  <c:v>4.9031191926906165E-2</c:v>
                </c:pt>
                <c:pt idx="37">
                  <c:v>4.7866651507386226E-2</c:v>
                </c:pt>
                <c:pt idx="38">
                  <c:v>4.6785577972097599E-2</c:v>
                </c:pt>
                <c:pt idx="39">
                  <c:v>4.578060474795894E-2</c:v>
                </c:pt>
                <c:pt idx="40">
                  <c:v>4.48451718149529E-2</c:v>
                </c:pt>
                <c:pt idx="41">
                  <c:v>4.3973420615916234E-2</c:v>
                </c:pt>
                <c:pt idx="42">
                  <c:v>4.3160104632267826E-2</c:v>
                </c:pt>
                <c:pt idx="43">
                  <c:v>4.2400513018543404E-2</c:v>
                </c:pt>
                <c:pt idx="44">
                  <c:v>4.1690405164717538E-2</c:v>
                </c:pt>
                <c:pt idx="45">
                  <c:v>4.1025954437323459E-2</c:v>
                </c:pt>
                <c:pt idx="46">
                  <c:v>4.0403699658208364E-2</c:v>
                </c:pt>
                <c:pt idx="47">
                  <c:v>3.9820503128827081E-2</c:v>
                </c:pt>
                <c:pt idx="48">
                  <c:v>3.9273514210307225E-2</c:v>
                </c:pt>
                <c:pt idx="49">
                  <c:v>3.8760137634525717E-2</c:v>
                </c:pt>
                <c:pt idx="50">
                  <c:v>3.8278005856523328E-2</c:v>
                </c:pt>
                <c:pt idx="51">
                  <c:v>3.7824954869579326E-2</c:v>
                </c:pt>
                <c:pt idx="52">
                  <c:v>3.7399002995802427E-2</c:v>
                </c:pt>
                <c:pt idx="53">
                  <c:v>3.6998332240839531E-2</c:v>
                </c:pt>
                <c:pt idx="54">
                  <c:v>3.6621271864198737E-2</c:v>
                </c:pt>
                <c:pt idx="55">
                  <c:v>3.6266283869078271E-2</c:v>
                </c:pt>
                <c:pt idx="56">
                  <c:v>3.5931950159380784E-2</c:v>
                </c:pt>
                <c:pt idx="57">
                  <c:v>3.5616961148302831E-2</c:v>
                </c:pt>
                <c:pt idx="58">
                  <c:v>3.5320105633753658E-2</c:v>
                </c:pt>
                <c:pt idx="59">
                  <c:v>3.5040261781889896E-2</c:v>
                </c:pt>
                <c:pt idx="60">
                  <c:v>3.4776389082065054E-2</c:v>
                </c:pt>
                <c:pt idx="61">
                  <c:v>3.4527521155161812E-2</c:v>
                </c:pt>
                <c:pt idx="62">
                  <c:v>3.4292759313149832E-2</c:v>
                </c:pt>
                <c:pt idx="63">
                  <c:v>3.4071266781245037E-2</c:v>
                </c:pt>
                <c:pt idx="64">
                  <c:v>3.386226350561343E-2</c:v>
                </c:pt>
                <c:pt idx="65">
                  <c:v>3.3665021479474158E-2</c:v>
                </c:pt>
                <c:pt idx="66">
                  <c:v>3.3478860528968764E-2</c:v>
                </c:pt>
                <c:pt idx="67">
                  <c:v>3.3303144507491764E-2</c:v>
                </c:pt>
                <c:pt idx="68">
                  <c:v>3.3137277853501963E-2</c:v>
                </c:pt>
                <c:pt idx="69">
                  <c:v>3.298070247230208E-2</c:v>
                </c:pt>
                <c:pt idx="70">
                  <c:v>3.2832894907013563E-2</c:v>
                </c:pt>
                <c:pt idx="71">
                  <c:v>3.2693363768090636E-2</c:v>
                </c:pt>
                <c:pt idx="72">
                  <c:v>3.2561647394299384E-2</c:v>
                </c:pt>
                <c:pt idx="73">
                  <c:v>3.2437311721212253E-2</c:v>
                </c:pt>
                <c:pt idx="74">
                  <c:v>3.2319948335998168E-2</c:v>
                </c:pt>
                <c:pt idx="75">
                  <c:v>3.2209172699678483E-2</c:v>
                </c:pt>
                <c:pt idx="76">
                  <c:v>3.2104622520114555E-2</c:v>
                </c:pt>
                <c:pt idx="77">
                  <c:v>3.2005956260835258E-2</c:v>
                </c:pt>
                <c:pt idx="78">
                  <c:v>3.191285177243329E-2</c:v>
                </c:pt>
                <c:pt idx="79">
                  <c:v>3.1825005034688832E-2</c:v>
                </c:pt>
                <c:pt idx="80">
                  <c:v>3.1742128998841261E-2</c:v>
                </c:pt>
                <c:pt idx="81">
                  <c:v>3.166395252054665E-2</c:v>
                </c:pt>
                <c:pt idx="82">
                  <c:v>3.1590219375047524E-2</c:v>
                </c:pt>
                <c:pt idx="83">
                  <c:v>3.1520687346959606E-2</c:v>
                </c:pt>
                <c:pt idx="84">
                  <c:v>3.145512738785973E-2</c:v>
                </c:pt>
                <c:pt idx="85">
                  <c:v>3.1393322835553211E-2</c:v>
                </c:pt>
                <c:pt idx="86">
                  <c:v>3.1335068689516646E-2</c:v>
                </c:pt>
                <c:pt idx="87">
                  <c:v>3.1280170937563946E-2</c:v>
                </c:pt>
                <c:pt idx="88">
                  <c:v>3.1228445929275168E-2</c:v>
                </c:pt>
                <c:pt idx="89">
                  <c:v>3.1179719792167861E-2</c:v>
                </c:pt>
                <c:pt idx="90">
                  <c:v>3.1133827886984693E-2</c:v>
                </c:pt>
                <c:pt idx="91">
                  <c:v>3.1090614298823371E-2</c:v>
                </c:pt>
                <c:pt idx="92">
                  <c:v>3.1049931361151216E-2</c:v>
                </c:pt>
                <c:pt idx="93">
                  <c:v>3.1011639210030556E-2</c:v>
                </c:pt>
                <c:pt idx="94">
                  <c:v>3.0975605366135354E-2</c:v>
                </c:pt>
                <c:pt idx="95">
                  <c:v>3.0941704342368682E-2</c:v>
                </c:pt>
                <c:pt idx="96">
                  <c:v>3.090981727509607E-2</c:v>
                </c:pt>
                <c:pt idx="97">
                  <c:v>3.0879831577194844E-2</c:v>
                </c:pt>
                <c:pt idx="98">
                  <c:v>3.0851640611286105E-2</c:v>
                </c:pt>
                <c:pt idx="99">
                  <c:v>3.0825143381665556E-2</c:v>
                </c:pt>
                <c:pt idx="100">
                  <c:v>3.0800244243584955E-2</c:v>
                </c:pt>
                <c:pt idx="101">
                  <c:v>3.0776852628656783E-2</c:v>
                </c:pt>
                <c:pt idx="102">
                  <c:v>3.0754882785264955E-2</c:v>
                </c:pt>
                <c:pt idx="103">
                  <c:v>3.0734253532962788E-2</c:v>
                </c:pt>
                <c:pt idx="104">
                  <c:v>3.0714888029928545E-2</c:v>
                </c:pt>
                <c:pt idx="105">
                  <c:v>3.06967135526292E-2</c:v>
                </c:pt>
                <c:pt idx="106">
                  <c:v>3.0679661286915464E-2</c:v>
                </c:pt>
                <c:pt idx="107">
                  <c:v>3.0663666129836366E-2</c:v>
                </c:pt>
                <c:pt idx="108">
                  <c:v>3.0648666501520695E-2</c:v>
                </c:pt>
                <c:pt idx="109">
                  <c:v>3.0634604166525616E-2</c:v>
                </c:pt>
                <c:pt idx="110">
                  <c:v>3.0621424064101E-2</c:v>
                </c:pt>
                <c:pt idx="111">
                  <c:v>3.0609074146861162E-2</c:v>
                </c:pt>
                <c:pt idx="112">
                  <c:v>3.0597505227394801E-2</c:v>
                </c:pt>
                <c:pt idx="113">
                  <c:v>3.0586670832379429E-2</c:v>
                </c:pt>
                <c:pt idx="114">
                  <c:v>3.0576527063798403E-2</c:v>
                </c:pt>
                <c:pt idx="115">
                  <c:v>3.0567032466887707E-2</c:v>
                </c:pt>
                <c:pt idx="116">
                  <c:v>3.055814790446551E-2</c:v>
                </c:pt>
                <c:pt idx="117">
                  <c:v>3.0549836437321565E-2</c:v>
                </c:pt>
                <c:pt idx="118">
                  <c:v>3.054206321036464E-2</c:v>
                </c:pt>
                <c:pt idx="119">
                  <c:v>3.0534795344245916E-2</c:v>
                </c:pt>
                <c:pt idx="120">
                  <c:v>3.0528001832193796E-2</c:v>
                </c:pt>
                <c:pt idx="121">
                  <c:v>3.0521653441811746E-2</c:v>
                </c:pt>
                <c:pt idx="122">
                  <c:v>3.051572262160546E-2</c:v>
                </c:pt>
                <c:pt idx="123">
                  <c:v>3.0510183412018953E-2</c:v>
                </c:pt>
                <c:pt idx="124">
                  <c:v>3.0505011360771595E-2</c:v>
                </c:pt>
                <c:pt idx="125">
                  <c:v>3.050018344229902E-2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38A-4CC4-89EF-41925C5ED6C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F12'!$I$128:$I$251</c:f>
              <c:numCache>
                <c:formatCode>0.0000</c:formatCode>
                <c:ptCount val="124"/>
                <c:pt idx="0">
                  <c:v>0.33040153767856256</c:v>
                </c:pt>
                <c:pt idx="1">
                  <c:v>0.32983297419553054</c:v>
                </c:pt>
                <c:pt idx="2">
                  <c:v>0.32881310287916266</c:v>
                </c:pt>
                <c:pt idx="3">
                  <c:v>0.32751087860227296</c:v>
                </c:pt>
                <c:pt idx="4">
                  <c:v>0.30653263530132674</c:v>
                </c:pt>
                <c:pt idx="5">
                  <c:v>0.2797481333539048</c:v>
                </c:pt>
                <c:pt idx="6">
                  <c:v>0.25259951523717405</c:v>
                </c:pt>
                <c:pt idx="7">
                  <c:v>0.22729511938778202</c:v>
                </c:pt>
                <c:pt idx="8">
                  <c:v>0.20463235919866207</c:v>
                </c:pt>
                <c:pt idx="9">
                  <c:v>0.18473616740867016</c:v>
                </c:pt>
                <c:pt idx="10">
                  <c:v>0.16743230647266974</c:v>
                </c:pt>
                <c:pt idx="11">
                  <c:v>0.15243500935431439</c:v>
                </c:pt>
                <c:pt idx="12">
                  <c:v>0.13943693805393392</c:v>
                </c:pt>
                <c:pt idx="13">
                  <c:v>0.12814896493591482</c:v>
                </c:pt>
                <c:pt idx="14">
                  <c:v>0.11831505691044407</c:v>
                </c:pt>
                <c:pt idx="15">
                  <c:v>0.10971536310330546</c:v>
                </c:pt>
                <c:pt idx="16">
                  <c:v>0.10216412166300952</c:v>
                </c:pt>
                <c:pt idx="17">
                  <c:v>9.5505631246857514E-2</c:v>
                </c:pt>
                <c:pt idx="18">
                  <c:v>8.9609814765396339E-2</c:v>
                </c:pt>
                <c:pt idx="19">
                  <c:v>8.4368043503155563E-2</c:v>
                </c:pt>
                <c:pt idx="20">
                  <c:v>7.9689470125683781E-2</c:v>
                </c:pt>
                <c:pt idx="21">
                  <c:v>7.5497922114480295E-2</c:v>
                </c:pt>
                <c:pt idx="22">
                  <c:v>7.1729321262670842E-2</c:v>
                </c:pt>
                <c:pt idx="23">
                  <c:v>6.8329563126961562E-2</c:v>
                </c:pt>
                <c:pt idx="24">
                  <c:v>6.525278400407783E-2</c:v>
                </c:pt>
                <c:pt idx="25">
                  <c:v>6.2459947726776613E-2</c:v>
                </c:pt>
                <c:pt idx="26">
                  <c:v>5.9917693346698803E-2</c:v>
                </c:pt>
                <c:pt idx="27">
                  <c:v>5.7597394301337729E-2</c:v>
                </c:pt>
                <c:pt idx="28">
                  <c:v>5.5474388524389268E-2</c:v>
                </c:pt>
                <c:pt idx="29">
                  <c:v>5.3527346637273557E-2</c:v>
                </c:pt>
                <c:pt idx="30">
                  <c:v>5.1737751766245683E-2</c:v>
                </c:pt>
                <c:pt idx="31">
                  <c:v>5.0089469760295872E-2</c:v>
                </c:pt>
                <c:pt idx="32">
                  <c:v>4.8568392801711907E-2</c:v>
                </c:pt>
                <c:pt idx="33">
                  <c:v>4.7162142775483036E-2</c:v>
                </c:pt>
                <c:pt idx="34">
                  <c:v>4.5859823453425354E-2</c:v>
                </c:pt>
                <c:pt idx="35">
                  <c:v>4.4651812689443529E-2</c:v>
                </c:pt>
                <c:pt idx="36">
                  <c:v>4.3529587525745393E-2</c:v>
                </c:pt>
                <c:pt idx="37">
                  <c:v>4.248557646674124E-2</c:v>
                </c:pt>
                <c:pt idx="38">
                  <c:v>4.1513034260203675E-2</c:v>
                </c:pt>
                <c:pt idx="39">
                  <c:v>4.0605935391384088E-2</c:v>
                </c:pt>
                <c:pt idx="40">
                  <c:v>3.9758883190419751E-2</c:v>
                </c:pt>
                <c:pt idx="41">
                  <c:v>3.8967032012115231E-2</c:v>
                </c:pt>
                <c:pt idx="42">
                  <c:v>3.822602039801988E-2</c:v>
                </c:pt>
                <c:pt idx="43">
                  <c:v>3.7531913495671233E-2</c:v>
                </c:pt>
                <c:pt idx="44">
                  <c:v>3.6881153306261717E-2</c:v>
                </c:pt>
                <c:pt idx="45">
                  <c:v>3.6270515573493332E-2</c:v>
                </c:pt>
                <c:pt idx="46">
                  <c:v>3.5697072323824859E-2</c:v>
                </c:pt>
                <c:pt idx="47">
                  <c:v>3.5158159230262873E-2</c:v>
                </c:pt>
                <c:pt idx="48">
                  <c:v>3.4651347105114118E-2</c:v>
                </c:pt>
                <c:pt idx="49">
                  <c:v>3.4174416937136062E-2</c:v>
                </c:pt>
                <c:pt idx="50">
                  <c:v>3.3725337979635402E-2</c:v>
                </c:pt>
                <c:pt idx="51">
                  <c:v>3.3302248471756321E-2</c:v>
                </c:pt>
                <c:pt idx="52">
                  <c:v>3.2903438638271436E-2</c:v>
                </c:pt>
                <c:pt idx="53">
                  <c:v>3.2527335665899403E-2</c:v>
                </c:pt>
                <c:pt idx="54">
                  <c:v>3.2172490398355402E-2</c:v>
                </c:pt>
                <c:pt idx="55">
                  <c:v>3.1837565529477599E-2</c:v>
                </c:pt>
                <c:pt idx="56">
                  <c:v>3.1521325105075514E-2</c:v>
                </c:pt>
                <c:pt idx="57">
                  <c:v>3.1222625170603108E-2</c:v>
                </c:pt>
                <c:pt idx="58">
                  <c:v>3.0940405424178044E-2</c:v>
                </c:pt>
                <c:pt idx="59">
                  <c:v>3.0673681753516653E-2</c:v>
                </c:pt>
                <c:pt idx="60">
                  <c:v>3.0421539551577059E-2</c:v>
                </c:pt>
                <c:pt idx="61">
                  <c:v>3.0183127719554139E-2</c:v>
                </c:pt>
                <c:pt idx="62">
                  <c:v>2.9957653277726131E-2</c:v>
                </c:pt>
                <c:pt idx="63">
                  <c:v>2.9744376514821317E-2</c:v>
                </c:pt>
                <c:pt idx="64">
                  <c:v>2.9542606615318791E-2</c:v>
                </c:pt>
                <c:pt idx="65">
                  <c:v>2.9351697711631583E-2</c:v>
                </c:pt>
                <c:pt idx="66">
                  <c:v>2.9171045314628379E-2</c:v>
                </c:pt>
                <c:pt idx="67">
                  <c:v>2.9000083081581886E-2</c:v>
                </c:pt>
                <c:pt idx="68">
                  <c:v>2.8838279885515416E-2</c:v>
                </c:pt>
                <c:pt idx="69">
                  <c:v>2.8685137154164198E-2</c:v>
                </c:pt>
                <c:pt idx="70">
                  <c:v>2.8540186450463308E-2</c:v>
                </c:pt>
                <c:pt idx="71">
                  <c:v>2.8402987269697932E-2</c:v>
                </c:pt>
                <c:pt idx="72">
                  <c:v>2.8273125031270208E-2</c:v>
                </c:pt>
                <c:pt idx="73">
                  <c:v>2.815020924550465E-2</c:v>
                </c:pt>
                <c:pt idx="74">
                  <c:v>2.803387183807924E-2</c:v>
                </c:pt>
                <c:pt idx="75">
                  <c:v>2.7923765616572116E-2</c:v>
                </c:pt>
                <c:pt idx="76">
                  <c:v>2.7819562865289301E-2</c:v>
                </c:pt>
                <c:pt idx="77">
                  <c:v>2.7720954056016215E-2</c:v>
                </c:pt>
                <c:pt idx="78">
                  <c:v>2.7627646663640985E-2</c:v>
                </c:pt>
                <c:pt idx="79">
                  <c:v>2.7539364076752875E-2</c:v>
                </c:pt>
                <c:pt idx="80">
                  <c:v>2.745584459434202E-2</c:v>
                </c:pt>
                <c:pt idx="81">
                  <c:v>2.7376840500635997E-2</c:v>
                </c:pt>
                <c:pt idx="82">
                  <c:v>2.7302117210915838E-2</c:v>
                </c:pt>
                <c:pt idx="83">
                  <c:v>2.7231452481873579E-2</c:v>
                </c:pt>
                <c:pt idx="84">
                  <c:v>2.7164635680714245E-2</c:v>
                </c:pt>
                <c:pt idx="85">
                  <c:v>2.7101467107777766E-2</c:v>
                </c:pt>
                <c:pt idx="86">
                  <c:v>2.7041757367967593E-2</c:v>
                </c:pt>
                <c:pt idx="87">
                  <c:v>2.6985326786731358E-2</c:v>
                </c:pt>
                <c:pt idx="88">
                  <c:v>2.6932004866748526E-2</c:v>
                </c:pt>
                <c:pt idx="89">
                  <c:v>2.6881629781849038E-2</c:v>
                </c:pt>
                <c:pt idx="90">
                  <c:v>2.6834047905017037E-2</c:v>
                </c:pt>
                <c:pt idx="91">
                  <c:v>2.6789113367631474E-2</c:v>
                </c:pt>
                <c:pt idx="92">
                  <c:v>2.6746687647362998E-2</c:v>
                </c:pt>
                <c:pt idx="93">
                  <c:v>2.6706639182387304E-2</c:v>
                </c:pt>
                <c:pt idx="94">
                  <c:v>2.6668843009792938E-2</c:v>
                </c:pt>
                <c:pt idx="95">
                  <c:v>2.6633180426257182E-2</c:v>
                </c:pt>
                <c:pt idx="96">
                  <c:v>2.6599538669240821E-2</c:v>
                </c:pt>
                <c:pt idx="97">
                  <c:v>2.6567810617112719E-2</c:v>
                </c:pt>
                <c:pt idx="98">
                  <c:v>2.6537894506759321E-2</c:v>
                </c:pt>
                <c:pt idx="99">
                  <c:v>2.6509693667365157E-2</c:v>
                </c:pt>
                <c:pt idx="100">
                  <c:v>2.6483116269168681E-2</c:v>
                </c:pt>
                <c:pt idx="101">
                  <c:v>2.6458075086104618E-2</c:v>
                </c:pt>
                <c:pt idx="102">
                  <c:v>2.6434487271341189E-2</c:v>
                </c:pt>
                <c:pt idx="103">
                  <c:v>2.6412274144807821E-2</c:v>
                </c:pt>
                <c:pt idx="104">
                  <c:v>2.6391360991888983E-2</c:v>
                </c:pt>
                <c:pt idx="105">
                  <c:v>2.6371676872531186E-2</c:v>
                </c:pt>
                <c:pt idx="106">
                  <c:v>2.6353154440075681E-2</c:v>
                </c:pt>
                <c:pt idx="107">
                  <c:v>2.6335729769188191E-2</c:v>
                </c:pt>
                <c:pt idx="108">
                  <c:v>2.6319342192310653E-2</c:v>
                </c:pt>
                <c:pt idx="109">
                  <c:v>2.6303934144108136E-2</c:v>
                </c:pt>
                <c:pt idx="110">
                  <c:v>2.6289451013428063E-2</c:v>
                </c:pt>
                <c:pt idx="111">
                  <c:v>2.6275841002328462E-2</c:v>
                </c:pt>
                <c:pt idx="112">
                  <c:v>2.626305499176796E-2</c:v>
                </c:pt>
                <c:pt idx="113">
                  <c:v>2.6251046413582686E-2</c:v>
                </c:pt>
                <c:pt idx="114">
                  <c:v>2.623977112840466E-2</c:v>
                </c:pt>
                <c:pt idx="115">
                  <c:v>2.6229187309202932E-2</c:v>
                </c:pt>
                <c:pt idx="116">
                  <c:v>2.6219255330152829E-2</c:v>
                </c:pt>
                <c:pt idx="117">
                  <c:v>2.6209937660560376E-2</c:v>
                </c:pt>
                <c:pt idx="118">
                  <c:v>2.6201198763588843E-2</c:v>
                </c:pt>
                <c:pt idx="119">
                  <c:v>2.6193004999552093E-2</c:v>
                </c:pt>
                <c:pt idx="120">
                  <c:v>2.6185324533555682E-2</c:v>
                </c:pt>
                <c:pt idx="121">
                  <c:v>2.6178127247281208E-2</c:v>
                </c:pt>
                <c:pt idx="122">
                  <c:v>2.617138465472281E-2</c:v>
                </c:pt>
                <c:pt idx="123">
                  <c:v>2.6165069821696602E-2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38A-4CC4-89EF-41925C5ED6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5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F12'!$B$121:$B$251</c:f>
              <c:numCache>
                <c:formatCode>0</c:formatCode>
                <c:ptCount val="131"/>
                <c:pt idx="0">
                  <c:v>40.670021093043999</c:v>
                </c:pt>
                <c:pt idx="1">
                  <c:v>40.906340917740181</c:v>
                </c:pt>
                <c:pt idx="2">
                  <c:v>41.267394287885111</c:v>
                </c:pt>
                <c:pt idx="3">
                  <c:v>41.697396788389199</c:v>
                </c:pt>
                <c:pt idx="4">
                  <c:v>42.179130058677742</c:v>
                </c:pt>
                <c:pt idx="5">
                  <c:v>42.703197072186185</c:v>
                </c:pt>
                <c:pt idx="6">
                  <c:v>43.26349351102732</c:v>
                </c:pt>
                <c:pt idx="7">
                  <c:v>43.85566118150922</c:v>
                </c:pt>
                <c:pt idx="8">
                  <c:v>44.476395194495979</c:v>
                </c:pt>
                <c:pt idx="9">
                  <c:v>45.123081700308433</c:v>
                </c:pt>
                <c:pt idx="10">
                  <c:v>45.793588038869359</c:v>
                </c:pt>
                <c:pt idx="11">
                  <c:v>53.512413860912318</c:v>
                </c:pt>
                <c:pt idx="12">
                  <c:v>62.535915136172321</c:v>
                </c:pt>
                <c:pt idx="13">
                  <c:v>72.43040601963213</c:v>
                </c:pt>
                <c:pt idx="14">
                  <c:v>82.942362495916825</c:v>
                </c:pt>
                <c:pt idx="15">
                  <c:v>93.897235682254347</c:v>
                </c:pt>
                <c:pt idx="16">
                  <c:v>105.1643891250489</c:v>
                </c:pt>
                <c:pt idx="17">
                  <c:v>116.64112380124425</c:v>
                </c:pt>
                <c:pt idx="18">
                  <c:v>128.24415499148995</c:v>
                </c:pt>
                <c:pt idx="19">
                  <c:v>139.90455497277213</c:v>
                </c:pt>
                <c:pt idx="20">
                  <c:v>151.5645090296868</c:v>
                </c:pt>
                <c:pt idx="21">
                  <c:v>163.17510520602144</c:v>
                </c:pt>
                <c:pt idx="22">
                  <c:v>174.69475357491734</c:v>
                </c:pt>
                <c:pt idx="23">
                  <c:v>186.0880096527415</c:v>
                </c:pt>
                <c:pt idx="24">
                  <c:v>197.32466882913474</c:v>
                </c:pt>
                <c:pt idx="25">
                  <c:v>208.37904937743218</c:v>
                </c:pt>
                <c:pt idx="26">
                  <c:v>219.22941094909413</c:v>
                </c:pt>
                <c:pt idx="27">
                  <c:v>229.85747318872092</c:v>
                </c:pt>
                <c:pt idx="28">
                  <c:v>240.24801022516525</c:v>
                </c:pt>
                <c:pt idx="29">
                  <c:v>250.38850398957877</c:v>
                </c:pt>
                <c:pt idx="30">
                  <c:v>260.26884409684476</c:v>
                </c:pt>
                <c:pt idx="31">
                  <c:v>269.8810652871486</c:v>
                </c:pt>
                <c:pt idx="32">
                  <c:v>279.21911569331348</c:v>
                </c:pt>
                <c:pt idx="33">
                  <c:v>288.278650808652</c:v>
                </c:pt>
                <c:pt idx="34">
                  <c:v>297.05684919094506</c:v>
                </c:pt>
                <c:pt idx="35">
                  <c:v>305.55224678866603</c:v>
                </c:pt>
                <c:pt idx="36">
                  <c:v>313.76458740760461</c:v>
                </c:pt>
                <c:pt idx="37">
                  <c:v>321.69468731187459</c:v>
                </c:pt>
                <c:pt idx="38">
                  <c:v>329.34431231597637</c:v>
                </c:pt>
                <c:pt idx="39">
                  <c:v>336.71606600418568</c:v>
                </c:pt>
                <c:pt idx="40">
                  <c:v>343.81328793151954</c:v>
                </c:pt>
                <c:pt idx="41">
                  <c:v>350.63996083226203</c:v>
                </c:pt>
                <c:pt idx="42">
                  <c:v>357.20062599874501</c:v>
                </c:pt>
                <c:pt idx="43">
                  <c:v>363.50030610304088</c:v>
                </c:pt>
                <c:pt idx="44">
                  <c:v>369.54443482356618</c:v>
                </c:pt>
                <c:pt idx="45">
                  <c:v>375.33879271191324</c:v>
                </c:pt>
                <c:pt idx="46">
                  <c:v>380.88944879603343</c:v>
                </c:pt>
                <c:pt idx="47">
                  <c:v>386.20270746681024</c:v>
                </c:pt>
                <c:pt idx="48">
                  <c:v>391.28506023814941</c:v>
                </c:pt>
                <c:pt idx="49">
                  <c:v>396.14314200753552</c:v>
                </c:pt>
                <c:pt idx="50">
                  <c:v>400.78369147578098</c:v>
                </c:pt>
                <c:pt idx="51">
                  <c:v>405.21351541240085</c:v>
                </c:pt>
                <c:pt idx="52">
                  <c:v>409.4394564774002</c:v>
                </c:pt>
                <c:pt idx="53">
                  <c:v>413.46836433189674</c:v>
                </c:pt>
                <c:pt idx="54">
                  <c:v>417.30706978933989</c:v>
                </c:pt>
                <c:pt idx="55">
                  <c:v>420.96236177655078</c:v>
                </c:pt>
                <c:pt idx="56">
                  <c:v>424.44096688965612</c:v>
                </c:pt>
                <c:pt idx="57">
                  <c:v>427.74953134448339</c:v>
                </c:pt>
                <c:pt idx="58">
                  <c:v>430.89460513431197</c:v>
                </c:pt>
                <c:pt idx="59">
                  <c:v>433.88262822018714</c:v>
                </c:pt>
                <c:pt idx="60">
                  <c:v>436.71991859044118</c:v>
                </c:pt>
                <c:pt idx="61">
                  <c:v>439.4126620367075</c:v>
                </c:pt>
                <c:pt idx="62">
                  <c:v>441.9669035036772</c:v>
                </c:pt>
                <c:pt idx="63">
                  <c:v>444.38853987917128</c:v>
                </c:pt>
                <c:pt idx="64">
                  <c:v>446.6833140998653</c:v>
                </c:pt>
                <c:pt idx="65">
                  <c:v>448.85681045624699</c:v>
                </c:pt>
                <c:pt idx="66">
                  <c:v>450.91445098815024</c:v>
                </c:pt>
                <c:pt idx="67">
                  <c:v>452.86149286953639</c:v>
                </c:pt>
                <c:pt idx="68">
                  <c:v>454.70302668809757</c:v>
                </c:pt>
                <c:pt idx="69">
                  <c:v>456.44397553178345</c:v>
                </c:pt>
                <c:pt idx="70">
                  <c:v>458.08909480051085</c:v>
                </c:pt>
                <c:pt idx="71">
                  <c:v>459.64297266712714</c:v>
                </c:pt>
                <c:pt idx="72">
                  <c:v>461.11003111719361</c:v>
                </c:pt>
                <c:pt idx="73">
                  <c:v>462.49452750232695</c:v>
                </c:pt>
                <c:pt idx="74">
                  <c:v>463.80055654672486</c:v>
                </c:pt>
                <c:pt idx="75">
                  <c:v>465.03205275111253</c:v>
                </c:pt>
                <c:pt idx="76">
                  <c:v>466.19279314266862</c:v>
                </c:pt>
                <c:pt idx="77">
                  <c:v>467.28640032359039</c:v>
                </c:pt>
                <c:pt idx="78">
                  <c:v>468.31634577477922</c:v>
                </c:pt>
                <c:pt idx="79">
                  <c:v>469.28595337474451</c:v>
                </c:pt>
                <c:pt idx="80">
                  <c:v>470.19840309720286</c:v>
                </c:pt>
                <c:pt idx="81">
                  <c:v>471.05673485402326</c:v>
                </c:pt>
                <c:pt idx="82">
                  <c:v>471.86385245313818</c:v>
                </c:pt>
                <c:pt idx="83">
                  <c:v>472.62252764382112</c:v>
                </c:pt>
                <c:pt idx="84">
                  <c:v>473.33540422432196</c:v>
                </c:pt>
                <c:pt idx="85">
                  <c:v>474.00500218927573</c:v>
                </c:pt>
                <c:pt idx="86">
                  <c:v>474.63372189655189</c:v>
                </c:pt>
                <c:pt idx="87">
                  <c:v>475.22384823531161</c:v>
                </c:pt>
                <c:pt idx="88">
                  <c:v>475.77755477898518</c:v>
                </c:pt>
                <c:pt idx="89">
                  <c:v>476.2969079086912</c:v>
                </c:pt>
                <c:pt idx="90">
                  <c:v>476.78387089429003</c:v>
                </c:pt>
                <c:pt idx="91">
                  <c:v>477.24030792181054</c:v>
                </c:pt>
                <c:pt idx="92">
                  <c:v>477.66798805741587</c:v>
                </c:pt>
                <c:pt idx="93">
                  <c:v>478.06858913938646</c:v>
                </c:pt>
                <c:pt idx="94">
                  <c:v>478.44370159080859</c:v>
                </c:pt>
                <c:pt idx="95">
                  <c:v>478.79483214676031</c:v>
                </c:pt>
                <c:pt idx="96">
                  <c:v>479.12340749080539</c:v>
                </c:pt>
                <c:pt idx="97">
                  <c:v>479.43077779652623</c:v>
                </c:pt>
                <c:pt idx="98">
                  <c:v>479.7182201706749</c:v>
                </c:pt>
                <c:pt idx="99">
                  <c:v>479.98694199528376</c:v>
                </c:pt>
                <c:pt idx="100">
                  <c:v>480.23808416677286</c:v>
                </c:pt>
                <c:pt idx="101">
                  <c:v>480.47272423071871</c:v>
                </c:pt>
                <c:pt idx="102">
                  <c:v>480.69187941151063</c:v>
                </c:pt>
                <c:pt idx="103">
                  <c:v>480.89650953662971</c:v>
                </c:pt>
                <c:pt idx="104">
                  <c:v>481.08751985573582</c:v>
                </c:pt>
                <c:pt idx="105">
                  <c:v>481.26576375514884</c:v>
                </c:pt>
                <c:pt idx="106">
                  <c:v>481.43204536866881</c:v>
                </c:pt>
                <c:pt idx="107">
                  <c:v>481.58712208598843</c:v>
                </c:pt>
                <c:pt idx="108">
                  <c:v>481.73170696022754</c:v>
                </c:pt>
                <c:pt idx="109">
                  <c:v>481.86647101635486</c:v>
                </c:pt>
                <c:pt idx="110">
                  <c:v>481.99204546246455</c:v>
                </c:pt>
                <c:pt idx="111">
                  <c:v>482.10902380605069</c:v>
                </c:pt>
                <c:pt idx="112">
                  <c:v>482.21796387756552</c:v>
                </c:pt>
                <c:pt idx="113">
                  <c:v>482.319389763667</c:v>
                </c:pt>
                <c:pt idx="114">
                  <c:v>482.41379365265891</c:v>
                </c:pt>
                <c:pt idx="115">
                  <c:v>482.50163759470053</c:v>
                </c:pt>
                <c:pt idx="116">
                  <c:v>482.58335517941941</c:v>
                </c:pt>
                <c:pt idx="117">
                  <c:v>482.65935313360097</c:v>
                </c:pt>
                <c:pt idx="118">
                  <c:v>482.73001284164985</c:v>
                </c:pt>
                <c:pt idx="119">
                  <c:v>482.7956917915306</c:v>
                </c:pt>
                <c:pt idx="120">
                  <c:v>482.85672494889042</c:v>
                </c:pt>
                <c:pt idx="121">
                  <c:v>482.91342606205478</c:v>
                </c:pt>
                <c:pt idx="122">
                  <c:v>482.96608890056189</c:v>
                </c:pt>
                <c:pt idx="123">
                  <c:v>483.01498842987297</c:v>
                </c:pt>
                <c:pt idx="124">
                  <c:v>483.06038192485306</c:v>
                </c:pt>
                <c:pt idx="125">
                  <c:v>483.10251002457449</c:v>
                </c:pt>
                <c:pt idx="126">
                  <c:v>483.14159773094201</c:v>
                </c:pt>
                <c:pt idx="127">
                  <c:v>483.17785535358496</c:v>
                </c:pt>
                <c:pt idx="128">
                  <c:v>483.2114794034008</c:v>
                </c:pt>
                <c:pt idx="129">
                  <c:v>483.24265343707219</c:v>
                </c:pt>
                <c:pt idx="130">
                  <c:v>483.27154885481508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59-4B38-A55D-94B76E8553A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F12'!$E$126:$E$251</c:f>
              <c:numCache>
                <c:formatCode>0</c:formatCode>
                <c:ptCount val="126"/>
                <c:pt idx="0">
                  <c:v>53.112074322326976</c:v>
                </c:pt>
                <c:pt idx="1">
                  <c:v>53.250263359879341</c:v>
                </c:pt>
                <c:pt idx="2">
                  <c:v>53.48590103969218</c:v>
                </c:pt>
                <c:pt idx="3">
                  <c:v>53.781084307771835</c:v>
                </c:pt>
                <c:pt idx="4">
                  <c:v>54.123007756856055</c:v>
                </c:pt>
                <c:pt idx="5">
                  <c:v>54.504425429840694</c:v>
                </c:pt>
                <c:pt idx="6">
                  <c:v>59.825972996453174</c:v>
                </c:pt>
                <c:pt idx="7">
                  <c:v>67.009409116672373</c:v>
                </c:pt>
                <c:pt idx="8">
                  <c:v>75.481173528628005</c:v>
                </c:pt>
                <c:pt idx="9">
                  <c:v>84.942808697023224</c:v>
                </c:pt>
                <c:pt idx="10">
                  <c:v>95.195403145118462</c:v>
                </c:pt>
                <c:pt idx="11">
                  <c:v>106.09060125036149</c:v>
                </c:pt>
                <c:pt idx="12">
                  <c:v>117.51041756638301</c:v>
                </c:pt>
                <c:pt idx="13">
                  <c:v>129.35714419051067</c:v>
                </c:pt>
                <c:pt idx="14">
                  <c:v>141.5476519898333</c:v>
                </c:pt>
                <c:pt idx="15">
                  <c:v>154.00988594725089</c:v>
                </c:pt>
                <c:pt idx="16">
                  <c:v>166.68056665673765</c:v>
                </c:pt>
                <c:pt idx="17">
                  <c:v>179.50360402766717</c:v>
                </c:pt>
                <c:pt idx="18">
                  <c:v>192.42895556138848</c:v>
                </c:pt>
                <c:pt idx="19">
                  <c:v>205.41177478178355</c:v>
                </c:pt>
                <c:pt idx="20">
                  <c:v>218.41175611425774</c:v>
                </c:pt>
                <c:pt idx="21">
                  <c:v>231.39261694607774</c:v>
                </c:pt>
                <c:pt idx="22">
                  <c:v>244.32167806523603</c:v>
                </c:pt>
                <c:pt idx="23">
                  <c:v>257.16951632036773</c:v>
                </c:pt>
                <c:pt idx="24">
                  <c:v>269.90967142298496</c:v>
                </c:pt>
                <c:pt idx="25">
                  <c:v>282.51839412485629</c:v>
                </c:pt>
                <c:pt idx="26">
                  <c:v>294.97442658378014</c:v>
                </c:pt>
                <c:pt idx="27">
                  <c:v>307.2588081976715</c:v>
                </c:pt>
                <c:pt idx="28">
                  <c:v>319.35470191907609</c:v>
                </c:pt>
                <c:pt idx="29">
                  <c:v>331.24723729938307</c:v>
                </c:pt>
                <c:pt idx="30">
                  <c:v>342.92336740882917</c:v>
                </c:pt>
                <c:pt idx="31">
                  <c:v>354.37173743714317</c:v>
                </c:pt>
                <c:pt idx="32">
                  <c:v>365.58256326923129</c:v>
                </c:pt>
                <c:pt idx="33">
                  <c:v>376.5475186978739</c:v>
                </c:pt>
                <c:pt idx="34">
                  <c:v>387.25963021388179</c:v>
                </c:pt>
                <c:pt idx="35">
                  <c:v>397.7131785268669</c:v>
                </c:pt>
                <c:pt idx="36">
                  <c:v>407.90360613332098</c:v>
                </c:pt>
                <c:pt idx="37">
                  <c:v>417.82743037527564</c:v>
                </c:pt>
                <c:pt idx="38">
                  <c:v>427.4821615312261</c:v>
                </c:pt>
                <c:pt idx="39">
                  <c:v>436.86622555792405</c:v>
                </c:pt>
                <c:pt idx="40">
                  <c:v>445.97889116195387</c:v>
                </c:pt>
                <c:pt idx="41">
                  <c:v>454.82020092748883</c:v>
                </c:pt>
                <c:pt idx="42">
                  <c:v>463.39090626410075</c:v>
                </c:pt>
                <c:pt idx="43">
                  <c:v>471.69240596813574</c:v>
                </c:pt>
                <c:pt idx="44">
                  <c:v>479.72668821472473</c:v>
                </c:pt>
                <c:pt idx="45">
                  <c:v>487.49627581619291</c:v>
                </c:pt>
                <c:pt idx="46">
                  <c:v>495.00417459758108</c:v>
                </c:pt>
                <c:pt idx="47">
                  <c:v>502.2538247519401</c:v>
                </c:pt>
                <c:pt idx="48">
                  <c:v>509.24905504766502</c:v>
                </c:pt>
                <c:pt idx="49">
                  <c:v>515.99403976793246</c:v>
                </c:pt>
                <c:pt idx="50">
                  <c:v>522.49325826861502</c:v>
                </c:pt>
                <c:pt idx="51">
                  <c:v>528.75145704628392</c:v>
                </c:pt>
                <c:pt idx="52">
                  <c:v>534.77361421224919</c:v>
                </c:pt>
                <c:pt idx="53">
                  <c:v>540.56490627227743</c:v>
                </c:pt>
                <c:pt idx="54">
                  <c:v>546.13067711479914</c:v>
                </c:pt>
                <c:pt idx="55">
                  <c:v>551.4764091132206</c:v>
                </c:pt>
                <c:pt idx="56">
                  <c:v>556.60769625047988</c:v>
                </c:pt>
                <c:pt idx="57">
                  <c:v>561.53021917629292</c:v>
                </c:pt>
                <c:pt idx="58">
                  <c:v>566.24972210974931</c:v>
                </c:pt>
                <c:pt idx="59">
                  <c:v>570.77199150197964</c:v>
                </c:pt>
                <c:pt idx="60">
                  <c:v>575.10283637568455</c:v>
                </c:pt>
                <c:pt idx="61">
                  <c:v>579.2480702603242</c:v>
                </c:pt>
                <c:pt idx="62">
                  <c:v>583.21349464377579</c:v>
                </c:pt>
                <c:pt idx="63">
                  <c:v>587.00488386329255</c:v>
                </c:pt>
                <c:pt idx="64">
                  <c:v>590.62797136064319</c:v>
                </c:pt>
                <c:pt idx="65">
                  <c:v>594.0884372283607</c:v>
                </c:pt>
                <c:pt idx="66">
                  <c:v>597.39189697613199</c:v>
                </c:pt>
                <c:pt idx="67">
                  <c:v>600.54389144847471</c:v>
                </c:pt>
                <c:pt idx="68">
                  <c:v>603.54987782698606</c:v>
                </c:pt>
                <c:pt idx="69">
                  <c:v>606.4152216526146</c:v>
                </c:pt>
                <c:pt idx="70">
                  <c:v>609.14518980559717</c:v>
                </c:pt>
                <c:pt idx="71">
                  <c:v>611.744944382884</c:v>
                </c:pt>
                <c:pt idx="72">
                  <c:v>614.21953741509492</c:v>
                </c:pt>
                <c:pt idx="73">
                  <c:v>616.57390636724926</c:v>
                </c:pt>
                <c:pt idx="74">
                  <c:v>618.81287036971742</c:v>
                </c:pt>
                <c:pt idx="75">
                  <c:v>620.94112712803837</c:v>
                </c:pt>
                <c:pt idx="76">
                  <c:v>622.96325046243328</c:v>
                </c:pt>
                <c:pt idx="77">
                  <c:v>624.88368843000046</c:v>
                </c:pt>
                <c:pt idx="78">
                  <c:v>626.70676198472006</c:v>
                </c:pt>
                <c:pt idx="79">
                  <c:v>628.43666413250423</c:v>
                </c:pt>
                <c:pt idx="80">
                  <c:v>630.07745954060283</c:v>
                </c:pt>
                <c:pt idx="81">
                  <c:v>631.63308456270761</c:v>
                </c:pt>
                <c:pt idx="82">
                  <c:v>633.10734764309984</c:v>
                </c:pt>
                <c:pt idx="83">
                  <c:v>634.50393006512729</c:v>
                </c:pt>
                <c:pt idx="84">
                  <c:v>635.82638701120322</c:v>
                </c:pt>
                <c:pt idx="85">
                  <c:v>637.07814890336579</c:v>
                </c:pt>
                <c:pt idx="86">
                  <c:v>638.26252299523867</c:v>
                </c:pt>
                <c:pt idx="87">
                  <c:v>639.38269518796858</c:v>
                </c:pt>
                <c:pt idx="88">
                  <c:v>640.44173204440381</c:v>
                </c:pt>
                <c:pt idx="89">
                  <c:v>641.44258297740919</c:v>
                </c:pt>
                <c:pt idx="90">
                  <c:v>642.38808258976974</c:v>
                </c:pt>
                <c:pt idx="91">
                  <c:v>643.28095314465702</c:v>
                </c:pt>
                <c:pt idx="92">
                  <c:v>644.1238071470724</c:v>
                </c:pt>
                <c:pt idx="93">
                  <c:v>644.91915001807138</c:v>
                </c:pt>
                <c:pt idx="94">
                  <c:v>645.66938284490686</c:v>
                </c:pt>
                <c:pt idx="95">
                  <c:v>646.37680519149251</c:v>
                </c:pt>
                <c:pt idx="96">
                  <c:v>647.04361795480202</c:v>
                </c:pt>
                <c:pt idx="97">
                  <c:v>647.67192625397149</c:v>
                </c:pt>
                <c:pt idx="98">
                  <c:v>648.2637423399658</c:v>
                </c:pt>
                <c:pt idx="99">
                  <c:v>648.82098851471267</c:v>
                </c:pt>
                <c:pt idx="100">
                  <c:v>649.34550004958419</c:v>
                </c:pt>
                <c:pt idx="101">
                  <c:v>649.83902809404572</c:v>
                </c:pt>
                <c:pt idx="102">
                  <c:v>650.30324256616086</c:v>
                </c:pt>
                <c:pt idx="103">
                  <c:v>650.73973501747173</c:v>
                </c:pt>
                <c:pt idx="104">
                  <c:v>651.15002146555207</c:v>
                </c:pt>
                <c:pt idx="105">
                  <c:v>651.53554518825626</c:v>
                </c:pt>
                <c:pt idx="106">
                  <c:v>651.89767947437474</c:v>
                </c:pt>
                <c:pt idx="107">
                  <c:v>652.23773032604197</c:v>
                </c:pt>
                <c:pt idx="108">
                  <c:v>652.55693910884054</c:v>
                </c:pt>
                <c:pt idx="109">
                  <c:v>652.85648514610057</c:v>
                </c:pt>
                <c:pt idx="110">
                  <c:v>653.13748825440757</c:v>
                </c:pt>
                <c:pt idx="111">
                  <c:v>653.4010112178097</c:v>
                </c:pt>
                <c:pt idx="112">
                  <c:v>653.64806219866057</c:v>
                </c:pt>
                <c:pt idx="113">
                  <c:v>653.87959708343783</c:v>
                </c:pt>
                <c:pt idx="114">
                  <c:v>654.09652176225529</c:v>
                </c:pt>
                <c:pt idx="115">
                  <c:v>654.29969434112922</c:v>
                </c:pt>
                <c:pt idx="116">
                  <c:v>654.48992728637745</c:v>
                </c:pt>
                <c:pt idx="117">
                  <c:v>654.66798950081341</c:v>
                </c:pt>
                <c:pt idx="118">
                  <c:v>654.83460833166225</c:v>
                </c:pt>
                <c:pt idx="119">
                  <c:v>654.99047151036075</c:v>
                </c:pt>
                <c:pt idx="120">
                  <c:v>655.13622902461566</c:v>
                </c:pt>
                <c:pt idx="121">
                  <c:v>655.27249492328986</c:v>
                </c:pt>
                <c:pt idx="122">
                  <c:v>655.39984905485358</c:v>
                </c:pt>
                <c:pt idx="123">
                  <c:v>655.51883874029249</c:v>
                </c:pt>
                <c:pt idx="124">
                  <c:v>655.62998038149624</c:v>
                </c:pt>
                <c:pt idx="125">
                  <c:v>655.73376100627331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159-4B38-A55D-94B76E8553A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F12'!$H$128:$H$251</c:f>
              <c:numCache>
                <c:formatCode>0</c:formatCode>
                <c:ptCount val="124"/>
                <c:pt idx="0">
                  <c:v>60.532405934070994</c:v>
                </c:pt>
                <c:pt idx="1">
                  <c:v>60.636751218644577</c:v>
                </c:pt>
                <c:pt idx="2">
                  <c:v>60.824826702085261</c:v>
                </c:pt>
                <c:pt idx="3">
                  <c:v>61.066673831887783</c:v>
                </c:pt>
                <c:pt idx="4">
                  <c:v>65.245907602430862</c:v>
                </c:pt>
                <c:pt idx="5">
                  <c:v>71.49288097196461</c:v>
                </c:pt>
                <c:pt idx="6">
                  <c:v>79.176715684594001</c:v>
                </c:pt>
                <c:pt idx="7">
                  <c:v>87.991330627203411</c:v>
                </c:pt>
                <c:pt idx="8">
                  <c:v>97.736252850330061</c:v>
                </c:pt>
                <c:pt idx="9">
                  <c:v>108.26250365883334</c:v>
                </c:pt>
                <c:pt idx="10">
                  <c:v>119.4512601620562</c:v>
                </c:pt>
                <c:pt idx="11">
                  <c:v>131.20345572002248</c:v>
                </c:pt>
                <c:pt idx="12">
                  <c:v>143.43401597261152</c:v>
                </c:pt>
                <c:pt idx="13">
                  <c:v>156.06836941680854</c:v>
                </c:pt>
                <c:pt idx="14">
                  <c:v>169.04019253558363</c:v>
                </c:pt>
                <c:pt idx="15">
                  <c:v>182.28987658882795</c:v>
                </c:pt>
                <c:pt idx="16">
                  <c:v>195.76344096580613</c:v>
                </c:pt>
                <c:pt idx="17">
                  <c:v>209.4117356107007</c:v>
                </c:pt>
                <c:pt idx="18">
                  <c:v>223.18983754582189</c:v>
                </c:pt>
                <c:pt idx="19">
                  <c:v>237.05658172874371</c:v>
                </c:pt>
                <c:pt idx="20">
                  <c:v>250.97418728542948</c:v>
                </c:pt>
                <c:pt idx="21">
                  <c:v>264.90795295893389</c:v>
                </c:pt>
                <c:pt idx="22">
                  <c:v>278.82600375877723</c:v>
                </c:pt>
                <c:pt idx="23">
                  <c:v>292.69907613544183</c:v>
                </c:pt>
                <c:pt idx="24">
                  <c:v>306.50033259500691</c:v>
                </c:pt>
                <c:pt idx="25">
                  <c:v>320.20519913797477</c:v>
                </c:pt>
                <c:pt idx="26">
                  <c:v>333.79122063786707</c:v>
                </c:pt>
                <c:pt idx="27">
                  <c:v>347.23793051060801</c:v>
                </c:pt>
                <c:pt idx="28">
                  <c:v>360.52673192074963</c:v>
                </c:pt>
                <c:pt idx="29">
                  <c:v>373.64078842781794</c:v>
                </c:pt>
                <c:pt idx="30">
                  <c:v>386.56492246437801</c:v>
                </c:pt>
                <c:pt idx="31">
                  <c:v>399.28552040399683</c:v>
                </c:pt>
                <c:pt idx="32">
                  <c:v>411.79044325500212</c:v>
                </c:pt>
                <c:pt idx="33">
                  <c:v>424.0689422278939</c:v>
                </c:pt>
                <c:pt idx="34">
                  <c:v>436.11157858712085</c:v>
                </c:pt>
                <c:pt idx="35">
                  <c:v>447.91014732372446</c:v>
                </c:pt>
                <c:pt idx="36">
                  <c:v>459.45760428285894</c:v>
                </c:pt>
                <c:pt idx="37">
                  <c:v>470.74799645607948</c:v>
                </c:pt>
                <c:pt idx="38">
                  <c:v>481.77639520734647</c:v>
                </c:pt>
                <c:pt idx="39">
                  <c:v>492.5388322477524</c:v>
                </c:pt>
                <c:pt idx="40">
                  <c:v>503.03223820982913</c:v>
                </c:pt>
                <c:pt idx="41">
                  <c:v>513.25438370009306</c:v>
                </c:pt>
                <c:pt idx="42">
                  <c:v>523.20382273002724</c:v>
                </c:pt>
                <c:pt idx="43">
                  <c:v>532.8798384422023</c:v>
                </c:pt>
                <c:pt idx="44">
                  <c:v>542.28239106081264</c:v>
                </c:pt>
                <c:pt idx="45">
                  <c:v>551.41206800534417</c:v>
                </c:pt>
                <c:pt idx="46">
                  <c:v>560.27003611306372</c:v>
                </c:pt>
                <c:pt idx="47">
                  <c:v>568.85799592103569</c:v>
                </c:pt>
                <c:pt idx="48">
                  <c:v>577.17813796186419</c:v>
                </c:pt>
                <c:pt idx="49">
                  <c:v>585.23310102964035</c:v>
                </c:pt>
                <c:pt idx="50">
                  <c:v>593.02593237395388</c:v>
                </c:pt>
                <c:pt idx="51">
                  <c:v>600.56004978048327</c:v>
                </c:pt>
                <c:pt idx="52">
                  <c:v>607.83920549681147</c:v>
                </c:pt>
                <c:pt idx="53">
                  <c:v>614.86745196186928</c:v>
                </c:pt>
                <c:pt idx="54">
                  <c:v>621.64910929687812</c:v>
                </c:pt>
                <c:pt idx="55">
                  <c:v>628.1887345149712</c:v>
                </c:pt>
                <c:pt idx="56">
                  <c:v>634.491092405872</c:v>
                </c:pt>
                <c:pt idx="57">
                  <c:v>640.56112805115777</c:v>
                </c:pt>
                <c:pt idx="58">
                  <c:v>646.40394092480824</c:v>
                </c:pt>
                <c:pt idx="59">
                  <c:v>652.02476053293003</c:v>
                </c:pt>
                <c:pt idx="60">
                  <c:v>657.42892354582352</c:v>
                </c:pt>
                <c:pt idx="61">
                  <c:v>662.62185237492804</c:v>
                </c:pt>
                <c:pt idx="62">
                  <c:v>667.60903514662937</c:v>
                </c:pt>
                <c:pt idx="63">
                  <c:v>672.39600702452799</c:v>
                </c:pt>
                <c:pt idx="64">
                  <c:v>676.98833283144882</c:v>
                </c:pt>
                <c:pt idx="65">
                  <c:v>681.39159092233149</c:v>
                </c:pt>
                <c:pt idx="66">
                  <c:v>685.61135825909594</c:v>
                </c:pt>
                <c:pt idx="67">
                  <c:v>689.65319663867137</c:v>
                </c:pt>
                <c:pt idx="68">
                  <c:v>693.52264002560662</c:v>
                </c:pt>
                <c:pt idx="69">
                  <c:v>697.22518294100666</c:v>
                </c:pt>
                <c:pt idx="70">
                  <c:v>700.76626985999701</c:v>
                </c:pt>
                <c:pt idx="71">
                  <c:v>704.15128557048786</c:v>
                </c:pt>
                <c:pt idx="72">
                  <c:v>707.38554644666647</c:v>
                </c:pt>
                <c:pt idx="73">
                  <c:v>710.47429259140699</c:v>
                </c:pt>
                <c:pt idx="74">
                  <c:v>713.42268080263557</c:v>
                </c:pt>
                <c:pt idx="75">
                  <c:v>716.23577831961381</c:v>
                </c:pt>
                <c:pt idx="76">
                  <c:v>718.91855730609507</c:v>
                </c:pt>
                <c:pt idx="77">
                  <c:v>721.47589002837537</c:v>
                </c:pt>
                <c:pt idx="78">
                  <c:v>723.91254468737463</c:v>
                </c:pt>
                <c:pt idx="79">
                  <c:v>726.23318186503923</c:v>
                </c:pt>
                <c:pt idx="80">
                  <c:v>728.44235154658156</c:v>
                </c:pt>
                <c:pt idx="81">
                  <c:v>730.54449068128861</c:v>
                </c:pt>
                <c:pt idx="82">
                  <c:v>732.54392124591971</c:v>
                </c:pt>
                <c:pt idx="83">
                  <c:v>734.44484877598268</c:v>
                </c:pt>
                <c:pt idx="84">
                  <c:v>736.25136133149624</c:v>
                </c:pt>
                <c:pt idx="85">
                  <c:v>737.96742886514289</c:v>
                </c:pt>
                <c:pt idx="86">
                  <c:v>739.59690296204894</c:v>
                </c:pt>
                <c:pt idx="87">
                  <c:v>741.1435169217209</c:v>
                </c:pt>
                <c:pt idx="88">
                  <c:v>742.61088615400138</c:v>
                </c:pt>
                <c:pt idx="89">
                  <c:v>744.00250886218078</c:v>
                </c:pt>
                <c:pt idx="90">
                  <c:v>745.32176698770422</c:v>
                </c:pt>
                <c:pt idx="91">
                  <c:v>746.57192739217089</c:v>
                </c:pt>
                <c:pt idx="92">
                  <c:v>747.75614325356787</c:v>
                </c:pt>
                <c:pt idx="93">
                  <c:v>748.87745565491264</c:v>
                </c:pt>
                <c:pt idx="94">
                  <c:v>749.938795344661</c:v>
                </c:pt>
                <c:pt idx="95">
                  <c:v>750.94298464941699</c:v>
                </c:pt>
                <c:pt idx="96">
                  <c:v>751.89273952061444</c:v>
                </c:pt>
                <c:pt idx="97">
                  <c:v>752.790671697942</c:v>
                </c:pt>
                <c:pt idx="98">
                  <c:v>753.63929097336302</c:v>
                </c:pt>
                <c:pt idx="99">
                  <c:v>754.4410075406139</c:v>
                </c:pt>
                <c:pt idx="100">
                  <c:v>755.19813441606777</c:v>
                </c:pt>
                <c:pt idx="101">
                  <c:v>755.91288991781937</c:v>
                </c:pt>
                <c:pt idx="102">
                  <c:v>756.58740019076879</c:v>
                </c:pt>
                <c:pt idx="103">
                  <c:v>757.22370176638651</c:v>
                </c:pt>
                <c:pt idx="104">
                  <c:v>757.82374414668197</c:v>
                </c:pt>
                <c:pt idx="105">
                  <c:v>758.38939240272794</c:v>
                </c:pt>
                <c:pt idx="106">
                  <c:v>758.92242977886804</c:v>
                </c:pt>
                <c:pt idx="107">
                  <c:v>759.42456029448044</c:v>
                </c:pt>
                <c:pt idx="108">
                  <c:v>759.89741133587734</c:v>
                </c:pt>
                <c:pt idx="109">
                  <c:v>760.34253623159384</c:v>
                </c:pt>
                <c:pt idx="110">
                  <c:v>760.76141680495527</c:v>
                </c:pt>
                <c:pt idx="111">
                  <c:v>761.15546589841517</c:v>
                </c:pt>
                <c:pt idx="112">
                  <c:v>761.52602986472493</c:v>
                </c:pt>
                <c:pt idx="113">
                  <c:v>761.87439102053088</c:v>
                </c:pt>
                <c:pt idx="114">
                  <c:v>762.20177005850167</c:v>
                </c:pt>
                <c:pt idx="115">
                  <c:v>762.50932841455892</c:v>
                </c:pt>
                <c:pt idx="116">
                  <c:v>762.79817058722779</c:v>
                </c:pt>
                <c:pt idx="117">
                  <c:v>763.0693464065414</c:v>
                </c:pt>
                <c:pt idx="118">
                  <c:v>763.32385325031407</c:v>
                </c:pt>
                <c:pt idx="119">
                  <c:v>763.56263820596394</c:v>
                </c:pt>
                <c:pt idx="120">
                  <c:v>763.78660017639345</c:v>
                </c:pt>
                <c:pt idx="121">
                  <c:v>763.99659192875026</c:v>
                </c:pt>
                <c:pt idx="122">
                  <c:v>764.19342208517276</c:v>
                </c:pt>
                <c:pt idx="123">
                  <c:v>764.3778570548892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159-4B38-A55D-94B76E8553A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F12'!$K$131:$K$251</c:f>
              <c:numCache>
                <c:formatCode>0</c:formatCode>
                <c:ptCount val="121"/>
                <c:pt idx="0">
                  <c:v>65.514117140217991</c:v>
                </c:pt>
                <c:pt idx="1">
                  <c:v>68.464600143807843</c:v>
                </c:pt>
                <c:pt idx="2">
                  <c:v>73.88551345831138</c:v>
                </c:pt>
                <c:pt idx="3">
                  <c:v>80.88342007017161</c:v>
                </c:pt>
                <c:pt idx="4">
                  <c:v>89.11513074484526</c:v>
                </c:pt>
                <c:pt idx="5">
                  <c:v>98.367821036214536</c:v>
                </c:pt>
                <c:pt idx="6">
                  <c:v>108.48738148650398</c:v>
                </c:pt>
                <c:pt idx="7">
                  <c:v>119.3525895225572</c:v>
                </c:pt>
                <c:pt idx="8">
                  <c:v>130.86311053902807</c:v>
                </c:pt>
                <c:pt idx="9">
                  <c:v>142.93305148233731</c:v>
                </c:pt>
                <c:pt idx="10">
                  <c:v>155.48714639641719</c:v>
                </c:pt>
                <c:pt idx="11">
                  <c:v>168.45833639263424</c:v>
                </c:pt>
                <c:pt idx="12">
                  <c:v>181.78615026898649</c:v>
                </c:pt>
                <c:pt idx="13">
                  <c:v>195.41557376136655</c:v>
                </c:pt>
                <c:pt idx="14">
                  <c:v>209.29623161572101</c:v>
                </c:pt>
                <c:pt idx="15">
                  <c:v>223.38177777756584</c:v>
                </c:pt>
                <c:pt idx="16">
                  <c:v>237.62942847297984</c:v>
                </c:pt>
                <c:pt idx="17">
                  <c:v>251.99959600634372</c:v>
                </c:pt>
                <c:pt idx="18">
                  <c:v>266.45559513938417</c:v>
                </c:pt>
                <c:pt idx="19">
                  <c:v>280.96340277827437</c:v>
                </c:pt>
                <c:pt idx="20">
                  <c:v>295.49145746440411</c:v>
                </c:pt>
                <c:pt idx="21">
                  <c:v>310.01048902126183</c:v>
                </c:pt>
                <c:pt idx="22">
                  <c:v>324.49337134924599</c:v>
                </c:pt>
                <c:pt idx="23">
                  <c:v>338.91499320392711</c:v>
                </c:pt>
                <c:pt idx="24">
                  <c:v>353.25214310477509</c:v>
                </c:pt>
                <c:pt idx="25">
                  <c:v>367.48340546935884</c:v>
                </c:pt>
                <c:pt idx="26">
                  <c:v>381.58906576314865</c:v>
                </c:pt>
                <c:pt idx="27">
                  <c:v>395.55102297121908</c:v>
                </c:pt>
                <c:pt idx="28">
                  <c:v>409.35270808573063</c:v>
                </c:pt>
                <c:pt idx="29">
                  <c:v>422.9790075969882</c:v>
                </c:pt>
                <c:pt idx="30">
                  <c:v>436.41619120064286</c:v>
                </c:pt>
                <c:pt idx="31">
                  <c:v>449.65184310681991</c:v>
                </c:pt>
                <c:pt idx="32">
                  <c:v>462.67479647118296</c:v>
                </c:pt>
                <c:pt idx="33">
                  <c:v>475.47507057257866</c:v>
                </c:pt>
                <c:pt idx="34">
                  <c:v>488.04381044370723</c:v>
                </c:pt>
                <c:pt idx="35">
                  <c:v>500.37322872546622</c:v>
                </c:pt>
                <c:pt idx="36">
                  <c:v>512.45654956598628</c:v>
                </c:pt>
                <c:pt idx="37">
                  <c:v>524.28795442501428</c:v>
                </c:pt>
                <c:pt idx="38">
                  <c:v>535.86252967533846</c:v>
                </c:pt>
                <c:pt idx="39">
                  <c:v>547.17621591726675</c:v>
                </c:pt>
                <c:pt idx="40">
                  <c:v>558.22575894107513</c:v>
                </c:pt>
                <c:pt idx="41">
                  <c:v>569.00866228695236</c:v>
                </c:pt>
                <c:pt idx="42">
                  <c:v>579.52314136312816</c:v>
                </c:pt>
                <c:pt idx="43">
                  <c:v>589.76807909126433</c:v>
                </c:pt>
                <c:pt idx="44">
                  <c:v>599.74298305439584</c:v>
                </c:pt>
                <c:pt idx="45">
                  <c:v>609.44794412709052</c:v>
                </c:pt>
                <c:pt idx="46">
                  <c:v>618.88359657051183</c:v>
                </c:pt>
                <c:pt idx="47">
                  <c:v>628.05107957694349</c:v>
                </c:pt>
                <c:pt idx="48">
                  <c:v>636.95200024929102</c:v>
                </c:pt>
                <c:pt idx="49">
                  <c:v>645.58839800138162</c:v>
                </c:pt>
                <c:pt idx="50">
                  <c:v>653.96271036460746</c:v>
                </c:pt>
                <c:pt idx="51">
                  <c:v>662.07774018580233</c:v>
                </c:pt>
                <c:pt idx="52">
                  <c:v>669.93662420025521</c:v>
                </c:pt>
                <c:pt idx="53">
                  <c:v>677.54280296258992</c:v>
                </c:pt>
                <c:pt idx="54">
                  <c:v>684.89999211689428</c:v>
                </c:pt>
                <c:pt idx="55">
                  <c:v>692.01215498607121</c:v>
                </c:pt>
                <c:pt idx="56">
                  <c:v>698.88347645891554</c:v>
                </c:pt>
                <c:pt idx="57">
                  <c:v>705.51833815196517</c:v>
                </c:pt>
                <c:pt idx="58">
                  <c:v>711.92129482175574</c:v>
                </c:pt>
                <c:pt idx="59">
                  <c:v>718.09705200171311</c:v>
                </c:pt>
                <c:pt idx="60">
                  <c:v>724.0504448366413</c:v>
                </c:pt>
                <c:pt idx="61">
                  <c:v>729.78641808654857</c:v>
                </c:pt>
                <c:pt idx="62">
                  <c:v>735.31000727043875</c:v>
                </c:pt>
                <c:pt idx="63">
                  <c:v>740.62632091971625</c:v>
                </c:pt>
                <c:pt idx="64">
                  <c:v>745.74052390995325</c:v>
                </c:pt>
                <c:pt idx="65">
                  <c:v>750.65782183901149</c:v>
                </c:pt>
                <c:pt idx="66">
                  <c:v>755.38344641887113</c:v>
                </c:pt>
                <c:pt idx="67">
                  <c:v>759.92264184797159</c:v>
                </c:pt>
                <c:pt idx="68">
                  <c:v>764.28065213049433</c:v>
                </c:pt>
                <c:pt idx="69">
                  <c:v>768.4627093086815</c:v>
                </c:pt>
                <c:pt idx="70">
                  <c:v>772.47402257413933</c:v>
                </c:pt>
                <c:pt idx="71">
                  <c:v>776.31976822396905</c:v>
                </c:pt>
                <c:pt idx="72">
                  <c:v>780.00508042761146</c:v>
                </c:pt>
                <c:pt idx="73">
                  <c:v>783.53504277039951</c:v>
                </c:pt>
                <c:pt idx="74">
                  <c:v>786.91468054003917</c:v>
                </c:pt>
                <c:pt idx="75">
                  <c:v>790.14895372252568</c:v>
                </c:pt>
                <c:pt idx="76">
                  <c:v>793.24275067438452</c:v>
                </c:pt>
                <c:pt idx="77">
                  <c:v>796.20088243858072</c:v>
                </c:pt>
                <c:pt idx="78">
                  <c:v>799.02807767195111</c:v>
                </c:pt>
                <c:pt idx="79">
                  <c:v>801.72897815260387</c:v>
                </c:pt>
                <c:pt idx="80">
                  <c:v>804.30813483635393</c:v>
                </c:pt>
                <c:pt idx="81">
                  <c:v>806.77000443195698</c:v>
                </c:pt>
                <c:pt idx="82">
                  <c:v>809.11894646563474</c:v>
                </c:pt>
                <c:pt idx="83">
                  <c:v>811.35922080614364</c:v>
                </c:pt>
                <c:pt idx="84">
                  <c:v>813.49498562244992</c:v>
                </c:pt>
                <c:pt idx="85">
                  <c:v>815.53029574690095</c:v>
                </c:pt>
                <c:pt idx="86">
                  <c:v>817.46910141763442</c:v>
                </c:pt>
                <c:pt idx="87">
                  <c:v>819.31524737484551</c:v>
                </c:pt>
                <c:pt idx="88">
                  <c:v>821.07247228641086</c:v>
                </c:pt>
                <c:pt idx="89">
                  <c:v>822.7444084792744</c:v>
                </c:pt>
                <c:pt idx="90">
                  <c:v>824.33458195390426</c:v>
                </c:pt>
                <c:pt idx="91">
                  <c:v>825.84641266002802</c:v>
                </c:pt>
                <c:pt idx="92">
                  <c:v>827.28321501277617</c:v>
                </c:pt>
                <c:pt idx="93">
                  <c:v>828.64819862925606</c:v>
                </c:pt>
                <c:pt idx="94">
                  <c:v>829.94446926648345</c:v>
                </c:pt>
                <c:pt idx="95">
                  <c:v>831.17502994248548</c:v>
                </c:pt>
                <c:pt idx="96">
                  <c:v>832.34278222326873</c:v>
                </c:pt>
                <c:pt idx="97">
                  <c:v>833.45052765920809</c:v>
                </c:pt>
                <c:pt idx="98">
                  <c:v>834.50096935526869</c:v>
                </c:pt>
                <c:pt idx="99">
                  <c:v>835.49671366029713</c:v>
                </c:pt>
                <c:pt idx="100">
                  <c:v>836.44027196143952</c:v>
                </c:pt>
                <c:pt idx="101">
                  <c:v>837.33406257053218</c:v>
                </c:pt>
                <c:pt idx="102">
                  <c:v>838.18041269009382</c:v>
                </c:pt>
                <c:pt idx="103">
                  <c:v>838.98156044728432</c:v>
                </c:pt>
                <c:pt idx="104">
                  <c:v>839.73965698493919</c:v>
                </c:pt>
                <c:pt idx="105">
                  <c:v>840.45676859948207</c:v>
                </c:pt>
                <c:pt idx="106">
                  <c:v>841.13487891620491</c:v>
                </c:pt>
                <c:pt idx="107">
                  <c:v>841.77589109305666</c:v>
                </c:pt>
                <c:pt idx="108">
                  <c:v>842.38163004471664</c:v>
                </c:pt>
                <c:pt idx="109">
                  <c:v>842.95384467933343</c:v>
                </c:pt>
                <c:pt idx="110">
                  <c:v>843.49421014089069</c:v>
                </c:pt>
                <c:pt idx="111">
                  <c:v>844.00433005071716</c:v>
                </c:pt>
                <c:pt idx="112">
                  <c:v>844.48573874219198</c:v>
                </c:pt>
                <c:pt idx="113">
                  <c:v>844.9399034832004</c:v>
                </c:pt>
                <c:pt idx="114">
                  <c:v>845.36822668138063</c:v>
                </c:pt>
                <c:pt idx="115">
                  <c:v>845.7720480676544</c:v>
                </c:pt>
                <c:pt idx="116">
                  <c:v>846.15264685397835</c:v>
                </c:pt>
                <c:pt idx="117">
                  <c:v>846.51124386165452</c:v>
                </c:pt>
                <c:pt idx="118">
                  <c:v>846.8490036169361</c:v>
                </c:pt>
                <c:pt idx="119">
                  <c:v>847.16703641102595</c:v>
                </c:pt>
                <c:pt idx="120">
                  <c:v>847.46640032191101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159-4B38-A55D-94B76E8553AD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F12'!$M$131:$M$251</c:f>
              <c:numCache>
                <c:formatCode>0</c:formatCode>
                <c:ptCount val="121"/>
                <c:pt idx="0">
                  <c:v>69.100486043210026</c:v>
                </c:pt>
                <c:pt idx="1">
                  <c:v>71.945719277670605</c:v>
                </c:pt>
                <c:pt idx="2">
                  <c:v>77.222425683281813</c:v>
                </c:pt>
                <c:pt idx="3">
                  <c:v>84.068540133985493</c:v>
                </c:pt>
                <c:pt idx="4">
                  <c:v>92.152101174795803</c:v>
                </c:pt>
                <c:pt idx="5">
                  <c:v>101.26742759154797</c:v>
                </c:pt>
                <c:pt idx="6">
                  <c:v>111.26575242965509</c:v>
                </c:pt>
                <c:pt idx="7">
                  <c:v>122.03015492714917</c:v>
                </c:pt>
                <c:pt idx="8">
                  <c:v>133.46389499325699</c:v>
                </c:pt>
                <c:pt idx="9">
                  <c:v>145.48413856262391</c:v>
                </c:pt>
                <c:pt idx="10">
                  <c:v>158.01824213441591</c:v>
                </c:pt>
                <c:pt idx="11">
                  <c:v>171.00139503335845</c:v>
                </c:pt>
                <c:pt idx="12">
                  <c:v>184.375042280402</c:v>
                </c:pt>
                <c:pt idx="13">
                  <c:v>198.08578450328093</c:v>
                </c:pt>
                <c:pt idx="14">
                  <c:v>212.08458366883212</c:v>
                </c:pt>
                <c:pt idx="15">
                  <c:v>226.32617256833487</c:v>
                </c:pt>
                <c:pt idx="16">
                  <c:v>240.76860440491043</c:v>
                </c:pt>
                <c:pt idx="17">
                  <c:v>255.37290127922768</c:v>
                </c:pt>
                <c:pt idx="18">
                  <c:v>270.1027740500333</c:v>
                </c:pt>
                <c:pt idx="19">
                  <c:v>284.92439468718067</c:v>
                </c:pt>
                <c:pt idx="20">
                  <c:v>299.80620786361158</c:v>
                </c:pt>
                <c:pt idx="21">
                  <c:v>314.71877229868812</c:v>
                </c:pt>
                <c:pt idx="22">
                  <c:v>329.63462494458702</c:v>
                </c:pt>
                <c:pt idx="23">
                  <c:v>344.52816291094348</c:v>
                </c:pt>
                <c:pt idx="24">
                  <c:v>359.37553930725005</c:v>
                </c:pt>
                <c:pt idx="25">
                  <c:v>374.15457011214653</c:v>
                </c:pt>
                <c:pt idx="26">
                  <c:v>388.84464986147555</c:v>
                </c:pt>
                <c:pt idx="27">
                  <c:v>403.4266744549858</c:v>
                </c:pt>
                <c:pt idx="28">
                  <c:v>417.88296976389057</c:v>
                </c:pt>
                <c:pt idx="29">
                  <c:v>432.19722501228927</c:v>
                </c:pt>
                <c:pt idx="30">
                  <c:v>446.35443012857547</c:v>
                </c:pt>
                <c:pt idx="31">
                  <c:v>460.34081643561768</c:v>
                </c:pt>
                <c:pt idx="32">
                  <c:v>474.14380018295816</c:v>
                </c:pt>
                <c:pt idx="33">
                  <c:v>487.75192852966671</c:v>
                </c:pt>
                <c:pt idx="34">
                  <c:v>501.15482766947895</c:v>
                </c:pt>
                <c:pt idx="35">
                  <c:v>514.34315285545722</c:v>
                </c:pt>
                <c:pt idx="36">
                  <c:v>527.3085401334456</c:v>
                </c:pt>
                <c:pt idx="37">
                  <c:v>540.04355963490946</c:v>
                </c:pt>
                <c:pt idx="38">
                  <c:v>552.5416703125984</c:v>
                </c:pt>
                <c:pt idx="39">
                  <c:v>564.79717602857738</c:v>
                </c:pt>
                <c:pt idx="40">
                  <c:v>576.80518292484692</c:v>
                </c:pt>
                <c:pt idx="41">
                  <c:v>588.5615580231356</c:v>
                </c:pt>
                <c:pt idx="42">
                  <c:v>600.06288901326388</c:v>
                </c:pt>
                <c:pt idx="43">
                  <c:v>611.3064451995084</c:v>
                </c:pt>
                <c:pt idx="44">
                  <c:v>622.29013958207304</c:v>
                </c:pt>
                <c:pt idx="45">
                  <c:v>633.01249205663157</c:v>
                </c:pt>
                <c:pt idx="46">
                  <c:v>643.47259371922019</c:v>
                </c:pt>
                <c:pt idx="47">
                  <c:v>653.67007226686644</c:v>
                </c:pt>
                <c:pt idx="48">
                  <c:v>663.60505848642993</c:v>
                </c:pt>
                <c:pt idx="49">
                  <c:v>673.27815382545828</c:v>
                </c:pt>
                <c:pt idx="50">
                  <c:v>682.69039903949806</c:v>
                </c:pt>
                <c:pt idx="51">
                  <c:v>691.84324391046425</c:v>
                </c:pt>
                <c:pt idx="52">
                  <c:v>700.73851803042544</c:v>
                </c:pt>
                <c:pt idx="53">
                  <c:v>709.37840264457941</c:v>
                </c:pt>
                <c:pt idx="54">
                  <c:v>717.76540354640781</c:v>
                </c:pt>
                <c:pt idx="55">
                  <c:v>725.90232501700666</c:v>
                </c:pt>
                <c:pt idx="56">
                  <c:v>733.79224479949278</c:v>
                </c:pt>
                <c:pt idx="57">
                  <c:v>741.43849009820303</c:v>
                </c:pt>
                <c:pt idx="58">
                  <c:v>748.84461459116847</c:v>
                </c:pt>
                <c:pt idx="59">
                  <c:v>756.01437644309397</c:v>
                </c:pt>
                <c:pt idx="60">
                  <c:v>762.95171730485185</c:v>
                </c:pt>
                <c:pt idx="61">
                  <c:v>769.66074228425725</c:v>
                </c:pt>
                <c:pt idx="62">
                  <c:v>776.14570087175059</c:v>
                </c:pt>
                <c:pt idx="63">
                  <c:v>782.41096880347675</c:v>
                </c:pt>
                <c:pt idx="64">
                  <c:v>788.46103084321658</c:v>
                </c:pt>
                <c:pt idx="65">
                  <c:v>794.30046446363008</c:v>
                </c:pt>
                <c:pt idx="66">
                  <c:v>799.93392440640719</c:v>
                </c:pt>
                <c:pt idx="67">
                  <c:v>805.36612810005022</c:v>
                </c:pt>
                <c:pt idx="68">
                  <c:v>810.60184191335406</c:v>
                </c:pt>
                <c:pt idx="69">
                  <c:v>815.64586822193337</c:v>
                </c:pt>
                <c:pt idx="70">
                  <c:v>820.50303326464098</c:v>
                </c:pt>
                <c:pt idx="71">
                  <c:v>825.17817576622531</c:v>
                </c:pt>
                <c:pt idx="72">
                  <c:v>829.67613630218784</c:v>
                </c:pt>
                <c:pt idx="73">
                  <c:v>834.00174738150429</c:v>
                </c:pt>
                <c:pt idx="74">
                  <c:v>838.15982422264301</c:v>
                </c:pt>
                <c:pt idx="75">
                  <c:v>842.15515619816972</c:v>
                </c:pt>
                <c:pt idx="76">
                  <c:v>845.99249892314685</c:v>
                </c:pt>
                <c:pt idx="77">
                  <c:v>849.67656696254085</c:v>
                </c:pt>
                <c:pt idx="78">
                  <c:v>853.21202713291257</c:v>
                </c:pt>
                <c:pt idx="79">
                  <c:v>856.60349237378443</c:v>
                </c:pt>
                <c:pt idx="80">
                  <c:v>859.85551616427506</c:v>
                </c:pt>
                <c:pt idx="81">
                  <c:v>862.97258746082514</c:v>
                </c:pt>
                <c:pt idx="82">
                  <c:v>865.95912613213591</c:v>
                </c:pt>
                <c:pt idx="83">
                  <c:v>868.81947886777129</c:v>
                </c:pt>
                <c:pt idx="84">
                  <c:v>871.55791553726954</c:v>
                </c:pt>
                <c:pt idx="85">
                  <c:v>874.1786259770239</c:v>
                </c:pt>
                <c:pt idx="86">
                  <c:v>876.68571718264684</c:v>
                </c:pt>
                <c:pt idx="87">
                  <c:v>879.0832108850343</c:v>
                </c:pt>
                <c:pt idx="88">
                  <c:v>881.37504148884352</c:v>
                </c:pt>
                <c:pt idx="89">
                  <c:v>883.56505435266229</c:v>
                </c:pt>
                <c:pt idx="90">
                  <c:v>885.65700439069246</c:v>
                </c:pt>
                <c:pt idx="91">
                  <c:v>887.65455497636458</c:v>
                </c:pt>
                <c:pt idx="92">
                  <c:v>889.56127712888986</c:v>
                </c:pt>
                <c:pt idx="93">
                  <c:v>891.38064896436947</c:v>
                </c:pt>
                <c:pt idx="94">
                  <c:v>893.11605539369884</c:v>
                </c:pt>
                <c:pt idx="95">
                  <c:v>894.77078805012798</c:v>
                </c:pt>
                <c:pt idx="96">
                  <c:v>896.34804542997006</c:v>
                </c:pt>
                <c:pt idx="97">
                  <c:v>897.8509332305855</c:v>
                </c:pt>
                <c:pt idx="98">
                  <c:v>899.28246487039848</c:v>
                </c:pt>
                <c:pt idx="99">
                  <c:v>900.64556217632912</c:v>
                </c:pt>
                <c:pt idx="100">
                  <c:v>901.94305622466277</c:v>
                </c:pt>
                <c:pt idx="101">
                  <c:v>903.17768832198237</c:v>
                </c:pt>
                <c:pt idx="102">
                  <c:v>904.35211111342312</c:v>
                </c:pt>
                <c:pt idx="103">
                  <c:v>905.46888980609265</c:v>
                </c:pt>
                <c:pt idx="104">
                  <c:v>906.5305034961184</c:v>
                </c:pt>
                <c:pt idx="105">
                  <c:v>907.53934658834805</c:v>
                </c:pt>
                <c:pt idx="106">
                  <c:v>908.49773029831738</c:v>
                </c:pt>
                <c:pt idx="107">
                  <c:v>909.40788422664991</c:v>
                </c:pt>
                <c:pt idx="108">
                  <c:v>910.27195799660649</c:v>
                </c:pt>
                <c:pt idx="109">
                  <c:v>911.09202294602994</c:v>
                </c:pt>
                <c:pt idx="110">
                  <c:v>911.87007386544963</c:v>
                </c:pt>
                <c:pt idx="111">
                  <c:v>912.60803077461196</c:v>
                </c:pt>
                <c:pt idx="112">
                  <c:v>913.30774073018983</c:v>
                </c:pt>
                <c:pt idx="113">
                  <c:v>913.9709796578918</c:v>
                </c:pt>
                <c:pt idx="114">
                  <c:v>914.59945420264989</c:v>
                </c:pt>
                <c:pt idx="115">
                  <c:v>915.19480359099373</c:v>
                </c:pt>
                <c:pt idx="116">
                  <c:v>915.75860150014898</c:v>
                </c:pt>
                <c:pt idx="117">
                  <c:v>916.29235792879365</c:v>
                </c:pt>
                <c:pt idx="118">
                  <c:v>916.79752106479725</c:v>
                </c:pt>
                <c:pt idx="119">
                  <c:v>917.27547914563729</c:v>
                </c:pt>
                <c:pt idx="120">
                  <c:v>917.72756230754021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159-4B38-A55D-94B76E855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4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F12'!$B$121:$B$251</c:f>
              <c:numCache>
                <c:formatCode>0</c:formatCode>
                <c:ptCount val="131"/>
                <c:pt idx="0">
                  <c:v>40.670021093043999</c:v>
                </c:pt>
                <c:pt idx="1">
                  <c:v>40.906340917740181</c:v>
                </c:pt>
                <c:pt idx="2">
                  <c:v>41.267394287885111</c:v>
                </c:pt>
                <c:pt idx="3">
                  <c:v>41.697396788389199</c:v>
                </c:pt>
                <c:pt idx="4">
                  <c:v>42.179130058677742</c:v>
                </c:pt>
                <c:pt idx="5">
                  <c:v>42.703197072186185</c:v>
                </c:pt>
                <c:pt idx="6">
                  <c:v>43.26349351102732</c:v>
                </c:pt>
                <c:pt idx="7">
                  <c:v>43.85566118150922</c:v>
                </c:pt>
                <c:pt idx="8">
                  <c:v>44.476395194495979</c:v>
                </c:pt>
                <c:pt idx="9">
                  <c:v>45.123081700308433</c:v>
                </c:pt>
                <c:pt idx="10">
                  <c:v>45.793588038869359</c:v>
                </c:pt>
                <c:pt idx="11">
                  <c:v>53.512413860912318</c:v>
                </c:pt>
                <c:pt idx="12">
                  <c:v>62.535915136172321</c:v>
                </c:pt>
                <c:pt idx="13">
                  <c:v>72.43040601963213</c:v>
                </c:pt>
                <c:pt idx="14">
                  <c:v>82.942362495916825</c:v>
                </c:pt>
                <c:pt idx="15">
                  <c:v>93.897235682254347</c:v>
                </c:pt>
                <c:pt idx="16">
                  <c:v>105.1643891250489</c:v>
                </c:pt>
                <c:pt idx="17">
                  <c:v>116.64112380124425</c:v>
                </c:pt>
                <c:pt idx="18">
                  <c:v>128.24415499148995</c:v>
                </c:pt>
                <c:pt idx="19">
                  <c:v>139.90455497277213</c:v>
                </c:pt>
                <c:pt idx="20">
                  <c:v>151.5645090296868</c:v>
                </c:pt>
                <c:pt idx="21">
                  <c:v>163.17510520602144</c:v>
                </c:pt>
                <c:pt idx="22">
                  <c:v>174.69475357491734</c:v>
                </c:pt>
                <c:pt idx="23">
                  <c:v>186.0880096527415</c:v>
                </c:pt>
                <c:pt idx="24">
                  <c:v>197.32466882913474</c:v>
                </c:pt>
                <c:pt idx="25">
                  <c:v>208.37904937743218</c:v>
                </c:pt>
                <c:pt idx="26">
                  <c:v>219.22941094909413</c:v>
                </c:pt>
                <c:pt idx="27">
                  <c:v>229.85747318872092</c:v>
                </c:pt>
                <c:pt idx="28">
                  <c:v>240.24801022516525</c:v>
                </c:pt>
                <c:pt idx="29">
                  <c:v>250.38850398957877</c:v>
                </c:pt>
                <c:pt idx="30">
                  <c:v>260.26884409684476</c:v>
                </c:pt>
                <c:pt idx="31">
                  <c:v>269.8810652871486</c:v>
                </c:pt>
                <c:pt idx="32">
                  <c:v>279.21911569331348</c:v>
                </c:pt>
                <c:pt idx="33">
                  <c:v>288.278650808652</c:v>
                </c:pt>
                <c:pt idx="34">
                  <c:v>297.05684919094506</c:v>
                </c:pt>
                <c:pt idx="35">
                  <c:v>305.55224678866603</c:v>
                </c:pt>
                <c:pt idx="36">
                  <c:v>313.76458740760461</c:v>
                </c:pt>
                <c:pt idx="37">
                  <c:v>321.69468731187459</c:v>
                </c:pt>
                <c:pt idx="38">
                  <c:v>329.34431231597637</c:v>
                </c:pt>
                <c:pt idx="39">
                  <c:v>336.71606600418568</c:v>
                </c:pt>
                <c:pt idx="40">
                  <c:v>343.81328793151954</c:v>
                </c:pt>
                <c:pt idx="41">
                  <c:v>350.63996083226203</c:v>
                </c:pt>
                <c:pt idx="42">
                  <c:v>357.20062599874501</c:v>
                </c:pt>
                <c:pt idx="43">
                  <c:v>363.50030610304088</c:v>
                </c:pt>
                <c:pt idx="44">
                  <c:v>369.54443482356618</c:v>
                </c:pt>
                <c:pt idx="45">
                  <c:v>375.33879271191324</c:v>
                </c:pt>
                <c:pt idx="46">
                  <c:v>380.88944879603343</c:v>
                </c:pt>
                <c:pt idx="47">
                  <c:v>386.20270746681024</c:v>
                </c:pt>
                <c:pt idx="48">
                  <c:v>391.28506023814941</c:v>
                </c:pt>
                <c:pt idx="49">
                  <c:v>396.14314200753552</c:v>
                </c:pt>
                <c:pt idx="50">
                  <c:v>400.78369147578098</c:v>
                </c:pt>
                <c:pt idx="51">
                  <c:v>405.21351541240085</c:v>
                </c:pt>
                <c:pt idx="52">
                  <c:v>409.4394564774002</c:v>
                </c:pt>
                <c:pt idx="53">
                  <c:v>413.46836433189674</c:v>
                </c:pt>
                <c:pt idx="54">
                  <c:v>417.30706978933989</c:v>
                </c:pt>
                <c:pt idx="55">
                  <c:v>420.96236177655078</c:v>
                </c:pt>
                <c:pt idx="56">
                  <c:v>424.44096688965612</c:v>
                </c:pt>
                <c:pt idx="57">
                  <c:v>427.74953134448339</c:v>
                </c:pt>
                <c:pt idx="58">
                  <c:v>430.89460513431197</c:v>
                </c:pt>
                <c:pt idx="59">
                  <c:v>433.88262822018714</c:v>
                </c:pt>
                <c:pt idx="60">
                  <c:v>436.71991859044118</c:v>
                </c:pt>
                <c:pt idx="61">
                  <c:v>439.4126620367075</c:v>
                </c:pt>
                <c:pt idx="62">
                  <c:v>441.9669035036772</c:v>
                </c:pt>
                <c:pt idx="63">
                  <c:v>444.38853987917128</c:v>
                </c:pt>
                <c:pt idx="64">
                  <c:v>446.6833140998653</c:v>
                </c:pt>
                <c:pt idx="65">
                  <c:v>448.85681045624699</c:v>
                </c:pt>
                <c:pt idx="66">
                  <c:v>450.91445098815024</c:v>
                </c:pt>
                <c:pt idx="67">
                  <c:v>452.86149286953639</c:v>
                </c:pt>
                <c:pt idx="68">
                  <c:v>454.70302668809757</c:v>
                </c:pt>
                <c:pt idx="69">
                  <c:v>456.44397553178345</c:v>
                </c:pt>
                <c:pt idx="70">
                  <c:v>458.08909480051085</c:v>
                </c:pt>
                <c:pt idx="71">
                  <c:v>459.64297266712714</c:v>
                </c:pt>
                <c:pt idx="72">
                  <c:v>461.11003111719361</c:v>
                </c:pt>
                <c:pt idx="73">
                  <c:v>462.49452750232695</c:v>
                </c:pt>
                <c:pt idx="74">
                  <c:v>463.80055654672486</c:v>
                </c:pt>
                <c:pt idx="75">
                  <c:v>465.03205275111253</c:v>
                </c:pt>
                <c:pt idx="76">
                  <c:v>466.19279314266862</c:v>
                </c:pt>
                <c:pt idx="77">
                  <c:v>467.28640032359039</c:v>
                </c:pt>
                <c:pt idx="78">
                  <c:v>468.31634577477922</c:v>
                </c:pt>
                <c:pt idx="79">
                  <c:v>469.28595337474451</c:v>
                </c:pt>
                <c:pt idx="80">
                  <c:v>470.19840309720286</c:v>
                </c:pt>
                <c:pt idx="81">
                  <c:v>471.05673485402326</c:v>
                </c:pt>
                <c:pt idx="82">
                  <c:v>471.86385245313818</c:v>
                </c:pt>
                <c:pt idx="83">
                  <c:v>472.62252764382112</c:v>
                </c:pt>
                <c:pt idx="84">
                  <c:v>473.33540422432196</c:v>
                </c:pt>
                <c:pt idx="85">
                  <c:v>474.00500218927573</c:v>
                </c:pt>
                <c:pt idx="86">
                  <c:v>474.63372189655189</c:v>
                </c:pt>
                <c:pt idx="87">
                  <c:v>475.22384823531161</c:v>
                </c:pt>
                <c:pt idx="88">
                  <c:v>475.77755477898518</c:v>
                </c:pt>
                <c:pt idx="89">
                  <c:v>476.2969079086912</c:v>
                </c:pt>
                <c:pt idx="90">
                  <c:v>476.78387089429003</c:v>
                </c:pt>
                <c:pt idx="91">
                  <c:v>477.24030792181054</c:v>
                </c:pt>
                <c:pt idx="92">
                  <c:v>477.66798805741587</c:v>
                </c:pt>
                <c:pt idx="93">
                  <c:v>478.06858913938646</c:v>
                </c:pt>
                <c:pt idx="94">
                  <c:v>478.44370159080859</c:v>
                </c:pt>
                <c:pt idx="95">
                  <c:v>478.79483214676031</c:v>
                </c:pt>
                <c:pt idx="96">
                  <c:v>479.12340749080539</c:v>
                </c:pt>
                <c:pt idx="97">
                  <c:v>479.43077779652623</c:v>
                </c:pt>
                <c:pt idx="98">
                  <c:v>479.7182201706749</c:v>
                </c:pt>
                <c:pt idx="99">
                  <c:v>479.98694199528376</c:v>
                </c:pt>
                <c:pt idx="100">
                  <c:v>480.23808416677286</c:v>
                </c:pt>
                <c:pt idx="101">
                  <c:v>480.47272423071871</c:v>
                </c:pt>
                <c:pt idx="102">
                  <c:v>480.69187941151063</c:v>
                </c:pt>
                <c:pt idx="103">
                  <c:v>480.89650953662971</c:v>
                </c:pt>
                <c:pt idx="104">
                  <c:v>481.08751985573582</c:v>
                </c:pt>
                <c:pt idx="105">
                  <c:v>481.26576375514884</c:v>
                </c:pt>
                <c:pt idx="106">
                  <c:v>481.43204536866881</c:v>
                </c:pt>
                <c:pt idx="107">
                  <c:v>481.58712208598843</c:v>
                </c:pt>
                <c:pt idx="108">
                  <c:v>481.73170696022754</c:v>
                </c:pt>
                <c:pt idx="109">
                  <c:v>481.86647101635486</c:v>
                </c:pt>
                <c:pt idx="110">
                  <c:v>481.99204546246455</c:v>
                </c:pt>
                <c:pt idx="111">
                  <c:v>482.10902380605069</c:v>
                </c:pt>
                <c:pt idx="112">
                  <c:v>482.21796387756552</c:v>
                </c:pt>
                <c:pt idx="113">
                  <c:v>482.319389763667</c:v>
                </c:pt>
                <c:pt idx="114">
                  <c:v>482.41379365265891</c:v>
                </c:pt>
                <c:pt idx="115">
                  <c:v>482.50163759470053</c:v>
                </c:pt>
                <c:pt idx="116">
                  <c:v>482.58335517941941</c:v>
                </c:pt>
                <c:pt idx="117">
                  <c:v>482.65935313360097</c:v>
                </c:pt>
                <c:pt idx="118">
                  <c:v>482.73001284164985</c:v>
                </c:pt>
                <c:pt idx="119">
                  <c:v>482.7956917915306</c:v>
                </c:pt>
                <c:pt idx="120">
                  <c:v>482.85672494889042</c:v>
                </c:pt>
                <c:pt idx="121">
                  <c:v>482.91342606205478</c:v>
                </c:pt>
                <c:pt idx="122">
                  <c:v>482.96608890056189</c:v>
                </c:pt>
                <c:pt idx="123">
                  <c:v>483.01498842987297</c:v>
                </c:pt>
                <c:pt idx="124">
                  <c:v>483.06038192485306</c:v>
                </c:pt>
                <c:pt idx="125">
                  <c:v>483.10251002457449</c:v>
                </c:pt>
                <c:pt idx="126">
                  <c:v>483.14159773094201</c:v>
                </c:pt>
                <c:pt idx="127">
                  <c:v>483.17785535358496</c:v>
                </c:pt>
                <c:pt idx="128">
                  <c:v>483.2114794034008</c:v>
                </c:pt>
                <c:pt idx="129">
                  <c:v>483.24265343707219</c:v>
                </c:pt>
                <c:pt idx="130">
                  <c:v>483.27154885481508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FC2-46F6-92D9-1E1C9AFE4FF0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F12'!$E$126:$E$251</c:f>
              <c:numCache>
                <c:formatCode>0</c:formatCode>
                <c:ptCount val="126"/>
                <c:pt idx="0">
                  <c:v>53.112074322326976</c:v>
                </c:pt>
                <c:pt idx="1">
                  <c:v>53.250263359879341</c:v>
                </c:pt>
                <c:pt idx="2">
                  <c:v>53.48590103969218</c:v>
                </c:pt>
                <c:pt idx="3">
                  <c:v>53.781084307771835</c:v>
                </c:pt>
                <c:pt idx="4">
                  <c:v>54.123007756856055</c:v>
                </c:pt>
                <c:pt idx="5">
                  <c:v>54.504425429840694</c:v>
                </c:pt>
                <c:pt idx="6">
                  <c:v>59.825972996453174</c:v>
                </c:pt>
                <c:pt idx="7">
                  <c:v>67.009409116672373</c:v>
                </c:pt>
                <c:pt idx="8">
                  <c:v>75.481173528628005</c:v>
                </c:pt>
                <c:pt idx="9">
                  <c:v>84.942808697023224</c:v>
                </c:pt>
                <c:pt idx="10">
                  <c:v>95.195403145118462</c:v>
                </c:pt>
                <c:pt idx="11">
                  <c:v>106.09060125036149</c:v>
                </c:pt>
                <c:pt idx="12">
                  <c:v>117.51041756638301</c:v>
                </c:pt>
                <c:pt idx="13">
                  <c:v>129.35714419051067</c:v>
                </c:pt>
                <c:pt idx="14">
                  <c:v>141.5476519898333</c:v>
                </c:pt>
                <c:pt idx="15">
                  <c:v>154.00988594725089</c:v>
                </c:pt>
                <c:pt idx="16">
                  <c:v>166.68056665673765</c:v>
                </c:pt>
                <c:pt idx="17">
                  <c:v>179.50360402766717</c:v>
                </c:pt>
                <c:pt idx="18">
                  <c:v>192.42895556138848</c:v>
                </c:pt>
                <c:pt idx="19">
                  <c:v>205.41177478178355</c:v>
                </c:pt>
                <c:pt idx="20">
                  <c:v>218.41175611425774</c:v>
                </c:pt>
                <c:pt idx="21">
                  <c:v>231.39261694607774</c:v>
                </c:pt>
                <c:pt idx="22">
                  <c:v>244.32167806523603</c:v>
                </c:pt>
                <c:pt idx="23">
                  <c:v>257.16951632036773</c:v>
                </c:pt>
                <c:pt idx="24">
                  <c:v>269.90967142298496</c:v>
                </c:pt>
                <c:pt idx="25">
                  <c:v>282.51839412485629</c:v>
                </c:pt>
                <c:pt idx="26">
                  <c:v>294.97442658378014</c:v>
                </c:pt>
                <c:pt idx="27">
                  <c:v>307.2588081976715</c:v>
                </c:pt>
                <c:pt idx="28">
                  <c:v>319.35470191907609</c:v>
                </c:pt>
                <c:pt idx="29">
                  <c:v>331.24723729938307</c:v>
                </c:pt>
                <c:pt idx="30">
                  <c:v>342.92336740882917</c:v>
                </c:pt>
                <c:pt idx="31">
                  <c:v>354.37173743714317</c:v>
                </c:pt>
                <c:pt idx="32">
                  <c:v>365.58256326923129</c:v>
                </c:pt>
                <c:pt idx="33">
                  <c:v>376.5475186978739</c:v>
                </c:pt>
                <c:pt idx="34">
                  <c:v>387.25963021388179</c:v>
                </c:pt>
                <c:pt idx="35">
                  <c:v>397.7131785268669</c:v>
                </c:pt>
                <c:pt idx="36">
                  <c:v>407.90360613332098</c:v>
                </c:pt>
                <c:pt idx="37">
                  <c:v>417.82743037527564</c:v>
                </c:pt>
                <c:pt idx="38">
                  <c:v>427.4821615312261</c:v>
                </c:pt>
                <c:pt idx="39">
                  <c:v>436.86622555792405</c:v>
                </c:pt>
                <c:pt idx="40">
                  <c:v>445.97889116195387</c:v>
                </c:pt>
                <c:pt idx="41">
                  <c:v>454.82020092748883</c:v>
                </c:pt>
                <c:pt idx="42">
                  <c:v>463.39090626410075</c:v>
                </c:pt>
                <c:pt idx="43">
                  <c:v>471.69240596813574</c:v>
                </c:pt>
                <c:pt idx="44">
                  <c:v>479.72668821472473</c:v>
                </c:pt>
                <c:pt idx="45">
                  <c:v>487.49627581619291</c:v>
                </c:pt>
                <c:pt idx="46">
                  <c:v>495.00417459758108</c:v>
                </c:pt>
                <c:pt idx="47">
                  <c:v>502.2538247519401</c:v>
                </c:pt>
                <c:pt idx="48">
                  <c:v>509.24905504766502</c:v>
                </c:pt>
                <c:pt idx="49">
                  <c:v>515.99403976793246</c:v>
                </c:pt>
                <c:pt idx="50">
                  <c:v>522.49325826861502</c:v>
                </c:pt>
                <c:pt idx="51">
                  <c:v>528.75145704628392</c:v>
                </c:pt>
                <c:pt idx="52">
                  <c:v>534.77361421224919</c:v>
                </c:pt>
                <c:pt idx="53">
                  <c:v>540.56490627227743</c:v>
                </c:pt>
                <c:pt idx="54">
                  <c:v>546.13067711479914</c:v>
                </c:pt>
                <c:pt idx="55">
                  <c:v>551.4764091132206</c:v>
                </c:pt>
                <c:pt idx="56">
                  <c:v>556.60769625047988</c:v>
                </c:pt>
                <c:pt idx="57">
                  <c:v>561.53021917629292</c:v>
                </c:pt>
                <c:pt idx="58">
                  <c:v>566.24972210974931</c:v>
                </c:pt>
                <c:pt idx="59">
                  <c:v>570.77199150197964</c:v>
                </c:pt>
                <c:pt idx="60">
                  <c:v>575.10283637568455</c:v>
                </c:pt>
                <c:pt idx="61">
                  <c:v>579.2480702603242</c:v>
                </c:pt>
                <c:pt idx="62">
                  <c:v>583.21349464377579</c:v>
                </c:pt>
                <c:pt idx="63">
                  <c:v>587.00488386329255</c:v>
                </c:pt>
                <c:pt idx="64">
                  <c:v>590.62797136064319</c:v>
                </c:pt>
                <c:pt idx="65">
                  <c:v>594.0884372283607</c:v>
                </c:pt>
                <c:pt idx="66">
                  <c:v>597.39189697613199</c:v>
                </c:pt>
                <c:pt idx="67">
                  <c:v>600.54389144847471</c:v>
                </c:pt>
                <c:pt idx="68">
                  <c:v>603.54987782698606</c:v>
                </c:pt>
                <c:pt idx="69">
                  <c:v>606.4152216526146</c:v>
                </c:pt>
                <c:pt idx="70">
                  <c:v>609.14518980559717</c:v>
                </c:pt>
                <c:pt idx="71">
                  <c:v>611.744944382884</c:v>
                </c:pt>
                <c:pt idx="72">
                  <c:v>614.21953741509492</c:v>
                </c:pt>
                <c:pt idx="73">
                  <c:v>616.57390636724926</c:v>
                </c:pt>
                <c:pt idx="74">
                  <c:v>618.81287036971742</c:v>
                </c:pt>
                <c:pt idx="75">
                  <c:v>620.94112712803837</c:v>
                </c:pt>
                <c:pt idx="76">
                  <c:v>622.96325046243328</c:v>
                </c:pt>
                <c:pt idx="77">
                  <c:v>624.88368843000046</c:v>
                </c:pt>
                <c:pt idx="78">
                  <c:v>626.70676198472006</c:v>
                </c:pt>
                <c:pt idx="79">
                  <c:v>628.43666413250423</c:v>
                </c:pt>
                <c:pt idx="80">
                  <c:v>630.07745954060283</c:v>
                </c:pt>
                <c:pt idx="81">
                  <c:v>631.63308456270761</c:v>
                </c:pt>
                <c:pt idx="82">
                  <c:v>633.10734764309984</c:v>
                </c:pt>
                <c:pt idx="83">
                  <c:v>634.50393006512729</c:v>
                </c:pt>
                <c:pt idx="84">
                  <c:v>635.82638701120322</c:v>
                </c:pt>
                <c:pt idx="85">
                  <c:v>637.07814890336579</c:v>
                </c:pt>
                <c:pt idx="86">
                  <c:v>638.26252299523867</c:v>
                </c:pt>
                <c:pt idx="87">
                  <c:v>639.38269518796858</c:v>
                </c:pt>
                <c:pt idx="88">
                  <c:v>640.44173204440381</c:v>
                </c:pt>
                <c:pt idx="89">
                  <c:v>641.44258297740919</c:v>
                </c:pt>
                <c:pt idx="90">
                  <c:v>642.38808258976974</c:v>
                </c:pt>
                <c:pt idx="91">
                  <c:v>643.28095314465702</c:v>
                </c:pt>
                <c:pt idx="92">
                  <c:v>644.1238071470724</c:v>
                </c:pt>
                <c:pt idx="93">
                  <c:v>644.91915001807138</c:v>
                </c:pt>
                <c:pt idx="94">
                  <c:v>645.66938284490686</c:v>
                </c:pt>
                <c:pt idx="95">
                  <c:v>646.37680519149251</c:v>
                </c:pt>
                <c:pt idx="96">
                  <c:v>647.04361795480202</c:v>
                </c:pt>
                <c:pt idx="97">
                  <c:v>647.67192625397149</c:v>
                </c:pt>
                <c:pt idx="98">
                  <c:v>648.2637423399658</c:v>
                </c:pt>
                <c:pt idx="99">
                  <c:v>648.82098851471267</c:v>
                </c:pt>
                <c:pt idx="100">
                  <c:v>649.34550004958419</c:v>
                </c:pt>
                <c:pt idx="101">
                  <c:v>649.83902809404572</c:v>
                </c:pt>
                <c:pt idx="102">
                  <c:v>650.30324256616086</c:v>
                </c:pt>
                <c:pt idx="103">
                  <c:v>650.73973501747173</c:v>
                </c:pt>
                <c:pt idx="104">
                  <c:v>651.15002146555207</c:v>
                </c:pt>
                <c:pt idx="105">
                  <c:v>651.53554518825626</c:v>
                </c:pt>
                <c:pt idx="106">
                  <c:v>651.89767947437474</c:v>
                </c:pt>
                <c:pt idx="107">
                  <c:v>652.23773032604197</c:v>
                </c:pt>
                <c:pt idx="108">
                  <c:v>652.55693910884054</c:v>
                </c:pt>
                <c:pt idx="109">
                  <c:v>652.85648514610057</c:v>
                </c:pt>
                <c:pt idx="110">
                  <c:v>653.13748825440757</c:v>
                </c:pt>
                <c:pt idx="111">
                  <c:v>653.4010112178097</c:v>
                </c:pt>
                <c:pt idx="112">
                  <c:v>653.64806219866057</c:v>
                </c:pt>
                <c:pt idx="113">
                  <c:v>653.87959708343783</c:v>
                </c:pt>
                <c:pt idx="114">
                  <c:v>654.09652176225529</c:v>
                </c:pt>
                <c:pt idx="115">
                  <c:v>654.29969434112922</c:v>
                </c:pt>
                <c:pt idx="116">
                  <c:v>654.48992728637745</c:v>
                </c:pt>
                <c:pt idx="117">
                  <c:v>654.66798950081341</c:v>
                </c:pt>
                <c:pt idx="118">
                  <c:v>654.83460833166225</c:v>
                </c:pt>
                <c:pt idx="119">
                  <c:v>654.99047151036075</c:v>
                </c:pt>
                <c:pt idx="120">
                  <c:v>655.13622902461566</c:v>
                </c:pt>
                <c:pt idx="121">
                  <c:v>655.27249492328986</c:v>
                </c:pt>
                <c:pt idx="122">
                  <c:v>655.39984905485358</c:v>
                </c:pt>
                <c:pt idx="123">
                  <c:v>655.51883874029249</c:v>
                </c:pt>
                <c:pt idx="124">
                  <c:v>655.62998038149624</c:v>
                </c:pt>
                <c:pt idx="125">
                  <c:v>655.73376100627331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FC2-46F6-92D9-1E1C9AFE4FF0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F12'!$H$128:$H$251</c:f>
              <c:numCache>
                <c:formatCode>0</c:formatCode>
                <c:ptCount val="124"/>
                <c:pt idx="0">
                  <c:v>60.532405934070994</c:v>
                </c:pt>
                <c:pt idx="1">
                  <c:v>60.636751218644577</c:v>
                </c:pt>
                <c:pt idx="2">
                  <c:v>60.824826702085261</c:v>
                </c:pt>
                <c:pt idx="3">
                  <c:v>61.066673831887783</c:v>
                </c:pt>
                <c:pt idx="4">
                  <c:v>65.245907602430862</c:v>
                </c:pt>
                <c:pt idx="5">
                  <c:v>71.49288097196461</c:v>
                </c:pt>
                <c:pt idx="6">
                  <c:v>79.176715684594001</c:v>
                </c:pt>
                <c:pt idx="7">
                  <c:v>87.991330627203411</c:v>
                </c:pt>
                <c:pt idx="8">
                  <c:v>97.736252850330061</c:v>
                </c:pt>
                <c:pt idx="9">
                  <c:v>108.26250365883334</c:v>
                </c:pt>
                <c:pt idx="10">
                  <c:v>119.4512601620562</c:v>
                </c:pt>
                <c:pt idx="11">
                  <c:v>131.20345572002248</c:v>
                </c:pt>
                <c:pt idx="12">
                  <c:v>143.43401597261152</c:v>
                </c:pt>
                <c:pt idx="13">
                  <c:v>156.06836941680854</c:v>
                </c:pt>
                <c:pt idx="14">
                  <c:v>169.04019253558363</c:v>
                </c:pt>
                <c:pt idx="15">
                  <c:v>182.28987658882795</c:v>
                </c:pt>
                <c:pt idx="16">
                  <c:v>195.76344096580613</c:v>
                </c:pt>
                <c:pt idx="17">
                  <c:v>209.4117356107007</c:v>
                </c:pt>
                <c:pt idx="18">
                  <c:v>223.18983754582189</c:v>
                </c:pt>
                <c:pt idx="19">
                  <c:v>237.05658172874371</c:v>
                </c:pt>
                <c:pt idx="20">
                  <c:v>250.97418728542948</c:v>
                </c:pt>
                <c:pt idx="21">
                  <c:v>264.90795295893389</c:v>
                </c:pt>
                <c:pt idx="22">
                  <c:v>278.82600375877723</c:v>
                </c:pt>
                <c:pt idx="23">
                  <c:v>292.69907613544183</c:v>
                </c:pt>
                <c:pt idx="24">
                  <c:v>306.50033259500691</c:v>
                </c:pt>
                <c:pt idx="25">
                  <c:v>320.20519913797477</c:v>
                </c:pt>
                <c:pt idx="26">
                  <c:v>333.79122063786707</c:v>
                </c:pt>
                <c:pt idx="27">
                  <c:v>347.23793051060801</c:v>
                </c:pt>
                <c:pt idx="28">
                  <c:v>360.52673192074963</c:v>
                </c:pt>
                <c:pt idx="29">
                  <c:v>373.64078842781794</c:v>
                </c:pt>
                <c:pt idx="30">
                  <c:v>386.56492246437801</c:v>
                </c:pt>
                <c:pt idx="31">
                  <c:v>399.28552040399683</c:v>
                </c:pt>
                <c:pt idx="32">
                  <c:v>411.79044325500212</c:v>
                </c:pt>
                <c:pt idx="33">
                  <c:v>424.0689422278939</c:v>
                </c:pt>
                <c:pt idx="34">
                  <c:v>436.11157858712085</c:v>
                </c:pt>
                <c:pt idx="35">
                  <c:v>447.91014732372446</c:v>
                </c:pt>
                <c:pt idx="36">
                  <c:v>459.45760428285894</c:v>
                </c:pt>
                <c:pt idx="37">
                  <c:v>470.74799645607948</c:v>
                </c:pt>
                <c:pt idx="38">
                  <c:v>481.77639520734647</c:v>
                </c:pt>
                <c:pt idx="39">
                  <c:v>492.5388322477524</c:v>
                </c:pt>
                <c:pt idx="40">
                  <c:v>503.03223820982913</c:v>
                </c:pt>
                <c:pt idx="41">
                  <c:v>513.25438370009306</c:v>
                </c:pt>
                <c:pt idx="42">
                  <c:v>523.20382273002724</c:v>
                </c:pt>
                <c:pt idx="43">
                  <c:v>532.8798384422023</c:v>
                </c:pt>
                <c:pt idx="44">
                  <c:v>542.28239106081264</c:v>
                </c:pt>
                <c:pt idx="45">
                  <c:v>551.41206800534417</c:v>
                </c:pt>
                <c:pt idx="46">
                  <c:v>560.27003611306372</c:v>
                </c:pt>
                <c:pt idx="47">
                  <c:v>568.85799592103569</c:v>
                </c:pt>
                <c:pt idx="48">
                  <c:v>577.17813796186419</c:v>
                </c:pt>
                <c:pt idx="49">
                  <c:v>585.23310102964035</c:v>
                </c:pt>
                <c:pt idx="50">
                  <c:v>593.02593237395388</c:v>
                </c:pt>
                <c:pt idx="51">
                  <c:v>600.56004978048327</c:v>
                </c:pt>
                <c:pt idx="52">
                  <c:v>607.83920549681147</c:v>
                </c:pt>
                <c:pt idx="53">
                  <c:v>614.86745196186928</c:v>
                </c:pt>
                <c:pt idx="54">
                  <c:v>621.64910929687812</c:v>
                </c:pt>
                <c:pt idx="55">
                  <c:v>628.1887345149712</c:v>
                </c:pt>
                <c:pt idx="56">
                  <c:v>634.491092405872</c:v>
                </c:pt>
                <c:pt idx="57">
                  <c:v>640.56112805115777</c:v>
                </c:pt>
                <c:pt idx="58">
                  <c:v>646.40394092480824</c:v>
                </c:pt>
                <c:pt idx="59">
                  <c:v>652.02476053293003</c:v>
                </c:pt>
                <c:pt idx="60">
                  <c:v>657.42892354582352</c:v>
                </c:pt>
                <c:pt idx="61">
                  <c:v>662.62185237492804</c:v>
                </c:pt>
                <c:pt idx="62">
                  <c:v>667.60903514662937</c:v>
                </c:pt>
                <c:pt idx="63">
                  <c:v>672.39600702452799</c:v>
                </c:pt>
                <c:pt idx="64">
                  <c:v>676.98833283144882</c:v>
                </c:pt>
                <c:pt idx="65">
                  <c:v>681.39159092233149</c:v>
                </c:pt>
                <c:pt idx="66">
                  <c:v>685.61135825909594</c:v>
                </c:pt>
                <c:pt idx="67">
                  <c:v>689.65319663867137</c:v>
                </c:pt>
                <c:pt idx="68">
                  <c:v>693.52264002560662</c:v>
                </c:pt>
                <c:pt idx="69">
                  <c:v>697.22518294100666</c:v>
                </c:pt>
                <c:pt idx="70">
                  <c:v>700.76626985999701</c:v>
                </c:pt>
                <c:pt idx="71">
                  <c:v>704.15128557048786</c:v>
                </c:pt>
                <c:pt idx="72">
                  <c:v>707.38554644666647</c:v>
                </c:pt>
                <c:pt idx="73">
                  <c:v>710.47429259140699</c:v>
                </c:pt>
                <c:pt idx="74">
                  <c:v>713.42268080263557</c:v>
                </c:pt>
                <c:pt idx="75">
                  <c:v>716.23577831961381</c:v>
                </c:pt>
                <c:pt idx="76">
                  <c:v>718.91855730609507</c:v>
                </c:pt>
                <c:pt idx="77">
                  <c:v>721.47589002837537</c:v>
                </c:pt>
                <c:pt idx="78">
                  <c:v>723.91254468737463</c:v>
                </c:pt>
                <c:pt idx="79">
                  <c:v>726.23318186503923</c:v>
                </c:pt>
                <c:pt idx="80">
                  <c:v>728.44235154658156</c:v>
                </c:pt>
                <c:pt idx="81">
                  <c:v>730.54449068128861</c:v>
                </c:pt>
                <c:pt idx="82">
                  <c:v>732.54392124591971</c:v>
                </c:pt>
                <c:pt idx="83">
                  <c:v>734.44484877598268</c:v>
                </c:pt>
                <c:pt idx="84">
                  <c:v>736.25136133149624</c:v>
                </c:pt>
                <c:pt idx="85">
                  <c:v>737.96742886514289</c:v>
                </c:pt>
                <c:pt idx="86">
                  <c:v>739.59690296204894</c:v>
                </c:pt>
                <c:pt idx="87">
                  <c:v>741.1435169217209</c:v>
                </c:pt>
                <c:pt idx="88">
                  <c:v>742.61088615400138</c:v>
                </c:pt>
                <c:pt idx="89">
                  <c:v>744.00250886218078</c:v>
                </c:pt>
                <c:pt idx="90">
                  <c:v>745.32176698770422</c:v>
                </c:pt>
                <c:pt idx="91">
                  <c:v>746.57192739217089</c:v>
                </c:pt>
                <c:pt idx="92">
                  <c:v>747.75614325356787</c:v>
                </c:pt>
                <c:pt idx="93">
                  <c:v>748.87745565491264</c:v>
                </c:pt>
                <c:pt idx="94">
                  <c:v>749.938795344661</c:v>
                </c:pt>
                <c:pt idx="95">
                  <c:v>750.94298464941699</c:v>
                </c:pt>
                <c:pt idx="96">
                  <c:v>751.89273952061444</c:v>
                </c:pt>
                <c:pt idx="97">
                  <c:v>752.790671697942</c:v>
                </c:pt>
                <c:pt idx="98">
                  <c:v>753.63929097336302</c:v>
                </c:pt>
                <c:pt idx="99">
                  <c:v>754.4410075406139</c:v>
                </c:pt>
                <c:pt idx="100">
                  <c:v>755.19813441606777</c:v>
                </c:pt>
                <c:pt idx="101">
                  <c:v>755.91288991781937</c:v>
                </c:pt>
                <c:pt idx="102">
                  <c:v>756.58740019076879</c:v>
                </c:pt>
                <c:pt idx="103">
                  <c:v>757.22370176638651</c:v>
                </c:pt>
                <c:pt idx="104">
                  <c:v>757.82374414668197</c:v>
                </c:pt>
                <c:pt idx="105">
                  <c:v>758.38939240272794</c:v>
                </c:pt>
                <c:pt idx="106">
                  <c:v>758.92242977886804</c:v>
                </c:pt>
                <c:pt idx="107">
                  <c:v>759.42456029448044</c:v>
                </c:pt>
                <c:pt idx="108">
                  <c:v>759.89741133587734</c:v>
                </c:pt>
                <c:pt idx="109">
                  <c:v>760.34253623159384</c:v>
                </c:pt>
                <c:pt idx="110">
                  <c:v>760.76141680495527</c:v>
                </c:pt>
                <c:pt idx="111">
                  <c:v>761.15546589841517</c:v>
                </c:pt>
                <c:pt idx="112">
                  <c:v>761.52602986472493</c:v>
                </c:pt>
                <c:pt idx="113">
                  <c:v>761.87439102053088</c:v>
                </c:pt>
                <c:pt idx="114">
                  <c:v>762.20177005850167</c:v>
                </c:pt>
                <c:pt idx="115">
                  <c:v>762.50932841455892</c:v>
                </c:pt>
                <c:pt idx="116">
                  <c:v>762.79817058722779</c:v>
                </c:pt>
                <c:pt idx="117">
                  <c:v>763.0693464065414</c:v>
                </c:pt>
                <c:pt idx="118">
                  <c:v>763.32385325031407</c:v>
                </c:pt>
                <c:pt idx="119">
                  <c:v>763.56263820596394</c:v>
                </c:pt>
                <c:pt idx="120">
                  <c:v>763.78660017639345</c:v>
                </c:pt>
                <c:pt idx="121">
                  <c:v>763.99659192875026</c:v>
                </c:pt>
                <c:pt idx="122">
                  <c:v>764.19342208517276</c:v>
                </c:pt>
                <c:pt idx="123">
                  <c:v>764.3778570548892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FC2-46F6-92D9-1E1C9AFE4FF0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F12'!$K$131:$K$251</c:f>
              <c:numCache>
                <c:formatCode>0</c:formatCode>
                <c:ptCount val="121"/>
                <c:pt idx="0">
                  <c:v>65.514117140217991</c:v>
                </c:pt>
                <c:pt idx="1">
                  <c:v>68.464600143807843</c:v>
                </c:pt>
                <c:pt idx="2">
                  <c:v>73.88551345831138</c:v>
                </c:pt>
                <c:pt idx="3">
                  <c:v>80.88342007017161</c:v>
                </c:pt>
                <c:pt idx="4">
                  <c:v>89.11513074484526</c:v>
                </c:pt>
                <c:pt idx="5">
                  <c:v>98.367821036214536</c:v>
                </c:pt>
                <c:pt idx="6">
                  <c:v>108.48738148650398</c:v>
                </c:pt>
                <c:pt idx="7">
                  <c:v>119.3525895225572</c:v>
                </c:pt>
                <c:pt idx="8">
                  <c:v>130.86311053902807</c:v>
                </c:pt>
                <c:pt idx="9">
                  <c:v>142.93305148233731</c:v>
                </c:pt>
                <c:pt idx="10">
                  <c:v>155.48714639641719</c:v>
                </c:pt>
                <c:pt idx="11">
                  <c:v>168.45833639263424</c:v>
                </c:pt>
                <c:pt idx="12">
                  <c:v>181.78615026898649</c:v>
                </c:pt>
                <c:pt idx="13">
                  <c:v>195.41557376136655</c:v>
                </c:pt>
                <c:pt idx="14">
                  <c:v>209.29623161572101</c:v>
                </c:pt>
                <c:pt idx="15">
                  <c:v>223.38177777756584</c:v>
                </c:pt>
                <c:pt idx="16">
                  <c:v>237.62942847297984</c:v>
                </c:pt>
                <c:pt idx="17">
                  <c:v>251.99959600634372</c:v>
                </c:pt>
                <c:pt idx="18">
                  <c:v>266.45559513938417</c:v>
                </c:pt>
                <c:pt idx="19">
                  <c:v>280.96340277827437</c:v>
                </c:pt>
                <c:pt idx="20">
                  <c:v>295.49145746440411</c:v>
                </c:pt>
                <c:pt idx="21">
                  <c:v>310.01048902126183</c:v>
                </c:pt>
                <c:pt idx="22">
                  <c:v>324.49337134924599</c:v>
                </c:pt>
                <c:pt idx="23">
                  <c:v>338.91499320392711</c:v>
                </c:pt>
                <c:pt idx="24">
                  <c:v>353.25214310477509</c:v>
                </c:pt>
                <c:pt idx="25">
                  <c:v>367.48340546935884</c:v>
                </c:pt>
                <c:pt idx="26">
                  <c:v>381.58906576314865</c:v>
                </c:pt>
                <c:pt idx="27">
                  <c:v>395.55102297121908</c:v>
                </c:pt>
                <c:pt idx="28">
                  <c:v>409.35270808573063</c:v>
                </c:pt>
                <c:pt idx="29">
                  <c:v>422.9790075969882</c:v>
                </c:pt>
                <c:pt idx="30">
                  <c:v>436.41619120064286</c:v>
                </c:pt>
                <c:pt idx="31">
                  <c:v>449.65184310681991</c:v>
                </c:pt>
                <c:pt idx="32">
                  <c:v>462.67479647118296</c:v>
                </c:pt>
                <c:pt idx="33">
                  <c:v>475.47507057257866</c:v>
                </c:pt>
                <c:pt idx="34">
                  <c:v>488.04381044370723</c:v>
                </c:pt>
                <c:pt idx="35">
                  <c:v>500.37322872546622</c:v>
                </c:pt>
                <c:pt idx="36">
                  <c:v>512.45654956598628</c:v>
                </c:pt>
                <c:pt idx="37">
                  <c:v>524.28795442501428</c:v>
                </c:pt>
                <c:pt idx="38">
                  <c:v>535.86252967533846</c:v>
                </c:pt>
                <c:pt idx="39">
                  <c:v>547.17621591726675</c:v>
                </c:pt>
                <c:pt idx="40">
                  <c:v>558.22575894107513</c:v>
                </c:pt>
                <c:pt idx="41">
                  <c:v>569.00866228695236</c:v>
                </c:pt>
                <c:pt idx="42">
                  <c:v>579.52314136312816</c:v>
                </c:pt>
                <c:pt idx="43">
                  <c:v>589.76807909126433</c:v>
                </c:pt>
                <c:pt idx="44">
                  <c:v>599.74298305439584</c:v>
                </c:pt>
                <c:pt idx="45">
                  <c:v>609.44794412709052</c:v>
                </c:pt>
                <c:pt idx="46">
                  <c:v>618.88359657051183</c:v>
                </c:pt>
                <c:pt idx="47">
                  <c:v>628.05107957694349</c:v>
                </c:pt>
                <c:pt idx="48">
                  <c:v>636.95200024929102</c:v>
                </c:pt>
                <c:pt idx="49">
                  <c:v>645.58839800138162</c:v>
                </c:pt>
                <c:pt idx="50">
                  <c:v>653.96271036460746</c:v>
                </c:pt>
                <c:pt idx="51">
                  <c:v>662.07774018580233</c:v>
                </c:pt>
                <c:pt idx="52">
                  <c:v>669.93662420025521</c:v>
                </c:pt>
                <c:pt idx="53">
                  <c:v>677.54280296258992</c:v>
                </c:pt>
                <c:pt idx="54">
                  <c:v>684.89999211689428</c:v>
                </c:pt>
                <c:pt idx="55">
                  <c:v>692.01215498607121</c:v>
                </c:pt>
                <c:pt idx="56">
                  <c:v>698.88347645891554</c:v>
                </c:pt>
                <c:pt idx="57">
                  <c:v>705.51833815196517</c:v>
                </c:pt>
                <c:pt idx="58">
                  <c:v>711.92129482175574</c:v>
                </c:pt>
                <c:pt idx="59">
                  <c:v>718.09705200171311</c:v>
                </c:pt>
                <c:pt idx="60">
                  <c:v>724.0504448366413</c:v>
                </c:pt>
                <c:pt idx="61">
                  <c:v>729.78641808654857</c:v>
                </c:pt>
                <c:pt idx="62">
                  <c:v>735.31000727043875</c:v>
                </c:pt>
                <c:pt idx="63">
                  <c:v>740.62632091971625</c:v>
                </c:pt>
                <c:pt idx="64">
                  <c:v>745.74052390995325</c:v>
                </c:pt>
                <c:pt idx="65">
                  <c:v>750.65782183901149</c:v>
                </c:pt>
                <c:pt idx="66">
                  <c:v>755.38344641887113</c:v>
                </c:pt>
                <c:pt idx="67">
                  <c:v>759.92264184797159</c:v>
                </c:pt>
                <c:pt idx="68">
                  <c:v>764.28065213049433</c:v>
                </c:pt>
                <c:pt idx="69">
                  <c:v>768.4627093086815</c:v>
                </c:pt>
                <c:pt idx="70">
                  <c:v>772.47402257413933</c:v>
                </c:pt>
                <c:pt idx="71">
                  <c:v>776.31976822396905</c:v>
                </c:pt>
                <c:pt idx="72">
                  <c:v>780.00508042761146</c:v>
                </c:pt>
                <c:pt idx="73">
                  <c:v>783.53504277039951</c:v>
                </c:pt>
                <c:pt idx="74">
                  <c:v>786.91468054003917</c:v>
                </c:pt>
                <c:pt idx="75">
                  <c:v>790.14895372252568</c:v>
                </c:pt>
                <c:pt idx="76">
                  <c:v>793.24275067438452</c:v>
                </c:pt>
                <c:pt idx="77">
                  <c:v>796.20088243858072</c:v>
                </c:pt>
                <c:pt idx="78">
                  <c:v>799.02807767195111</c:v>
                </c:pt>
                <c:pt idx="79">
                  <c:v>801.72897815260387</c:v>
                </c:pt>
                <c:pt idx="80">
                  <c:v>804.30813483635393</c:v>
                </c:pt>
                <c:pt idx="81">
                  <c:v>806.77000443195698</c:v>
                </c:pt>
                <c:pt idx="82">
                  <c:v>809.11894646563474</c:v>
                </c:pt>
                <c:pt idx="83">
                  <c:v>811.35922080614364</c:v>
                </c:pt>
                <c:pt idx="84">
                  <c:v>813.49498562244992</c:v>
                </c:pt>
                <c:pt idx="85">
                  <c:v>815.53029574690095</c:v>
                </c:pt>
                <c:pt idx="86">
                  <c:v>817.46910141763442</c:v>
                </c:pt>
                <c:pt idx="87">
                  <c:v>819.31524737484551</c:v>
                </c:pt>
                <c:pt idx="88">
                  <c:v>821.07247228641086</c:v>
                </c:pt>
                <c:pt idx="89">
                  <c:v>822.7444084792744</c:v>
                </c:pt>
                <c:pt idx="90">
                  <c:v>824.33458195390426</c:v>
                </c:pt>
                <c:pt idx="91">
                  <c:v>825.84641266002802</c:v>
                </c:pt>
                <c:pt idx="92">
                  <c:v>827.28321501277617</c:v>
                </c:pt>
                <c:pt idx="93">
                  <c:v>828.64819862925606</c:v>
                </c:pt>
                <c:pt idx="94">
                  <c:v>829.94446926648345</c:v>
                </c:pt>
                <c:pt idx="95">
                  <c:v>831.17502994248548</c:v>
                </c:pt>
                <c:pt idx="96">
                  <c:v>832.34278222326873</c:v>
                </c:pt>
                <c:pt idx="97">
                  <c:v>833.45052765920809</c:v>
                </c:pt>
                <c:pt idx="98">
                  <c:v>834.50096935526869</c:v>
                </c:pt>
                <c:pt idx="99">
                  <c:v>835.49671366029713</c:v>
                </c:pt>
                <c:pt idx="100">
                  <c:v>836.44027196143952</c:v>
                </c:pt>
                <c:pt idx="101">
                  <c:v>837.33406257053218</c:v>
                </c:pt>
                <c:pt idx="102">
                  <c:v>838.18041269009382</c:v>
                </c:pt>
                <c:pt idx="103">
                  <c:v>838.98156044728432</c:v>
                </c:pt>
                <c:pt idx="104">
                  <c:v>839.73965698493919</c:v>
                </c:pt>
                <c:pt idx="105">
                  <c:v>840.45676859948207</c:v>
                </c:pt>
                <c:pt idx="106">
                  <c:v>841.13487891620491</c:v>
                </c:pt>
                <c:pt idx="107">
                  <c:v>841.77589109305666</c:v>
                </c:pt>
                <c:pt idx="108">
                  <c:v>842.38163004471664</c:v>
                </c:pt>
                <c:pt idx="109">
                  <c:v>842.95384467933343</c:v>
                </c:pt>
                <c:pt idx="110">
                  <c:v>843.49421014089069</c:v>
                </c:pt>
                <c:pt idx="111">
                  <c:v>844.00433005071716</c:v>
                </c:pt>
                <c:pt idx="112">
                  <c:v>844.48573874219198</c:v>
                </c:pt>
                <c:pt idx="113">
                  <c:v>844.9399034832004</c:v>
                </c:pt>
                <c:pt idx="114">
                  <c:v>845.36822668138063</c:v>
                </c:pt>
                <c:pt idx="115">
                  <c:v>845.7720480676544</c:v>
                </c:pt>
                <c:pt idx="116">
                  <c:v>846.15264685397835</c:v>
                </c:pt>
                <c:pt idx="117">
                  <c:v>846.51124386165452</c:v>
                </c:pt>
                <c:pt idx="118">
                  <c:v>846.8490036169361</c:v>
                </c:pt>
                <c:pt idx="119">
                  <c:v>847.16703641102595</c:v>
                </c:pt>
                <c:pt idx="120">
                  <c:v>847.46640032191101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FC2-46F6-92D9-1E1C9AFE4FF0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F12'!$M$131:$M$251</c:f>
              <c:numCache>
                <c:formatCode>0</c:formatCode>
                <c:ptCount val="121"/>
                <c:pt idx="0">
                  <c:v>69.100486043210026</c:v>
                </c:pt>
                <c:pt idx="1">
                  <c:v>71.945719277670605</c:v>
                </c:pt>
                <c:pt idx="2">
                  <c:v>77.222425683281813</c:v>
                </c:pt>
                <c:pt idx="3">
                  <c:v>84.068540133985493</c:v>
                </c:pt>
                <c:pt idx="4">
                  <c:v>92.152101174795803</c:v>
                </c:pt>
                <c:pt idx="5">
                  <c:v>101.26742759154797</c:v>
                </c:pt>
                <c:pt idx="6">
                  <c:v>111.26575242965509</c:v>
                </c:pt>
                <c:pt idx="7">
                  <c:v>122.03015492714917</c:v>
                </c:pt>
                <c:pt idx="8">
                  <c:v>133.46389499325699</c:v>
                </c:pt>
                <c:pt idx="9">
                  <c:v>145.48413856262391</c:v>
                </c:pt>
                <c:pt idx="10">
                  <c:v>158.01824213441591</c:v>
                </c:pt>
                <c:pt idx="11">
                  <c:v>171.00139503335845</c:v>
                </c:pt>
                <c:pt idx="12">
                  <c:v>184.375042280402</c:v>
                </c:pt>
                <c:pt idx="13">
                  <c:v>198.08578450328093</c:v>
                </c:pt>
                <c:pt idx="14">
                  <c:v>212.08458366883212</c:v>
                </c:pt>
                <c:pt idx="15">
                  <c:v>226.32617256833487</c:v>
                </c:pt>
                <c:pt idx="16">
                  <c:v>240.76860440491043</c:v>
                </c:pt>
                <c:pt idx="17">
                  <c:v>255.37290127922768</c:v>
                </c:pt>
                <c:pt idx="18">
                  <c:v>270.1027740500333</c:v>
                </c:pt>
                <c:pt idx="19">
                  <c:v>284.92439468718067</c:v>
                </c:pt>
                <c:pt idx="20">
                  <c:v>299.80620786361158</c:v>
                </c:pt>
                <c:pt idx="21">
                  <c:v>314.71877229868812</c:v>
                </c:pt>
                <c:pt idx="22">
                  <c:v>329.63462494458702</c:v>
                </c:pt>
                <c:pt idx="23">
                  <c:v>344.52816291094348</c:v>
                </c:pt>
                <c:pt idx="24">
                  <c:v>359.37553930725005</c:v>
                </c:pt>
                <c:pt idx="25">
                  <c:v>374.15457011214653</c:v>
                </c:pt>
                <c:pt idx="26">
                  <c:v>388.84464986147555</c:v>
                </c:pt>
                <c:pt idx="27">
                  <c:v>403.4266744549858</c:v>
                </c:pt>
                <c:pt idx="28">
                  <c:v>417.88296976389057</c:v>
                </c:pt>
                <c:pt idx="29">
                  <c:v>432.19722501228927</c:v>
                </c:pt>
                <c:pt idx="30">
                  <c:v>446.35443012857547</c:v>
                </c:pt>
                <c:pt idx="31">
                  <c:v>460.34081643561768</c:v>
                </c:pt>
                <c:pt idx="32">
                  <c:v>474.14380018295816</c:v>
                </c:pt>
                <c:pt idx="33">
                  <c:v>487.75192852966671</c:v>
                </c:pt>
                <c:pt idx="34">
                  <c:v>501.15482766947895</c:v>
                </c:pt>
                <c:pt idx="35">
                  <c:v>514.34315285545722</c:v>
                </c:pt>
                <c:pt idx="36">
                  <c:v>527.3085401334456</c:v>
                </c:pt>
                <c:pt idx="37">
                  <c:v>540.04355963490946</c:v>
                </c:pt>
                <c:pt idx="38">
                  <c:v>552.5416703125984</c:v>
                </c:pt>
                <c:pt idx="39">
                  <c:v>564.79717602857738</c:v>
                </c:pt>
                <c:pt idx="40">
                  <c:v>576.80518292484692</c:v>
                </c:pt>
                <c:pt idx="41">
                  <c:v>588.5615580231356</c:v>
                </c:pt>
                <c:pt idx="42">
                  <c:v>600.06288901326388</c:v>
                </c:pt>
                <c:pt idx="43">
                  <c:v>611.3064451995084</c:v>
                </c:pt>
                <c:pt idx="44">
                  <c:v>622.29013958207304</c:v>
                </c:pt>
                <c:pt idx="45">
                  <c:v>633.01249205663157</c:v>
                </c:pt>
                <c:pt idx="46">
                  <c:v>643.47259371922019</c:v>
                </c:pt>
                <c:pt idx="47">
                  <c:v>653.67007226686644</c:v>
                </c:pt>
                <c:pt idx="48">
                  <c:v>663.60505848642993</c:v>
                </c:pt>
                <c:pt idx="49">
                  <c:v>673.27815382545828</c:v>
                </c:pt>
                <c:pt idx="50">
                  <c:v>682.69039903949806</c:v>
                </c:pt>
                <c:pt idx="51">
                  <c:v>691.84324391046425</c:v>
                </c:pt>
                <c:pt idx="52">
                  <c:v>700.73851803042544</c:v>
                </c:pt>
                <c:pt idx="53">
                  <c:v>709.37840264457941</c:v>
                </c:pt>
                <c:pt idx="54">
                  <c:v>717.76540354640781</c:v>
                </c:pt>
                <c:pt idx="55">
                  <c:v>725.90232501700666</c:v>
                </c:pt>
                <c:pt idx="56">
                  <c:v>733.79224479949278</c:v>
                </c:pt>
                <c:pt idx="57">
                  <c:v>741.43849009820303</c:v>
                </c:pt>
                <c:pt idx="58">
                  <c:v>748.84461459116847</c:v>
                </c:pt>
                <c:pt idx="59">
                  <c:v>756.01437644309397</c:v>
                </c:pt>
                <c:pt idx="60">
                  <c:v>762.95171730485185</c:v>
                </c:pt>
                <c:pt idx="61">
                  <c:v>769.66074228425725</c:v>
                </c:pt>
                <c:pt idx="62">
                  <c:v>776.14570087175059</c:v>
                </c:pt>
                <c:pt idx="63">
                  <c:v>782.41096880347675</c:v>
                </c:pt>
                <c:pt idx="64">
                  <c:v>788.46103084321658</c:v>
                </c:pt>
                <c:pt idx="65">
                  <c:v>794.30046446363008</c:v>
                </c:pt>
                <c:pt idx="66">
                  <c:v>799.93392440640719</c:v>
                </c:pt>
                <c:pt idx="67">
                  <c:v>805.36612810005022</c:v>
                </c:pt>
                <c:pt idx="68">
                  <c:v>810.60184191335406</c:v>
                </c:pt>
                <c:pt idx="69">
                  <c:v>815.64586822193337</c:v>
                </c:pt>
                <c:pt idx="70">
                  <c:v>820.50303326464098</c:v>
                </c:pt>
                <c:pt idx="71">
                  <c:v>825.17817576622531</c:v>
                </c:pt>
                <c:pt idx="72">
                  <c:v>829.67613630218784</c:v>
                </c:pt>
                <c:pt idx="73">
                  <c:v>834.00174738150429</c:v>
                </c:pt>
                <c:pt idx="74">
                  <c:v>838.15982422264301</c:v>
                </c:pt>
                <c:pt idx="75">
                  <c:v>842.15515619816972</c:v>
                </c:pt>
                <c:pt idx="76">
                  <c:v>845.99249892314685</c:v>
                </c:pt>
                <c:pt idx="77">
                  <c:v>849.67656696254085</c:v>
                </c:pt>
                <c:pt idx="78">
                  <c:v>853.21202713291257</c:v>
                </c:pt>
                <c:pt idx="79">
                  <c:v>856.60349237378443</c:v>
                </c:pt>
                <c:pt idx="80">
                  <c:v>859.85551616427506</c:v>
                </c:pt>
                <c:pt idx="81">
                  <c:v>862.97258746082514</c:v>
                </c:pt>
                <c:pt idx="82">
                  <c:v>865.95912613213591</c:v>
                </c:pt>
                <c:pt idx="83">
                  <c:v>868.81947886777129</c:v>
                </c:pt>
                <c:pt idx="84">
                  <c:v>871.55791553726954</c:v>
                </c:pt>
                <c:pt idx="85">
                  <c:v>874.1786259770239</c:v>
                </c:pt>
                <c:pt idx="86">
                  <c:v>876.68571718264684</c:v>
                </c:pt>
                <c:pt idx="87">
                  <c:v>879.0832108850343</c:v>
                </c:pt>
                <c:pt idx="88">
                  <c:v>881.37504148884352</c:v>
                </c:pt>
                <c:pt idx="89">
                  <c:v>883.56505435266229</c:v>
                </c:pt>
                <c:pt idx="90">
                  <c:v>885.65700439069246</c:v>
                </c:pt>
                <c:pt idx="91">
                  <c:v>887.65455497636458</c:v>
                </c:pt>
                <c:pt idx="92">
                  <c:v>889.56127712888986</c:v>
                </c:pt>
                <c:pt idx="93">
                  <c:v>891.38064896436947</c:v>
                </c:pt>
                <c:pt idx="94">
                  <c:v>893.11605539369884</c:v>
                </c:pt>
                <c:pt idx="95">
                  <c:v>894.77078805012798</c:v>
                </c:pt>
                <c:pt idx="96">
                  <c:v>896.34804542997006</c:v>
                </c:pt>
                <c:pt idx="97">
                  <c:v>897.8509332305855</c:v>
                </c:pt>
                <c:pt idx="98">
                  <c:v>899.28246487039848</c:v>
                </c:pt>
                <c:pt idx="99">
                  <c:v>900.64556217632912</c:v>
                </c:pt>
                <c:pt idx="100">
                  <c:v>901.94305622466277</c:v>
                </c:pt>
                <c:pt idx="101">
                  <c:v>903.17768832198237</c:v>
                </c:pt>
                <c:pt idx="102">
                  <c:v>904.35211111342312</c:v>
                </c:pt>
                <c:pt idx="103">
                  <c:v>905.46888980609265</c:v>
                </c:pt>
                <c:pt idx="104">
                  <c:v>906.5305034961184</c:v>
                </c:pt>
                <c:pt idx="105">
                  <c:v>907.53934658834805</c:v>
                </c:pt>
                <c:pt idx="106">
                  <c:v>908.49773029831738</c:v>
                </c:pt>
                <c:pt idx="107">
                  <c:v>909.40788422664991</c:v>
                </c:pt>
                <c:pt idx="108">
                  <c:v>910.27195799660649</c:v>
                </c:pt>
                <c:pt idx="109">
                  <c:v>911.09202294602994</c:v>
                </c:pt>
                <c:pt idx="110">
                  <c:v>911.87007386544963</c:v>
                </c:pt>
                <c:pt idx="111">
                  <c:v>912.60803077461196</c:v>
                </c:pt>
                <c:pt idx="112">
                  <c:v>913.30774073018983</c:v>
                </c:pt>
                <c:pt idx="113">
                  <c:v>913.9709796578918</c:v>
                </c:pt>
                <c:pt idx="114">
                  <c:v>914.59945420264989</c:v>
                </c:pt>
                <c:pt idx="115">
                  <c:v>915.19480359099373</c:v>
                </c:pt>
                <c:pt idx="116">
                  <c:v>915.75860150014898</c:v>
                </c:pt>
                <c:pt idx="117">
                  <c:v>916.29235792879365</c:v>
                </c:pt>
                <c:pt idx="118">
                  <c:v>916.79752106479725</c:v>
                </c:pt>
                <c:pt idx="119">
                  <c:v>917.27547914563729</c:v>
                </c:pt>
                <c:pt idx="120">
                  <c:v>917.72756230754021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FC2-46F6-92D9-1E1C9AFE4F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7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S12'!$C$121:$C$251</c:f>
              <c:numCache>
                <c:formatCode>0.0000</c:formatCode>
                <c:ptCount val="131"/>
                <c:pt idx="0">
                  <c:v>0.49391013745514051</c:v>
                </c:pt>
                <c:pt idx="1">
                  <c:v>0.49284095824567026</c:v>
                </c:pt>
                <c:pt idx="2">
                  <c:v>0.49084409997747097</c:v>
                </c:pt>
                <c:pt idx="3">
                  <c:v>0.48824926842061228</c:v>
                </c:pt>
                <c:pt idx="4">
                  <c:v>0.48518688824308315</c:v>
                </c:pt>
                <c:pt idx="5">
                  <c:v>0.4817393445519278</c:v>
                </c:pt>
                <c:pt idx="6">
                  <c:v>0.47796707648176273</c:v>
                </c:pt>
                <c:pt idx="7">
                  <c:v>0.4739180080864569</c:v>
                </c:pt>
                <c:pt idx="8">
                  <c:v>0.46963193647839785</c:v>
                </c:pt>
                <c:pt idx="9">
                  <c:v>0.46514289520559049</c:v>
                </c:pt>
                <c:pt idx="10">
                  <c:v>0.4604805599157682</c:v>
                </c:pt>
                <c:pt idx="11">
                  <c:v>0.40895206698696923</c:v>
                </c:pt>
                <c:pt idx="12">
                  <c:v>0.35725784177448805</c:v>
                </c:pt>
                <c:pt idx="13">
                  <c:v>0.31112938705320725</c:v>
                </c:pt>
                <c:pt idx="14">
                  <c:v>0.2718954715480108</c:v>
                </c:pt>
                <c:pt idx="15">
                  <c:v>0.23916960898148412</c:v>
                </c:pt>
                <c:pt idx="16">
                  <c:v>0.21203119177483898</c:v>
                </c:pt>
                <c:pt idx="17">
                  <c:v>0.18950299511699217</c:v>
                </c:pt>
                <c:pt idx="18">
                  <c:v>0.17071765181004656</c:v>
                </c:pt>
                <c:pt idx="19">
                  <c:v>0.1549567813298019</c:v>
                </c:pt>
                <c:pt idx="20">
                  <c:v>0.14164301549199221</c:v>
                </c:pt>
                <c:pt idx="21">
                  <c:v>0.13031799419447512</c:v>
                </c:pt>
                <c:pt idx="22">
                  <c:v>0.12061902654132982</c:v>
                </c:pt>
                <c:pt idx="23">
                  <c:v>0.11225866808003637</c:v>
                </c:pt>
                <c:pt idx="24">
                  <c:v>0.10500813768016107</c:v>
                </c:pt>
                <c:pt idx="25">
                  <c:v>9.8684302353116371E-2</c:v>
                </c:pt>
                <c:pt idx="26">
                  <c:v>9.3139619976893739E-2</c:v>
                </c:pt>
                <c:pt idx="27">
                  <c:v>8.8254414278268911E-2</c:v>
                </c:pt>
                <c:pt idx="28">
                  <c:v>8.3930945378213995E-2</c:v>
                </c:pt>
                <c:pt idx="29">
                  <c:v>8.0088847703819327E-2</c:v>
                </c:pt>
                <c:pt idx="30">
                  <c:v>7.6661605197794316E-2</c:v>
                </c:pt>
                <c:pt idx="31">
                  <c:v>7.3593813642155309E-2</c:v>
                </c:pt>
                <c:pt idx="32">
                  <c:v>7.0839041882603829E-2</c:v>
                </c:pt>
                <c:pt idx="33">
                  <c:v>6.8358150668167666E-2</c:v>
                </c:pt>
                <c:pt idx="34">
                  <c:v>6.6117962939438182E-2</c:v>
                </c:pt>
                <c:pt idx="35">
                  <c:v>6.4090205549037424E-2</c:v>
                </c:pt>
                <c:pt idx="36">
                  <c:v>6.2250661852293734E-2</c:v>
                </c:pt>
                <c:pt idx="37">
                  <c:v>6.0578489102362687E-2</c:v>
                </c:pt>
                <c:pt idx="38">
                  <c:v>5.9055665420435853E-2</c:v>
                </c:pt>
                <c:pt idx="39">
                  <c:v>5.7666539246405232E-2</c:v>
                </c:pt>
                <c:pt idx="40">
                  <c:v>5.6397460311587856E-2</c:v>
                </c:pt>
                <c:pt idx="41">
                  <c:v>5.5236475828058962E-2</c:v>
                </c:pt>
                <c:pt idx="42">
                  <c:v>5.4173079136531764E-2</c:v>
                </c:pt>
                <c:pt idx="43">
                  <c:v>5.3198000774211725E-2</c:v>
                </c:pt>
                <c:pt idx="44">
                  <c:v>5.2303034020409173E-2</c:v>
                </c:pt>
                <c:pt idx="45">
                  <c:v>5.1480888602592083E-2</c:v>
                </c:pt>
                <c:pt idx="46">
                  <c:v>5.0725067511845932E-2</c:v>
                </c:pt>
                <c:pt idx="47">
                  <c:v>5.0029762868766939E-2</c:v>
                </c:pt>
                <c:pt idx="48">
                  <c:v>4.9389767562065999E-2</c:v>
                </c:pt>
                <c:pt idx="49">
                  <c:v>4.8800400000505124E-2</c:v>
                </c:pt>
                <c:pt idx="50">
                  <c:v>4.8257439810604583E-2</c:v>
                </c:pt>
                <c:pt idx="51">
                  <c:v>4.7757072705605891E-2</c:v>
                </c:pt>
                <c:pt idx="52">
                  <c:v>4.7295843066747466E-2</c:v>
                </c:pt>
                <c:pt idx="53">
                  <c:v>4.6870613032420239E-2</c:v>
                </c:pt>
                <c:pt idx="54">
                  <c:v>4.6478527096936041E-2</c:v>
                </c:pt>
                <c:pt idx="55">
                  <c:v>4.6116981388356175E-2</c:v>
                </c:pt>
                <c:pt idx="56">
                  <c:v>4.5783596931829845E-2</c:v>
                </c:pt>
                <c:pt idx="57">
                  <c:v>4.5476196317257377E-2</c:v>
                </c:pt>
                <c:pt idx="58">
                  <c:v>4.5192783282615542E-2</c:v>
                </c:pt>
                <c:pt idx="59">
                  <c:v>4.4931524800757419E-2</c:v>
                </c:pt>
                <c:pt idx="60">
                  <c:v>4.4690735320947299E-2</c:v>
                </c:pt>
                <c:pt idx="61">
                  <c:v>4.4468862869222185E-2</c:v>
                </c:pt>
                <c:pt idx="62">
                  <c:v>4.4264476755818578E-2</c:v>
                </c:pt>
                <c:pt idx="63">
                  <c:v>4.4076256674919455E-2</c:v>
                </c:pt>
                <c:pt idx="64">
                  <c:v>4.3902983013117999E-2</c:v>
                </c:pt>
                <c:pt idx="65">
                  <c:v>4.3743528209276662E-2</c:v>
                </c:pt>
                <c:pt idx="66">
                  <c:v>4.3596849030709303E-2</c:v>
                </c:pt>
                <c:pt idx="67">
                  <c:v>4.3461979649504705E-2</c:v>
                </c:pt>
                <c:pt idx="68">
                  <c:v>4.3338025418892263E-2</c:v>
                </c:pt>
                <c:pt idx="69">
                  <c:v>4.3224157263277684E-2</c:v>
                </c:pt>
                <c:pt idx="70">
                  <c:v>4.3119606607321816E-2</c:v>
                </c:pt>
                <c:pt idx="71">
                  <c:v>4.3023660779505847E-2</c:v>
                </c:pt>
                <c:pt idx="72">
                  <c:v>4.2935658834277621E-2</c:v>
                </c:pt>
                <c:pt idx="73">
                  <c:v>4.2854987744318972E-2</c:v>
                </c:pt>
                <c:pt idx="74">
                  <c:v>4.2781078920889691E-2</c:v>
                </c:pt>
                <c:pt idx="75">
                  <c:v>4.2713405025739483E-2</c:v>
                </c:pt>
                <c:pt idx="76">
                  <c:v>4.2651477042860361E-2</c:v>
                </c:pt>
                <c:pt idx="77">
                  <c:v>4.2594841582482404E-2</c:v>
                </c:pt>
                <c:pt idx="78">
                  <c:v>4.2543078393288358E-2</c:v>
                </c:pt>
                <c:pt idx="79">
                  <c:v>4.2495798061909874E-2</c:v>
                </c:pt>
                <c:pt idx="80">
                  <c:v>4.2452639881438922E-2</c:v>
                </c:pt>
                <c:pt idx="81">
                  <c:v>4.2413269872995034E-2</c:v>
                </c:pt>
                <c:pt idx="82">
                  <c:v>4.2377378946383396E-2</c:v>
                </c:pt>
                <c:pt idx="83">
                  <c:v>4.2344681187599709E-2</c:v>
                </c:pt>
                <c:pt idx="84">
                  <c:v>4.2314912262422934E-2</c:v>
                </c:pt>
                <c:pt idx="85">
                  <c:v>4.2287827926617061E-2</c:v>
                </c:pt>
                <c:pt idx="86">
                  <c:v>4.2263202634365331E-2</c:v>
                </c:pt>
                <c:pt idx="87">
                  <c:v>4.2240828237509041E-2</c:v>
                </c:pt>
                <c:pt idx="88">
                  <c:v>4.2220512768978438E-2</c:v>
                </c:pt>
                <c:pt idx="89">
                  <c:v>4.2202079304504148E-2</c:v>
                </c:pt>
                <c:pt idx="90">
                  <c:v>4.2185364897299425E-2</c:v>
                </c:pt>
                <c:pt idx="91">
                  <c:v>4.2170219580920591E-2</c:v>
                </c:pt>
                <c:pt idx="92">
                  <c:v>4.2156505435957371E-2</c:v>
                </c:pt>
                <c:pt idx="93">
                  <c:v>4.2144095716587025E-2</c:v>
                </c:pt>
                <c:pt idx="94">
                  <c:v>4.2132874033355541E-2</c:v>
                </c:pt>
                <c:pt idx="95">
                  <c:v>4.2122733588833762E-2</c:v>
                </c:pt>
                <c:pt idx="96">
                  <c:v>4.211357646304302E-2</c:v>
                </c:pt>
                <c:pt idx="97">
                  <c:v>4.2105312945759699E-2</c:v>
                </c:pt>
                <c:pt idx="98">
                  <c:v>4.2097860912996485E-2</c:v>
                </c:pt>
                <c:pt idx="99">
                  <c:v>4.2091145245123807E-2</c:v>
                </c:pt>
                <c:pt idx="100">
                  <c:v>4.2085097284242756E-2</c:v>
                </c:pt>
                <c:pt idx="101">
                  <c:v>4.2079654328552527E-2</c:v>
                </c:pt>
                <c:pt idx="102">
                  <c:v>4.2074759161575416E-2</c:v>
                </c:pt>
                <c:pt idx="103">
                  <c:v>4.2070359614211163E-2</c:v>
                </c:pt>
                <c:pt idx="104">
                  <c:v>4.2066408157693164E-2</c:v>
                </c:pt>
                <c:pt idx="105">
                  <c:v>4.2062861525612873E-2</c:v>
                </c:pt>
                <c:pt idx="106">
                  <c:v>4.2059680363266023E-2</c:v>
                </c:pt>
                <c:pt idx="107">
                  <c:v>4.2056828902657765E-2</c:v>
                </c:pt>
                <c:pt idx="108">
                  <c:v>4.2054274661582604E-2</c:v>
                </c:pt>
                <c:pt idx="109">
                  <c:v>4.205198816527056E-2</c:v>
                </c:pt>
                <c:pt idx="110">
                  <c:v>4.2049942689163823E-2</c:v>
                </c:pt>
                <c:pt idx="111">
                  <c:v>4.2048114021458222E-2</c:v>
                </c:pt>
                <c:pt idx="112">
                  <c:v>4.2046480244111575E-2</c:v>
                </c:pt>
                <c:pt idx="113">
                  <c:v>4.2045021531086767E-2</c:v>
                </c:pt>
                <c:pt idx="114">
                  <c:v>4.204371996266109E-2</c:v>
                </c:pt>
                <c:pt idx="115">
                  <c:v>4.2042559354694919E-2</c:v>
                </c:pt>
                <c:pt idx="116">
                  <c:v>4.2041525101812881E-2</c:v>
                </c:pt>
                <c:pt idx="117">
                  <c:v>4.2040604033508455E-2</c:v>
                </c:pt>
                <c:pt idx="118">
                  <c:v>4.2039784282239041E-2</c:v>
                </c:pt>
                <c:pt idx="119">
                  <c:v>4.2039055162632531E-2</c:v>
                </c:pt>
                <c:pt idx="120">
                  <c:v>4.2038407060978951E-2</c:v>
                </c:pt>
                <c:pt idx="121">
                  <c:v>4.2037831334230523E-2</c:v>
                </c:pt>
                <c:pt idx="122">
                  <c:v>4.2037320217782288E-2</c:v>
                </c:pt>
                <c:pt idx="123">
                  <c:v>4.2036866741351139E-2</c:v>
                </c:pt>
                <c:pt idx="124">
                  <c:v>4.2036464652315995E-2</c:v>
                </c:pt>
                <c:pt idx="125">
                  <c:v>4.2036108345923667E-2</c:v>
                </c:pt>
                <c:pt idx="126">
                  <c:v>4.203579280180561E-2</c:v>
                </c:pt>
                <c:pt idx="127">
                  <c:v>4.2035513526288738E-2</c:v>
                </c:pt>
                <c:pt idx="128">
                  <c:v>4.2035266500020152E-2</c:v>
                </c:pt>
                <c:pt idx="129">
                  <c:v>4.2035048130459982E-2</c:v>
                </c:pt>
                <c:pt idx="130">
                  <c:v>4.203485520882886E-2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14-4FB0-9EB3-CF3C7579F63B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S12'!$F$126:$F$251</c:f>
              <c:numCache>
                <c:formatCode>0.0000</c:formatCode>
                <c:ptCount val="126"/>
                <c:pt idx="0">
                  <c:v>0.38185909740277507</c:v>
                </c:pt>
                <c:pt idx="1">
                  <c:v>0.38150257857130804</c:v>
                </c:pt>
                <c:pt idx="2">
                  <c:v>0.38075572070413988</c:v>
                </c:pt>
                <c:pt idx="3">
                  <c:v>0.37972594539160331</c:v>
                </c:pt>
                <c:pt idx="4">
                  <c:v>0.37845886562552405</c:v>
                </c:pt>
                <c:pt idx="5">
                  <c:v>0.37698410644579311</c:v>
                </c:pt>
                <c:pt idx="6">
                  <c:v>0.35438473012186167</c:v>
                </c:pt>
                <c:pt idx="7">
                  <c:v>0.3242360955897593</c:v>
                </c:pt>
                <c:pt idx="8">
                  <c:v>0.29237506413942027</c:v>
                </c:pt>
                <c:pt idx="9">
                  <c:v>0.2618829396848481</c:v>
                </c:pt>
                <c:pt idx="10">
                  <c:v>0.23417241115928331</c:v>
                </c:pt>
                <c:pt idx="11">
                  <c:v>0.20969167332732694</c:v>
                </c:pt>
                <c:pt idx="12">
                  <c:v>0.18838817073265593</c:v>
                </c:pt>
                <c:pt idx="13">
                  <c:v>0.1699838214345771</c:v>
                </c:pt>
                <c:pt idx="14">
                  <c:v>0.15412407781147361</c:v>
                </c:pt>
                <c:pt idx="15">
                  <c:v>0.14045185558091544</c:v>
                </c:pt>
                <c:pt idx="16">
                  <c:v>0.12864013651019848</c:v>
                </c:pt>
                <c:pt idx="17">
                  <c:v>0.11840324199642527</c:v>
                </c:pt>
                <c:pt idx="18">
                  <c:v>0.10949782293403325</c:v>
                </c:pt>
                <c:pt idx="19">
                  <c:v>0.10171937443244754</c:v>
                </c:pt>
                <c:pt idx="20">
                  <c:v>9.4897194613330779E-2</c:v>
                </c:pt>
                <c:pt idx="21">
                  <c:v>8.8889173481612987E-2</c:v>
                </c:pt>
                <c:pt idx="22">
                  <c:v>8.3577010116898429E-2</c:v>
                </c:pt>
                <c:pt idx="23">
                  <c:v>7.8862065881581594E-2</c:v>
                </c:pt>
                <c:pt idx="24">
                  <c:v>7.466187743085341E-2</c:v>
                </c:pt>
                <c:pt idx="25">
                  <c:v>7.0907274375674192E-2</c:v>
                </c:pt>
                <c:pt idx="26">
                  <c:v>6.7540019218499697E-2</c:v>
                </c:pt>
                <c:pt idx="27">
                  <c:v>6.4510884187226614E-2</c:v>
                </c:pt>
                <c:pt idx="28">
                  <c:v>6.1778086950637565E-2</c:v>
                </c:pt>
                <c:pt idx="29">
                  <c:v>5.9306018090445563E-2</c:v>
                </c:pt>
                <c:pt idx="30">
                  <c:v>5.7064204443669865E-2</c:v>
                </c:pt>
                <c:pt idx="31">
                  <c:v>5.5026462659929824E-2</c:v>
                </c:pt>
                <c:pt idx="32">
                  <c:v>5.3170206085544368E-2</c:v>
                </c:pt>
                <c:pt idx="33">
                  <c:v>5.1475875353575777E-2</c:v>
                </c:pt>
                <c:pt idx="34">
                  <c:v>4.9926468966827578E-2</c:v>
                </c:pt>
                <c:pt idx="35">
                  <c:v>4.8507154908522462E-2</c:v>
                </c:pt>
                <c:pt idx="36">
                  <c:v>4.7204948105440764E-2</c:v>
                </c:pt>
                <c:pt idx="37">
                  <c:v>4.6008441583268674E-2</c:v>
                </c:pt>
                <c:pt idx="38">
                  <c:v>4.4907581548990043E-2</c:v>
                </c:pt>
                <c:pt idx="39">
                  <c:v>4.3893478537931109E-2</c:v>
                </c:pt>
                <c:pt idx="40">
                  <c:v>4.2958248276386397E-2</c:v>
                </c:pt>
                <c:pt idx="41">
                  <c:v>4.2094877116512858E-2</c:v>
                </c:pt>
                <c:pt idx="42">
                  <c:v>4.1297107863111478E-2</c:v>
                </c:pt>
                <c:pt idx="43">
                  <c:v>4.0559342582993464E-2</c:v>
                </c:pt>
                <c:pt idx="44">
                  <c:v>3.9876559606877346E-2</c:v>
                </c:pt>
                <c:pt idx="45">
                  <c:v>3.9244242432627793E-2</c:v>
                </c:pt>
                <c:pt idx="46">
                  <c:v>3.8658318641812232E-2</c:v>
                </c:pt>
                <c:pt idx="47">
                  <c:v>3.8115107268443096E-2</c:v>
                </c:pt>
                <c:pt idx="48">
                  <c:v>3.7611273324695577E-2</c:v>
                </c:pt>
                <c:pt idx="49">
                  <c:v>3.7143788405426661E-2</c:v>
                </c:pt>
                <c:pt idx="50">
                  <c:v>3.6709896471043356E-2</c:v>
                </c:pt>
                <c:pt idx="51">
                  <c:v>3.6307084054271146E-2</c:v>
                </c:pt>
                <c:pt idx="52">
                  <c:v>3.5933054256704601E-2</c:v>
                </c:pt>
                <c:pt idx="53">
                  <c:v>3.5585704000514341E-2</c:v>
                </c:pt>
                <c:pt idx="54">
                  <c:v>3.5263104083202441E-2</c:v>
                </c:pt>
                <c:pt idx="55">
                  <c:v>3.4963481651952316E-2</c:v>
                </c:pt>
                <c:pt idx="56">
                  <c:v>3.468520477141275E-2</c:v>
                </c:pt>
                <c:pt idx="57">
                  <c:v>3.4426768806713096E-2</c:v>
                </c:pt>
                <c:pt idx="58">
                  <c:v>3.4186784383768661E-2</c:v>
                </c:pt>
                <c:pt idx="59">
                  <c:v>3.3963966722838454E-2</c:v>
                </c:pt>
                <c:pt idx="60">
                  <c:v>3.3757126169925711E-2</c:v>
                </c:pt>
                <c:pt idx="61">
                  <c:v>3.3565159774859958E-2</c:v>
                </c:pt>
                <c:pt idx="62">
                  <c:v>3.3387043785492412E-2</c:v>
                </c:pt>
                <c:pt idx="63">
                  <c:v>3.322182694497846E-2</c:v>
                </c:pt>
                <c:pt idx="64">
                  <c:v>3.306862449410243E-2</c:v>
                </c:pt>
                <c:pt idx="65">
                  <c:v>3.292661279343298E-2</c:v>
                </c:pt>
                <c:pt idx="66">
                  <c:v>3.2795024491117201E-2</c:v>
                </c:pt>
                <c:pt idx="67">
                  <c:v>3.2673144171611858E-2</c:v>
                </c:pt>
                <c:pt idx="68">
                  <c:v>3.2560304428842494E-2</c:v>
                </c:pt>
                <c:pt idx="69">
                  <c:v>3.2455882314372436E-2</c:v>
                </c:pt>
                <c:pt idx="70">
                  <c:v>3.2359296117314529E-2</c:v>
                </c:pt>
                <c:pt idx="71">
                  <c:v>3.2270002438068296E-2</c:v>
                </c:pt>
                <c:pt idx="72">
                  <c:v>3.2187493522625524E-2</c:v>
                </c:pt>
                <c:pt idx="73">
                  <c:v>3.2111294828256962E-2</c:v>
                </c:pt>
                <c:pt idx="74">
                  <c:v>3.2040962794951694E-2</c:v>
                </c:pt>
                <c:pt idx="75">
                  <c:v>3.1976082800098601E-2</c:v>
                </c:pt>
                <c:pt idx="76">
                  <c:v>3.1916267276633034E-2</c:v>
                </c:pt>
                <c:pt idx="77">
                  <c:v>3.1861153977273605E-2</c:v>
                </c:pt>
                <c:pt idx="78">
                  <c:v>3.1810404369582657E-2</c:v>
                </c:pt>
                <c:pt idx="79">
                  <c:v>3.1763702148439148E-2</c:v>
                </c:pt>
                <c:pt idx="80">
                  <c:v>3.1720751854143282E-2</c:v>
                </c:pt>
                <c:pt idx="81">
                  <c:v>3.1681277585805981E-2</c:v>
                </c:pt>
                <c:pt idx="82">
                  <c:v>3.1645021800936805E-2</c:v>
                </c:pt>
                <c:pt idx="83">
                  <c:v>3.1611744193250198E-2</c:v>
                </c:pt>
                <c:pt idx="84">
                  <c:v>3.1581220641681729E-2</c:v>
                </c:pt>
                <c:pt idx="85">
                  <c:v>3.1553242224456587E-2</c:v>
                </c:pt>
                <c:pt idx="86">
                  <c:v>3.1527614292797337E-2</c:v>
                </c:pt>
                <c:pt idx="87">
                  <c:v>3.1504155599508511E-2</c:v>
                </c:pt>
                <c:pt idx="88">
                  <c:v>3.1482697478242123E-2</c:v>
                </c:pt>
                <c:pt idx="89">
                  <c:v>3.1463083069741528E-2</c:v>
                </c:pt>
                <c:pt idx="90">
                  <c:v>3.1445166591788455E-2</c:v>
                </c:pt>
                <c:pt idx="91">
                  <c:v>3.1428812649948137E-2</c:v>
                </c:pt>
                <c:pt idx="92">
                  <c:v>3.1413895586526831E-2</c:v>
                </c:pt>
                <c:pt idx="93">
                  <c:v>3.1400298865430637E-2</c:v>
                </c:pt>
                <c:pt idx="94">
                  <c:v>3.1387914490850349E-2</c:v>
                </c:pt>
                <c:pt idx="95">
                  <c:v>3.1376642457898701E-2</c:v>
                </c:pt>
                <c:pt idx="96">
                  <c:v>3.1366390233498728E-2</c:v>
                </c:pt>
                <c:pt idx="97">
                  <c:v>3.1357072265968407E-2</c:v>
                </c:pt>
                <c:pt idx="98">
                  <c:v>3.1348609521871566E-2</c:v>
                </c:pt>
                <c:pt idx="99">
                  <c:v>3.1340929048810993E-2</c:v>
                </c:pt>
                <c:pt idx="100">
                  <c:v>3.1333963562929494E-2</c:v>
                </c:pt>
                <c:pt idx="101">
                  <c:v>3.1327651059961305E-2</c:v>
                </c:pt>
                <c:pt idx="102">
                  <c:v>3.1321934448741359E-2</c:v>
                </c:pt>
                <c:pt idx="103">
                  <c:v>3.1316761206135954E-2</c:v>
                </c:pt>
                <c:pt idx="104">
                  <c:v>3.1312083052406542E-2</c:v>
                </c:pt>
                <c:pt idx="105">
                  <c:v>3.1307855646060229E-2</c:v>
                </c:pt>
                <c:pt idx="106">
                  <c:v>3.1304038297277889E-2</c:v>
                </c:pt>
                <c:pt idx="107">
                  <c:v>3.1300593699043623E-2</c:v>
                </c:pt>
                <c:pt idx="108">
                  <c:v>3.1297487675129368E-2</c:v>
                </c:pt>
                <c:pt idx="109">
                  <c:v>3.1294688944116342E-2</c:v>
                </c:pt>
                <c:pt idx="110">
                  <c:v>3.129216889866078E-2</c:v>
                </c:pt>
                <c:pt idx="111">
                  <c:v>3.1289901399236431E-2</c:v>
                </c:pt>
                <c:pt idx="112">
                  <c:v>3.1287862581610065E-2</c:v>
                </c:pt>
                <c:pt idx="113">
                  <c:v>3.1286030677329844E-2</c:v>
                </c:pt>
                <c:pt idx="114">
                  <c:v>3.1284385846529428E-2</c:v>
                </c:pt>
                <c:pt idx="115">
                  <c:v>3.1282910022373746E-2</c:v>
                </c:pt>
                <c:pt idx="116">
                  <c:v>3.1281586766495263E-2</c:v>
                </c:pt>
                <c:pt idx="117">
                  <c:v>3.1280401134792718E-2</c:v>
                </c:pt>
                <c:pt idx="118">
                  <c:v>3.127933955298718E-2</c:v>
                </c:pt>
                <c:pt idx="119">
                  <c:v>3.1278389701353541E-2</c:v>
                </c:pt>
                <c:pt idx="120">
                  <c:v>3.1277540408068696E-2</c:v>
                </c:pt>
                <c:pt idx="121">
                  <c:v>3.1276781550640675E-2</c:v>
                </c:pt>
                <c:pt idx="122">
                  <c:v>3.127610396490639E-2</c:v>
                </c:pt>
                <c:pt idx="123">
                  <c:v>3.1275499361108225E-2</c:v>
                </c:pt>
                <c:pt idx="124">
                  <c:v>3.1274960246582897E-2</c:v>
                </c:pt>
                <c:pt idx="125">
                  <c:v>3.1274479854618252E-2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A14-4FB0-9EB3-CF3C7579F63B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S12'!$I$128:$I$251</c:f>
              <c:numCache>
                <c:formatCode>0.0000</c:formatCode>
                <c:ptCount val="124"/>
                <c:pt idx="0">
                  <c:v>0.33675336800334355</c:v>
                </c:pt>
                <c:pt idx="1">
                  <c:v>0.33654432031933262</c:v>
                </c:pt>
                <c:pt idx="2">
                  <c:v>0.33608252976614827</c:v>
                </c:pt>
                <c:pt idx="3">
                  <c:v>0.33542808908866656</c:v>
                </c:pt>
                <c:pt idx="4">
                  <c:v>0.3217577028688165</c:v>
                </c:pt>
                <c:pt idx="5">
                  <c:v>0.30028865713711916</c:v>
                </c:pt>
                <c:pt idx="6">
                  <c:v>0.27556221812800413</c:v>
                </c:pt>
                <c:pt idx="7">
                  <c:v>0.25039084925553862</c:v>
                </c:pt>
                <c:pt idx="8">
                  <c:v>0.22640659316597986</c:v>
                </c:pt>
                <c:pt idx="9">
                  <c:v>0.20442040486185267</c:v>
                </c:pt>
                <c:pt idx="10">
                  <c:v>0.18472504766864159</c:v>
                </c:pt>
                <c:pt idx="11">
                  <c:v>0.16731756902012357</c:v>
                </c:pt>
                <c:pt idx="12">
                  <c:v>0.1520446849116128</c:v>
                </c:pt>
                <c:pt idx="13">
                  <c:v>0.13868981531344488</c:v>
                </c:pt>
                <c:pt idx="14">
                  <c:v>0.12702139314911559</c:v>
                </c:pt>
                <c:pt idx="15">
                  <c:v>0.11681751022231651</c:v>
                </c:pt>
                <c:pt idx="16">
                  <c:v>0.10787695077435341</c:v>
                </c:pt>
                <c:pt idx="17">
                  <c:v>0.10002280663076037</c:v>
                </c:pt>
                <c:pt idx="18">
                  <c:v>9.3102296931006454E-2</c:v>
                </c:pt>
                <c:pt idx="19">
                  <c:v>8.6984827277639773E-2</c:v>
                </c:pt>
                <c:pt idx="20">
                  <c:v>8.1559386964472333E-2</c:v>
                </c:pt>
                <c:pt idx="21">
                  <c:v>7.6731849045822767E-2</c:v>
                </c:pt>
                <c:pt idx="22">
                  <c:v>7.2422441957200448E-2</c:v>
                </c:pt>
                <c:pt idx="23">
                  <c:v>6.8563502065110443E-2</c:v>
                </c:pt>
                <c:pt idx="24">
                  <c:v>6.5097534102634885E-2</c:v>
                </c:pt>
                <c:pt idx="25">
                  <c:v>6.1975566428209075E-2</c:v>
                </c:pt>
                <c:pt idx="26">
                  <c:v>5.9155770858216002E-2</c:v>
                </c:pt>
                <c:pt idx="27">
                  <c:v>5.660231153330194E-2</c:v>
                </c:pt>
                <c:pt idx="28">
                  <c:v>5.4284387863853242E-2</c:v>
                </c:pt>
                <c:pt idx="29">
                  <c:v>5.2175439811453714E-2</c:v>
                </c:pt>
                <c:pt idx="30">
                  <c:v>5.025248789400992E-2</c:v>
                </c:pt>
                <c:pt idx="31">
                  <c:v>4.8495584496931553E-2</c:v>
                </c:pt>
                <c:pt idx="32">
                  <c:v>4.6887356936820612E-2</c:v>
                </c:pt>
                <c:pt idx="33">
                  <c:v>4.5412626107033977E-2</c:v>
                </c:pt>
                <c:pt idx="34">
                  <c:v>4.4058087409696793E-2</c:v>
                </c:pt>
                <c:pt idx="35">
                  <c:v>4.2812043078340321E-2</c:v>
                </c:pt>
                <c:pt idx="36">
                  <c:v>4.1664176975223788E-2</c:v>
                </c:pt>
                <c:pt idx="37">
                  <c:v>4.0605364569362132E-2</c:v>
                </c:pt>
                <c:pt idx="38">
                  <c:v>3.9627512124367416E-2</c:v>
                </c:pt>
                <c:pt idx="39">
                  <c:v>3.8723420202013116E-2</c:v>
                </c:pt>
                <c:pt idx="40">
                  <c:v>3.7886667463000977E-2</c:v>
                </c:pt>
                <c:pt idx="41">
                  <c:v>3.7111511458427622E-2</c:v>
                </c:pt>
                <c:pt idx="42">
                  <c:v>3.6392803684939121E-2</c:v>
                </c:pt>
                <c:pt idx="43">
                  <c:v>3.5725916648839222E-2</c:v>
                </c:pt>
                <c:pt idx="44">
                  <c:v>3.5106681069991236E-2</c:v>
                </c:pt>
                <c:pt idx="45">
                  <c:v>3.4531331671787152E-2</c:v>
                </c:pt>
                <c:pt idx="46">
                  <c:v>3.3996460262087309E-2</c:v>
                </c:pt>
                <c:pt idx="47">
                  <c:v>3.3498975022605251E-2</c:v>
                </c:pt>
                <c:pt idx="48">
                  <c:v>3.3036065099357782E-2</c:v>
                </c:pt>
                <c:pt idx="49">
                  <c:v>3.2605169731487992E-2</c:v>
                </c:pt>
                <c:pt idx="50">
                  <c:v>3.2203951275602084E-2</c:v>
                </c:pt>
                <c:pt idx="51">
                  <c:v>3.1830271582276866E-2</c:v>
                </c:pt>
                <c:pt idx="52">
                  <c:v>3.1482171264252928E-2</c:v>
                </c:pt>
                <c:pt idx="53">
                  <c:v>3.1157851465001329E-2</c:v>
                </c:pt>
                <c:pt idx="54">
                  <c:v>3.0855657794253619E-2</c:v>
                </c:pt>
                <c:pt idx="55">
                  <c:v>3.0574066145675718E-2</c:v>
                </c:pt>
                <c:pt idx="56">
                  <c:v>3.031167015275368E-2</c:v>
                </c:pt>
                <c:pt idx="57">
                  <c:v>3.0067170073450691E-2</c:v>
                </c:pt>
                <c:pt idx="58">
                  <c:v>2.9839362923366853E-2</c:v>
                </c:pt>
                <c:pt idx="59">
                  <c:v>2.9627133701869836E-2</c:v>
                </c:pt>
                <c:pt idx="60">
                  <c:v>2.9429447576692594E-2</c:v>
                </c:pt>
                <c:pt idx="61">
                  <c:v>2.9245342910415691E-2</c:v>
                </c:pt>
                <c:pt idx="62">
                  <c:v>2.9073925027564913E-2</c:v>
                </c:pt>
                <c:pt idx="63">
                  <c:v>2.8914360634170126E-2</c:v>
                </c:pt>
                <c:pt idx="64">
                  <c:v>2.8765872812896279E-2</c:v>
                </c:pt>
                <c:pt idx="65">
                  <c:v>2.8627736526552924E-2</c:v>
                </c:pt>
                <c:pt idx="66">
                  <c:v>2.8499274571158591E-2</c:v>
                </c:pt>
                <c:pt idx="67">
                  <c:v>2.8379853926977377E-2</c:v>
                </c:pt>
                <c:pt idx="68">
                  <c:v>2.826888246222508E-2</c:v>
                </c:pt>
                <c:pt idx="69">
                  <c:v>2.8165805949603658E-2</c:v>
                </c:pt>
                <c:pt idx="70">
                  <c:v>2.8070105360582364E-2</c:v>
                </c:pt>
                <c:pt idx="71">
                  <c:v>2.7981294406501035E-2</c:v>
                </c:pt>
                <c:pt idx="72">
                  <c:v>2.7898917299211821E-2</c:v>
                </c:pt>
                <c:pt idx="73">
                  <c:v>2.7822546707169687E-2</c:v>
                </c:pt>
                <c:pt idx="74">
                  <c:v>2.7751781885689615E-2</c:v>
                </c:pt>
                <c:pt idx="75">
                  <c:v>2.7686246962562229E-2</c:v>
                </c:pt>
                <c:pt idx="76">
                  <c:v>2.7625589362401198E-2</c:v>
                </c:pt>
                <c:pt idx="77">
                  <c:v>2.7569478355023918E-2</c:v>
                </c:pt>
                <c:pt idx="78">
                  <c:v>2.7517603714872101E-2</c:v>
                </c:pt>
                <c:pt idx="79">
                  <c:v>2.7469674479989457E-2</c:v>
                </c:pt>
                <c:pt idx="80">
                  <c:v>2.7425417800411175E-2</c:v>
                </c:pt>
                <c:pt idx="81">
                  <c:v>2.7384577867006651E-2</c:v>
                </c:pt>
                <c:pt idx="82">
                  <c:v>2.7346914912868205E-2</c:v>
                </c:pt>
                <c:pt idx="83">
                  <c:v>2.7312204280271039E-2</c:v>
                </c:pt>
                <c:pt idx="84">
                  <c:v>2.728023554705529E-2</c:v>
                </c:pt>
                <c:pt idx="85">
                  <c:v>2.7250811707012629E-2</c:v>
                </c:pt>
                <c:pt idx="86">
                  <c:v>2.7223748399505913E-2</c:v>
                </c:pt>
                <c:pt idx="87">
                  <c:v>2.7198873184121803E-2</c:v>
                </c:pt>
                <c:pt idx="88">
                  <c:v>2.7176024856658924E-2</c:v>
                </c:pt>
                <c:pt idx="89">
                  <c:v>2.7155052803197164E-2</c:v>
                </c:pt>
                <c:pt idx="90">
                  <c:v>2.7135816389381808E-2</c:v>
                </c:pt>
                <c:pt idx="91">
                  <c:v>2.7118184382396104E-2</c:v>
                </c:pt>
                <c:pt idx="92">
                  <c:v>2.7102034403392587E-2</c:v>
                </c:pt>
                <c:pt idx="93">
                  <c:v>2.7087252408411089E-2</c:v>
                </c:pt>
                <c:pt idx="94">
                  <c:v>2.7073732196035212E-2</c:v>
                </c:pt>
                <c:pt idx="95">
                  <c:v>2.7061374940231826E-2</c:v>
                </c:pt>
                <c:pt idx="96">
                  <c:v>2.7050088746984172E-2</c:v>
                </c:pt>
                <c:pt idx="97">
                  <c:v>2.7039788233471522E-2</c:v>
                </c:pt>
                <c:pt idx="98">
                  <c:v>2.7030394128669311E-2</c:v>
                </c:pt>
                <c:pt idx="99">
                  <c:v>2.702183289434695E-2</c:v>
                </c:pt>
                <c:pt idx="100">
                  <c:v>2.7014036365527461E-2</c:v>
                </c:pt>
                <c:pt idx="101">
                  <c:v>2.7006941409546559E-2</c:v>
                </c:pt>
                <c:pt idx="102">
                  <c:v>2.7000489602910363E-2</c:v>
                </c:pt>
                <c:pt idx="103">
                  <c:v>2.6994626925202599E-2</c:v>
                </c:pt>
                <c:pt idx="104">
                  <c:v>2.6989303469335084E-2</c:v>
                </c:pt>
                <c:pt idx="105">
                  <c:v>2.6984473167471521E-2</c:v>
                </c:pt>
                <c:pt idx="106">
                  <c:v>2.6980093531984613E-2</c:v>
                </c:pt>
                <c:pt idx="107">
                  <c:v>2.6976125410831941E-2</c:v>
                </c:pt>
                <c:pt idx="108">
                  <c:v>2.6972532756757518E-2</c:v>
                </c:pt>
                <c:pt idx="109">
                  <c:v>2.6969282409744517E-2</c:v>
                </c:pt>
                <c:pt idx="110">
                  <c:v>2.6966343892160641E-2</c:v>
                </c:pt>
                <c:pt idx="111">
                  <c:v>2.6963689216052099E-2</c:v>
                </c:pt>
                <c:pt idx="112">
                  <c:v>2.6961292702055273E-2</c:v>
                </c:pt>
                <c:pt idx="113">
                  <c:v>2.6959130809407393E-2</c:v>
                </c:pt>
                <c:pt idx="114">
                  <c:v>2.6957181976549366E-2</c:v>
                </c:pt>
                <c:pt idx="115">
                  <c:v>2.6955426471825344E-2</c:v>
                </c:pt>
                <c:pt idx="116">
                  <c:v>2.6953846253795308E-2</c:v>
                </c:pt>
                <c:pt idx="117">
                  <c:v>2.6952424840688324E-2</c:v>
                </c:pt>
                <c:pt idx="118">
                  <c:v>2.6951147188536112E-2</c:v>
                </c:pt>
                <c:pt idx="119">
                  <c:v>2.6949999577538724E-2</c:v>
                </c:pt>
                <c:pt idx="120">
                  <c:v>2.6948969506226536E-2</c:v>
                </c:pt>
                <c:pt idx="121">
                  <c:v>2.6948045592995691E-2</c:v>
                </c:pt>
                <c:pt idx="122">
                  <c:v>2.6947217484607336E-2</c:v>
                </c:pt>
                <c:pt idx="123">
                  <c:v>2.6946475771254405E-2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A14-4FB0-9EB3-CF3C7579F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5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S12'!$B$121:$B$251</c:f>
              <c:numCache>
                <c:formatCode>0</c:formatCode>
                <c:ptCount val="131"/>
                <c:pt idx="0">
                  <c:v>40.49319599522596</c:v>
                </c:pt>
                <c:pt idx="1">
                  <c:v>40.581042759093179</c:v>
                </c:pt>
                <c:pt idx="2">
                  <c:v>40.746135078160194</c:v>
                </c:pt>
                <c:pt idx="3">
                  <c:v>40.962682985057938</c:v>
                </c:pt>
                <c:pt idx="4">
                  <c:v>41.221229354367495</c:v>
                </c:pt>
                <c:pt idx="5">
                  <c:v>41.516227034771816</c:v>
                </c:pt>
                <c:pt idx="6">
                  <c:v>41.843886292789705</c:v>
                </c:pt>
                <c:pt idx="7">
                  <c:v>42.201392769931203</c:v>
                </c:pt>
                <c:pt idx="8">
                  <c:v>42.586541601009628</c:v>
                </c:pt>
                <c:pt idx="9">
                  <c:v>42.997539479045713</c:v>
                </c:pt>
                <c:pt idx="10">
                  <c:v>43.432886729590564</c:v>
                </c:pt>
                <c:pt idx="11">
                  <c:v>48.905487010626302</c:v>
                </c:pt>
                <c:pt idx="12">
                  <c:v>55.981976212644213</c:v>
                </c:pt>
                <c:pt idx="13">
                  <c:v>64.281938101140327</c:v>
                </c:pt>
                <c:pt idx="14">
                  <c:v>73.557679670543678</c:v>
                </c:pt>
                <c:pt idx="15">
                  <c:v>83.622664623532273</c:v>
                </c:pt>
                <c:pt idx="16">
                  <c:v>94.325744399147084</c:v>
                </c:pt>
                <c:pt idx="17">
                  <c:v>105.53922901140817</c:v>
                </c:pt>
                <c:pt idx="18">
                  <c:v>117.15250173575208</c:v>
                </c:pt>
                <c:pt idx="19">
                  <c:v>129.06824618041753</c:v>
                </c:pt>
                <c:pt idx="20">
                  <c:v>141.20004386048038</c:v>
                </c:pt>
                <c:pt idx="21">
                  <c:v>153.4707476402204</c:v>
                </c:pt>
                <c:pt idx="22">
                  <c:v>165.81131993423151</c:v>
                </c:pt>
                <c:pt idx="23">
                  <c:v>178.15996164982755</c:v>
                </c:pt>
                <c:pt idx="24">
                  <c:v>190.46142938861539</c:v>
                </c:pt>
                <c:pt idx="25">
                  <c:v>202.66647808316208</c:v>
                </c:pt>
                <c:pt idx="26">
                  <c:v>214.73138933744457</c:v>
                </c:pt>
                <c:pt idx="27">
                  <c:v>226.6175597397245</c:v>
                </c:pt>
                <c:pt idx="28">
                  <c:v>238.29113219057595</c:v>
                </c:pt>
                <c:pt idx="29">
                  <c:v>249.72265893951959</c:v>
                </c:pt>
                <c:pt idx="30">
                  <c:v>260.88678874383174</c:v>
                </c:pt>
                <c:pt idx="31">
                  <c:v>271.76197305453661</c:v>
                </c:pt>
                <c:pt idx="32">
                  <c:v>282.33018782417304</c:v>
                </c:pt>
                <c:pt idx="33">
                  <c:v>292.57666868558806</c:v>
                </c:pt>
                <c:pt idx="34">
                  <c:v>302.48965804223769</c:v>
                </c:pt>
                <c:pt idx="35">
                  <c:v>312.06016315078557</c:v>
                </c:pt>
                <c:pt idx="36">
                  <c:v>321.28172464182506</c:v>
                </c:pt>
                <c:pt idx="37">
                  <c:v>330.15019516589359</c:v>
                </c:pt>
                <c:pt idx="38">
                  <c:v>338.66352800554716</c:v>
                </c:pt>
                <c:pt idx="39">
                  <c:v>346.82157558547686</c:v>
                </c:pt>
                <c:pt idx="40">
                  <c:v>354.62589785963547</c:v>
                </c:pt>
                <c:pt idx="41">
                  <c:v>362.07958057020761</c:v>
                </c:pt>
                <c:pt idx="42">
                  <c:v>369.18706336765979</c:v>
                </c:pt>
                <c:pt idx="43">
                  <c:v>375.95397776104409</c:v>
                </c:pt>
                <c:pt idx="44">
                  <c:v>382.38699483849825</c:v>
                </c:pt>
                <c:pt idx="45">
                  <c:v>388.49368266329793</c:v>
                </c:pt>
                <c:pt idx="46">
                  <c:v>394.28237321378344</c:v>
                </c:pt>
                <c:pt idx="47">
                  <c:v>399.7620386980845</c:v>
                </c:pt>
                <c:pt idx="48">
                  <c:v>404.942177038328</c:v>
                </c:pt>
                <c:pt idx="49">
                  <c:v>409.83270628505062</c:v>
                </c:pt>
                <c:pt idx="50">
                  <c:v>414.44386769156773</c:v>
                </c:pt>
                <c:pt idx="51">
                  <c:v>418.78613715057816</c:v>
                </c:pt>
                <c:pt idx="52">
                  <c:v>422.87014467158326</c:v>
                </c:pt>
                <c:pt idx="53">
                  <c:v>426.70660155791154</c:v>
                </c:pt>
                <c:pt idx="54">
                  <c:v>430.30623492624488</c:v>
                </c:pt>
                <c:pt idx="55">
                  <c:v>433.67972919948511</c:v>
                </c:pt>
                <c:pt idx="56">
                  <c:v>436.83767419539561</c:v>
                </c:pt>
                <c:pt idx="57">
                  <c:v>439.79051942852067</c:v>
                </c:pt>
                <c:pt idx="58">
                  <c:v>442.54853424116203</c:v>
                </c:pt>
                <c:pt idx="59">
                  <c:v>445.12177338043193</c:v>
                </c:pt>
                <c:pt idx="60">
                  <c:v>447.52004764230549</c:v>
                </c:pt>
                <c:pt idx="61">
                  <c:v>449.75289920989661</c:v>
                </c:pt>
                <c:pt idx="62">
                  <c:v>451.82958132157279</c:v>
                </c:pt>
                <c:pt idx="63">
                  <c:v>453.75904191474871</c:v>
                </c:pt>
                <c:pt idx="64">
                  <c:v>455.5499109029584</c:v>
                </c:pt>
                <c:pt idx="65">
                  <c:v>457.21049075686159</c:v>
                </c:pt>
                <c:pt idx="66">
                  <c:v>458.74875007393644</c:v>
                </c:pt>
                <c:pt idx="67">
                  <c:v>460.17231983651533</c:v>
                </c:pt>
                <c:pt idx="68">
                  <c:v>461.48849207332455</c:v>
                </c:pt>
                <c:pt idx="69">
                  <c:v>462.70422065560018</c:v>
                </c:pt>
                <c:pt idx="70">
                  <c:v>463.82612397497962</c:v>
                </c:pt>
                <c:pt idx="71">
                  <c:v>464.8604892665694</c:v>
                </c:pt>
                <c:pt idx="72">
                  <c:v>465.81327835670777</c:v>
                </c:pt>
                <c:pt idx="73">
                  <c:v>466.69013463085821</c:v>
                </c:pt>
                <c:pt idx="74">
                  <c:v>467.49639103267555</c:v>
                </c:pt>
                <c:pt idx="75">
                  <c:v>468.23707892048924</c:v>
                </c:pt>
                <c:pt idx="76">
                  <c:v>468.91693762216136</c:v>
                </c:pt>
                <c:pt idx="77">
                  <c:v>469.540424543455</c:v>
                </c:pt>
                <c:pt idx="78">
                  <c:v>470.11172569860912</c:v>
                </c:pt>
                <c:pt idx="79">
                  <c:v>470.63476654475488</c:v>
                </c:pt>
                <c:pt idx="80">
                  <c:v>471.11322301406204</c:v>
                </c:pt>
                <c:pt idx="81">
                  <c:v>471.55053264908037</c:v>
                </c:pt>
                <c:pt idx="82">
                  <c:v>471.94990575760602</c:v>
                </c:pt>
                <c:pt idx="83">
                  <c:v>472.31433651357457</c:v>
                </c:pt>
                <c:pt idx="84">
                  <c:v>472.64661393994362</c:v>
                </c:pt>
                <c:pt idx="85">
                  <c:v>472.94933271830399</c:v>
                </c:pt>
                <c:pt idx="86">
                  <c:v>473.22490377805559</c:v>
                </c:pt>
                <c:pt idx="87">
                  <c:v>473.47556462542053</c:v>
                </c:pt>
                <c:pt idx="88">
                  <c:v>473.70338937936867</c:v>
                </c:pt>
                <c:pt idx="89">
                  <c:v>473.91029848772024</c:v>
                </c:pt>
                <c:pt idx="90">
                  <c:v>474.09806810229435</c:v>
                </c:pt>
                <c:pt idx="91">
                  <c:v>474.26833909702378</c:v>
                </c:pt>
                <c:pt idx="92">
                  <c:v>474.42262571747727</c:v>
                </c:pt>
                <c:pt idx="93">
                  <c:v>474.56232385426227</c:v>
                </c:pt>
                <c:pt idx="94">
                  <c:v>474.6887189363465</c:v>
                </c:pt>
                <c:pt idx="95">
                  <c:v>474.80299344346832</c:v>
                </c:pt>
                <c:pt idx="96">
                  <c:v>474.90623403954066</c:v>
                </c:pt>
                <c:pt idx="97">
                  <c:v>474.99943833131255</c:v>
                </c:pt>
                <c:pt idx="98">
                  <c:v>475.08352125857266</c:v>
                </c:pt>
                <c:pt idx="99">
                  <c:v>475.15932112388811</c:v>
                </c:pt>
                <c:pt idx="100">
                  <c:v>475.22760527129105</c:v>
                </c:pt>
                <c:pt idx="101">
                  <c:v>475.28907542449309</c:v>
                </c:pt>
                <c:pt idx="102">
                  <c:v>475.34437269613437</c:v>
                </c:pt>
                <c:pt idx="103">
                  <c:v>475.39408228029737</c:v>
                </c:pt>
                <c:pt idx="104">
                  <c:v>475.4387378410479</c:v>
                </c:pt>
                <c:pt idx="105">
                  <c:v>475.47882561013165</c:v>
                </c:pt>
                <c:pt idx="106">
                  <c:v>475.51478820717688</c:v>
                </c:pt>
                <c:pt idx="107">
                  <c:v>475.54702819584446</c:v>
                </c:pt>
                <c:pt idx="108">
                  <c:v>475.57591138934532</c:v>
                </c:pt>
                <c:pt idx="109">
                  <c:v>475.60176991863096</c:v>
                </c:pt>
                <c:pt idx="110">
                  <c:v>475.62490507636187</c:v>
                </c:pt>
                <c:pt idx="111">
                  <c:v>475.64558994949198</c:v>
                </c:pt>
                <c:pt idx="112">
                  <c:v>475.66407185298021</c:v>
                </c:pt>
                <c:pt idx="113">
                  <c:v>475.68057457676952</c:v>
                </c:pt>
                <c:pt idx="114">
                  <c:v>475.69530045776025</c:v>
                </c:pt>
                <c:pt idx="115">
                  <c:v>475.70843228806876</c:v>
                </c:pt>
                <c:pt idx="116">
                  <c:v>475.72013507039918</c:v>
                </c:pt>
                <c:pt idx="117">
                  <c:v>475.73055763087996</c:v>
                </c:pt>
                <c:pt idx="118">
                  <c:v>475.73983409923432</c:v>
                </c:pt>
                <c:pt idx="119">
                  <c:v>475.74808526566272</c:v>
                </c:pt>
                <c:pt idx="120">
                  <c:v>475.75541982332811</c:v>
                </c:pt>
                <c:pt idx="121">
                  <c:v>475.76193550485129</c:v>
                </c:pt>
                <c:pt idx="122">
                  <c:v>475.76772012074548</c:v>
                </c:pt>
                <c:pt idx="123">
                  <c:v>475.77285250725527</c:v>
                </c:pt>
                <c:pt idx="124">
                  <c:v>475.77740339060847</c:v>
                </c:pt>
                <c:pt idx="125">
                  <c:v>475.78143617425144</c:v>
                </c:pt>
                <c:pt idx="126">
                  <c:v>475.78500765521227</c:v>
                </c:pt>
                <c:pt idx="127">
                  <c:v>475.78816867533044</c:v>
                </c:pt>
                <c:pt idx="128">
                  <c:v>475.79096471269929</c:v>
                </c:pt>
                <c:pt idx="129">
                  <c:v>475.79343641829541</c:v>
                </c:pt>
                <c:pt idx="130">
                  <c:v>475.79562010241602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E3-4FE4-B742-7FAD35A14FA5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S12'!$E$126:$E$251</c:f>
              <c:numCache>
                <c:formatCode>0</c:formatCode>
                <c:ptCount val="126"/>
                <c:pt idx="0">
                  <c:v>52.375339846635939</c:v>
                </c:pt>
                <c:pt idx="1">
                  <c:v>52.424285243098893</c:v>
                </c:pt>
                <c:pt idx="2">
                  <c:v>52.527116238762119</c:v>
                </c:pt>
                <c:pt idx="3">
                  <c:v>52.669564044075059</c:v>
                </c:pt>
                <c:pt idx="4">
                  <c:v>52.845901672678792</c:v>
                </c:pt>
                <c:pt idx="5">
                  <c:v>53.052634469288478</c:v>
                </c:pt>
                <c:pt idx="6">
                  <c:v>56.435840204296142</c:v>
                </c:pt>
                <c:pt idx="7">
                  <c:v>61.683446945108358</c:v>
                </c:pt>
                <c:pt idx="8">
                  <c:v>68.405286404530443</c:v>
                </c:pt>
                <c:pt idx="9">
                  <c:v>76.369999603899942</c:v>
                </c:pt>
                <c:pt idx="10">
                  <c:v>85.407157491306975</c:v>
                </c:pt>
                <c:pt idx="11">
                  <c:v>95.378131533054102</c:v>
                </c:pt>
                <c:pt idx="12">
                  <c:v>106.16377834244304</c:v>
                </c:pt>
                <c:pt idx="13">
                  <c:v>117.65825612820186</c:v>
                </c:pt>
                <c:pt idx="14">
                  <c:v>129.76557773448116</c:v>
                </c:pt>
                <c:pt idx="15">
                  <c:v>142.39754909096121</c:v>
                </c:pt>
                <c:pt idx="16">
                  <c:v>155.47247183163876</c:v>
                </c:pt>
                <c:pt idx="17">
                  <c:v>168.91429375391448</c:v>
                </c:pt>
                <c:pt idx="18">
                  <c:v>182.65203329246975</c:v>
                </c:pt>
                <c:pt idx="19">
                  <c:v>196.61937670765093</c:v>
                </c:pt>
                <c:pt idx="20">
                  <c:v>210.75438617013111</c:v>
                </c:pt>
                <c:pt idx="21">
                  <c:v>224.99927962697353</c:v>
                </c:pt>
                <c:pt idx="22">
                  <c:v>239.30025699682454</c:v>
                </c:pt>
                <c:pt idx="23">
                  <c:v>253.60735578537566</c:v>
                </c:pt>
                <c:pt idx="24">
                  <c:v>267.87432473182309</c:v>
                </c:pt>
                <c:pt idx="25">
                  <c:v>282.05850776378594</c:v>
                </c:pt>
                <c:pt idx="26">
                  <c:v>296.12073303233319</c:v>
                </c:pt>
                <c:pt idx="27">
                  <c:v>310.02520352929952</c:v>
                </c:pt>
                <c:pt idx="28">
                  <c:v>323.73938700919251</c:v>
                </c:pt>
                <c:pt idx="29">
                  <c:v>337.23390380886286</c:v>
                </c:pt>
                <c:pt idx="30">
                  <c:v>350.48241178482954</c:v>
                </c:pt>
                <c:pt idx="31">
                  <c:v>363.46148804080707</c:v>
                </c:pt>
                <c:pt idx="32">
                  <c:v>376.15050744438423</c:v>
                </c:pt>
                <c:pt idx="33">
                  <c:v>388.5315181650563</c:v>
                </c:pt>
                <c:pt idx="34">
                  <c:v>400.5891146295267</c:v>
                </c:pt>
                <c:pt idx="35">
                  <c:v>412.31030840124782</c:v>
                </c:pt>
                <c:pt idx="36">
                  <c:v>423.68439756201815</c:v>
                </c:pt>
                <c:pt idx="37">
                  <c:v>434.70283521346562</c:v>
                </c:pt>
                <c:pt idx="38">
                  <c:v>445.35909773234698</c:v>
                </c:pt>
                <c:pt idx="39">
                  <c:v>455.64855341133978</c:v>
                </c:pt>
                <c:pt idx="40">
                  <c:v>465.56833210058392</c:v>
                </c:pt>
                <c:pt idx="41">
                  <c:v>475.11719643800689</c:v>
                </c:pt>
                <c:pt idx="42">
                  <c:v>484.29541522119376</c:v>
                </c:pt>
                <c:pt idx="43">
                  <c:v>493.10463943234623</c:v>
                </c:pt>
                <c:pt idx="44">
                  <c:v>501.54778138259155</c:v>
                </c:pt>
                <c:pt idx="45">
                  <c:v>509.62889739392529</c:v>
                </c:pt>
                <c:pt idx="46">
                  <c:v>517.35307438767688</c:v>
                </c:pt>
                <c:pt idx="47">
                  <c:v>524.72632069853148</c:v>
                </c:pt>
                <c:pt idx="48">
                  <c:v>531.75546138364825</c:v>
                </c:pt>
                <c:pt idx="49">
                  <c:v>538.44803824797862</c:v>
                </c:pt>
                <c:pt idx="50">
                  <c:v>544.81221476001531</c:v>
                </c:pt>
                <c:pt idx="51">
                  <c:v>550.85668598735106</c:v>
                </c:pt>
                <c:pt idx="52">
                  <c:v>556.59059363895517</c:v>
                </c:pt>
                <c:pt idx="53">
                  <c:v>562.02344626119884</c:v>
                </c:pt>
                <c:pt idx="54">
                  <c:v>567.16504459761916</c:v>
                </c:pt>
                <c:pt idx="55">
                  <c:v>572.02541208830746</c:v>
                </c:pt>
                <c:pt idx="56">
                  <c:v>576.61473045371292</c:v>
                </c:pt>
                <c:pt idx="57">
                  <c:v>580.9432802796199</c:v>
                </c:pt>
                <c:pt idx="58">
                  <c:v>585.0213864950598</c:v>
                </c:pt>
                <c:pt idx="59">
                  <c:v>588.85936861289417</c:v>
                </c:pt>
                <c:pt idx="60">
                  <c:v>592.46749558373358</c:v>
                </c:pt>
                <c:pt idx="61">
                  <c:v>595.8559450975664</c:v>
                </c:pt>
                <c:pt idx="62">
                  <c:v>599.03476715391469</c:v>
                </c:pt>
                <c:pt idx="63">
                  <c:v>602.01385171031473</c:v>
                </c:pt>
                <c:pt idx="64">
                  <c:v>604.80290021034489</c:v>
                </c:pt>
                <c:pt idx="65">
                  <c:v>607.41140078608032</c:v>
                </c:pt>
                <c:pt idx="66">
                  <c:v>609.8486069256378</c:v>
                </c:pt>
                <c:pt idx="67">
                  <c:v>612.12351939416499</c:v>
                </c:pt>
                <c:pt idx="68">
                  <c:v>614.244871196095</c:v>
                </c:pt>
                <c:pt idx="69">
                  <c:v>616.22111536753391</c:v>
                </c:pt>
                <c:pt idx="70">
                  <c:v>618.0604153901412</c:v>
                </c:pt>
                <c:pt idx="71">
                  <c:v>619.77063802159455</c:v>
                </c:pt>
                <c:pt idx="72">
                  <c:v>621.35934834259206</c:v>
                </c:pt>
                <c:pt idx="73">
                  <c:v>622.83380682614552</c:v>
                </c:pt>
                <c:pt idx="74">
                  <c:v>624.20096824153973</c:v>
                </c:pt>
                <c:pt idx="75">
                  <c:v>625.46748221262203</c:v>
                </c:pt>
                <c:pt idx="76">
                  <c:v>626.63969525793107</c:v>
                </c:pt>
                <c:pt idx="77">
                  <c:v>627.72365414843091</c:v>
                </c:pt>
                <c:pt idx="78">
                  <c:v>628.72511042720816</c:v>
                </c:pt>
                <c:pt idx="79">
                  <c:v>629.64952594427939</c:v>
                </c:pt>
                <c:pt idx="80">
                  <c:v>630.50207926857991</c:v>
                </c:pt>
                <c:pt idx="81">
                  <c:v>631.28767284815899</c:v>
                </c:pt>
                <c:pt idx="82">
                  <c:v>632.01094079852805</c:v>
                </c:pt>
                <c:pt idx="83">
                  <c:v>632.67625720792842</c:v>
                </c:pt>
                <c:pt idx="84">
                  <c:v>633.28774485693793</c:v>
                </c:pt>
                <c:pt idx="85">
                  <c:v>633.84928425828173</c:v>
                </c:pt>
                <c:pt idx="86">
                  <c:v>634.36452293090611</c:v>
                </c:pt>
                <c:pt idx="87">
                  <c:v>634.83688483026719</c:v>
                </c:pt>
                <c:pt idx="88">
                  <c:v>635.26957986437208</c:v>
                </c:pt>
                <c:pt idx="89">
                  <c:v>635.66561343234252</c:v>
                </c:pt>
                <c:pt idx="90">
                  <c:v>636.0277959291451</c:v>
                </c:pt>
                <c:pt idx="91">
                  <c:v>636.35875216663658</c:v>
                </c:pt>
                <c:pt idx="92">
                  <c:v>636.66093066718668</c:v>
                </c:pt>
                <c:pt idx="93">
                  <c:v>636.93661279187677</c:v>
                </c:pt>
                <c:pt idx="94">
                  <c:v>637.18792167061781</c:v>
                </c:pt>
                <c:pt idx="95">
                  <c:v>637.41683090649599</c:v>
                </c:pt>
                <c:pt idx="96">
                  <c:v>637.62517303123923</c:v>
                </c:pt>
                <c:pt idx="97">
                  <c:v>637.81464769291767</c:v>
                </c:pt>
                <c:pt idx="98">
                  <c:v>637.9868295608527</c:v>
                </c:pt>
                <c:pt idx="99">
                  <c:v>638.14317593622059</c:v>
                </c:pt>
                <c:pt idx="100">
                  <c:v>638.28503406002392</c:v>
                </c:pt>
                <c:pt idx="101">
                  <c:v>638.41364811296853</c:v>
                </c:pt>
                <c:pt idx="102">
                  <c:v>638.53016590435016</c:v>
                </c:pt>
                <c:pt idx="103">
                  <c:v>638.63564524933565</c:v>
                </c:pt>
                <c:pt idx="104">
                  <c:v>638.73106003603505</c:v>
                </c:pt>
                <c:pt idx="105">
                  <c:v>638.81730598552804</c:v>
                </c:pt>
                <c:pt idx="106">
                  <c:v>638.8952061095307</c:v>
                </c:pt>
                <c:pt idx="107">
                  <c:v>638.96551587170347</c:v>
                </c:pt>
                <c:pt idx="108">
                  <c:v>639.02892805971305</c:v>
                </c:pt>
                <c:pt idx="109">
                  <c:v>639.08607737608349</c:v>
                </c:pt>
                <c:pt idx="110">
                  <c:v>639.13754475663541</c:v>
                </c:pt>
                <c:pt idx="111">
                  <c:v>639.18386142591237</c:v>
                </c:pt>
                <c:pt idx="112">
                  <c:v>639.22551269946177</c:v>
                </c:pt>
                <c:pt idx="113">
                  <c:v>639.26294154317861</c:v>
                </c:pt>
                <c:pt idx="114">
                  <c:v>639.29655190014626</c:v>
                </c:pt>
                <c:pt idx="115">
                  <c:v>639.32671179554166</c:v>
                </c:pt>
                <c:pt idx="116">
                  <c:v>639.35375623021082</c:v>
                </c:pt>
                <c:pt idx="117">
                  <c:v>639.37798987348344</c:v>
                </c:pt>
                <c:pt idx="118">
                  <c:v>639.39968956569601</c:v>
                </c:pt>
                <c:pt idx="119">
                  <c:v>639.41910664072702</c:v>
                </c:pt>
                <c:pt idx="120">
                  <c:v>639.43646907864218</c:v>
                </c:pt>
                <c:pt idx="121">
                  <c:v>639.45198349829309</c:v>
                </c:pt>
                <c:pt idx="122">
                  <c:v>639.46583699942823</c:v>
                </c:pt>
                <c:pt idx="123">
                  <c:v>639.47819886356285</c:v>
                </c:pt>
                <c:pt idx="124">
                  <c:v>639.48922212251887</c:v>
                </c:pt>
                <c:pt idx="125">
                  <c:v>639.49904500319394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5E3-4FE4-B742-7FAD35A14FA5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S12'!$H$128:$H$251</c:f>
              <c:numCache>
                <c:formatCode>0</c:formatCode>
                <c:ptCount val="124"/>
                <c:pt idx="0">
                  <c:v>59.390645796900913</c:v>
                </c:pt>
                <c:pt idx="1">
                  <c:v>59.427536857620566</c:v>
                </c:pt>
                <c:pt idx="2">
                  <c:v>59.509192619789928</c:v>
                </c:pt>
                <c:pt idx="3">
                  <c:v>59.625298687234363</c:v>
                </c:pt>
                <c:pt idx="4">
                  <c:v>62.158574050219954</c:v>
                </c:pt>
                <c:pt idx="5">
                  <c:v>66.60258229756414</c:v>
                </c:pt>
                <c:pt idx="6">
                  <c:v>72.578890298776741</c:v>
                </c:pt>
                <c:pt idx="7">
                  <c:v>79.875123469823052</c:v>
                </c:pt>
                <c:pt idx="8">
                  <c:v>88.336650096306585</c:v>
                </c:pt>
                <c:pt idx="9">
                  <c:v>97.837591181350035</c:v>
                </c:pt>
                <c:pt idx="10">
                  <c:v>108.26902064670651</c:v>
                </c:pt>
                <c:pt idx="11">
                  <c:v>119.533173456486</c:v>
                </c:pt>
                <c:pt idx="12">
                  <c:v>131.54027719960402</c:v>
                </c:pt>
                <c:pt idx="13">
                  <c:v>144.20669574618114</c:v>
                </c:pt>
                <c:pt idx="14">
                  <c:v>157.45379187048582</c:v>
                </c:pt>
                <c:pt idx="15">
                  <c:v>171.20720996311093</c:v>
                </c:pt>
                <c:pt idx="16">
                  <c:v>185.39641560535085</c:v>
                </c:pt>
                <c:pt idx="17">
                  <c:v>199.95439713895541</c:v>
                </c:pt>
                <c:pt idx="18">
                  <c:v>214.81747131137934</c:v>
                </c:pt>
                <c:pt idx="19">
                  <c:v>229.92515621332018</c:v>
                </c:pt>
                <c:pt idx="20">
                  <c:v>245.22008740345359</c:v>
                </c:pt>
                <c:pt idx="21">
                  <c:v>260.64796103188377</c:v>
                </c:pt>
                <c:pt idx="22">
                  <c:v>276.15749289176711</c:v>
                </c:pt>
                <c:pt idx="23">
                  <c:v>291.70038573886234</c:v>
                </c:pt>
                <c:pt idx="24">
                  <c:v>307.2312995522588</c:v>
                </c:pt>
                <c:pt idx="25">
                  <c:v>322.70782104375752</c:v>
                </c:pt>
                <c:pt idx="26">
                  <c:v>338.09042989120729</c:v>
                </c:pt>
                <c:pt idx="27">
                  <c:v>353.34246002008257</c:v>
                </c:pt>
                <c:pt idx="28">
                  <c:v>368.4300548835617</c:v>
                </c:pt>
                <c:pt idx="29">
                  <c:v>383.32211615798468</c:v>
                </c:pt>
                <c:pt idx="30">
                  <c:v>397.99024562093359</c:v>
                </c:pt>
                <c:pt idx="31">
                  <c:v>412.40868024315603</c:v>
                </c:pt>
                <c:pt idx="32">
                  <c:v>426.55422072413751</c:v>
                </c:pt>
                <c:pt idx="33">
                  <c:v>440.40615384940696</c:v>
                </c:pt>
                <c:pt idx="34">
                  <c:v>453.94616915663431</c:v>
                </c:pt>
                <c:pt idx="35">
                  <c:v>467.15827047549845</c:v>
                </c:pt>
                <c:pt idx="36">
                  <c:v>480.02868295930318</c:v>
                </c:pt>
                <c:pt idx="37">
                  <c:v>492.54575625927401</c:v>
                </c:pt>
                <c:pt idx="38">
                  <c:v>504.69986450907601</c:v>
                </c:pt>
                <c:pt idx="39">
                  <c:v>516.48330379040897</c:v>
                </c:pt>
                <c:pt idx="40">
                  <c:v>527.89018774299484</c:v>
                </c:pt>
                <c:pt idx="41">
                  <c:v>538.91634196586233</c:v>
                </c:pt>
                <c:pt idx="42">
                  <c:v>549.55919783330251</c:v>
                </c:pt>
                <c:pt idx="43">
                  <c:v>559.81768631959858</c:v>
                </c:pt>
                <c:pt idx="44">
                  <c:v>569.69213239287831</c:v>
                </c:pt>
                <c:pt idx="45">
                  <c:v>579.18415050122246</c:v>
                </c:pt>
                <c:pt idx="46">
                  <c:v>588.29654163448026</c:v>
                </c:pt>
                <c:pt idx="47">
                  <c:v>597.03319240376504</c:v>
                </c:pt>
                <c:pt idx="48">
                  <c:v>605.39897653818332</c:v>
                </c:pt>
                <c:pt idx="49">
                  <c:v>613.39965915543985</c:v>
                </c:pt>
                <c:pt idx="50">
                  <c:v>621.04180412023311</c:v>
                </c:pt>
                <c:pt idx="51">
                  <c:v>628.33268476213766</c:v>
                </c:pt>
                <c:pt idx="52">
                  <c:v>635.28019818345274</c:v>
                </c:pt>
                <c:pt idx="53">
                  <c:v>641.89278334757432</c:v>
                </c:pt>
                <c:pt idx="54">
                  <c:v>648.17934310007433</c:v>
                </c:pt>
                <c:pt idx="55">
                  <c:v>654.14917023814724</c:v>
                </c:pt>
                <c:pt idx="56">
                  <c:v>659.81187770951942</c:v>
                </c:pt>
                <c:pt idx="57">
                  <c:v>665.17733298951202</c:v>
                </c:pt>
                <c:pt idx="58">
                  <c:v>670.25559665478772</c:v>
                </c:pt>
                <c:pt idx="59">
                  <c:v>675.05686514445892</c:v>
                </c:pt>
                <c:pt idx="60">
                  <c:v>679.59141767375593</c:v>
                </c:pt>
                <c:pt idx="61">
                  <c:v>683.86956724234631</c:v>
                </c:pt>
                <c:pt idx="62">
                  <c:v>687.90161565863752</c:v>
                </c:pt>
                <c:pt idx="63">
                  <c:v>691.69781248299842</c:v>
                </c:pt>
                <c:pt idx="64">
                  <c:v>695.26831777666848</c:v>
                </c:pt>
                <c:pt idx="65">
                  <c:v>698.62316852921685</c:v>
                </c:pt>
                <c:pt idx="66">
                  <c:v>701.77224862558785</c:v>
                </c:pt>
                <c:pt idx="67">
                  <c:v>704.72526220398765</c:v>
                </c:pt>
                <c:pt idx="68">
                  <c:v>707.49171024802422</c:v>
                </c:pt>
                <c:pt idx="69">
                  <c:v>710.08087025045472</c:v>
                </c:pt>
                <c:pt idx="70">
                  <c:v>712.50177878153374</c:v>
                </c:pt>
                <c:pt idx="71">
                  <c:v>714.76321679219029</c:v>
                </c:pt>
                <c:pt idx="72">
                  <c:v>716.87369748090634</c:v>
                </c:pt>
                <c:pt idx="73">
                  <c:v>718.84145655315342</c:v>
                </c:pt>
                <c:pt idx="74">
                  <c:v>720.67444470342741</c:v>
                </c:pt>
                <c:pt idx="75">
                  <c:v>722.38032215216128</c:v>
                </c:pt>
                <c:pt idx="76">
                  <c:v>723.96645507300093</c:v>
                </c:pt>
                <c:pt idx="77">
                  <c:v>725.43991374996222</c:v>
                </c:pt>
                <c:pt idx="78">
                  <c:v>726.80747230874783</c:v>
                </c:pt>
                <c:pt idx="79">
                  <c:v>728.07560987186753</c:v>
                </c:pt>
                <c:pt idx="80">
                  <c:v>729.25051299310201</c:v>
                </c:pt>
                <c:pt idx="81">
                  <c:v>730.33807923314021</c:v>
                </c:pt>
                <c:pt idx="82">
                  <c:v>731.3439217448589</c:v>
                </c:pt>
                <c:pt idx="83">
                  <c:v>732.27337474357546</c:v>
                </c:pt>
                <c:pt idx="84">
                  <c:v>733.13149974465159</c:v>
                </c:pt>
                <c:pt idx="85">
                  <c:v>733.92309245794945</c:v>
                </c:pt>
                <c:pt idx="86">
                  <c:v>734.65269023581561</c:v>
                </c:pt>
                <c:pt idx="87">
                  <c:v>735.32457997839515</c:v>
                </c:pt>
                <c:pt idx="88">
                  <c:v>735.94280640714874</c:v>
                </c:pt>
                <c:pt idx="89">
                  <c:v>736.51118062437547</c:v>
                </c:pt>
                <c:pt idx="90">
                  <c:v>737.03328888332101</c:v>
                </c:pt>
                <c:pt idx="91">
                  <c:v>737.51250150003011</c:v>
                </c:pt>
                <c:pt idx="92">
                  <c:v>737.95198184444905</c:v>
                </c:pt>
                <c:pt idx="93">
                  <c:v>738.35469535439609</c:v>
                </c:pt>
                <c:pt idx="94">
                  <c:v>738.7234185218424</c:v>
                </c:pt>
                <c:pt idx="95">
                  <c:v>739.06074780650692</c:v>
                </c:pt>
                <c:pt idx="96">
                  <c:v>739.36910843702162</c:v>
                </c:pt>
                <c:pt idx="97">
                  <c:v>739.65076306488095</c:v>
                </c:pt>
                <c:pt idx="98">
                  <c:v>739.90782024104317</c:v>
                </c:pt>
                <c:pt idx="99">
                  <c:v>740.14224268939438</c:v>
                </c:pt>
                <c:pt idx="100">
                  <c:v>740.35585535532732</c:v>
                </c:pt>
                <c:pt idx="101">
                  <c:v>740.55035321142634</c:v>
                </c:pt>
                <c:pt idx="102">
                  <c:v>740.72730880569713</c:v>
                </c:pt>
                <c:pt idx="103">
                  <c:v>740.8881795409327</c:v>
                </c:pt>
                <c:pt idx="104">
                  <c:v>741.03431467669236</c:v>
                </c:pt>
                <c:pt idx="105">
                  <c:v>741.16696204797631</c:v>
                </c:pt>
                <c:pt idx="106">
                  <c:v>741.28727449703661</c:v>
                </c:pt>
                <c:pt idx="107">
                  <c:v>741.39631601687461</c:v>
                </c:pt>
                <c:pt idx="108">
                  <c:v>741.49506760685404</c:v>
                </c:pt>
                <c:pt idx="109">
                  <c:v>741.58443284251484</c:v>
                </c:pt>
                <c:pt idx="110">
                  <c:v>741.66524316313348</c:v>
                </c:pt>
                <c:pt idx="111">
                  <c:v>741.73826288182943</c:v>
                </c:pt>
                <c:pt idx="112">
                  <c:v>741.80419392410624</c:v>
                </c:pt>
                <c:pt idx="113">
                  <c:v>741.86368030162885</c:v>
                </c:pt>
                <c:pt idx="114">
                  <c:v>741.91731232880466</c:v>
                </c:pt>
                <c:pt idx="115">
                  <c:v>741.965630590361</c:v>
                </c:pt>
                <c:pt idx="116">
                  <c:v>742.00912966860335</c:v>
                </c:pt>
                <c:pt idx="117">
                  <c:v>742.04826163942403</c:v>
                </c:pt>
                <c:pt idx="118">
                  <c:v>742.08343934640232</c:v>
                </c:pt>
                <c:pt idx="119">
                  <c:v>742.11503946251821</c:v>
                </c:pt>
                <c:pt idx="120">
                  <c:v>742.14340534909945</c:v>
                </c:pt>
                <c:pt idx="121">
                  <c:v>742.16884972164291</c:v>
                </c:pt>
                <c:pt idx="122">
                  <c:v>742.1916571321068</c:v>
                </c:pt>
                <c:pt idx="123">
                  <c:v>742.21208627717203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5E3-4FE4-B742-7FAD35A14FA5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S12'!$K$131:$K$251</c:f>
              <c:numCache>
                <c:formatCode>0</c:formatCode>
                <c:ptCount val="121"/>
                <c:pt idx="0">
                  <c:v>64.096812040774012</c:v>
                </c:pt>
                <c:pt idx="1">
                  <c:v>65.748313410279479</c:v>
                </c:pt>
                <c:pt idx="2">
                  <c:v>69.470740410681628</c:v>
                </c:pt>
                <c:pt idx="3">
                  <c:v>74.79032791046825</c:v>
                </c:pt>
                <c:pt idx="4">
                  <c:v>81.486152627077217</c:v>
                </c:pt>
                <c:pt idx="5">
                  <c:v>89.404904291666298</c:v>
                </c:pt>
                <c:pt idx="6">
                  <c:v>98.424538127476694</c:v>
                </c:pt>
                <c:pt idx="7">
                  <c:v>108.44059829140701</c:v>
                </c:pt>
                <c:pt idx="8">
                  <c:v>119.359764849204</c:v>
                </c:pt>
                <c:pt idx="9">
                  <c:v>131.09640486920478</c:v>
                </c:pt>
                <c:pt idx="10">
                  <c:v>143.57058205501789</c:v>
                </c:pt>
                <c:pt idx="11">
                  <c:v>156.70685084409945</c:v>
                </c:pt>
                <c:pt idx="12">
                  <c:v>170.43350383433153</c:v>
                </c:pt>
                <c:pt idx="13">
                  <c:v>184.68209501343495</c:v>
                </c:pt>
                <c:pt idx="14">
                  <c:v>199.38713700502092</c:v>
                </c:pt>
                <c:pt idx="15">
                  <c:v>214.48591078037725</c:v>
                </c:pt>
                <c:pt idx="16">
                  <c:v>229.91834898274737</c:v>
                </c:pt>
                <c:pt idx="17">
                  <c:v>245.6269674678183</c:v>
                </c:pt>
                <c:pt idx="18">
                  <c:v>261.55682798547116</c:v>
                </c:pt>
                <c:pt idx="19">
                  <c:v>277.65552026369835</c:v>
                </c:pt>
                <c:pt idx="20">
                  <c:v>293.87315528749969</c:v>
                </c:pt>
                <c:pt idx="21">
                  <c:v>310.16236397009624</c:v>
                </c:pt>
                <c:pt idx="22">
                  <c:v>326.478297092243</c:v>
                </c:pt>
                <c:pt idx="23">
                  <c:v>342.77862358351854</c:v>
                </c:pt>
                <c:pt idx="24">
                  <c:v>359.02352509169964</c:v>
                </c:pt>
                <c:pt idx="25">
                  <c:v>375.17568543247722</c:v>
                </c:pt>
                <c:pt idx="26">
                  <c:v>391.20027399745834</c:v>
                </c:pt>
                <c:pt idx="27">
                  <c:v>407.06492256802568</c:v>
                </c:pt>
                <c:pt idx="28">
                  <c:v>422.73969526642679</c:v>
                </c:pt>
                <c:pt idx="29">
                  <c:v>438.19705159476143</c:v>
                </c:pt>
                <c:pt idx="30">
                  <c:v>453.41180268235502</c:v>
                </c:pt>
                <c:pt idx="31">
                  <c:v>468.36106099329118</c:v>
                </c:pt>
                <c:pt idx="32">
                  <c:v>483.02418384661348</c:v>
                </c:pt>
                <c:pt idx="33">
                  <c:v>497.38271117796836</c:v>
                </c:pt>
                <c:pt idx="34">
                  <c:v>511.42029802771793</c:v>
                </c:pt>
                <c:pt idx="35">
                  <c:v>525.12264228045899</c:v>
                </c:pt>
                <c:pt idx="36">
                  <c:v>538.47740820714864</c:v>
                </c:pt>
                <c:pt idx="37">
                  <c:v>551.47414637593874</c:v>
                </c:pt>
                <c:pt idx="38">
                  <c:v>564.10421050321395</c:v>
                </c:pt>
                <c:pt idx="39">
                  <c:v>576.36067181367753</c:v>
                </c:pt>
                <c:pt idx="40">
                  <c:v>588.23823146900384</c:v>
                </c:pt>
                <c:pt idx="41">
                  <c:v>599.73313160959242</c:v>
                </c:pt>
                <c:pt idx="42">
                  <c:v>610.84306553433635</c:v>
                </c:pt>
                <c:pt idx="43">
                  <c:v>621.56708751986207</c:v>
                </c:pt>
                <c:pt idx="44">
                  <c:v>631.90552275416178</c:v>
                </c:pt>
                <c:pt idx="45">
                  <c:v>641.85987783053918</c:v>
                </c:pt>
                <c:pt idx="46">
                  <c:v>651.43275221698457</c:v>
                </c:pt>
                <c:pt idx="47">
                  <c:v>660.6277510839318</c:v>
                </c:pt>
                <c:pt idx="48">
                  <c:v>669.44939984032953</c:v>
                </c:pt>
                <c:pt idx="49">
                  <c:v>677.90306069450094</c:v>
                </c:pt>
                <c:pt idx="50">
                  <c:v>685.99485152273394</c:v>
                </c:pt>
                <c:pt idx="51">
                  <c:v>693.73156729526511</c:v>
                </c:pt>
                <c:pt idx="52">
                  <c:v>701.12060427657661</c:v>
                </c:pt>
                <c:pt idx="53">
                  <c:v>708.16988718499306</c:v>
                </c:pt>
                <c:pt idx="54">
                  <c:v>714.88779946563716</c:v>
                </c:pt>
                <c:pt idx="55">
                  <c:v>721.28311680107026</c:v>
                </c:pt>
                <c:pt idx="56">
                  <c:v>727.36494395557986</c:v>
                </c:pt>
                <c:pt idx="57">
                  <c:v>733.14265502218177</c:v>
                </c:pt>
                <c:pt idx="58">
                  <c:v>738.62583711609852</c:v>
                </c:pt>
                <c:pt idx="59">
                  <c:v>743.82423753482169</c:v>
                </c:pt>
                <c:pt idx="60">
                  <c:v>748.74771438294943</c:v>
                </c:pt>
                <c:pt idx="61">
                  <c:v>753.40619063977954</c:v>
                </c:pt>
                <c:pt idx="62">
                  <c:v>757.80961162922813</c:v>
                </c:pt>
                <c:pt idx="63">
                  <c:v>761.96790583497432</c:v>
                </c:pt>
                <c:pt idx="64">
                  <c:v>765.89094898879432</c:v>
                </c:pt>
                <c:pt idx="65">
                  <c:v>769.58853134683534</c:v>
                </c:pt>
                <c:pt idx="66">
                  <c:v>773.07032805702454</c:v>
                </c:pt>
                <c:pt idx="67">
                  <c:v>776.34587251085168</c:v>
                </c:pt>
                <c:pt idx="68">
                  <c:v>779.42453256438023</c:v>
                </c:pt>
                <c:pt idx="69">
                  <c:v>782.3154895063999</c:v>
                </c:pt>
                <c:pt idx="70">
                  <c:v>785.02771964612361</c:v>
                </c:pt>
                <c:pt idx="71">
                  <c:v>787.56997838861218</c:v>
                </c:pt>
                <c:pt idx="72">
                  <c:v>789.95078666314089</c:v>
                </c:pt>
                <c:pt idx="73">
                  <c:v>792.178419567888</c:v>
                </c:pt>
                <c:pt idx="74">
                  <c:v>794.26089709354756</c:v>
                </c:pt>
                <c:pt idx="75">
                  <c:v>796.20597678866648</c:v>
                </c:pt>
                <c:pt idx="76">
                  <c:v>798.02114823055695</c:v>
                </c:pt>
                <c:pt idx="77">
                  <c:v>799.71362916750991</c:v>
                </c:pt>
                <c:pt idx="78">
                  <c:v>801.29036320057867</c:v>
                </c:pt>
                <c:pt idx="79">
                  <c:v>802.75801887638715</c:v>
                </c:pt>
                <c:pt idx="80">
                  <c:v>804.12299006612898</c:v>
                </c:pt>
                <c:pt idx="81">
                  <c:v>805.39139751010487</c:v>
                </c:pt>
                <c:pt idx="82">
                  <c:v>806.56909141170593</c:v>
                </c:pt>
                <c:pt idx="83">
                  <c:v>807.66165496963424</c:v>
                </c:pt>
                <c:pt idx="84">
                  <c:v>808.67440874228646</c:v>
                </c:pt>
                <c:pt idx="85">
                  <c:v>809.61241574355302</c:v>
                </c:pt>
                <c:pt idx="86">
                  <c:v>810.48048717474046</c:v>
                </c:pt>
                <c:pt idx="87">
                  <c:v>811.28318870287512</c:v>
                </c:pt>
                <c:pt idx="88">
                  <c:v>812.02484720121493</c:v>
                </c:pt>
                <c:pt idx="89">
                  <c:v>812.7095578733738</c:v>
                </c:pt>
                <c:pt idx="90">
                  <c:v>813.34119168797918</c:v>
                </c:pt>
                <c:pt idx="91">
                  <c:v>813.92340305622702</c:v>
                </c:pt>
                <c:pt idx="92">
                  <c:v>814.45963769002935</c:v>
                </c:pt>
                <c:pt idx="93">
                  <c:v>814.9531405836351</c:v>
                </c:pt>
                <c:pt idx="94">
                  <c:v>815.40696406664381</c:v>
                </c:pt>
                <c:pt idx="95">
                  <c:v>815.8239758811734</c:v>
                </c:pt>
                <c:pt idx="96">
                  <c:v>816.20686724060511</c:v>
                </c:pt>
                <c:pt idx="97">
                  <c:v>816.55816083177183</c:v>
                </c:pt>
                <c:pt idx="98">
                  <c:v>816.88021872668912</c:v>
                </c:pt>
                <c:pt idx="99">
                  <c:v>817.17525017392938</c:v>
                </c:pt>
                <c:pt idx="100">
                  <c:v>817.44531924351861</c:v>
                </c:pt>
                <c:pt idx="101">
                  <c:v>817.69235230277832</c:v>
                </c:pt>
                <c:pt idx="102">
                  <c:v>817.91814530385125</c:v>
                </c:pt>
                <c:pt idx="103">
                  <c:v>818.12437086672787</c:v>
                </c:pt>
                <c:pt idx="104">
                  <c:v>818.31258514445381</c:v>
                </c:pt>
                <c:pt idx="105">
                  <c:v>818.48423445982701</c:v>
                </c:pt>
                <c:pt idx="106">
                  <c:v>818.64066170531657</c:v>
                </c:pt>
                <c:pt idx="107">
                  <c:v>818.78311250014053</c:v>
                </c:pt>
                <c:pt idx="108">
                  <c:v>818.91274110044696</c:v>
                </c:pt>
                <c:pt idx="109">
                  <c:v>819.03061606035772</c:v>
                </c:pt>
                <c:pt idx="110">
                  <c:v>819.13772564325882</c:v>
                </c:pt>
                <c:pt idx="111">
                  <c:v>819.23498298417655</c:v>
                </c:pt>
                <c:pt idx="112">
                  <c:v>819.32323100536394</c:v>
                </c:pt>
                <c:pt idx="113">
                  <c:v>819.40324708835078</c:v>
                </c:pt>
                <c:pt idx="114">
                  <c:v>819.47574750669685</c:v>
                </c:pt>
                <c:pt idx="115">
                  <c:v>819.54139162453316</c:v>
                </c:pt>
                <c:pt idx="116">
                  <c:v>819.60078586669488</c:v>
                </c:pt>
                <c:pt idx="117">
                  <c:v>819.65448746685593</c:v>
                </c:pt>
                <c:pt idx="118">
                  <c:v>819.70300800056407</c:v>
                </c:pt>
                <c:pt idx="119">
                  <c:v>819.74681671047756</c:v>
                </c:pt>
                <c:pt idx="120">
                  <c:v>819.78634363140259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5E3-4FE4-B742-7FAD35A14FA5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S12'!$M$131:$M$251</c:f>
              <c:numCache>
                <c:formatCode>0</c:formatCode>
                <c:ptCount val="121"/>
                <c:pt idx="0">
                  <c:v>67.500148515860019</c:v>
                </c:pt>
                <c:pt idx="1">
                  <c:v>69.100315300100533</c:v>
                </c:pt>
                <c:pt idx="2">
                  <c:v>72.733544029767927</c:v>
                </c:pt>
                <c:pt idx="3">
                  <c:v>77.947026790249879</c:v>
                </c:pt>
                <c:pt idx="4">
                  <c:v>84.52961710370937</c:v>
                </c:pt>
                <c:pt idx="5">
                  <c:v>92.335164081160883</c:v>
                </c:pt>
                <c:pt idx="6">
                  <c:v>101.24761772863178</c:v>
                </c:pt>
                <c:pt idx="7">
                  <c:v>111.16784454169931</c:v>
                </c:pt>
                <c:pt idx="8">
                  <c:v>122.00737971547244</c:v>
                </c:pt>
                <c:pt idx="9">
                  <c:v>133.68507124727421</c:v>
                </c:pt>
                <c:pt idx="10">
                  <c:v>146.12513178127381</c:v>
                </c:pt>
                <c:pt idx="11">
                  <c:v>159.25594998272675</c:v>
                </c:pt>
                <c:pt idx="12">
                  <c:v>173.00934260110932</c:v>
                </c:pt>
                <c:pt idx="13">
                  <c:v>187.32007608073707</c:v>
                </c:pt>
                <c:pt idx="14">
                  <c:v>202.12555946703344</c:v>
                </c:pt>
                <c:pt idx="15">
                  <c:v>217.36564910600714</c:v>
                </c:pt>
                <c:pt idx="16">
                  <c:v>232.98252750505867</c:v>
                </c:pt>
                <c:pt idx="17">
                  <c:v>248.9206316934908</c:v>
                </c:pt>
                <c:pt idx="18">
                  <c:v>265.12661444177832</c:v>
                </c:pt>
                <c:pt idx="19">
                  <c:v>281.5493268407082</c:v>
                </c:pt>
                <c:pt idx="20">
                  <c:v>298.13981414373029</c:v>
                </c:pt>
                <c:pt idx="21">
                  <c:v>314.85131909088295</c:v>
                </c:pt>
                <c:pt idx="22">
                  <c:v>331.6392885477444</c:v>
                </c:pt>
                <c:pt idx="23">
                  <c:v>348.46138044533438</c:v>
                </c:pt>
                <c:pt idx="24">
                  <c:v>365.27746884600504</c:v>
                </c:pt>
                <c:pt idx="25">
                  <c:v>382.04964558251095</c:v>
                </c:pt>
                <c:pt idx="26">
                  <c:v>398.74221738610959</c:v>
                </c:pt>
                <c:pt idx="27">
                  <c:v>415.32169777750306</c:v>
                </c:pt>
                <c:pt idx="28">
                  <c:v>431.75679327101028</c:v>
                </c:pt>
                <c:pt idx="29">
                  <c:v>448.01838365793031</c:v>
                </c:pt>
                <c:pt idx="30">
                  <c:v>464.07949630422615</c:v>
                </c:pt>
                <c:pt idx="31">
                  <c:v>479.91527453075861</c:v>
                </c:pt>
                <c:pt idx="32">
                  <c:v>495.50294024906151</c:v>
                </c:pt>
                <c:pt idx="33">
                  <c:v>510.82175110769936</c:v>
                </c:pt>
                <c:pt idx="34">
                  <c:v>525.85295246789383</c:v>
                </c:pt>
                <c:pt idx="35">
                  <c:v>540.57972457565165</c:v>
                </c:pt>
                <c:pt idx="36">
                  <c:v>554.98712533360072</c:v>
                </c:pt>
                <c:pt idx="37">
                  <c:v>569.06202910121942</c:v>
                </c:pt>
                <c:pt idx="38">
                  <c:v>582.79306196874882</c:v>
                </c:pt>
                <c:pt idx="39">
                  <c:v>596.17053395913013</c:v>
                </c:pt>
                <c:pt idx="40">
                  <c:v>609.18636861499931</c:v>
                </c:pt>
                <c:pt idx="41">
                  <c:v>621.83403042496013</c:v>
                </c:pt>
                <c:pt idx="42">
                  <c:v>634.10845053592766</c:v>
                </c:pt>
                <c:pt idx="43">
                  <c:v>646.00595118696253</c:v>
                </c:pt>
                <c:pt idx="44">
                  <c:v>657.52416928534922</c:v>
                </c:pt>
                <c:pt idx="45">
                  <c:v>668.66197952820539</c:v>
                </c:pt>
                <c:pt idx="46">
                  <c:v>679.4194174532272</c:v>
                </c:pt>
                <c:pt idx="47">
                  <c:v>689.79760278063577</c:v>
                </c:pt>
                <c:pt idx="48">
                  <c:v>699.798663385444</c:v>
                </c:pt>
                <c:pt idx="49">
                  <c:v>709.4256602151338</c:v>
                </c:pt>
                <c:pt idx="50">
                  <c:v>718.68251344310784</c:v>
                </c:pt>
                <c:pt idx="51">
                  <c:v>727.57393012306511</c:v>
                </c:pt>
                <c:pt idx="52">
                  <c:v>736.10533358408338</c:v>
                </c:pt>
                <c:pt idx="53">
                  <c:v>744.2827947808928</c:v>
                </c:pt>
                <c:pt idx="54">
                  <c:v>752.11296578875942</c:v>
                </c:pt>
                <c:pt idx="55">
                  <c:v>759.60301560784433</c:v>
                </c:pt>
                <c:pt idx="56">
                  <c:v>766.76056841791922</c:v>
                </c:pt>
                <c:pt idx="57">
                  <c:v>773.59364440114814</c:v>
                </c:pt>
                <c:pt idx="58">
                  <c:v>780.11060322832247</c:v>
                </c:pt>
                <c:pt idx="59">
                  <c:v>786.32009028263724</c:v>
                </c:pt>
                <c:pt idx="60">
                  <c:v>792.23098567486284</c:v>
                </c:pt>
                <c:pt idx="61">
                  <c:v>797.85235608466746</c:v>
                </c:pt>
                <c:pt idx="62">
                  <c:v>803.19340944496128</c:v>
                </c:pt>
                <c:pt idx="63">
                  <c:v>808.26345246948711</c:v>
                </c:pt>
                <c:pt idx="64">
                  <c:v>813.07185100847073</c:v>
                </c:pt>
                <c:pt idx="65">
                  <c:v>817.62799320302759</c:v>
                </c:pt>
                <c:pt idx="66">
                  <c:v>821.9412553961879</c:v>
                </c:pt>
                <c:pt idx="67">
                  <c:v>826.02097074676487</c:v>
                </c:pt>
                <c:pt idx="68">
                  <c:v>829.87640048200501</c:v>
                </c:pt>
                <c:pt idx="69">
                  <c:v>833.51670771575925</c:v>
                </c:pt>
                <c:pt idx="70">
                  <c:v>836.95093375100328</c:v>
                </c:pt>
                <c:pt idx="71">
                  <c:v>840.18797677868747</c:v>
                </c:pt>
                <c:pt idx="72">
                  <c:v>843.2365728791774</c:v>
                </c:pt>
                <c:pt idx="73">
                  <c:v>846.10527922785161</c:v>
                </c:pt>
                <c:pt idx="74">
                  <c:v>848.80245940271584</c:v>
                </c:pt>
                <c:pt idx="75">
                  <c:v>851.33627068911278</c:v>
                </c:pt>
                <c:pt idx="76">
                  <c:v>853.71465327469446</c:v>
                </c:pt>
                <c:pt idx="77">
                  <c:v>855.94532122671228</c:v>
                </c:pt>
                <c:pt idx="78">
                  <c:v>858.03575514332363</c:v>
                </c:pt>
                <c:pt idx="79">
                  <c:v>859.99319637092674</c:v>
                </c:pt>
                <c:pt idx="80">
                  <c:v>861.82464268047659</c:v>
                </c:pt>
                <c:pt idx="81">
                  <c:v>863.53684529723625</c:v>
                </c:pt>
                <c:pt idx="82">
                  <c:v>865.13630718041964</c:v>
                </c:pt>
                <c:pt idx="83">
                  <c:v>866.62928245161379</c:v>
                </c:pt>
                <c:pt idx="84">
                  <c:v>868.0217768737142</c:v>
                </c:pt>
                <c:pt idx="85">
                  <c:v>869.31954928525829</c:v>
                </c:pt>
                <c:pt idx="86">
                  <c:v>870.528113898485</c:v>
                </c:pt>
                <c:pt idx="87">
                  <c:v>871.65274337314099</c:v>
                </c:pt>
                <c:pt idx="88">
                  <c:v>872.69847258189895</c:v>
                </c:pt>
                <c:pt idx="89">
                  <c:v>873.67010298728542</c:v>
                </c:pt>
                <c:pt idx="90">
                  <c:v>874.57220755411436</c:v>
                </c:pt>
                <c:pt idx="91">
                  <c:v>875.40913612561565</c:v>
                </c:pt>
                <c:pt idx="92">
                  <c:v>876.18502119566654</c:v>
                </c:pt>
                <c:pt idx="93">
                  <c:v>876.90378401374801</c:v>
                </c:pt>
                <c:pt idx="94">
                  <c:v>877.56914096345326</c:v>
                </c:pt>
                <c:pt idx="95">
                  <c:v>878.18461015951834</c:v>
                </c:pt>
                <c:pt idx="96">
                  <c:v>878.75351821241736</c:v>
                </c:pt>
                <c:pt idx="97">
                  <c:v>879.27900711355664</c:v>
                </c:pt>
                <c:pt idx="98">
                  <c:v>879.76404119796575</c:v>
                </c:pt>
                <c:pt idx="99">
                  <c:v>880.21141414514352</c:v>
                </c:pt>
                <c:pt idx="100">
                  <c:v>880.62375598232745</c:v>
                </c:pt>
                <c:pt idx="101">
                  <c:v>881.00354005792599</c:v>
                </c:pt>
                <c:pt idx="102">
                  <c:v>881.3530899561722</c:v>
                </c:pt>
                <c:pt idx="103">
                  <c:v>881.67458632720763</c:v>
                </c:pt>
                <c:pt idx="104">
                  <c:v>881.97007360980444</c:v>
                </c:pt>
                <c:pt idx="105">
                  <c:v>882.24146662675219</c:v>
                </c:pt>
                <c:pt idx="106">
                  <c:v>882.49055703559804</c:v>
                </c:pt>
                <c:pt idx="107">
                  <c:v>882.71901961991364</c:v>
                </c:pt>
                <c:pt idx="108">
                  <c:v>882.92841840858625</c:v>
                </c:pt>
                <c:pt idx="109">
                  <c:v>883.1202126127863</c:v>
                </c:pt>
                <c:pt idx="110">
                  <c:v>883.29576237226013</c:v>
                </c:pt>
                <c:pt idx="111">
                  <c:v>883.45633430443308</c:v>
                </c:pt>
                <c:pt idx="112">
                  <c:v>883.60310685149341</c:v>
                </c:pt>
                <c:pt idx="113">
                  <c:v>883.7371754221648</c:v>
                </c:pt>
                <c:pt idx="114">
                  <c:v>883.85955732626871</c:v>
                </c:pt>
                <c:pt idx="115">
                  <c:v>883.97119650143804</c:v>
                </c:pt>
                <c:pt idx="116">
                  <c:v>884.07296803247459</c:v>
                </c:pt>
                <c:pt idx="117">
                  <c:v>884.16568246484701</c:v>
                </c:pt>
                <c:pt idx="118">
                  <c:v>884.25008991471998</c:v>
                </c:pt>
                <c:pt idx="119">
                  <c:v>884.32688397868537</c:v>
                </c:pt>
                <c:pt idx="120">
                  <c:v>884.39670544704734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5E3-4FE4-B742-7FAD35A14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4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S12'!$B$121:$B$251</c:f>
              <c:numCache>
                <c:formatCode>0</c:formatCode>
                <c:ptCount val="131"/>
                <c:pt idx="0">
                  <c:v>40.49319599522596</c:v>
                </c:pt>
                <c:pt idx="1">
                  <c:v>40.581042759093179</c:v>
                </c:pt>
                <c:pt idx="2">
                  <c:v>40.746135078160194</c:v>
                </c:pt>
                <c:pt idx="3">
                  <c:v>40.962682985057938</c:v>
                </c:pt>
                <c:pt idx="4">
                  <c:v>41.221229354367495</c:v>
                </c:pt>
                <c:pt idx="5">
                  <c:v>41.516227034771816</c:v>
                </c:pt>
                <c:pt idx="6">
                  <c:v>41.843886292789705</c:v>
                </c:pt>
                <c:pt idx="7">
                  <c:v>42.201392769931203</c:v>
                </c:pt>
                <c:pt idx="8">
                  <c:v>42.586541601009628</c:v>
                </c:pt>
                <c:pt idx="9">
                  <c:v>42.997539479045713</c:v>
                </c:pt>
                <c:pt idx="10">
                  <c:v>43.432886729590564</c:v>
                </c:pt>
                <c:pt idx="11">
                  <c:v>48.905487010626302</c:v>
                </c:pt>
                <c:pt idx="12">
                  <c:v>55.981976212644213</c:v>
                </c:pt>
                <c:pt idx="13">
                  <c:v>64.281938101140327</c:v>
                </c:pt>
                <c:pt idx="14">
                  <c:v>73.557679670543678</c:v>
                </c:pt>
                <c:pt idx="15">
                  <c:v>83.622664623532273</c:v>
                </c:pt>
                <c:pt idx="16">
                  <c:v>94.325744399147084</c:v>
                </c:pt>
                <c:pt idx="17">
                  <c:v>105.53922901140817</c:v>
                </c:pt>
                <c:pt idx="18">
                  <c:v>117.15250173575208</c:v>
                </c:pt>
                <c:pt idx="19">
                  <c:v>129.06824618041753</c:v>
                </c:pt>
                <c:pt idx="20">
                  <c:v>141.20004386048038</c:v>
                </c:pt>
                <c:pt idx="21">
                  <c:v>153.4707476402204</c:v>
                </c:pt>
                <c:pt idx="22">
                  <c:v>165.81131993423151</c:v>
                </c:pt>
                <c:pt idx="23">
                  <c:v>178.15996164982755</c:v>
                </c:pt>
                <c:pt idx="24">
                  <c:v>190.46142938861539</c:v>
                </c:pt>
                <c:pt idx="25">
                  <c:v>202.66647808316208</c:v>
                </c:pt>
                <c:pt idx="26">
                  <c:v>214.73138933744457</c:v>
                </c:pt>
                <c:pt idx="27">
                  <c:v>226.6175597397245</c:v>
                </c:pt>
                <c:pt idx="28">
                  <c:v>238.29113219057595</c:v>
                </c:pt>
                <c:pt idx="29">
                  <c:v>249.72265893951959</c:v>
                </c:pt>
                <c:pt idx="30">
                  <c:v>260.88678874383174</c:v>
                </c:pt>
                <c:pt idx="31">
                  <c:v>271.76197305453661</c:v>
                </c:pt>
                <c:pt idx="32">
                  <c:v>282.33018782417304</c:v>
                </c:pt>
                <c:pt idx="33">
                  <c:v>292.57666868558806</c:v>
                </c:pt>
                <c:pt idx="34">
                  <c:v>302.48965804223769</c:v>
                </c:pt>
                <c:pt idx="35">
                  <c:v>312.06016315078557</c:v>
                </c:pt>
                <c:pt idx="36">
                  <c:v>321.28172464182506</c:v>
                </c:pt>
                <c:pt idx="37">
                  <c:v>330.15019516589359</c:v>
                </c:pt>
                <c:pt idx="38">
                  <c:v>338.66352800554716</c:v>
                </c:pt>
                <c:pt idx="39">
                  <c:v>346.82157558547686</c:v>
                </c:pt>
                <c:pt idx="40">
                  <c:v>354.62589785963547</c:v>
                </c:pt>
                <c:pt idx="41">
                  <c:v>362.07958057020761</c:v>
                </c:pt>
                <c:pt idx="42">
                  <c:v>369.18706336765979</c:v>
                </c:pt>
                <c:pt idx="43">
                  <c:v>375.95397776104409</c:v>
                </c:pt>
                <c:pt idx="44">
                  <c:v>382.38699483849825</c:v>
                </c:pt>
                <c:pt idx="45">
                  <c:v>388.49368266329793</c:v>
                </c:pt>
                <c:pt idx="46">
                  <c:v>394.28237321378344</c:v>
                </c:pt>
                <c:pt idx="47">
                  <c:v>399.7620386980845</c:v>
                </c:pt>
                <c:pt idx="48">
                  <c:v>404.942177038328</c:v>
                </c:pt>
                <c:pt idx="49">
                  <c:v>409.83270628505062</c:v>
                </c:pt>
                <c:pt idx="50">
                  <c:v>414.44386769156773</c:v>
                </c:pt>
                <c:pt idx="51">
                  <c:v>418.78613715057816</c:v>
                </c:pt>
                <c:pt idx="52">
                  <c:v>422.87014467158326</c:v>
                </c:pt>
                <c:pt idx="53">
                  <c:v>426.70660155791154</c:v>
                </c:pt>
                <c:pt idx="54">
                  <c:v>430.30623492624488</c:v>
                </c:pt>
                <c:pt idx="55">
                  <c:v>433.67972919948511</c:v>
                </c:pt>
                <c:pt idx="56">
                  <c:v>436.83767419539561</c:v>
                </c:pt>
                <c:pt idx="57">
                  <c:v>439.79051942852067</c:v>
                </c:pt>
                <c:pt idx="58">
                  <c:v>442.54853424116203</c:v>
                </c:pt>
                <c:pt idx="59">
                  <c:v>445.12177338043193</c:v>
                </c:pt>
                <c:pt idx="60">
                  <c:v>447.52004764230549</c:v>
                </c:pt>
                <c:pt idx="61">
                  <c:v>449.75289920989661</c:v>
                </c:pt>
                <c:pt idx="62">
                  <c:v>451.82958132157279</c:v>
                </c:pt>
                <c:pt idx="63">
                  <c:v>453.75904191474871</c:v>
                </c:pt>
                <c:pt idx="64">
                  <c:v>455.5499109029584</c:v>
                </c:pt>
                <c:pt idx="65">
                  <c:v>457.21049075686159</c:v>
                </c:pt>
                <c:pt idx="66">
                  <c:v>458.74875007393644</c:v>
                </c:pt>
                <c:pt idx="67">
                  <c:v>460.17231983651533</c:v>
                </c:pt>
                <c:pt idx="68">
                  <c:v>461.48849207332455</c:v>
                </c:pt>
                <c:pt idx="69">
                  <c:v>462.70422065560018</c:v>
                </c:pt>
                <c:pt idx="70">
                  <c:v>463.82612397497962</c:v>
                </c:pt>
                <c:pt idx="71">
                  <c:v>464.8604892665694</c:v>
                </c:pt>
                <c:pt idx="72">
                  <c:v>465.81327835670777</c:v>
                </c:pt>
                <c:pt idx="73">
                  <c:v>466.69013463085821</c:v>
                </c:pt>
                <c:pt idx="74">
                  <c:v>467.49639103267555</c:v>
                </c:pt>
                <c:pt idx="75">
                  <c:v>468.23707892048924</c:v>
                </c:pt>
                <c:pt idx="76">
                  <c:v>468.91693762216136</c:v>
                </c:pt>
                <c:pt idx="77">
                  <c:v>469.540424543455</c:v>
                </c:pt>
                <c:pt idx="78">
                  <c:v>470.11172569860912</c:v>
                </c:pt>
                <c:pt idx="79">
                  <c:v>470.63476654475488</c:v>
                </c:pt>
                <c:pt idx="80">
                  <c:v>471.11322301406204</c:v>
                </c:pt>
                <c:pt idx="81">
                  <c:v>471.55053264908037</c:v>
                </c:pt>
                <c:pt idx="82">
                  <c:v>471.94990575760602</c:v>
                </c:pt>
                <c:pt idx="83">
                  <c:v>472.31433651357457</c:v>
                </c:pt>
                <c:pt idx="84">
                  <c:v>472.64661393994362</c:v>
                </c:pt>
                <c:pt idx="85">
                  <c:v>472.94933271830399</c:v>
                </c:pt>
                <c:pt idx="86">
                  <c:v>473.22490377805559</c:v>
                </c:pt>
                <c:pt idx="87">
                  <c:v>473.47556462542053</c:v>
                </c:pt>
                <c:pt idx="88">
                  <c:v>473.70338937936867</c:v>
                </c:pt>
                <c:pt idx="89">
                  <c:v>473.91029848772024</c:v>
                </c:pt>
                <c:pt idx="90">
                  <c:v>474.09806810229435</c:v>
                </c:pt>
                <c:pt idx="91">
                  <c:v>474.26833909702378</c:v>
                </c:pt>
                <c:pt idx="92">
                  <c:v>474.42262571747727</c:v>
                </c:pt>
                <c:pt idx="93">
                  <c:v>474.56232385426227</c:v>
                </c:pt>
                <c:pt idx="94">
                  <c:v>474.6887189363465</c:v>
                </c:pt>
                <c:pt idx="95">
                  <c:v>474.80299344346832</c:v>
                </c:pt>
                <c:pt idx="96">
                  <c:v>474.90623403954066</c:v>
                </c:pt>
                <c:pt idx="97">
                  <c:v>474.99943833131255</c:v>
                </c:pt>
                <c:pt idx="98">
                  <c:v>475.08352125857266</c:v>
                </c:pt>
                <c:pt idx="99">
                  <c:v>475.15932112388811</c:v>
                </c:pt>
                <c:pt idx="100">
                  <c:v>475.22760527129105</c:v>
                </c:pt>
                <c:pt idx="101">
                  <c:v>475.28907542449309</c:v>
                </c:pt>
                <c:pt idx="102">
                  <c:v>475.34437269613437</c:v>
                </c:pt>
                <c:pt idx="103">
                  <c:v>475.39408228029737</c:v>
                </c:pt>
                <c:pt idx="104">
                  <c:v>475.4387378410479</c:v>
                </c:pt>
                <c:pt idx="105">
                  <c:v>475.47882561013165</c:v>
                </c:pt>
                <c:pt idx="106">
                  <c:v>475.51478820717688</c:v>
                </c:pt>
                <c:pt idx="107">
                  <c:v>475.54702819584446</c:v>
                </c:pt>
                <c:pt idx="108">
                  <c:v>475.57591138934532</c:v>
                </c:pt>
                <c:pt idx="109">
                  <c:v>475.60176991863096</c:v>
                </c:pt>
                <c:pt idx="110">
                  <c:v>475.62490507636187</c:v>
                </c:pt>
                <c:pt idx="111">
                  <c:v>475.64558994949198</c:v>
                </c:pt>
                <c:pt idx="112">
                  <c:v>475.66407185298021</c:v>
                </c:pt>
                <c:pt idx="113">
                  <c:v>475.68057457676952</c:v>
                </c:pt>
                <c:pt idx="114">
                  <c:v>475.69530045776025</c:v>
                </c:pt>
                <c:pt idx="115">
                  <c:v>475.70843228806876</c:v>
                </c:pt>
                <c:pt idx="116">
                  <c:v>475.72013507039918</c:v>
                </c:pt>
                <c:pt idx="117">
                  <c:v>475.73055763087996</c:v>
                </c:pt>
                <c:pt idx="118">
                  <c:v>475.73983409923432</c:v>
                </c:pt>
                <c:pt idx="119">
                  <c:v>475.74808526566272</c:v>
                </c:pt>
                <c:pt idx="120">
                  <c:v>475.75541982332811</c:v>
                </c:pt>
                <c:pt idx="121">
                  <c:v>475.76193550485129</c:v>
                </c:pt>
                <c:pt idx="122">
                  <c:v>475.76772012074548</c:v>
                </c:pt>
                <c:pt idx="123">
                  <c:v>475.77285250725527</c:v>
                </c:pt>
                <c:pt idx="124">
                  <c:v>475.77740339060847</c:v>
                </c:pt>
                <c:pt idx="125">
                  <c:v>475.78143617425144</c:v>
                </c:pt>
                <c:pt idx="126">
                  <c:v>475.78500765521227</c:v>
                </c:pt>
                <c:pt idx="127">
                  <c:v>475.78816867533044</c:v>
                </c:pt>
                <c:pt idx="128">
                  <c:v>475.79096471269929</c:v>
                </c:pt>
                <c:pt idx="129">
                  <c:v>475.79343641829541</c:v>
                </c:pt>
                <c:pt idx="130">
                  <c:v>475.79562010241602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A03-4A7E-A644-C53EFBD99821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S12'!$E$126:$E$251</c:f>
              <c:numCache>
                <c:formatCode>0</c:formatCode>
                <c:ptCount val="126"/>
                <c:pt idx="0">
                  <c:v>52.375339846635939</c:v>
                </c:pt>
                <c:pt idx="1">
                  <c:v>52.424285243098893</c:v>
                </c:pt>
                <c:pt idx="2">
                  <c:v>52.527116238762119</c:v>
                </c:pt>
                <c:pt idx="3">
                  <c:v>52.669564044075059</c:v>
                </c:pt>
                <c:pt idx="4">
                  <c:v>52.845901672678792</c:v>
                </c:pt>
                <c:pt idx="5">
                  <c:v>53.052634469288478</c:v>
                </c:pt>
                <c:pt idx="6">
                  <c:v>56.435840204296142</c:v>
                </c:pt>
                <c:pt idx="7">
                  <c:v>61.683446945108358</c:v>
                </c:pt>
                <c:pt idx="8">
                  <c:v>68.405286404530443</c:v>
                </c:pt>
                <c:pt idx="9">
                  <c:v>76.369999603899942</c:v>
                </c:pt>
                <c:pt idx="10">
                  <c:v>85.407157491306975</c:v>
                </c:pt>
                <c:pt idx="11">
                  <c:v>95.378131533054102</c:v>
                </c:pt>
                <c:pt idx="12">
                  <c:v>106.16377834244304</c:v>
                </c:pt>
                <c:pt idx="13">
                  <c:v>117.65825612820186</c:v>
                </c:pt>
                <c:pt idx="14">
                  <c:v>129.76557773448116</c:v>
                </c:pt>
                <c:pt idx="15">
                  <c:v>142.39754909096121</c:v>
                </c:pt>
                <c:pt idx="16">
                  <c:v>155.47247183163876</c:v>
                </c:pt>
                <c:pt idx="17">
                  <c:v>168.91429375391448</c:v>
                </c:pt>
                <c:pt idx="18">
                  <c:v>182.65203329246975</c:v>
                </c:pt>
                <c:pt idx="19">
                  <c:v>196.61937670765093</c:v>
                </c:pt>
                <c:pt idx="20">
                  <c:v>210.75438617013111</c:v>
                </c:pt>
                <c:pt idx="21">
                  <c:v>224.99927962697353</c:v>
                </c:pt>
                <c:pt idx="22">
                  <c:v>239.30025699682454</c:v>
                </c:pt>
                <c:pt idx="23">
                  <c:v>253.60735578537566</c:v>
                </c:pt>
                <c:pt idx="24">
                  <c:v>267.87432473182309</c:v>
                </c:pt>
                <c:pt idx="25">
                  <c:v>282.05850776378594</c:v>
                </c:pt>
                <c:pt idx="26">
                  <c:v>296.12073303233319</c:v>
                </c:pt>
                <c:pt idx="27">
                  <c:v>310.02520352929952</c:v>
                </c:pt>
                <c:pt idx="28">
                  <c:v>323.73938700919251</c:v>
                </c:pt>
                <c:pt idx="29">
                  <c:v>337.23390380886286</c:v>
                </c:pt>
                <c:pt idx="30">
                  <c:v>350.48241178482954</c:v>
                </c:pt>
                <c:pt idx="31">
                  <c:v>363.46148804080707</c:v>
                </c:pt>
                <c:pt idx="32">
                  <c:v>376.15050744438423</c:v>
                </c:pt>
                <c:pt idx="33">
                  <c:v>388.5315181650563</c:v>
                </c:pt>
                <c:pt idx="34">
                  <c:v>400.5891146295267</c:v>
                </c:pt>
                <c:pt idx="35">
                  <c:v>412.31030840124782</c:v>
                </c:pt>
                <c:pt idx="36">
                  <c:v>423.68439756201815</c:v>
                </c:pt>
                <c:pt idx="37">
                  <c:v>434.70283521346562</c:v>
                </c:pt>
                <c:pt idx="38">
                  <c:v>445.35909773234698</c:v>
                </c:pt>
                <c:pt idx="39">
                  <c:v>455.64855341133978</c:v>
                </c:pt>
                <c:pt idx="40">
                  <c:v>465.56833210058392</c:v>
                </c:pt>
                <c:pt idx="41">
                  <c:v>475.11719643800689</c:v>
                </c:pt>
                <c:pt idx="42">
                  <c:v>484.29541522119376</c:v>
                </c:pt>
                <c:pt idx="43">
                  <c:v>493.10463943234623</c:v>
                </c:pt>
                <c:pt idx="44">
                  <c:v>501.54778138259155</c:v>
                </c:pt>
                <c:pt idx="45">
                  <c:v>509.62889739392529</c:v>
                </c:pt>
                <c:pt idx="46">
                  <c:v>517.35307438767688</c:v>
                </c:pt>
                <c:pt idx="47">
                  <c:v>524.72632069853148</c:v>
                </c:pt>
                <c:pt idx="48">
                  <c:v>531.75546138364825</c:v>
                </c:pt>
                <c:pt idx="49">
                  <c:v>538.44803824797862</c:v>
                </c:pt>
                <c:pt idx="50">
                  <c:v>544.81221476001531</c:v>
                </c:pt>
                <c:pt idx="51">
                  <c:v>550.85668598735106</c:v>
                </c:pt>
                <c:pt idx="52">
                  <c:v>556.59059363895517</c:v>
                </c:pt>
                <c:pt idx="53">
                  <c:v>562.02344626119884</c:v>
                </c:pt>
                <c:pt idx="54">
                  <c:v>567.16504459761916</c:v>
                </c:pt>
                <c:pt idx="55">
                  <c:v>572.02541208830746</c:v>
                </c:pt>
                <c:pt idx="56">
                  <c:v>576.61473045371292</c:v>
                </c:pt>
                <c:pt idx="57">
                  <c:v>580.9432802796199</c:v>
                </c:pt>
                <c:pt idx="58">
                  <c:v>585.0213864950598</c:v>
                </c:pt>
                <c:pt idx="59">
                  <c:v>588.85936861289417</c:v>
                </c:pt>
                <c:pt idx="60">
                  <c:v>592.46749558373358</c:v>
                </c:pt>
                <c:pt idx="61">
                  <c:v>595.8559450975664</c:v>
                </c:pt>
                <c:pt idx="62">
                  <c:v>599.03476715391469</c:v>
                </c:pt>
                <c:pt idx="63">
                  <c:v>602.01385171031473</c:v>
                </c:pt>
                <c:pt idx="64">
                  <c:v>604.80290021034489</c:v>
                </c:pt>
                <c:pt idx="65">
                  <c:v>607.41140078608032</c:v>
                </c:pt>
                <c:pt idx="66">
                  <c:v>609.8486069256378</c:v>
                </c:pt>
                <c:pt idx="67">
                  <c:v>612.12351939416499</c:v>
                </c:pt>
                <c:pt idx="68">
                  <c:v>614.244871196095</c:v>
                </c:pt>
                <c:pt idx="69">
                  <c:v>616.22111536753391</c:v>
                </c:pt>
                <c:pt idx="70">
                  <c:v>618.0604153901412</c:v>
                </c:pt>
                <c:pt idx="71">
                  <c:v>619.77063802159455</c:v>
                </c:pt>
                <c:pt idx="72">
                  <c:v>621.35934834259206</c:v>
                </c:pt>
                <c:pt idx="73">
                  <c:v>622.83380682614552</c:v>
                </c:pt>
                <c:pt idx="74">
                  <c:v>624.20096824153973</c:v>
                </c:pt>
                <c:pt idx="75">
                  <c:v>625.46748221262203</c:v>
                </c:pt>
                <c:pt idx="76">
                  <c:v>626.63969525793107</c:v>
                </c:pt>
                <c:pt idx="77">
                  <c:v>627.72365414843091</c:v>
                </c:pt>
                <c:pt idx="78">
                  <c:v>628.72511042720816</c:v>
                </c:pt>
                <c:pt idx="79">
                  <c:v>629.64952594427939</c:v>
                </c:pt>
                <c:pt idx="80">
                  <c:v>630.50207926857991</c:v>
                </c:pt>
                <c:pt idx="81">
                  <c:v>631.28767284815899</c:v>
                </c:pt>
                <c:pt idx="82">
                  <c:v>632.01094079852805</c:v>
                </c:pt>
                <c:pt idx="83">
                  <c:v>632.67625720792842</c:v>
                </c:pt>
                <c:pt idx="84">
                  <c:v>633.28774485693793</c:v>
                </c:pt>
                <c:pt idx="85">
                  <c:v>633.84928425828173</c:v>
                </c:pt>
                <c:pt idx="86">
                  <c:v>634.36452293090611</c:v>
                </c:pt>
                <c:pt idx="87">
                  <c:v>634.83688483026719</c:v>
                </c:pt>
                <c:pt idx="88">
                  <c:v>635.26957986437208</c:v>
                </c:pt>
                <c:pt idx="89">
                  <c:v>635.66561343234252</c:v>
                </c:pt>
                <c:pt idx="90">
                  <c:v>636.0277959291451</c:v>
                </c:pt>
                <c:pt idx="91">
                  <c:v>636.35875216663658</c:v>
                </c:pt>
                <c:pt idx="92">
                  <c:v>636.66093066718668</c:v>
                </c:pt>
                <c:pt idx="93">
                  <c:v>636.93661279187677</c:v>
                </c:pt>
                <c:pt idx="94">
                  <c:v>637.18792167061781</c:v>
                </c:pt>
                <c:pt idx="95">
                  <c:v>637.41683090649599</c:v>
                </c:pt>
                <c:pt idx="96">
                  <c:v>637.62517303123923</c:v>
                </c:pt>
                <c:pt idx="97">
                  <c:v>637.81464769291767</c:v>
                </c:pt>
                <c:pt idx="98">
                  <c:v>637.9868295608527</c:v>
                </c:pt>
                <c:pt idx="99">
                  <c:v>638.14317593622059</c:v>
                </c:pt>
                <c:pt idx="100">
                  <c:v>638.28503406002392</c:v>
                </c:pt>
                <c:pt idx="101">
                  <c:v>638.41364811296853</c:v>
                </c:pt>
                <c:pt idx="102">
                  <c:v>638.53016590435016</c:v>
                </c:pt>
                <c:pt idx="103">
                  <c:v>638.63564524933565</c:v>
                </c:pt>
                <c:pt idx="104">
                  <c:v>638.73106003603505</c:v>
                </c:pt>
                <c:pt idx="105">
                  <c:v>638.81730598552804</c:v>
                </c:pt>
                <c:pt idx="106">
                  <c:v>638.8952061095307</c:v>
                </c:pt>
                <c:pt idx="107">
                  <c:v>638.96551587170347</c:v>
                </c:pt>
                <c:pt idx="108">
                  <c:v>639.02892805971305</c:v>
                </c:pt>
                <c:pt idx="109">
                  <c:v>639.08607737608349</c:v>
                </c:pt>
                <c:pt idx="110">
                  <c:v>639.13754475663541</c:v>
                </c:pt>
                <c:pt idx="111">
                  <c:v>639.18386142591237</c:v>
                </c:pt>
                <c:pt idx="112">
                  <c:v>639.22551269946177</c:v>
                </c:pt>
                <c:pt idx="113">
                  <c:v>639.26294154317861</c:v>
                </c:pt>
                <c:pt idx="114">
                  <c:v>639.29655190014626</c:v>
                </c:pt>
                <c:pt idx="115">
                  <c:v>639.32671179554166</c:v>
                </c:pt>
                <c:pt idx="116">
                  <c:v>639.35375623021082</c:v>
                </c:pt>
                <c:pt idx="117">
                  <c:v>639.37798987348344</c:v>
                </c:pt>
                <c:pt idx="118">
                  <c:v>639.39968956569601</c:v>
                </c:pt>
                <c:pt idx="119">
                  <c:v>639.41910664072702</c:v>
                </c:pt>
                <c:pt idx="120">
                  <c:v>639.43646907864218</c:v>
                </c:pt>
                <c:pt idx="121">
                  <c:v>639.45198349829309</c:v>
                </c:pt>
                <c:pt idx="122">
                  <c:v>639.46583699942823</c:v>
                </c:pt>
                <c:pt idx="123">
                  <c:v>639.47819886356285</c:v>
                </c:pt>
                <c:pt idx="124">
                  <c:v>639.48922212251887</c:v>
                </c:pt>
                <c:pt idx="125">
                  <c:v>639.49904500319394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A03-4A7E-A644-C53EFBD99821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S12'!$H$128:$H$251</c:f>
              <c:numCache>
                <c:formatCode>0</c:formatCode>
                <c:ptCount val="124"/>
                <c:pt idx="0">
                  <c:v>59.390645796900913</c:v>
                </c:pt>
                <c:pt idx="1">
                  <c:v>59.427536857620566</c:v>
                </c:pt>
                <c:pt idx="2">
                  <c:v>59.509192619789928</c:v>
                </c:pt>
                <c:pt idx="3">
                  <c:v>59.625298687234363</c:v>
                </c:pt>
                <c:pt idx="4">
                  <c:v>62.158574050219954</c:v>
                </c:pt>
                <c:pt idx="5">
                  <c:v>66.60258229756414</c:v>
                </c:pt>
                <c:pt idx="6">
                  <c:v>72.578890298776741</c:v>
                </c:pt>
                <c:pt idx="7">
                  <c:v>79.875123469823052</c:v>
                </c:pt>
                <c:pt idx="8">
                  <c:v>88.336650096306585</c:v>
                </c:pt>
                <c:pt idx="9">
                  <c:v>97.837591181350035</c:v>
                </c:pt>
                <c:pt idx="10">
                  <c:v>108.26902064670651</c:v>
                </c:pt>
                <c:pt idx="11">
                  <c:v>119.533173456486</c:v>
                </c:pt>
                <c:pt idx="12">
                  <c:v>131.54027719960402</c:v>
                </c:pt>
                <c:pt idx="13">
                  <c:v>144.20669574618114</c:v>
                </c:pt>
                <c:pt idx="14">
                  <c:v>157.45379187048582</c:v>
                </c:pt>
                <c:pt idx="15">
                  <c:v>171.20720996311093</c:v>
                </c:pt>
                <c:pt idx="16">
                  <c:v>185.39641560535085</c:v>
                </c:pt>
                <c:pt idx="17">
                  <c:v>199.95439713895541</c:v>
                </c:pt>
                <c:pt idx="18">
                  <c:v>214.81747131137934</c:v>
                </c:pt>
                <c:pt idx="19">
                  <c:v>229.92515621332018</c:v>
                </c:pt>
                <c:pt idx="20">
                  <c:v>245.22008740345359</c:v>
                </c:pt>
                <c:pt idx="21">
                  <c:v>260.64796103188377</c:v>
                </c:pt>
                <c:pt idx="22">
                  <c:v>276.15749289176711</c:v>
                </c:pt>
                <c:pt idx="23">
                  <c:v>291.70038573886234</c:v>
                </c:pt>
                <c:pt idx="24">
                  <c:v>307.2312995522588</c:v>
                </c:pt>
                <c:pt idx="25">
                  <c:v>322.70782104375752</c:v>
                </c:pt>
                <c:pt idx="26">
                  <c:v>338.09042989120729</c:v>
                </c:pt>
                <c:pt idx="27">
                  <c:v>353.34246002008257</c:v>
                </c:pt>
                <c:pt idx="28">
                  <c:v>368.4300548835617</c:v>
                </c:pt>
                <c:pt idx="29">
                  <c:v>383.32211615798468</c:v>
                </c:pt>
                <c:pt idx="30">
                  <c:v>397.99024562093359</c:v>
                </c:pt>
                <c:pt idx="31">
                  <c:v>412.40868024315603</c:v>
                </c:pt>
                <c:pt idx="32">
                  <c:v>426.55422072413751</c:v>
                </c:pt>
                <c:pt idx="33">
                  <c:v>440.40615384940696</c:v>
                </c:pt>
                <c:pt idx="34">
                  <c:v>453.94616915663431</c:v>
                </c:pt>
                <c:pt idx="35">
                  <c:v>467.15827047549845</c:v>
                </c:pt>
                <c:pt idx="36">
                  <c:v>480.02868295930318</c:v>
                </c:pt>
                <c:pt idx="37">
                  <c:v>492.54575625927401</c:v>
                </c:pt>
                <c:pt idx="38">
                  <c:v>504.69986450907601</c:v>
                </c:pt>
                <c:pt idx="39">
                  <c:v>516.48330379040897</c:v>
                </c:pt>
                <c:pt idx="40">
                  <c:v>527.89018774299484</c:v>
                </c:pt>
                <c:pt idx="41">
                  <c:v>538.91634196586233</c:v>
                </c:pt>
                <c:pt idx="42">
                  <c:v>549.55919783330251</c:v>
                </c:pt>
                <c:pt idx="43">
                  <c:v>559.81768631959858</c:v>
                </c:pt>
                <c:pt idx="44">
                  <c:v>569.69213239287831</c:v>
                </c:pt>
                <c:pt idx="45">
                  <c:v>579.18415050122246</c:v>
                </c:pt>
                <c:pt idx="46">
                  <c:v>588.29654163448026</c:v>
                </c:pt>
                <c:pt idx="47">
                  <c:v>597.03319240376504</c:v>
                </c:pt>
                <c:pt idx="48">
                  <c:v>605.39897653818332</c:v>
                </c:pt>
                <c:pt idx="49">
                  <c:v>613.39965915543985</c:v>
                </c:pt>
                <c:pt idx="50">
                  <c:v>621.04180412023311</c:v>
                </c:pt>
                <c:pt idx="51">
                  <c:v>628.33268476213766</c:v>
                </c:pt>
                <c:pt idx="52">
                  <c:v>635.28019818345274</c:v>
                </c:pt>
                <c:pt idx="53">
                  <c:v>641.89278334757432</c:v>
                </c:pt>
                <c:pt idx="54">
                  <c:v>648.17934310007433</c:v>
                </c:pt>
                <c:pt idx="55">
                  <c:v>654.14917023814724</c:v>
                </c:pt>
                <c:pt idx="56">
                  <c:v>659.81187770951942</c:v>
                </c:pt>
                <c:pt idx="57">
                  <c:v>665.17733298951202</c:v>
                </c:pt>
                <c:pt idx="58">
                  <c:v>670.25559665478772</c:v>
                </c:pt>
                <c:pt idx="59">
                  <c:v>675.05686514445892</c:v>
                </c:pt>
                <c:pt idx="60">
                  <c:v>679.59141767375593</c:v>
                </c:pt>
                <c:pt idx="61">
                  <c:v>683.86956724234631</c:v>
                </c:pt>
                <c:pt idx="62">
                  <c:v>687.90161565863752</c:v>
                </c:pt>
                <c:pt idx="63">
                  <c:v>691.69781248299842</c:v>
                </c:pt>
                <c:pt idx="64">
                  <c:v>695.26831777666848</c:v>
                </c:pt>
                <c:pt idx="65">
                  <c:v>698.62316852921685</c:v>
                </c:pt>
                <c:pt idx="66">
                  <c:v>701.77224862558785</c:v>
                </c:pt>
                <c:pt idx="67">
                  <c:v>704.72526220398765</c:v>
                </c:pt>
                <c:pt idx="68">
                  <c:v>707.49171024802422</c:v>
                </c:pt>
                <c:pt idx="69">
                  <c:v>710.08087025045472</c:v>
                </c:pt>
                <c:pt idx="70">
                  <c:v>712.50177878153374</c:v>
                </c:pt>
                <c:pt idx="71">
                  <c:v>714.76321679219029</c:v>
                </c:pt>
                <c:pt idx="72">
                  <c:v>716.87369748090634</c:v>
                </c:pt>
                <c:pt idx="73">
                  <c:v>718.84145655315342</c:v>
                </c:pt>
                <c:pt idx="74">
                  <c:v>720.67444470342741</c:v>
                </c:pt>
                <c:pt idx="75">
                  <c:v>722.38032215216128</c:v>
                </c:pt>
                <c:pt idx="76">
                  <c:v>723.96645507300093</c:v>
                </c:pt>
                <c:pt idx="77">
                  <c:v>725.43991374996222</c:v>
                </c:pt>
                <c:pt idx="78">
                  <c:v>726.80747230874783</c:v>
                </c:pt>
                <c:pt idx="79">
                  <c:v>728.07560987186753</c:v>
                </c:pt>
                <c:pt idx="80">
                  <c:v>729.25051299310201</c:v>
                </c:pt>
                <c:pt idx="81">
                  <c:v>730.33807923314021</c:v>
                </c:pt>
                <c:pt idx="82">
                  <c:v>731.3439217448589</c:v>
                </c:pt>
                <c:pt idx="83">
                  <c:v>732.27337474357546</c:v>
                </c:pt>
                <c:pt idx="84">
                  <c:v>733.13149974465159</c:v>
                </c:pt>
                <c:pt idx="85">
                  <c:v>733.92309245794945</c:v>
                </c:pt>
                <c:pt idx="86">
                  <c:v>734.65269023581561</c:v>
                </c:pt>
                <c:pt idx="87">
                  <c:v>735.32457997839515</c:v>
                </c:pt>
                <c:pt idx="88">
                  <c:v>735.94280640714874</c:v>
                </c:pt>
                <c:pt idx="89">
                  <c:v>736.51118062437547</c:v>
                </c:pt>
                <c:pt idx="90">
                  <c:v>737.03328888332101</c:v>
                </c:pt>
                <c:pt idx="91">
                  <c:v>737.51250150003011</c:v>
                </c:pt>
                <c:pt idx="92">
                  <c:v>737.95198184444905</c:v>
                </c:pt>
                <c:pt idx="93">
                  <c:v>738.35469535439609</c:v>
                </c:pt>
                <c:pt idx="94">
                  <c:v>738.7234185218424</c:v>
                </c:pt>
                <c:pt idx="95">
                  <c:v>739.06074780650692</c:v>
                </c:pt>
                <c:pt idx="96">
                  <c:v>739.36910843702162</c:v>
                </c:pt>
                <c:pt idx="97">
                  <c:v>739.65076306488095</c:v>
                </c:pt>
                <c:pt idx="98">
                  <c:v>739.90782024104317</c:v>
                </c:pt>
                <c:pt idx="99">
                  <c:v>740.14224268939438</c:v>
                </c:pt>
                <c:pt idx="100">
                  <c:v>740.35585535532732</c:v>
                </c:pt>
                <c:pt idx="101">
                  <c:v>740.55035321142634</c:v>
                </c:pt>
                <c:pt idx="102">
                  <c:v>740.72730880569713</c:v>
                </c:pt>
                <c:pt idx="103">
                  <c:v>740.8881795409327</c:v>
                </c:pt>
                <c:pt idx="104">
                  <c:v>741.03431467669236</c:v>
                </c:pt>
                <c:pt idx="105">
                  <c:v>741.16696204797631</c:v>
                </c:pt>
                <c:pt idx="106">
                  <c:v>741.28727449703661</c:v>
                </c:pt>
                <c:pt idx="107">
                  <c:v>741.39631601687461</c:v>
                </c:pt>
                <c:pt idx="108">
                  <c:v>741.49506760685404</c:v>
                </c:pt>
                <c:pt idx="109">
                  <c:v>741.58443284251484</c:v>
                </c:pt>
                <c:pt idx="110">
                  <c:v>741.66524316313348</c:v>
                </c:pt>
                <c:pt idx="111">
                  <c:v>741.73826288182943</c:v>
                </c:pt>
                <c:pt idx="112">
                  <c:v>741.80419392410624</c:v>
                </c:pt>
                <c:pt idx="113">
                  <c:v>741.86368030162885</c:v>
                </c:pt>
                <c:pt idx="114">
                  <c:v>741.91731232880466</c:v>
                </c:pt>
                <c:pt idx="115">
                  <c:v>741.965630590361</c:v>
                </c:pt>
                <c:pt idx="116">
                  <c:v>742.00912966860335</c:v>
                </c:pt>
                <c:pt idx="117">
                  <c:v>742.04826163942403</c:v>
                </c:pt>
                <c:pt idx="118">
                  <c:v>742.08343934640232</c:v>
                </c:pt>
                <c:pt idx="119">
                  <c:v>742.11503946251821</c:v>
                </c:pt>
                <c:pt idx="120">
                  <c:v>742.14340534909945</c:v>
                </c:pt>
                <c:pt idx="121">
                  <c:v>742.16884972164291</c:v>
                </c:pt>
                <c:pt idx="122">
                  <c:v>742.1916571321068</c:v>
                </c:pt>
                <c:pt idx="123">
                  <c:v>742.21208627717203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A03-4A7E-A644-C53EFBD99821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S12'!$K$131:$K$251</c:f>
              <c:numCache>
                <c:formatCode>0</c:formatCode>
                <c:ptCount val="121"/>
                <c:pt idx="0">
                  <c:v>64.096812040774012</c:v>
                </c:pt>
                <c:pt idx="1">
                  <c:v>65.748313410279479</c:v>
                </c:pt>
                <c:pt idx="2">
                  <c:v>69.470740410681628</c:v>
                </c:pt>
                <c:pt idx="3">
                  <c:v>74.79032791046825</c:v>
                </c:pt>
                <c:pt idx="4">
                  <c:v>81.486152627077217</c:v>
                </c:pt>
                <c:pt idx="5">
                  <c:v>89.404904291666298</c:v>
                </c:pt>
                <c:pt idx="6">
                  <c:v>98.424538127476694</c:v>
                </c:pt>
                <c:pt idx="7">
                  <c:v>108.44059829140701</c:v>
                </c:pt>
                <c:pt idx="8">
                  <c:v>119.359764849204</c:v>
                </c:pt>
                <c:pt idx="9">
                  <c:v>131.09640486920478</c:v>
                </c:pt>
                <c:pt idx="10">
                  <c:v>143.57058205501789</c:v>
                </c:pt>
                <c:pt idx="11">
                  <c:v>156.70685084409945</c:v>
                </c:pt>
                <c:pt idx="12">
                  <c:v>170.43350383433153</c:v>
                </c:pt>
                <c:pt idx="13">
                  <c:v>184.68209501343495</c:v>
                </c:pt>
                <c:pt idx="14">
                  <c:v>199.38713700502092</c:v>
                </c:pt>
                <c:pt idx="15">
                  <c:v>214.48591078037725</c:v>
                </c:pt>
                <c:pt idx="16">
                  <c:v>229.91834898274737</c:v>
                </c:pt>
                <c:pt idx="17">
                  <c:v>245.6269674678183</c:v>
                </c:pt>
                <c:pt idx="18">
                  <c:v>261.55682798547116</c:v>
                </c:pt>
                <c:pt idx="19">
                  <c:v>277.65552026369835</c:v>
                </c:pt>
                <c:pt idx="20">
                  <c:v>293.87315528749969</c:v>
                </c:pt>
                <c:pt idx="21">
                  <c:v>310.16236397009624</c:v>
                </c:pt>
                <c:pt idx="22">
                  <c:v>326.478297092243</c:v>
                </c:pt>
                <c:pt idx="23">
                  <c:v>342.77862358351854</c:v>
                </c:pt>
                <c:pt idx="24">
                  <c:v>359.02352509169964</c:v>
                </c:pt>
                <c:pt idx="25">
                  <c:v>375.17568543247722</c:v>
                </c:pt>
                <c:pt idx="26">
                  <c:v>391.20027399745834</c:v>
                </c:pt>
                <c:pt idx="27">
                  <c:v>407.06492256802568</c:v>
                </c:pt>
                <c:pt idx="28">
                  <c:v>422.73969526642679</c:v>
                </c:pt>
                <c:pt idx="29">
                  <c:v>438.19705159476143</c:v>
                </c:pt>
                <c:pt idx="30">
                  <c:v>453.41180268235502</c:v>
                </c:pt>
                <c:pt idx="31">
                  <c:v>468.36106099329118</c:v>
                </c:pt>
                <c:pt idx="32">
                  <c:v>483.02418384661348</c:v>
                </c:pt>
                <c:pt idx="33">
                  <c:v>497.38271117796836</c:v>
                </c:pt>
                <c:pt idx="34">
                  <c:v>511.42029802771793</c:v>
                </c:pt>
                <c:pt idx="35">
                  <c:v>525.12264228045899</c:v>
                </c:pt>
                <c:pt idx="36">
                  <c:v>538.47740820714864</c:v>
                </c:pt>
                <c:pt idx="37">
                  <c:v>551.47414637593874</c:v>
                </c:pt>
                <c:pt idx="38">
                  <c:v>564.10421050321395</c:v>
                </c:pt>
                <c:pt idx="39">
                  <c:v>576.36067181367753</c:v>
                </c:pt>
                <c:pt idx="40">
                  <c:v>588.23823146900384</c:v>
                </c:pt>
                <c:pt idx="41">
                  <c:v>599.73313160959242</c:v>
                </c:pt>
                <c:pt idx="42">
                  <c:v>610.84306553433635</c:v>
                </c:pt>
                <c:pt idx="43">
                  <c:v>621.56708751986207</c:v>
                </c:pt>
                <c:pt idx="44">
                  <c:v>631.90552275416178</c:v>
                </c:pt>
                <c:pt idx="45">
                  <c:v>641.85987783053918</c:v>
                </c:pt>
                <c:pt idx="46">
                  <c:v>651.43275221698457</c:v>
                </c:pt>
                <c:pt idx="47">
                  <c:v>660.6277510839318</c:v>
                </c:pt>
                <c:pt idx="48">
                  <c:v>669.44939984032953</c:v>
                </c:pt>
                <c:pt idx="49">
                  <c:v>677.90306069450094</c:v>
                </c:pt>
                <c:pt idx="50">
                  <c:v>685.99485152273394</c:v>
                </c:pt>
                <c:pt idx="51">
                  <c:v>693.73156729526511</c:v>
                </c:pt>
                <c:pt idx="52">
                  <c:v>701.12060427657661</c:v>
                </c:pt>
                <c:pt idx="53">
                  <c:v>708.16988718499306</c:v>
                </c:pt>
                <c:pt idx="54">
                  <c:v>714.88779946563716</c:v>
                </c:pt>
                <c:pt idx="55">
                  <c:v>721.28311680107026</c:v>
                </c:pt>
                <c:pt idx="56">
                  <c:v>727.36494395557986</c:v>
                </c:pt>
                <c:pt idx="57">
                  <c:v>733.14265502218177</c:v>
                </c:pt>
                <c:pt idx="58">
                  <c:v>738.62583711609852</c:v>
                </c:pt>
                <c:pt idx="59">
                  <c:v>743.82423753482169</c:v>
                </c:pt>
                <c:pt idx="60">
                  <c:v>748.74771438294943</c:v>
                </c:pt>
                <c:pt idx="61">
                  <c:v>753.40619063977954</c:v>
                </c:pt>
                <c:pt idx="62">
                  <c:v>757.80961162922813</c:v>
                </c:pt>
                <c:pt idx="63">
                  <c:v>761.96790583497432</c:v>
                </c:pt>
                <c:pt idx="64">
                  <c:v>765.89094898879432</c:v>
                </c:pt>
                <c:pt idx="65">
                  <c:v>769.58853134683534</c:v>
                </c:pt>
                <c:pt idx="66">
                  <c:v>773.07032805702454</c:v>
                </c:pt>
                <c:pt idx="67">
                  <c:v>776.34587251085168</c:v>
                </c:pt>
                <c:pt idx="68">
                  <c:v>779.42453256438023</c:v>
                </c:pt>
                <c:pt idx="69">
                  <c:v>782.3154895063999</c:v>
                </c:pt>
                <c:pt idx="70">
                  <c:v>785.02771964612361</c:v>
                </c:pt>
                <c:pt idx="71">
                  <c:v>787.56997838861218</c:v>
                </c:pt>
                <c:pt idx="72">
                  <c:v>789.95078666314089</c:v>
                </c:pt>
                <c:pt idx="73">
                  <c:v>792.178419567888</c:v>
                </c:pt>
                <c:pt idx="74">
                  <c:v>794.26089709354756</c:v>
                </c:pt>
                <c:pt idx="75">
                  <c:v>796.20597678866648</c:v>
                </c:pt>
                <c:pt idx="76">
                  <c:v>798.02114823055695</c:v>
                </c:pt>
                <c:pt idx="77">
                  <c:v>799.71362916750991</c:v>
                </c:pt>
                <c:pt idx="78">
                  <c:v>801.29036320057867</c:v>
                </c:pt>
                <c:pt idx="79">
                  <c:v>802.75801887638715</c:v>
                </c:pt>
                <c:pt idx="80">
                  <c:v>804.12299006612898</c:v>
                </c:pt>
                <c:pt idx="81">
                  <c:v>805.39139751010487</c:v>
                </c:pt>
                <c:pt idx="82">
                  <c:v>806.56909141170593</c:v>
                </c:pt>
                <c:pt idx="83">
                  <c:v>807.66165496963424</c:v>
                </c:pt>
                <c:pt idx="84">
                  <c:v>808.67440874228646</c:v>
                </c:pt>
                <c:pt idx="85">
                  <c:v>809.61241574355302</c:v>
                </c:pt>
                <c:pt idx="86">
                  <c:v>810.48048717474046</c:v>
                </c:pt>
                <c:pt idx="87">
                  <c:v>811.28318870287512</c:v>
                </c:pt>
                <c:pt idx="88">
                  <c:v>812.02484720121493</c:v>
                </c:pt>
                <c:pt idx="89">
                  <c:v>812.7095578733738</c:v>
                </c:pt>
                <c:pt idx="90">
                  <c:v>813.34119168797918</c:v>
                </c:pt>
                <c:pt idx="91">
                  <c:v>813.92340305622702</c:v>
                </c:pt>
                <c:pt idx="92">
                  <c:v>814.45963769002935</c:v>
                </c:pt>
                <c:pt idx="93">
                  <c:v>814.9531405836351</c:v>
                </c:pt>
                <c:pt idx="94">
                  <c:v>815.40696406664381</c:v>
                </c:pt>
                <c:pt idx="95">
                  <c:v>815.8239758811734</c:v>
                </c:pt>
                <c:pt idx="96">
                  <c:v>816.20686724060511</c:v>
                </c:pt>
                <c:pt idx="97">
                  <c:v>816.55816083177183</c:v>
                </c:pt>
                <c:pt idx="98">
                  <c:v>816.88021872668912</c:v>
                </c:pt>
                <c:pt idx="99">
                  <c:v>817.17525017392938</c:v>
                </c:pt>
                <c:pt idx="100">
                  <c:v>817.44531924351861</c:v>
                </c:pt>
                <c:pt idx="101">
                  <c:v>817.69235230277832</c:v>
                </c:pt>
                <c:pt idx="102">
                  <c:v>817.91814530385125</c:v>
                </c:pt>
                <c:pt idx="103">
                  <c:v>818.12437086672787</c:v>
                </c:pt>
                <c:pt idx="104">
                  <c:v>818.31258514445381</c:v>
                </c:pt>
                <c:pt idx="105">
                  <c:v>818.48423445982701</c:v>
                </c:pt>
                <c:pt idx="106">
                  <c:v>818.64066170531657</c:v>
                </c:pt>
                <c:pt idx="107">
                  <c:v>818.78311250014053</c:v>
                </c:pt>
                <c:pt idx="108">
                  <c:v>818.91274110044696</c:v>
                </c:pt>
                <c:pt idx="109">
                  <c:v>819.03061606035772</c:v>
                </c:pt>
                <c:pt idx="110">
                  <c:v>819.13772564325882</c:v>
                </c:pt>
                <c:pt idx="111">
                  <c:v>819.23498298417655</c:v>
                </c:pt>
                <c:pt idx="112">
                  <c:v>819.32323100536394</c:v>
                </c:pt>
                <c:pt idx="113">
                  <c:v>819.40324708835078</c:v>
                </c:pt>
                <c:pt idx="114">
                  <c:v>819.47574750669685</c:v>
                </c:pt>
                <c:pt idx="115">
                  <c:v>819.54139162453316</c:v>
                </c:pt>
                <c:pt idx="116">
                  <c:v>819.60078586669488</c:v>
                </c:pt>
                <c:pt idx="117">
                  <c:v>819.65448746685593</c:v>
                </c:pt>
                <c:pt idx="118">
                  <c:v>819.70300800056407</c:v>
                </c:pt>
                <c:pt idx="119">
                  <c:v>819.74681671047756</c:v>
                </c:pt>
                <c:pt idx="120">
                  <c:v>819.78634363140259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A03-4A7E-A644-C53EFBD99821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S12'!$M$131:$M$251</c:f>
              <c:numCache>
                <c:formatCode>0</c:formatCode>
                <c:ptCount val="121"/>
                <c:pt idx="0">
                  <c:v>67.500148515860019</c:v>
                </c:pt>
                <c:pt idx="1">
                  <c:v>69.100315300100533</c:v>
                </c:pt>
                <c:pt idx="2">
                  <c:v>72.733544029767927</c:v>
                </c:pt>
                <c:pt idx="3">
                  <c:v>77.947026790249879</c:v>
                </c:pt>
                <c:pt idx="4">
                  <c:v>84.52961710370937</c:v>
                </c:pt>
                <c:pt idx="5">
                  <c:v>92.335164081160883</c:v>
                </c:pt>
                <c:pt idx="6">
                  <c:v>101.24761772863178</c:v>
                </c:pt>
                <c:pt idx="7">
                  <c:v>111.16784454169931</c:v>
                </c:pt>
                <c:pt idx="8">
                  <c:v>122.00737971547244</c:v>
                </c:pt>
                <c:pt idx="9">
                  <c:v>133.68507124727421</c:v>
                </c:pt>
                <c:pt idx="10">
                  <c:v>146.12513178127381</c:v>
                </c:pt>
                <c:pt idx="11">
                  <c:v>159.25594998272675</c:v>
                </c:pt>
                <c:pt idx="12">
                  <c:v>173.00934260110932</c:v>
                </c:pt>
                <c:pt idx="13">
                  <c:v>187.32007608073707</c:v>
                </c:pt>
                <c:pt idx="14">
                  <c:v>202.12555946703344</c:v>
                </c:pt>
                <c:pt idx="15">
                  <c:v>217.36564910600714</c:v>
                </c:pt>
                <c:pt idx="16">
                  <c:v>232.98252750505867</c:v>
                </c:pt>
                <c:pt idx="17">
                  <c:v>248.9206316934908</c:v>
                </c:pt>
                <c:pt idx="18">
                  <c:v>265.12661444177832</c:v>
                </c:pt>
                <c:pt idx="19">
                  <c:v>281.5493268407082</c:v>
                </c:pt>
                <c:pt idx="20">
                  <c:v>298.13981414373029</c:v>
                </c:pt>
                <c:pt idx="21">
                  <c:v>314.85131909088295</c:v>
                </c:pt>
                <c:pt idx="22">
                  <c:v>331.6392885477444</c:v>
                </c:pt>
                <c:pt idx="23">
                  <c:v>348.46138044533438</c:v>
                </c:pt>
                <c:pt idx="24">
                  <c:v>365.27746884600504</c:v>
                </c:pt>
                <c:pt idx="25">
                  <c:v>382.04964558251095</c:v>
                </c:pt>
                <c:pt idx="26">
                  <c:v>398.74221738610959</c:v>
                </c:pt>
                <c:pt idx="27">
                  <c:v>415.32169777750306</c:v>
                </c:pt>
                <c:pt idx="28">
                  <c:v>431.75679327101028</c:v>
                </c:pt>
                <c:pt idx="29">
                  <c:v>448.01838365793031</c:v>
                </c:pt>
                <c:pt idx="30">
                  <c:v>464.07949630422615</c:v>
                </c:pt>
                <c:pt idx="31">
                  <c:v>479.91527453075861</c:v>
                </c:pt>
                <c:pt idx="32">
                  <c:v>495.50294024906151</c:v>
                </c:pt>
                <c:pt idx="33">
                  <c:v>510.82175110769936</c:v>
                </c:pt>
                <c:pt idx="34">
                  <c:v>525.85295246789383</c:v>
                </c:pt>
                <c:pt idx="35">
                  <c:v>540.57972457565165</c:v>
                </c:pt>
                <c:pt idx="36">
                  <c:v>554.98712533360072</c:v>
                </c:pt>
                <c:pt idx="37">
                  <c:v>569.06202910121942</c:v>
                </c:pt>
                <c:pt idx="38">
                  <c:v>582.79306196874882</c:v>
                </c:pt>
                <c:pt idx="39">
                  <c:v>596.17053395913013</c:v>
                </c:pt>
                <c:pt idx="40">
                  <c:v>609.18636861499931</c:v>
                </c:pt>
                <c:pt idx="41">
                  <c:v>621.83403042496013</c:v>
                </c:pt>
                <c:pt idx="42">
                  <c:v>634.10845053592766</c:v>
                </c:pt>
                <c:pt idx="43">
                  <c:v>646.00595118696253</c:v>
                </c:pt>
                <c:pt idx="44">
                  <c:v>657.52416928534922</c:v>
                </c:pt>
                <c:pt idx="45">
                  <c:v>668.66197952820539</c:v>
                </c:pt>
                <c:pt idx="46">
                  <c:v>679.4194174532272</c:v>
                </c:pt>
                <c:pt idx="47">
                  <c:v>689.79760278063577</c:v>
                </c:pt>
                <c:pt idx="48">
                  <c:v>699.798663385444</c:v>
                </c:pt>
                <c:pt idx="49">
                  <c:v>709.4256602151338</c:v>
                </c:pt>
                <c:pt idx="50">
                  <c:v>718.68251344310784</c:v>
                </c:pt>
                <c:pt idx="51">
                  <c:v>727.57393012306511</c:v>
                </c:pt>
                <c:pt idx="52">
                  <c:v>736.10533358408338</c:v>
                </c:pt>
                <c:pt idx="53">
                  <c:v>744.2827947808928</c:v>
                </c:pt>
                <c:pt idx="54">
                  <c:v>752.11296578875942</c:v>
                </c:pt>
                <c:pt idx="55">
                  <c:v>759.60301560784433</c:v>
                </c:pt>
                <c:pt idx="56">
                  <c:v>766.76056841791922</c:v>
                </c:pt>
                <c:pt idx="57">
                  <c:v>773.59364440114814</c:v>
                </c:pt>
                <c:pt idx="58">
                  <c:v>780.11060322832247</c:v>
                </c:pt>
                <c:pt idx="59">
                  <c:v>786.32009028263724</c:v>
                </c:pt>
                <c:pt idx="60">
                  <c:v>792.23098567486284</c:v>
                </c:pt>
                <c:pt idx="61">
                  <c:v>797.85235608466746</c:v>
                </c:pt>
                <c:pt idx="62">
                  <c:v>803.19340944496128</c:v>
                </c:pt>
                <c:pt idx="63">
                  <c:v>808.26345246948711</c:v>
                </c:pt>
                <c:pt idx="64">
                  <c:v>813.07185100847073</c:v>
                </c:pt>
                <c:pt idx="65">
                  <c:v>817.62799320302759</c:v>
                </c:pt>
                <c:pt idx="66">
                  <c:v>821.9412553961879</c:v>
                </c:pt>
                <c:pt idx="67">
                  <c:v>826.02097074676487</c:v>
                </c:pt>
                <c:pt idx="68">
                  <c:v>829.87640048200501</c:v>
                </c:pt>
                <c:pt idx="69">
                  <c:v>833.51670771575925</c:v>
                </c:pt>
                <c:pt idx="70">
                  <c:v>836.95093375100328</c:v>
                </c:pt>
                <c:pt idx="71">
                  <c:v>840.18797677868747</c:v>
                </c:pt>
                <c:pt idx="72">
                  <c:v>843.2365728791774</c:v>
                </c:pt>
                <c:pt idx="73">
                  <c:v>846.10527922785161</c:v>
                </c:pt>
                <c:pt idx="74">
                  <c:v>848.80245940271584</c:v>
                </c:pt>
                <c:pt idx="75">
                  <c:v>851.33627068911278</c:v>
                </c:pt>
                <c:pt idx="76">
                  <c:v>853.71465327469446</c:v>
                </c:pt>
                <c:pt idx="77">
                  <c:v>855.94532122671228</c:v>
                </c:pt>
                <c:pt idx="78">
                  <c:v>858.03575514332363</c:v>
                </c:pt>
                <c:pt idx="79">
                  <c:v>859.99319637092674</c:v>
                </c:pt>
                <c:pt idx="80">
                  <c:v>861.82464268047659</c:v>
                </c:pt>
                <c:pt idx="81">
                  <c:v>863.53684529723625</c:v>
                </c:pt>
                <c:pt idx="82">
                  <c:v>865.13630718041964</c:v>
                </c:pt>
                <c:pt idx="83">
                  <c:v>866.62928245161379</c:v>
                </c:pt>
                <c:pt idx="84">
                  <c:v>868.0217768737142</c:v>
                </c:pt>
                <c:pt idx="85">
                  <c:v>869.31954928525829</c:v>
                </c:pt>
                <c:pt idx="86">
                  <c:v>870.528113898485</c:v>
                </c:pt>
                <c:pt idx="87">
                  <c:v>871.65274337314099</c:v>
                </c:pt>
                <c:pt idx="88">
                  <c:v>872.69847258189895</c:v>
                </c:pt>
                <c:pt idx="89">
                  <c:v>873.67010298728542</c:v>
                </c:pt>
                <c:pt idx="90">
                  <c:v>874.57220755411436</c:v>
                </c:pt>
                <c:pt idx="91">
                  <c:v>875.40913612561565</c:v>
                </c:pt>
                <c:pt idx="92">
                  <c:v>876.18502119566654</c:v>
                </c:pt>
                <c:pt idx="93">
                  <c:v>876.90378401374801</c:v>
                </c:pt>
                <c:pt idx="94">
                  <c:v>877.56914096345326</c:v>
                </c:pt>
                <c:pt idx="95">
                  <c:v>878.18461015951834</c:v>
                </c:pt>
                <c:pt idx="96">
                  <c:v>878.75351821241736</c:v>
                </c:pt>
                <c:pt idx="97">
                  <c:v>879.27900711355664</c:v>
                </c:pt>
                <c:pt idx="98">
                  <c:v>879.76404119796575</c:v>
                </c:pt>
                <c:pt idx="99">
                  <c:v>880.21141414514352</c:v>
                </c:pt>
                <c:pt idx="100">
                  <c:v>880.62375598232745</c:v>
                </c:pt>
                <c:pt idx="101">
                  <c:v>881.00354005792599</c:v>
                </c:pt>
                <c:pt idx="102">
                  <c:v>881.3530899561722</c:v>
                </c:pt>
                <c:pt idx="103">
                  <c:v>881.67458632720763</c:v>
                </c:pt>
                <c:pt idx="104">
                  <c:v>881.97007360980444</c:v>
                </c:pt>
                <c:pt idx="105">
                  <c:v>882.24146662675219</c:v>
                </c:pt>
                <c:pt idx="106">
                  <c:v>882.49055703559804</c:v>
                </c:pt>
                <c:pt idx="107">
                  <c:v>882.71901961991364</c:v>
                </c:pt>
                <c:pt idx="108">
                  <c:v>882.92841840858625</c:v>
                </c:pt>
                <c:pt idx="109">
                  <c:v>883.1202126127863</c:v>
                </c:pt>
                <c:pt idx="110">
                  <c:v>883.29576237226013</c:v>
                </c:pt>
                <c:pt idx="111">
                  <c:v>883.45633430443308</c:v>
                </c:pt>
                <c:pt idx="112">
                  <c:v>883.60310685149341</c:v>
                </c:pt>
                <c:pt idx="113">
                  <c:v>883.7371754221648</c:v>
                </c:pt>
                <c:pt idx="114">
                  <c:v>883.85955732626871</c:v>
                </c:pt>
                <c:pt idx="115">
                  <c:v>883.97119650143804</c:v>
                </c:pt>
                <c:pt idx="116">
                  <c:v>884.07296803247459</c:v>
                </c:pt>
                <c:pt idx="117">
                  <c:v>884.16568246484701</c:v>
                </c:pt>
                <c:pt idx="118">
                  <c:v>884.25008991471998</c:v>
                </c:pt>
                <c:pt idx="119">
                  <c:v>884.32688397868537</c:v>
                </c:pt>
                <c:pt idx="120">
                  <c:v>884.39670544704734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A03-4A7E-A644-C53EFBD998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18.192586049108751</c:v>
                </c:pt>
                <c:pt idx="2">
                  <c:v>26.541480136246324</c:v>
                </c:pt>
                <c:pt idx="3">
                  <c:v>34.445239917976735</c:v>
                </c:pt>
                <c:pt idx="4">
                  <c:v>41.938540558365823</c:v>
                </c:pt>
                <c:pt idx="5">
                  <c:v>49.052546860952411</c:v>
                </c:pt>
                <c:pt idx="6">
                  <c:v>55.815346520380551</c:v>
                </c:pt>
                <c:pt idx="7">
                  <c:v>62.252320753044138</c:v>
                </c:pt>
                <c:pt idx="8">
                  <c:v>68.386462617926483</c:v>
                </c:pt>
                <c:pt idx="9">
                  <c:v>74.238651443022221</c:v>
                </c:pt>
                <c:pt idx="10">
                  <c:v>79.827890260251294</c:v>
                </c:pt>
                <c:pt idx="11">
                  <c:v>85.171511938390964</c:v>
                </c:pt>
                <c:pt idx="12">
                  <c:v>90.285358724956708</c:v>
                </c:pt>
                <c:pt idx="13">
                  <c:v>95.18393911474061</c:v>
                </c:pt>
                <c:pt idx="14">
                  <c:v>99.880565316651868</c:v>
                </c:pt>
                <c:pt idx="15">
                  <c:v>104.38747406188084</c:v>
                </c:pt>
                <c:pt idx="16">
                  <c:v>108.71593306197016</c:v>
                </c:pt>
                <c:pt idx="17">
                  <c:v>112.8763350668446</c:v>
                </c:pt>
                <c:pt idx="18">
                  <c:v>116.8782811757669</c:v>
                </c:pt>
                <c:pt idx="19">
                  <c:v>120.73065480706882</c:v>
                </c:pt>
                <c:pt idx="20">
                  <c:v>124.44168752618803</c:v>
                </c:pt>
                <c:pt idx="21">
                  <c:v>128.01901775867299</c:v>
                </c:pt>
                <c:pt idx="22">
                  <c:v>131.4697432694802</c:v>
                </c:pt>
                <c:pt idx="23">
                  <c:v>134.80046816729421</c:v>
                </c:pt>
                <c:pt idx="24">
                  <c:v>138.01734508886366</c:v>
                </c:pt>
                <c:pt idx="25">
                  <c:v>141.12611313029828</c:v>
                </c:pt>
                <c:pt idx="26">
                  <c:v>144.13213201731773</c:v>
                </c:pt>
                <c:pt idx="27">
                  <c:v>147.04041294245681</c:v>
                </c:pt>
                <c:pt idx="28">
                  <c:v>149.85564644245801</c:v>
                </c:pt>
                <c:pt idx="29">
                  <c:v>152.58222764206874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General</c:formatCode>
                <c:ptCount val="1"/>
                <c:pt idx="0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 94,4 L/h; dT 20 K,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Lamellenabstand 1 mm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'Typ1 1 mm Noctua F12'!$P$6</c:f>
              <c:numCache>
                <c:formatCode>0</c:formatCode>
                <c:ptCount val="1"/>
                <c:pt idx="0">
                  <c:v>41.920420142393098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E-4E56-B5D3-11A23734D017}"/>
            </c:ext>
          </c:extLst>
        </c:ser>
        <c:ser>
          <c:idx val="1"/>
          <c:order val="1"/>
          <c:tx>
            <c:v>Lamellenabstand 1,5 mm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'Typ1 1,5 mm Noctua F12'!$Q$6</c:f>
              <c:numCache>
                <c:formatCode>0</c:formatCode>
                <c:ptCount val="1"/>
                <c:pt idx="0">
                  <c:v>60.491226756700001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CE-4E56-B5D3-11A23734D017}"/>
            </c:ext>
          </c:extLst>
        </c:ser>
        <c:ser>
          <c:idx val="2"/>
          <c:order val="2"/>
          <c:tx>
            <c:v>Lamellenabstand 2 mm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'Typ1 2 mm Noctua F12'!$O$6</c:f>
              <c:numCache>
                <c:formatCode>0</c:formatCode>
                <c:ptCount val="1"/>
                <c:pt idx="0">
                  <c:v>65.693472257776207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ACE-4E56-B5D3-11A23734D017}"/>
            </c:ext>
          </c:extLst>
        </c:ser>
        <c:ser>
          <c:idx val="3"/>
          <c:order val="3"/>
          <c:tx>
            <c:v>Lamellenabstand 2,5 mm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'Typ1 2,5 mm Noctua F12'!$O$6</c:f>
              <c:numCache>
                <c:formatCode>0</c:formatCode>
                <c:ptCount val="1"/>
                <c:pt idx="0">
                  <c:v>66.903296792910211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ACE-4E56-B5D3-11A23734D0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7325840"/>
        <c:axId val="1025372383"/>
      </c:barChart>
      <c:catAx>
        <c:axId val="9173258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2383"/>
        <c:crosses val="autoZero"/>
        <c:auto val="1"/>
        <c:lblAlgn val="ctr"/>
        <c:lblOffset val="100"/>
        <c:noMultiLvlLbl val="0"/>
      </c:catAx>
      <c:valAx>
        <c:axId val="1025372383"/>
        <c:scaling>
          <c:orientation val="minMax"/>
          <c:max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17325840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 94,4 L/h; dT 20 K,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'Vergleich Passiv 1 - 2,5 mm'!$A$33:$A$36</c:f>
              <c:numCache>
                <c:formatCode>General</c:formatCode>
                <c:ptCount val="4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2.5</c:v>
                </c:pt>
              </c:numCache>
            </c:numRef>
          </c:xVal>
          <c:yVal>
            <c:numRef>
              <c:f>'Vergleich Passiv 1 - 2,5 mm'!$B$33:$B$36</c:f>
              <c:numCache>
                <c:formatCode>0</c:formatCode>
                <c:ptCount val="4"/>
                <c:pt idx="0">
                  <c:v>41.920420142393098</c:v>
                </c:pt>
                <c:pt idx="1">
                  <c:v>60.491226756700001</c:v>
                </c:pt>
                <c:pt idx="2">
                  <c:v>65.693472257776207</c:v>
                </c:pt>
                <c:pt idx="3">
                  <c:v>66.903296792910211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909-4CD5-AF3C-6A5070C3A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4641264"/>
        <c:axId val="833098112"/>
      </c:scatterChart>
      <c:valAx>
        <c:axId val="834641264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Lamellenabstand</a:t>
                </a:r>
                <a:r>
                  <a:rPr lang="de-DE" baseline="0"/>
                  <a:t> in mm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8112"/>
        <c:crosses val="autoZero"/>
        <c:crossBetween val="midCat"/>
      </c:valAx>
      <c:valAx>
        <c:axId val="833098112"/>
        <c:scaling>
          <c:orientation val="minMax"/>
          <c:max val="70"/>
          <c:min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4641264"/>
        <c:crosses val="autoZero"/>
        <c:crossBetween val="midCat"/>
        <c:majorUnit val="2.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F12'!$C$121:$C$251</c:f>
              <c:numCache>
                <c:formatCode>0.0000</c:formatCode>
                <c:ptCount val="131"/>
                <c:pt idx="0">
                  <c:v>0.81776272795521654</c:v>
                </c:pt>
                <c:pt idx="1">
                  <c:v>0.81739991737127271</c:v>
                </c:pt>
                <c:pt idx="2">
                  <c:v>0.81630217992919019</c:v>
                </c:pt>
                <c:pt idx="3">
                  <c:v>0.81446912964908769</c:v>
                </c:pt>
                <c:pt idx="4">
                  <c:v>0.81190748622346709</c:v>
                </c:pt>
                <c:pt idx="5">
                  <c:v>0.8086290048239988</c:v>
                </c:pt>
                <c:pt idx="6">
                  <c:v>0.80464982004757968</c:v>
                </c:pt>
                <c:pt idx="7">
                  <c:v>0.79999001443181539</c:v>
                </c:pt>
                <c:pt idx="8">
                  <c:v>0.79467323804427337</c:v>
                </c:pt>
                <c:pt idx="9">
                  <c:v>0.78872633263858527</c:v>
                </c:pt>
                <c:pt idx="10">
                  <c:v>0.78217894717839864</c:v>
                </c:pt>
                <c:pt idx="11">
                  <c:v>0.69141698477535551</c:v>
                </c:pt>
                <c:pt idx="12">
                  <c:v>0.57974722156177338</c:v>
                </c:pt>
                <c:pt idx="13">
                  <c:v>0.47376846774698494</c:v>
                </c:pt>
                <c:pt idx="14">
                  <c:v>0.38481271321158667</c:v>
                </c:pt>
                <c:pt idx="15">
                  <c:v>0.31426529537194264</c:v>
                </c:pt>
                <c:pt idx="16">
                  <c:v>0.25954749748178912</c:v>
                </c:pt>
                <c:pt idx="17">
                  <c:v>0.21729077395454097</c:v>
                </c:pt>
                <c:pt idx="18">
                  <c:v>0.1845047220580745</c:v>
                </c:pt>
                <c:pt idx="19">
                  <c:v>0.15883960942250713</c:v>
                </c:pt>
                <c:pt idx="20">
                  <c:v>0.13853517194539666</c:v>
                </c:pt>
                <c:pt idx="21">
                  <c:v>0.12229521792151353</c:v>
                </c:pt>
                <c:pt idx="22">
                  <c:v>0.10916787919273165</c:v>
                </c:pt>
                <c:pt idx="23">
                  <c:v>9.845096453332039E-2</c:v>
                </c:pt>
                <c:pt idx="24">
                  <c:v>8.9622197302666018E-2</c:v>
                </c:pt>
                <c:pt idx="25">
                  <c:v>8.2289218515333482E-2</c:v>
                </c:pt>
                <c:pt idx="26">
                  <c:v>7.6154090041496453E-2</c:v>
                </c:pt>
                <c:pt idx="27">
                  <c:v>7.0988092624176866E-2</c:v>
                </c:pt>
                <c:pt idx="28">
                  <c:v>6.6613743989036925E-2</c:v>
                </c:pt>
                <c:pt idx="29">
                  <c:v>6.2891870607012595E-2</c:v>
                </c:pt>
                <c:pt idx="30">
                  <c:v>5.971222924172391E-2</c:v>
                </c:pt>
                <c:pt idx="31">
                  <c:v>5.6986638400165449E-2</c:v>
                </c:pt>
                <c:pt idx="32">
                  <c:v>5.4643899152119355E-2</c:v>
                </c:pt>
                <c:pt idx="33">
                  <c:v>5.2626003352104808E-2</c:v>
                </c:pt>
                <c:pt idx="34">
                  <c:v>5.0885277000220198E-2</c:v>
                </c:pt>
                <c:pt idx="35">
                  <c:v>4.9382209454608084E-2</c:v>
                </c:pt>
                <c:pt idx="36">
                  <c:v>4.8083790491797944E-2</c:v>
                </c:pt>
                <c:pt idx="37">
                  <c:v>4.6962226923408269E-2</c:v>
                </c:pt>
                <c:pt idx="38">
                  <c:v>4.5993945423850061E-2</c:v>
                </c:pt>
                <c:pt idx="39">
                  <c:v>4.5158812992206081E-2</c:v>
                </c:pt>
                <c:pt idx="40">
                  <c:v>4.4439524172821224E-2</c:v>
                </c:pt>
                <c:pt idx="41">
                  <c:v>4.3821116916592705E-2</c:v>
                </c:pt>
                <c:pt idx="42">
                  <c:v>4.329058823926777E-2</c:v>
                </c:pt>
                <c:pt idx="43">
                  <c:v>4.2836587637442344E-2</c:v>
                </c:pt>
                <c:pt idx="44">
                  <c:v>4.2449171265653909E-2</c:v>
                </c:pt>
                <c:pt idx="45">
                  <c:v>4.2119603657436035E-2</c:v>
                </c:pt>
                <c:pt idx="46">
                  <c:v>4.1840196642008193E-2</c:v>
                </c:pt>
                <c:pt idx="47">
                  <c:v>4.1604177316407753E-2</c:v>
                </c:pt>
                <c:pt idx="48">
                  <c:v>4.140557865750203E-2</c:v>
                </c:pt>
                <c:pt idx="49">
                  <c:v>4.123914772456231E-2</c:v>
                </c:pt>
                <c:pt idx="50">
                  <c:v>4.110026749878614E-2</c:v>
                </c:pt>
                <c:pt idx="51">
                  <c:v>4.0984889292629736E-2</c:v>
                </c:pt>
                <c:pt idx="52">
                  <c:v>4.0889473381782455E-2</c:v>
                </c:pt>
                <c:pt idx="53">
                  <c:v>4.0810936096114248E-2</c:v>
                </c:pt>
                <c:pt idx="54">
                  <c:v>4.0746602074684009E-2</c:v>
                </c:pt>
                <c:pt idx="55">
                  <c:v>4.069416076049278E-2</c:v>
                </c:pt>
                <c:pt idx="56">
                  <c:v>4.0651626496713188E-2</c:v>
                </c:pt>
                <c:pt idx="57">
                  <c:v>4.0617301799657002E-2</c:v>
                </c:pt>
                <c:pt idx="58">
                  <c:v>4.0589743535968198E-2</c:v>
                </c:pt>
                <c:pt idx="59">
                  <c:v>4.0567731833153528E-2</c:v>
                </c:pt>
                <c:pt idx="60">
                  <c:v>4.0550241613784982E-2</c:v>
                </c:pt>
                <c:pt idx="61">
                  <c:v>4.0536416674053291E-2</c:v>
                </c:pt>
                <c:pt idx="62">
                  <c:v>4.0525546235445783E-2</c:v>
                </c:pt>
                <c:pt idx="63">
                  <c:v>4.0517043891679289E-2</c:v>
                </c:pt>
                <c:pt idx="64">
                  <c:v>4.0510428857901702E-2</c:v>
                </c:pt>
                <c:pt idx="65">
                  <c:v>4.050530941053284E-2</c:v>
                </c:pt>
                <c:pt idx="66">
                  <c:v>4.0501368387619287E-2</c:v>
                </c:pt>
                <c:pt idx="67">
                  <c:v>4.0498350603730367E-2</c:v>
                </c:pt>
                <c:pt idx="68">
                  <c:v>4.0496052021712935E-2</c:v>
                </c:pt>
                <c:pt idx="69">
                  <c:v>4.0494310516720693E-2</c:v>
                </c:pt>
                <c:pt idx="70">
                  <c:v>4.0492998065882101E-2</c:v>
                </c:pt>
                <c:pt idx="71">
                  <c:v>4.0492014199375294E-2</c:v>
                </c:pt>
                <c:pt idx="72">
                  <c:v>4.0491280554869565E-2</c:v>
                </c:pt>
                <c:pt idx="73">
                  <c:v>4.049073638646486E-2</c:v>
                </c:pt>
                <c:pt idx="74">
                  <c:v>4.0490334890573659E-2</c:v>
                </c:pt>
                <c:pt idx="75">
                  <c:v>4.0490040223846821E-2</c:v>
                </c:pt>
                <c:pt idx="76">
                  <c:v>4.0489825101539451E-2</c:v>
                </c:pt>
                <c:pt idx="77">
                  <c:v>4.0489668878055184E-2</c:v>
                </c:pt>
                <c:pt idx="78">
                  <c:v>4.04895560243346E-2</c:v>
                </c:pt>
                <c:pt idx="79">
                  <c:v>4.0489474928924532E-2</c:v>
                </c:pt>
                <c:pt idx="80">
                  <c:v>4.0489416960753519E-2</c:v>
                </c:pt>
                <c:pt idx="81">
                  <c:v>4.0489375741710791E-2</c:v>
                </c:pt>
                <c:pt idx="82">
                  <c:v>4.0489346586030851E-2</c:v>
                </c:pt>
                <c:pt idx="83">
                  <c:v>4.048932607122837E-2</c:v>
                </c:pt>
                <c:pt idx="84">
                  <c:v>4.0489311711961823E-2</c:v>
                </c:pt>
                <c:pt idx="85">
                  <c:v>4.0489301713810294E-2</c:v>
                </c:pt>
                <c:pt idx="86">
                  <c:v>4.0489294788624453E-2</c:v>
                </c:pt>
                <c:pt idx="87">
                  <c:v>4.0489290016969132E-2</c:v>
                </c:pt>
                <c:pt idx="88">
                  <c:v>4.048928674631818E-2</c:v>
                </c:pt>
                <c:pt idx="89">
                  <c:v>4.0489284516197536E-2</c:v>
                </c:pt>
                <c:pt idx="90">
                  <c:v>4.0489283003496863E-2</c:v>
                </c:pt>
                <c:pt idx="91">
                  <c:v>4.048928198277002E-2</c:v>
                </c:pt>
                <c:pt idx="92">
                  <c:v>4.0489281297598517E-2</c:v>
                </c:pt>
                <c:pt idx="93">
                  <c:v>4.0489280840064298E-2</c:v>
                </c:pt>
                <c:pt idx="94">
                  <c:v>4.0489280536127263E-2</c:v>
                </c:pt>
                <c:pt idx="95">
                  <c:v>4.0489280335273208E-2</c:v>
                </c:pt>
                <c:pt idx="96">
                  <c:v>4.0489280203230109E-2</c:v>
                </c:pt>
                <c:pt idx="97">
                  <c:v>4.0489280116874624E-2</c:v>
                </c:pt>
                <c:pt idx="98">
                  <c:v>4.048928006069169E-2</c:v>
                </c:pt>
                <c:pt idx="99">
                  <c:v>4.048928002432866E-2</c:v>
                </c:pt>
                <c:pt idx="100">
                  <c:v>4.0489280000915596E-2</c:v>
                </c:pt>
                <c:pt idx="101">
                  <c:v>4.0489279985918787E-2</c:v>
                </c:pt>
                <c:pt idx="102">
                  <c:v>4.0489279976362612E-2</c:v>
                </c:pt>
                <c:pt idx="103">
                  <c:v>4.0489279970304819E-2</c:v>
                </c:pt>
                <c:pt idx="104">
                  <c:v>4.048927996648459E-2</c:v>
                </c:pt>
                <c:pt idx="105">
                  <c:v>4.0489279964087896E-2</c:v>
                </c:pt>
                <c:pt idx="106">
                  <c:v>4.0489279962592072E-2</c:v>
                </c:pt>
                <c:pt idx="107">
                  <c:v>4.0489279961663321E-2</c:v>
                </c:pt>
                <c:pt idx="108">
                  <c:v>4.0489279961089648E-2</c:v>
                </c:pt>
                <c:pt idx="109">
                  <c:v>4.0489279960737125E-2</c:v>
                </c:pt>
                <c:pt idx="110">
                  <c:v>4.0489279960521631E-2</c:v>
                </c:pt>
                <c:pt idx="111">
                  <c:v>4.0489279960390569E-2</c:v>
                </c:pt>
                <c:pt idx="112">
                  <c:v>4.0489279960311278E-2</c:v>
                </c:pt>
                <c:pt idx="113">
                  <c:v>4.0489279960263552E-2</c:v>
                </c:pt>
                <c:pt idx="114">
                  <c:v>4.0489279960234971E-2</c:v>
                </c:pt>
                <c:pt idx="115">
                  <c:v>4.048927996021795E-2</c:v>
                </c:pt>
                <c:pt idx="116">
                  <c:v>4.0489279960207868E-2</c:v>
                </c:pt>
                <c:pt idx="117">
                  <c:v>4.0489279960201914E-2</c:v>
                </c:pt>
                <c:pt idx="118">
                  <c:v>4.0489279960198424E-2</c:v>
                </c:pt>
                <c:pt idx="119">
                  <c:v>4.0489279960196391E-2</c:v>
                </c:pt>
                <c:pt idx="120">
                  <c:v>4.0489279960195211E-2</c:v>
                </c:pt>
                <c:pt idx="121">
                  <c:v>4.0489279960194524E-2</c:v>
                </c:pt>
                <c:pt idx="122">
                  <c:v>4.0489279960194136E-2</c:v>
                </c:pt>
                <c:pt idx="123">
                  <c:v>4.0489279960193914E-2</c:v>
                </c:pt>
                <c:pt idx="124">
                  <c:v>4.0489279960193782E-2</c:v>
                </c:pt>
                <c:pt idx="125">
                  <c:v>4.0489279960193712E-2</c:v>
                </c:pt>
                <c:pt idx="126">
                  <c:v>4.0489279960193671E-2</c:v>
                </c:pt>
                <c:pt idx="127">
                  <c:v>4.048927996019365E-2</c:v>
                </c:pt>
                <c:pt idx="128">
                  <c:v>4.0489279960193636E-2</c:v>
                </c:pt>
                <c:pt idx="129">
                  <c:v>4.0489279960193629E-2</c:v>
                </c:pt>
                <c:pt idx="130">
                  <c:v>4.0489279960193629E-2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61D-4273-9B52-409FA806452F}"/>
            </c:ext>
          </c:extLst>
        </c:ser>
        <c:ser>
          <c:idx val="1"/>
          <c:order val="1"/>
          <c:tx>
            <c:v>1,5 mm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F12'!$C$121:$C$251</c:f>
              <c:numCache>
                <c:formatCode>0.0000</c:formatCode>
                <c:ptCount val="131"/>
                <c:pt idx="0">
                  <c:v>0.54126052500029787</c:v>
                </c:pt>
                <c:pt idx="1">
                  <c:v>0.53821498539356749</c:v>
                </c:pt>
                <c:pt idx="2">
                  <c:v>0.53307726027912539</c:v>
                </c:pt>
                <c:pt idx="3">
                  <c:v>0.52676686974965892</c:v>
                </c:pt>
                <c:pt idx="4">
                  <c:v>0.51963501321003325</c:v>
                </c:pt>
                <c:pt idx="5">
                  <c:v>0.51190025982120635</c:v>
                </c:pt>
                <c:pt idx="6">
                  <c:v>0.50371937741271111</c:v>
                </c:pt>
                <c:pt idx="7">
                  <c:v>0.49521270452535726</c:v>
                </c:pt>
                <c:pt idx="8">
                  <c:v>0.48647608082958022</c:v>
                </c:pt>
                <c:pt idx="9">
                  <c:v>0.47758745323258761</c:v>
                </c:pt>
                <c:pt idx="10">
                  <c:v>0.4686109764042628</c:v>
                </c:pt>
                <c:pt idx="11">
                  <c:v>0.38220044496756117</c:v>
                </c:pt>
                <c:pt idx="12">
                  <c:v>0.31175889194812284</c:v>
                </c:pt>
                <c:pt idx="13">
                  <c:v>0.25815623267278265</c:v>
                </c:pt>
                <c:pt idx="14">
                  <c:v>0.21772116784735432</c:v>
                </c:pt>
                <c:pt idx="15">
                  <c:v>0.18691024467473338</c:v>
                </c:pt>
                <c:pt idx="16">
                  <c:v>0.16305877971740529</c:v>
                </c:pt>
                <c:pt idx="17">
                  <c:v>0.14428205443115613</c:v>
                </c:pt>
                <c:pt idx="18">
                  <c:v>0.12926157050977599</c:v>
                </c:pt>
                <c:pt idx="19">
                  <c:v>0.11706856085187257</c:v>
                </c:pt>
                <c:pt idx="20">
                  <c:v>0.10703979388426065</c:v>
                </c:pt>
                <c:pt idx="21">
                  <c:v>9.869404613982706E-2</c:v>
                </c:pt>
                <c:pt idx="22">
                  <c:v>9.1676423956607314E-2</c:v>
                </c:pt>
                <c:pt idx="23">
                  <c:v>8.5721043407613898E-2</c:v>
                </c:pt>
                <c:pt idx="24">
                  <c:v>8.0625721960468466E-2</c:v>
                </c:pt>
                <c:pt idx="25">
                  <c:v>7.6234570944817559E-2</c:v>
                </c:pt>
                <c:pt idx="26">
                  <c:v>7.2425842062149373E-2</c:v>
                </c:pt>
                <c:pt idx="27">
                  <c:v>6.9103315015302758E-2</c:v>
                </c:pt>
                <c:pt idx="28">
                  <c:v>6.6190106137261381E-2</c:v>
                </c:pt>
                <c:pt idx="29">
                  <c:v>6.3624156155444964E-2</c:v>
                </c:pt>
                <c:pt idx="30">
                  <c:v>6.1354898987702862E-2</c:v>
                </c:pt>
                <c:pt idx="31">
                  <c:v>5.9340772472040622E-2</c:v>
                </c:pt>
                <c:pt idx="32">
                  <c:v>5.7547337019076369E-2</c:v>
                </c:pt>
                <c:pt idx="33">
                  <c:v>5.5945838560111191E-2</c:v>
                </c:pt>
                <c:pt idx="34">
                  <c:v>5.4512099929715958E-2</c:v>
                </c:pt>
                <c:pt idx="35">
                  <c:v>5.3225657655875593E-2</c:v>
                </c:pt>
                <c:pt idx="36">
                  <c:v>5.2069083980525496E-2</c:v>
                </c:pt>
                <c:pt idx="37">
                  <c:v>5.102745002327843E-2</c:v>
                </c:pt>
                <c:pt idx="38">
                  <c:v>5.00878974589559E-2</c:v>
                </c:pt>
                <c:pt idx="39">
                  <c:v>4.9239294326270576E-2</c:v>
                </c:pt>
                <c:pt idx="40">
                  <c:v>4.8471956581001951E-2</c:v>
                </c:pt>
                <c:pt idx="41">
                  <c:v>4.7777421408676787E-2</c:v>
                </c:pt>
                <c:pt idx="42">
                  <c:v>4.7148261572663427E-2</c:v>
                </c:pt>
                <c:pt idx="43">
                  <c:v>4.6577932510411639E-2</c:v>
                </c:pt>
                <c:pt idx="44">
                  <c:v>4.6060645726644027E-2</c:v>
                </c:pt>
                <c:pt idx="45">
                  <c:v>4.5591263426633361E-2</c:v>
                </c:pt>
                <c:pt idx="46">
                  <c:v>4.5165210399510561E-2</c:v>
                </c:pt>
                <c:pt idx="47">
                  <c:v>4.4778399983617524E-2</c:v>
                </c:pt>
                <c:pt idx="48">
                  <c:v>4.4427171583729497E-2</c:v>
                </c:pt>
                <c:pt idx="49">
                  <c:v>4.4108237708059411E-2</c:v>
                </c:pt>
                <c:pt idx="50">
                  <c:v>4.3818638884370181E-2</c:v>
                </c:pt>
                <c:pt idx="51">
                  <c:v>4.3555705123949066E-2</c:v>
                </c:pt>
                <c:pt idx="52">
                  <c:v>4.331702284822174E-2</c:v>
                </c:pt>
                <c:pt idx="53">
                  <c:v>4.3100406389468819E-2</c:v>
                </c:pt>
                <c:pt idx="54">
                  <c:v>4.290387333517677E-2</c:v>
                </c:pt>
                <c:pt idx="55">
                  <c:v>4.2725623113223428E-2</c:v>
                </c:pt>
                <c:pt idx="56">
                  <c:v>4.2564018318704447E-2</c:v>
                </c:pt>
                <c:pt idx="57">
                  <c:v>4.2417568367661952E-2</c:v>
                </c:pt>
                <c:pt idx="58">
                  <c:v>4.2284915132109691E-2</c:v>
                </c:pt>
                <c:pt idx="59">
                  <c:v>4.2164820267562464E-2</c:v>
                </c:pt>
                <c:pt idx="60">
                  <c:v>4.2056153991133889E-2</c:v>
                </c:pt>
                <c:pt idx="61">
                  <c:v>4.1957885107038823E-2</c:v>
                </c:pt>
                <c:pt idx="62">
                  <c:v>4.186907210851494E-2</c:v>
                </c:pt>
                <c:pt idx="63">
                  <c:v>4.1788855211952525E-2</c:v>
                </c:pt>
                <c:pt idx="64">
                  <c:v>4.1716449201352521E-2</c:v>
                </c:pt>
                <c:pt idx="65">
                  <c:v>4.1651136979893685E-2</c:v>
                </c:pt>
                <c:pt idx="66">
                  <c:v>4.159226374100914E-2</c:v>
                </c:pt>
                <c:pt idx="67">
                  <c:v>4.1539231684464765E-2</c:v>
                </c:pt>
                <c:pt idx="68">
                  <c:v>4.1491495213917248E-2</c:v>
                </c:pt>
                <c:pt idx="69">
                  <c:v>4.1448556561655261E-2</c:v>
                </c:pt>
                <c:pt idx="70">
                  <c:v>4.1409961793980363E-2</c:v>
                </c:pt>
                <c:pt idx="71">
                  <c:v>4.1375297157203277E-2</c:v>
                </c:pt>
                <c:pt idx="72">
                  <c:v>4.1344185729715502E-2</c:v>
                </c:pt>
                <c:pt idx="73">
                  <c:v>4.1316284350211757E-2</c:v>
                </c:pt>
                <c:pt idx="74">
                  <c:v>4.1291280796025794E-2</c:v>
                </c:pt>
                <c:pt idx="75">
                  <c:v>4.1268891188817769E-2</c:v>
                </c:pt>
                <c:pt idx="76">
                  <c:v>4.1248857607614632E-2</c:v>
                </c:pt>
                <c:pt idx="77">
                  <c:v>4.1230945891539382E-2</c:v>
                </c:pt>
                <c:pt idx="78">
                  <c:v>4.1214943616540559E-2</c:v>
                </c:pt>
                <c:pt idx="79">
                  <c:v>4.1200658232109652E-2</c:v>
                </c:pt>
                <c:pt idx="80">
                  <c:v>4.1187915345400644E-2</c:v>
                </c:pt>
                <c:pt idx="81">
                  <c:v>4.1176557141385198E-2</c:v>
                </c:pt>
                <c:pt idx="82">
                  <c:v>4.1166440928723493E-2</c:v>
                </c:pt>
                <c:pt idx="83">
                  <c:v>4.1157437801934614E-2</c:v>
                </c:pt>
                <c:pt idx="84">
                  <c:v>4.1149431411235921E-2</c:v>
                </c:pt>
                <c:pt idx="85">
                  <c:v>4.1142316832108339E-2</c:v>
                </c:pt>
                <c:pt idx="86">
                  <c:v>4.1135999527251096E-2</c:v>
                </c:pt>
                <c:pt idx="87">
                  <c:v>4.1130394394129015E-2</c:v>
                </c:pt>
                <c:pt idx="88">
                  <c:v>4.112542489179942E-2</c:v>
                </c:pt>
                <c:pt idx="89">
                  <c:v>4.1121022241143321E-2</c:v>
                </c:pt>
                <c:pt idx="90">
                  <c:v>4.1117124693024608E-2</c:v>
                </c:pt>
                <c:pt idx="91">
                  <c:v>4.1113676859267208E-2</c:v>
                </c:pt>
                <c:pt idx="92">
                  <c:v>4.1110629101679015E-2</c:v>
                </c:pt>
                <c:pt idx="93">
                  <c:v>4.1107936974665971E-2</c:v>
                </c:pt>
                <c:pt idx="94">
                  <c:v>4.1105560717274232E-2</c:v>
                </c:pt>
                <c:pt idx="95">
                  <c:v>4.1103464790773911E-2</c:v>
                </c:pt>
                <c:pt idx="96">
                  <c:v>4.1101617458157678E-2</c:v>
                </c:pt>
                <c:pt idx="97">
                  <c:v>4.1099990402172284E-2</c:v>
                </c:pt>
                <c:pt idx="98">
                  <c:v>4.1098558378732108E-2</c:v>
                </c:pt>
                <c:pt idx="99">
                  <c:v>4.1097298902782277E-2</c:v>
                </c:pt>
                <c:pt idx="100">
                  <c:v>4.10961919638856E-2</c:v>
                </c:pt>
                <c:pt idx="101">
                  <c:v>4.1095219769002433E-2</c:v>
                </c:pt>
                <c:pt idx="102">
                  <c:v>4.1094366510117157E-2</c:v>
                </c:pt>
                <c:pt idx="103">
                  <c:v>4.10936181545387E-2</c:v>
                </c:pt>
                <c:pt idx="104">
                  <c:v>4.1092962255866748E-2</c:v>
                </c:pt>
                <c:pt idx="105">
                  <c:v>4.1092387783769078E-2</c:v>
                </c:pt>
                <c:pt idx="106">
                  <c:v>4.109188497086104E-2</c:v>
                </c:pt>
                <c:pt idx="107">
                  <c:v>4.1091445175113601E-2</c:v>
                </c:pt>
                <c:pt idx="108">
                  <c:v>4.1091060756344167E-2</c:v>
                </c:pt>
                <c:pt idx="109">
                  <c:v>4.109072496546308E-2</c:v>
                </c:pt>
                <c:pt idx="110">
                  <c:v>4.1090431845259942E-2</c:v>
                </c:pt>
                <c:pt idx="111">
                  <c:v>4.1090176141617293E-2</c:v>
                </c:pt>
                <c:pt idx="112">
                  <c:v>4.1089953224134987E-2</c:v>
                </c:pt>
                <c:pt idx="113">
                  <c:v>4.1089759015238252E-2</c:v>
                </c:pt>
                <c:pt idx="114">
                  <c:v>4.108958992692438E-2</c:v>
                </c:pt>
                <c:pt idx="115">
                  <c:v>4.108944280437974E-2</c:v>
                </c:pt>
                <c:pt idx="116">
                  <c:v>4.1089314875768869E-2</c:v>
                </c:pt>
                <c:pt idx="117">
                  <c:v>4.1089203707562236E-2</c:v>
                </c:pt>
                <c:pt idx="118">
                  <c:v>4.1089107164828997E-2</c:v>
                </c:pt>
                <c:pt idx="119">
                  <c:v>4.1089023375975371E-2</c:v>
                </c:pt>
                <c:pt idx="120">
                  <c:v>4.1088950701459639E-2</c:v>
                </c:pt>
                <c:pt idx="121">
                  <c:v>4.1088887706060333E-2</c:v>
                </c:pt>
                <c:pt idx="122">
                  <c:v>4.1088833134315973E-2</c:v>
                </c:pt>
                <c:pt idx="123">
                  <c:v>4.1088785888792952E-2</c:v>
                </c:pt>
                <c:pt idx="124">
                  <c:v>4.1088745010872618E-2</c:v>
                </c:pt>
                <c:pt idx="125">
                  <c:v>4.1088709663780212E-2</c:v>
                </c:pt>
                <c:pt idx="126">
                  <c:v>4.1088679117606983E-2</c:v>
                </c:pt>
                <c:pt idx="127">
                  <c:v>4.1088652736102398E-2</c:v>
                </c:pt>
                <c:pt idx="128">
                  <c:v>4.1088629965037149E-2</c:v>
                </c:pt>
                <c:pt idx="129">
                  <c:v>4.1088610321958569E-2</c:v>
                </c:pt>
                <c:pt idx="130">
                  <c:v>4.108859338717924E-2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61D-4273-9B52-409FA806452F}"/>
            </c:ext>
          </c:extLst>
        </c:ser>
        <c:ser>
          <c:idx val="2"/>
          <c:order val="2"/>
          <c:tx>
            <c:v>2 mm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F12'!$C$121:$C$251</c:f>
              <c:numCache>
                <c:formatCode>0.0000</c:formatCode>
                <c:ptCount val="131"/>
                <c:pt idx="0">
                  <c:v>0.50339073047011862</c:v>
                </c:pt>
                <c:pt idx="1">
                  <c:v>0.50088855024487466</c:v>
                </c:pt>
                <c:pt idx="2">
                  <c:v>0.49678600094428882</c:v>
                </c:pt>
                <c:pt idx="3">
                  <c:v>0.49180181140919543</c:v>
                </c:pt>
                <c:pt idx="4">
                  <c:v>0.48619821086213194</c:v>
                </c:pt>
                <c:pt idx="5">
                  <c:v>0.4801344256784143</c:v>
                </c:pt>
                <c:pt idx="6">
                  <c:v>0.47372286725451157</c:v>
                </c:pt>
                <c:pt idx="7">
                  <c:v>0.46704905158956128</c:v>
                </c:pt>
                <c:pt idx="8">
                  <c:v>0.46018085446501406</c:v>
                </c:pt>
                <c:pt idx="9">
                  <c:v>0.45317355490759914</c:v>
                </c:pt>
                <c:pt idx="10">
                  <c:v>0.44607290217280254</c:v>
                </c:pt>
                <c:pt idx="11">
                  <c:v>0.37598897514377855</c:v>
                </c:pt>
                <c:pt idx="12">
                  <c:v>0.31584246477014688</c:v>
                </c:pt>
                <c:pt idx="13">
                  <c:v>0.26782008376813371</c:v>
                </c:pt>
                <c:pt idx="14">
                  <c:v>0.23010088042386276</c:v>
                </c:pt>
                <c:pt idx="15">
                  <c:v>0.20039105197846097</c:v>
                </c:pt>
                <c:pt idx="16">
                  <c:v>0.17675770328478868</c:v>
                </c:pt>
                <c:pt idx="17">
                  <c:v>0.15772793973506322</c:v>
                </c:pt>
                <c:pt idx="18">
                  <c:v>0.14221300598411124</c:v>
                </c:pt>
                <c:pt idx="19">
                  <c:v>0.12941227346994477</c:v>
                </c:pt>
                <c:pt idx="20">
                  <c:v>0.11873385998329163</c:v>
                </c:pt>
                <c:pt idx="21">
                  <c:v>0.10973587937910935</c:v>
                </c:pt>
                <c:pt idx="22">
                  <c:v>0.1020845644606474</c:v>
                </c:pt>
                <c:pt idx="23">
                  <c:v>9.5524732003850102E-2</c:v>
                </c:pt>
                <c:pt idx="24">
                  <c:v>8.9858925705521481E-2</c:v>
                </c:pt>
                <c:pt idx="25">
                  <c:v>8.4932585096734958E-2</c:v>
                </c:pt>
                <c:pt idx="26">
                  <c:v>8.0623397670667271E-2</c:v>
                </c:pt>
                <c:pt idx="27">
                  <c:v>7.6833571453522292E-2</c:v>
                </c:pt>
                <c:pt idx="28">
                  <c:v>7.34841640903314E-2</c:v>
                </c:pt>
                <c:pt idx="29">
                  <c:v>7.0510874706350521E-2</c:v>
                </c:pt>
                <c:pt idx="30">
                  <c:v>6.7860887337866618E-2</c:v>
                </c:pt>
                <c:pt idx="31">
                  <c:v>6.5490478476889644E-2</c:v>
                </c:pt>
                <c:pt idx="32">
                  <c:v>6.3363185749999398E-2</c:v>
                </c:pt>
                <c:pt idx="33">
                  <c:v>6.1448392916759319E-2</c:v>
                </c:pt>
                <c:pt idx="34">
                  <c:v>5.9720226804797855E-2</c:v>
                </c:pt>
                <c:pt idx="35">
                  <c:v>5.8156690182299679E-2</c:v>
                </c:pt>
                <c:pt idx="36">
                  <c:v>5.6738974693142548E-2</c:v>
                </c:pt>
                <c:pt idx="37">
                  <c:v>5.5450912388983947E-2</c:v>
                </c:pt>
                <c:pt idx="38">
                  <c:v>5.427853480845736E-2</c:v>
                </c:pt>
                <c:pt idx="39">
                  <c:v>5.3209716152871359E-2</c:v>
                </c:pt>
                <c:pt idx="40">
                  <c:v>5.2233882701657935E-2</c:v>
                </c:pt>
                <c:pt idx="41">
                  <c:v>5.1341774763856179E-2</c:v>
                </c:pt>
                <c:pt idx="42">
                  <c:v>5.052525057060045E-2</c:v>
                </c:pt>
                <c:pt idx="43">
                  <c:v>4.9777123858847208E-2</c:v>
                </c:pt>
                <c:pt idx="44">
                  <c:v>4.9091028679197422E-2</c:v>
                </c:pt>
                <c:pt idx="45">
                  <c:v>4.8461306325382369E-2</c:v>
                </c:pt>
                <c:pt idx="46">
                  <c:v>4.7882910334925949E-2</c:v>
                </c:pt>
                <c:pt idx="47">
                  <c:v>4.7351326326689966E-2</c:v>
                </c:pt>
                <c:pt idx="48">
                  <c:v>4.6862504078264505E-2</c:v>
                </c:pt>
                <c:pt idx="49">
                  <c:v>4.6412799746706708E-2</c:v>
                </c:pt>
                <c:pt idx="50">
                  <c:v>4.5998926531559382E-2</c:v>
                </c:pt>
                <c:pt idx="51">
                  <c:v>4.561791239319489E-2</c:v>
                </c:pt>
                <c:pt idx="52">
                  <c:v>4.5267063690376495E-2</c:v>
                </c:pt>
                <c:pt idx="53">
                  <c:v>4.4943933802275633E-2</c:v>
                </c:pt>
                <c:pt idx="54">
                  <c:v>4.4646295962587804E-2</c:v>
                </c:pt>
                <c:pt idx="55">
                  <c:v>4.4372119665003304E-2</c:v>
                </c:pt>
                <c:pt idx="56">
                  <c:v>4.4119550106434549E-2</c:v>
                </c:pt>
                <c:pt idx="57">
                  <c:v>4.3886890222008271E-2</c:v>
                </c:pt>
                <c:pt idx="58">
                  <c:v>4.367258493776395E-2</c:v>
                </c:pt>
                <c:pt idx="59">
                  <c:v>4.3475207326303118E-2</c:v>
                </c:pt>
                <c:pt idx="60">
                  <c:v>4.3293446399713879E-2</c:v>
                </c:pt>
                <c:pt idx="61">
                  <c:v>4.3126096314867232E-2</c:v>
                </c:pt>
                <c:pt idx="62">
                  <c:v>4.2972046800171859E-2</c:v>
                </c:pt>
                <c:pt idx="63">
                  <c:v>4.2830274641308536E-2</c:v>
                </c:pt>
                <c:pt idx="64">
                  <c:v>4.2699836087327782E-2</c:v>
                </c:pt>
                <c:pt idx="65">
                  <c:v>4.2579860058582775E-2</c:v>
                </c:pt>
                <c:pt idx="66">
                  <c:v>4.2469542054929019E-2</c:v>
                </c:pt>
                <c:pt idx="67">
                  <c:v>4.2368138676979437E-2</c:v>
                </c:pt>
                <c:pt idx="68">
                  <c:v>4.2274962685388155E-2</c:v>
                </c:pt>
                <c:pt idx="69">
                  <c:v>4.2189378533501333E-2</c:v>
                </c:pt>
                <c:pt idx="70">
                  <c:v>4.2110798317550199E-2</c:v>
                </c:pt>
                <c:pt idx="71">
                  <c:v>4.2038678096108451E-2</c:v>
                </c:pt>
                <c:pt idx="72">
                  <c:v>4.1972514536995235E-2</c:v>
                </c:pt>
                <c:pt idx="73">
                  <c:v>4.1911841855339749E-2</c:v>
                </c:pt>
                <c:pt idx="74">
                  <c:v>4.1856229011273845E-2</c:v>
                </c:pt>
                <c:pt idx="75">
                  <c:v>4.1805277139800978E-2</c:v>
                </c:pt>
                <c:pt idx="76">
                  <c:v>4.1758617188901705E-2</c:v>
                </c:pt>
                <c:pt idx="77">
                  <c:v>4.1715907744958598E-2</c:v>
                </c:pt>
                <c:pt idx="78">
                  <c:v>4.1676833027189657E-2</c:v>
                </c:pt>
                <c:pt idx="79">
                  <c:v>4.164110103502576E-2</c:v>
                </c:pt>
                <c:pt idx="80">
                  <c:v>4.1608441834306668E-2</c:v>
                </c:pt>
                <c:pt idx="81">
                  <c:v>4.1578605969844355E-2</c:v>
                </c:pt>
                <c:pt idx="82">
                  <c:v>4.1551362993349029E-2</c:v>
                </c:pt>
                <c:pt idx="83">
                  <c:v>4.1526500096963549E-2</c:v>
                </c:pt>
                <c:pt idx="84">
                  <c:v>4.1503820843734225E-2</c:v>
                </c:pt>
                <c:pt idx="85">
                  <c:v>4.1483143987282804E-2</c:v>
                </c:pt>
                <c:pt idx="86">
                  <c:v>4.1464302373756354E-2</c:v>
                </c:pt>
                <c:pt idx="87">
                  <c:v>4.1447141919836492E-2</c:v>
                </c:pt>
                <c:pt idx="88">
                  <c:v>4.1431520661201919E-2</c:v>
                </c:pt>
                <c:pt idx="89">
                  <c:v>4.1417307866371045E-2</c:v>
                </c:pt>
                <c:pt idx="90">
                  <c:v>4.140438321131662E-2</c:v>
                </c:pt>
                <c:pt idx="91">
                  <c:v>4.1392636010650935E-2</c:v>
                </c:pt>
                <c:pt idx="92">
                  <c:v>4.1381964501536701E-2</c:v>
                </c:pt>
                <c:pt idx="93">
                  <c:v>4.1372275176792456E-2</c:v>
                </c:pt>
                <c:pt idx="94">
                  <c:v>4.1363482163938363E-2</c:v>
                </c:pt>
                <c:pt idx="95">
                  <c:v>4.1355506647174071E-2</c:v>
                </c:pt>
                <c:pt idx="96">
                  <c:v>4.1348276329498911E-2</c:v>
                </c:pt>
                <c:pt idx="97">
                  <c:v>4.1341724932380711E-2</c:v>
                </c:pt>
                <c:pt idx="98">
                  <c:v>4.1335791730555654E-2</c:v>
                </c:pt>
                <c:pt idx="99">
                  <c:v>4.1330421119700901E-2</c:v>
                </c:pt>
                <c:pt idx="100">
                  <c:v>4.1325562214866524E-2</c:v>
                </c:pt>
                <c:pt idx="101">
                  <c:v>4.1321168477685827E-2</c:v>
                </c:pt>
                <c:pt idx="102">
                  <c:v>4.1317197370504655E-2</c:v>
                </c:pt>
                <c:pt idx="103">
                  <c:v>4.1313610035682652E-2</c:v>
                </c:pt>
                <c:pt idx="104">
                  <c:v>4.1310370998423669E-2</c:v>
                </c:pt>
                <c:pt idx="105">
                  <c:v>4.1307447891589695E-2</c:v>
                </c:pt>
                <c:pt idx="106">
                  <c:v>4.1304811201043234E-2</c:v>
                </c:pt>
                <c:pt idx="107">
                  <c:v>4.130243403014866E-2</c:v>
                </c:pt>
                <c:pt idx="108">
                  <c:v>4.1300291882142966E-2</c:v>
                </c:pt>
                <c:pt idx="109">
                  <c:v>4.129836245916229E-2</c:v>
                </c:pt>
                <c:pt idx="110">
                  <c:v>4.1296625476781985E-2</c:v>
                </c:pt>
                <c:pt idx="111">
                  <c:v>4.1295062492995985E-2</c:v>
                </c:pt>
                <c:pt idx="112">
                  <c:v>4.1293656750625331E-2</c:v>
                </c:pt>
                <c:pt idx="113">
                  <c:v>4.1292393032206824E-2</c:v>
                </c:pt>
                <c:pt idx="114">
                  <c:v>4.129125752647067E-2</c:v>
                </c:pt>
                <c:pt idx="115">
                  <c:v>4.1290237705570991E-2</c:v>
                </c:pt>
                <c:pt idx="116">
                  <c:v>4.1289322212285144E-2</c:v>
                </c:pt>
                <c:pt idx="117">
                  <c:v>4.1288500756447771E-2</c:v>
                </c:pt>
                <c:pt idx="118">
                  <c:v>4.1287764019931956E-2</c:v>
                </c:pt>
                <c:pt idx="119">
                  <c:v>4.1287103569535057E-2</c:v>
                </c:pt>
                <c:pt idx="120">
                  <c:v>4.1286511777168654E-2</c:v>
                </c:pt>
                <c:pt idx="121">
                  <c:v>4.1285981746792287E-2</c:v>
                </c:pt>
                <c:pt idx="122">
                  <c:v>4.1285507247568354E-2</c:v>
                </c:pt>
                <c:pt idx="123">
                  <c:v>4.1285082652751465E-2</c:v>
                </c:pt>
                <c:pt idx="124">
                  <c:v>4.1284702883859305E-2</c:v>
                </c:pt>
                <c:pt idx="125">
                  <c:v>4.1284363359703577E-2</c:v>
                </c:pt>
                <c:pt idx="126">
                  <c:v>4.1284059949890164E-2</c:v>
                </c:pt>
                <c:pt idx="127">
                  <c:v>4.128378893242516E-2</c:v>
                </c:pt>
                <c:pt idx="128">
                  <c:v>4.1283546955090483E-2</c:v>
                </c:pt>
                <c:pt idx="129">
                  <c:v>4.1283331000277312E-2</c:v>
                </c:pt>
                <c:pt idx="130">
                  <c:v>4.1283138352988941E-2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61D-4273-9B52-409FA806452F}"/>
            </c:ext>
          </c:extLst>
        </c:ser>
        <c:ser>
          <c:idx val="3"/>
          <c:order val="3"/>
          <c:tx>
            <c:v>2,5 mm 29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F12'!$C$121:$C$251</c:f>
              <c:numCache>
                <c:formatCode>0.0000</c:formatCode>
                <c:ptCount val="131"/>
                <c:pt idx="0">
                  <c:v>0.4917627152010674</c:v>
                </c:pt>
                <c:pt idx="1">
                  <c:v>0.48892175519239461</c:v>
                </c:pt>
                <c:pt idx="2">
                  <c:v>0.48464412025819159</c:v>
                </c:pt>
                <c:pt idx="3">
                  <c:v>0.47964624989656612</c:v>
                </c:pt>
                <c:pt idx="4">
                  <c:v>0.47416814837520083</c:v>
                </c:pt>
                <c:pt idx="5">
                  <c:v>0.46834900830005005</c:v>
                </c:pt>
                <c:pt idx="6">
                  <c:v>0.46228351843343979</c:v>
                </c:pt>
                <c:pt idx="7">
                  <c:v>0.45604146559834702</c:v>
                </c:pt>
                <c:pt idx="8">
                  <c:v>0.44967673105114936</c:v>
                </c:pt>
                <c:pt idx="9">
                  <c:v>0.44323213855013127</c:v>
                </c:pt>
                <c:pt idx="10">
                  <c:v>0.43674236626804835</c:v>
                </c:pt>
                <c:pt idx="11">
                  <c:v>0.37374505384831513</c:v>
                </c:pt>
                <c:pt idx="12">
                  <c:v>0.31981622011047384</c:v>
                </c:pt>
                <c:pt idx="13">
                  <c:v>0.27612712808180362</c:v>
                </c:pt>
                <c:pt idx="14">
                  <c:v>0.24113130369278524</c:v>
                </c:pt>
                <c:pt idx="15">
                  <c:v>0.21299881572317472</c:v>
                </c:pt>
                <c:pt idx="16">
                  <c:v>0.19017844506488213</c:v>
                </c:pt>
                <c:pt idx="17">
                  <c:v>0.17146611202134743</c:v>
                </c:pt>
                <c:pt idx="18">
                  <c:v>0.15595252665766454</c:v>
                </c:pt>
                <c:pt idx="19">
                  <c:v>0.14295460218498496</c:v>
                </c:pt>
                <c:pt idx="20">
                  <c:v>0.13195701373652469</c:v>
                </c:pt>
                <c:pt idx="21">
                  <c:v>0.12256771628704283</c:v>
                </c:pt>
                <c:pt idx="22">
                  <c:v>0.11448540720728088</c:v>
                </c:pt>
                <c:pt idx="23">
                  <c:v>0.10747602726968795</c:v>
                </c:pt>
                <c:pt idx="24">
                  <c:v>0.10135580167788441</c:v>
                </c:pt>
                <c:pt idx="25">
                  <c:v>9.5978938668514896E-2</c:v>
                </c:pt>
                <c:pt idx="26">
                  <c:v>9.1228635398030944E-2</c:v>
                </c:pt>
                <c:pt idx="27">
                  <c:v>8.7010440524504115E-2</c:v>
                </c:pt>
                <c:pt idx="28">
                  <c:v>8.3247307568772785E-2</c:v>
                </c:pt>
                <c:pt idx="29">
                  <c:v>7.9875871620816927E-2</c:v>
                </c:pt>
                <c:pt idx="30">
                  <c:v>7.6843619409774994E-2</c:v>
                </c:pt>
                <c:pt idx="31">
                  <c:v>7.4106718004541591E-2</c:v>
                </c:pt>
                <c:pt idx="32">
                  <c:v>7.1628333720415632E-2</c:v>
                </c:pt>
                <c:pt idx="33">
                  <c:v>6.9377319284303199E-2</c:v>
                </c:pt>
                <c:pt idx="34">
                  <c:v>6.7327180149090615E-2</c:v>
                </c:pt>
                <c:pt idx="35">
                  <c:v>6.5455254249309841E-2</c:v>
                </c:pt>
                <c:pt idx="36">
                  <c:v>6.3742056314399956E-2</c:v>
                </c:pt>
                <c:pt idx="37">
                  <c:v>6.2170750058456896E-2</c:v>
                </c:pt>
                <c:pt idx="38">
                  <c:v>6.072672049308625E-2</c:v>
                </c:pt>
                <c:pt idx="39">
                  <c:v>5.9397225197301347E-2</c:v>
                </c:pt>
                <c:pt idx="40">
                  <c:v>5.8171108278931863E-2</c:v>
                </c:pt>
                <c:pt idx="41">
                  <c:v>5.7038564436663088E-2</c:v>
                </c:pt>
                <c:pt idx="42">
                  <c:v>5.5990943308341985E-2</c:v>
                </c:pt>
                <c:pt idx="43">
                  <c:v>5.5020586404487454E-2</c:v>
                </c:pt>
                <c:pt idx="44">
                  <c:v>5.4120690545776236E-2</c:v>
                </c:pt>
                <c:pt idx="45">
                  <c:v>5.3285192973247394E-2</c:v>
                </c:pt>
                <c:pt idx="46">
                  <c:v>5.2508674270759371E-2</c:v>
                </c:pt>
                <c:pt idx="47">
                  <c:v>5.1786275997867712E-2</c:v>
                </c:pt>
                <c:pt idx="48">
                  <c:v>5.1113630527644782E-2</c:v>
                </c:pt>
                <c:pt idx="49">
                  <c:v>5.0486801055411319E-2</c:v>
                </c:pt>
                <c:pt idx="50">
                  <c:v>4.9902230119083034E-2</c:v>
                </c:pt>
                <c:pt idx="51">
                  <c:v>4.9356695271245477E-2</c:v>
                </c:pt>
                <c:pt idx="52">
                  <c:v>4.8847270783498459E-2</c:v>
                </c:pt>
                <c:pt idx="53">
                  <c:v>4.8371294457598996E-2</c:v>
                </c:pt>
                <c:pt idx="54">
                  <c:v>4.79263387751762E-2</c:v>
                </c:pt>
                <c:pt idx="55">
                  <c:v>4.7510185745812859E-2</c:v>
                </c:pt>
                <c:pt idx="56">
                  <c:v>4.7120804917965171E-2</c:v>
                </c:pt>
                <c:pt idx="57">
                  <c:v>4.6756334103130133E-2</c:v>
                </c:pt>
                <c:pt idx="58">
                  <c:v>4.6415062434503912E-2</c:v>
                </c:pt>
                <c:pt idx="59">
                  <c:v>4.6095415439980192E-2</c:v>
                </c:pt>
                <c:pt idx="60">
                  <c:v>4.5795941858003807E-2</c:v>
                </c:pt>
                <c:pt idx="61">
                  <c:v>4.5515301965352209E-2</c:v>
                </c:pt>
                <c:pt idx="62">
                  <c:v>4.5252257219829582E-2</c:v>
                </c:pt>
                <c:pt idx="63">
                  <c:v>4.5005661049310537E-2</c:v>
                </c:pt>
                <c:pt idx="64">
                  <c:v>4.4774450642516249E-2</c:v>
                </c:pt>
                <c:pt idx="65">
                  <c:v>4.455763961712135E-2</c:v>
                </c:pt>
                <c:pt idx="66">
                  <c:v>4.4354311457907983E-2</c:v>
                </c:pt>
                <c:pt idx="67">
                  <c:v>4.4163613632218768E-2</c:v>
                </c:pt>
                <c:pt idx="68">
                  <c:v>4.3984752302339412E-2</c:v>
                </c:pt>
                <c:pt idx="69">
                  <c:v>4.3816987565010256E-2</c:v>
                </c:pt>
                <c:pt idx="70">
                  <c:v>4.3659629157314084E-2</c:v>
                </c:pt>
                <c:pt idx="71">
                  <c:v>4.3512032575953194E-2</c:v>
                </c:pt>
                <c:pt idx="72">
                  <c:v>4.3373595563608314E-2</c:v>
                </c:pt>
                <c:pt idx="73">
                  <c:v>4.324375492183391E-2</c:v>
                </c:pt>
                <c:pt idx="74">
                  <c:v>4.3121983614922921E-2</c:v>
                </c:pt>
                <c:pt idx="75">
                  <c:v>4.3007788133486144E-2</c:v>
                </c:pt>
                <c:pt idx="76">
                  <c:v>4.2900706090236398E-2</c:v>
                </c:pt>
                <c:pt idx="77">
                  <c:v>4.2800304023721286E-2</c:v>
                </c:pt>
                <c:pt idx="78">
                  <c:v>4.2706175388587266E-2</c:v>
                </c:pt>
                <c:pt idx="79">
                  <c:v>4.2617938713433348E-2</c:v>
                </c:pt>
                <c:pt idx="80">
                  <c:v>4.2535235909479371E-2</c:v>
                </c:pt>
                <c:pt idx="81">
                  <c:v>4.2457730715171373E-2</c:v>
                </c:pt>
                <c:pt idx="82">
                  <c:v>4.2385107263511447E-2</c:v>
                </c:pt>
                <c:pt idx="83">
                  <c:v>4.2317068760362703E-2</c:v>
                </c:pt>
                <c:pt idx="84">
                  <c:v>4.225333626326766E-2</c:v>
                </c:pt>
                <c:pt idx="85">
                  <c:v>4.2193647551452981E-2</c:v>
                </c:pt>
                <c:pt idx="86">
                  <c:v>4.2137756078694869E-2</c:v>
                </c:pt>
                <c:pt idx="87">
                  <c:v>4.2085430001603814E-2</c:v>
                </c:pt>
                <c:pt idx="88">
                  <c:v>4.2036451276669995E-2</c:v>
                </c:pt>
                <c:pt idx="89">
                  <c:v>4.1990614820103161E-2</c:v>
                </c:pt>
                <c:pt idx="90">
                  <c:v>4.1947727725114875E-2</c:v>
                </c:pt>
                <c:pt idx="91">
                  <c:v>4.1907608531835776E-2</c:v>
                </c:pt>
                <c:pt idx="92">
                  <c:v>4.1870086545544249E-2</c:v>
                </c:pt>
                <c:pt idx="93">
                  <c:v>4.1835001199312778E-2</c:v>
                </c:pt>
                <c:pt idx="94">
                  <c:v>4.1802201457560625E-2</c:v>
                </c:pt>
                <c:pt idx="95">
                  <c:v>4.177154525734228E-2</c:v>
                </c:pt>
                <c:pt idx="96">
                  <c:v>4.1742898984503923E-2</c:v>
                </c:pt>
                <c:pt idx="97">
                  <c:v>4.1716136982111192E-2</c:v>
                </c:pt>
                <c:pt idx="98">
                  <c:v>4.1691141088792433E-2</c:v>
                </c:pt>
                <c:pt idx="99">
                  <c:v>4.1667800204857483E-2</c:v>
                </c:pt>
                <c:pt idx="100">
                  <c:v>4.1646009884244363E-2</c:v>
                </c:pt>
                <c:pt idx="101">
                  <c:v>4.1625671950518833E-2</c:v>
                </c:pt>
                <c:pt idx="102">
                  <c:v>4.1606694135305752E-2</c:v>
                </c:pt>
                <c:pt idx="103">
                  <c:v>4.158898973766955E-2</c:v>
                </c:pt>
                <c:pt idx="104">
                  <c:v>4.1572477303084936E-2</c:v>
                </c:pt>
                <c:pt idx="105">
                  <c:v>4.1557080320750388E-2</c:v>
                </c:pt>
                <c:pt idx="106">
                  <c:v>4.154272693809672E-2</c:v>
                </c:pt>
                <c:pt idx="107">
                  <c:v>4.1529349691433314E-2</c:v>
                </c:pt>
                <c:pt idx="108">
                  <c:v>4.1516885251755349E-2</c:v>
                </c:pt>
                <c:pt idx="109">
                  <c:v>4.1505274184808733E-2</c:v>
                </c:pt>
                <c:pt idx="110">
                  <c:v>4.149446072457541E-2</c:v>
                </c:pt>
                <c:pt idx="111">
                  <c:v>4.1484392559401395E-2</c:v>
                </c:pt>
                <c:pt idx="112">
                  <c:v>4.1475020630044324E-2</c:v>
                </c:pt>
                <c:pt idx="113">
                  <c:v>4.1466298938966265E-2</c:v>
                </c:pt>
                <c:pt idx="114">
                  <c:v>4.1458184370242387E-2</c:v>
                </c:pt>
                <c:pt idx="115">
                  <c:v>4.1450636519497E-2</c:v>
                </c:pt>
                <c:pt idx="116">
                  <c:v>4.1443617533315484E-2</c:v>
                </c:pt>
                <c:pt idx="117">
                  <c:v>4.143709195761501E-2</c:v>
                </c:pt>
                <c:pt idx="118">
                  <c:v>4.1431026594488149E-2</c:v>
                </c:pt>
                <c:pt idx="119">
                  <c:v>4.1425390367062193E-2</c:v>
                </c:pt>
                <c:pt idx="120">
                  <c:v>4.1420154191943719E-2</c:v>
                </c:pt>
                <c:pt idx="121">
                  <c:v>4.1415290858842227E-2</c:v>
                </c:pt>
                <c:pt idx="122">
                  <c:v>4.141077491698969E-2</c:v>
                </c:pt>
                <c:pt idx="123">
                  <c:v>4.140658256799358E-2</c:v>
                </c:pt>
                <c:pt idx="124">
                  <c:v>4.1402691564780998E-2</c:v>
                </c:pt>
                <c:pt idx="125">
                  <c:v>4.1399081116309328E-2</c:v>
                </c:pt>
                <c:pt idx="126">
                  <c:v>4.1395731797736555E-2</c:v>
                </c:pt>
                <c:pt idx="127">
                  <c:v>4.1392625465759787E-2</c:v>
                </c:pt>
                <c:pt idx="128">
                  <c:v>4.1389745178846103E-2</c:v>
                </c:pt>
                <c:pt idx="129">
                  <c:v>4.1387075122093706E-2</c:v>
                </c:pt>
                <c:pt idx="130">
                  <c:v>4.1384600536474823E-2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61D-4273-9B52-409FA8064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9500000000000007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F12'!$F$126:$F$251</c:f>
              <c:numCache>
                <c:formatCode>0.0000</c:formatCode>
                <c:ptCount val="126"/>
                <c:pt idx="0">
                  <c:v>0.58084618667173249</c:v>
                </c:pt>
                <c:pt idx="1">
                  <c:v>0.57936544933326883</c:v>
                </c:pt>
                <c:pt idx="2">
                  <c:v>0.57757130786521826</c:v>
                </c:pt>
                <c:pt idx="3">
                  <c:v>0.57546964153380131</c:v>
                </c:pt>
                <c:pt idx="4">
                  <c:v>0.57306726758714732</c:v>
                </c:pt>
                <c:pt idx="5">
                  <c:v>0.57037188695291807</c:v>
                </c:pt>
                <c:pt idx="6">
                  <c:v>0.5294958686403396</c:v>
                </c:pt>
                <c:pt idx="7">
                  <c:v>0.47167833631026301</c:v>
                </c:pt>
                <c:pt idx="8">
                  <c:v>0.40853976013196658</c:v>
                </c:pt>
                <c:pt idx="9">
                  <c:v>0.34824413589106351</c:v>
                </c:pt>
                <c:pt idx="10">
                  <c:v>0.29485404428129869</c:v>
                </c:pt>
                <c:pt idx="11">
                  <c:v>0.24952455831008202</c:v>
                </c:pt>
                <c:pt idx="12">
                  <c:v>0.21186943999380312</c:v>
                </c:pt>
                <c:pt idx="13">
                  <c:v>0.18124194991567061</c:v>
                </c:pt>
                <c:pt idx="14">
                  <c:v>0.15553872531536897</c:v>
                </c:pt>
                <c:pt idx="15">
                  <c:v>0.13503334898149055</c:v>
                </c:pt>
                <c:pt idx="16">
                  <c:v>0.11851898849024999</c:v>
                </c:pt>
                <c:pt idx="17">
                  <c:v>0.10508814227884578</c:v>
                </c:pt>
                <c:pt idx="18">
                  <c:v>9.4060178048291532E-2</c:v>
                </c:pt>
                <c:pt idx="19">
                  <c:v>8.4922795570356965E-2</c:v>
                </c:pt>
                <c:pt idx="20">
                  <c:v>7.7287760102613165E-2</c:v>
                </c:pt>
                <c:pt idx="21">
                  <c:v>7.0858358085158279E-2</c:v>
                </c:pt>
                <c:pt idx="22">
                  <c:v>6.5405726563627031E-2</c:v>
                </c:pt>
                <c:pt idx="23">
                  <c:v>6.0751666622035981E-2</c:v>
                </c:pt>
                <c:pt idx="24">
                  <c:v>5.6756124931281883E-2</c:v>
                </c:pt>
                <c:pt idx="25">
                  <c:v>5.3308021393998963E-2</c:v>
                </c:pt>
                <c:pt idx="26">
                  <c:v>5.0318478500027089E-2</c:v>
                </c:pt>
                <c:pt idx="27">
                  <c:v>4.7715782491756696E-2</c:v>
                </c:pt>
                <c:pt idx="28">
                  <c:v>4.5441601381386268E-2</c:v>
                </c:pt>
                <c:pt idx="29">
                  <c:v>4.3448121982323513E-2</c:v>
                </c:pt>
                <c:pt idx="30">
                  <c:v>4.1695864342654737E-2</c:v>
                </c:pt>
                <c:pt idx="31">
                  <c:v>4.0151999625669302E-2</c:v>
                </c:pt>
                <c:pt idx="32">
                  <c:v>3.8789045263515856E-2</c:v>
                </c:pt>
                <c:pt idx="33">
                  <c:v>3.7583845154333023E-2</c:v>
                </c:pt>
                <c:pt idx="34">
                  <c:v>3.6516766951472816E-2</c:v>
                </c:pt>
                <c:pt idx="35">
                  <c:v>3.5571065984236219E-2</c:v>
                </c:pt>
                <c:pt idx="36">
                  <c:v>3.4732378044387412E-2</c:v>
                </c:pt>
                <c:pt idx="37">
                  <c:v>3.3988312555563498E-2</c:v>
                </c:pt>
                <c:pt idx="38">
                  <c:v>3.3328124480774296E-2</c:v>
                </c:pt>
                <c:pt idx="39">
                  <c:v>3.2742448396813929E-2</c:v>
                </c:pt>
                <c:pt idx="40">
                  <c:v>3.2223081955436543E-2</c:v>
                </c:pt>
                <c:pt idx="41">
                  <c:v>3.1762808803313711E-2</c:v>
                </c:pt>
                <c:pt idx="42">
                  <c:v>3.1355253193091653E-2</c:v>
                </c:pt>
                <c:pt idx="43">
                  <c:v>3.0994760165086087E-2</c:v>
                </c:pt>
                <c:pt idx="44">
                  <c:v>3.0676296443625118E-2</c:v>
                </c:pt>
                <c:pt idx="45">
                  <c:v>3.0395368169442851E-2</c:v>
                </c:pt>
                <c:pt idx="46">
                  <c:v>3.0147952350498407E-2</c:v>
                </c:pt>
                <c:pt idx="47">
                  <c:v>2.9930439510642212E-2</c:v>
                </c:pt>
                <c:pt idx="48">
                  <c:v>2.9739585487845055E-2</c:v>
                </c:pt>
                <c:pt idx="49">
                  <c:v>2.9572470710590489E-2</c:v>
                </c:pt>
                <c:pt idx="50">
                  <c:v>2.9426465584528466E-2</c:v>
                </c:pt>
                <c:pt idx="51">
                  <c:v>2.9299200868146729E-2</c:v>
                </c:pt>
                <c:pt idx="52">
                  <c:v>2.9188542118460125E-2</c:v>
                </c:pt>
                <c:pt idx="53">
                  <c:v>2.909256745487002E-2</c:v>
                </c:pt>
                <c:pt idx="54">
                  <c:v>2.9009548028391764E-2</c:v>
                </c:pt>
                <c:pt idx="55">
                  <c:v>2.8937930699626097E-2</c:v>
                </c:pt>
                <c:pt idx="56">
                  <c:v>2.8876322526103042E-2</c:v>
                </c:pt>
                <c:pt idx="57">
                  <c:v>2.8823476740951166E-2</c:v>
                </c:pt>
                <c:pt idx="58">
                  <c:v>2.8778279972560706E-2</c:v>
                </c:pt>
                <c:pt idx="59">
                  <c:v>2.87397405108617E-2</c:v>
                </c:pt>
                <c:pt idx="60">
                  <c:v>2.8706977471549162E-2</c:v>
                </c:pt>
                <c:pt idx="61">
                  <c:v>2.8679210746364512E-2</c:v>
                </c:pt>
                <c:pt idx="62">
                  <c:v>2.8655751656547674E-2</c:v>
                </c:pt>
                <c:pt idx="63">
                  <c:v>2.8635994248875078E-2</c:v>
                </c:pt>
                <c:pt idx="64">
                  <c:v>2.86194071902874E-2</c:v>
                </c:pt>
                <c:pt idx="65">
                  <c:v>2.8605526228917492E-2</c:v>
                </c:pt>
                <c:pt idx="66">
                  <c:v>2.8593947197221335E-2</c:v>
                </c:pt>
                <c:pt idx="67">
                  <c:v>2.8584319537689837E-2</c:v>
                </c:pt>
                <c:pt idx="68">
                  <c:v>2.8576340334001797E-2</c:v>
                </c:pt>
                <c:pt idx="69">
                  <c:v>2.8569748831105864E-2</c:v>
                </c:pt>
                <c:pt idx="70">
                  <c:v>2.8564321427146305E-2</c:v>
                </c:pt>
                <c:pt idx="71">
                  <c:v>2.8559867118835333E-2</c:v>
                </c:pt>
                <c:pt idx="72">
                  <c:v>2.8556223380199697E-2</c:v>
                </c:pt>
                <c:pt idx="73">
                  <c:v>2.8553252452881966E-2</c:v>
                </c:pt>
                <c:pt idx="74">
                  <c:v>2.8550838024573744E-2</c:v>
                </c:pt>
                <c:pt idx="75">
                  <c:v>2.8548882270844674E-2</c:v>
                </c:pt>
                <c:pt idx="76">
                  <c:v>2.8547303234699204E-2</c:v>
                </c:pt>
                <c:pt idx="77">
                  <c:v>2.8546032517683239E-2</c:v>
                </c:pt>
                <c:pt idx="78">
                  <c:v>2.8545013256281049E-2</c:v>
                </c:pt>
                <c:pt idx="79">
                  <c:v>2.8544198357665855E-2</c:v>
                </c:pt>
                <c:pt idx="80">
                  <c:v>2.8543548969553363E-2</c:v>
                </c:pt>
                <c:pt idx="81">
                  <c:v>2.8543033159901907E-2</c:v>
                </c:pt>
                <c:pt idx="82">
                  <c:v>2.8542624783446068E-2</c:v>
                </c:pt>
                <c:pt idx="83">
                  <c:v>2.8542302513480389E-2</c:v>
                </c:pt>
                <c:pt idx="84">
                  <c:v>2.8542049018868445E-2</c:v>
                </c:pt>
                <c:pt idx="85">
                  <c:v>2.8541850267884368E-2</c:v>
                </c:pt>
                <c:pt idx="86">
                  <c:v>2.8541694942152678E-2</c:v>
                </c:pt>
                <c:pt idx="87">
                  <c:v>2.8541573945596234E-2</c:v>
                </c:pt>
                <c:pt idx="88">
                  <c:v>2.8541479994899265E-2</c:v>
                </c:pt>
                <c:pt idx="89">
                  <c:v>2.8541407279516626E-2</c:v>
                </c:pt>
                <c:pt idx="90">
                  <c:v>2.8541351180693411E-2</c:v>
                </c:pt>
                <c:pt idx="91">
                  <c:v>2.8541308040287018E-2</c:v>
                </c:pt>
                <c:pt idx="92">
                  <c:v>2.8541274971401357E-2</c:v>
                </c:pt>
                <c:pt idx="93">
                  <c:v>2.8541249703944709E-2</c:v>
                </c:pt>
                <c:pt idx="94">
                  <c:v>2.8541230459211395E-2</c:v>
                </c:pt>
                <c:pt idx="95">
                  <c:v>2.8541215848465491E-2</c:v>
                </c:pt>
                <c:pt idx="96">
                  <c:v>2.8541204791277603E-2</c:v>
                </c:pt>
                <c:pt idx="97">
                  <c:v>2.8541196450040763E-2</c:v>
                </c:pt>
                <c:pt idx="98">
                  <c:v>2.8541190177676191E-2</c:v>
                </c:pt>
                <c:pt idx="99">
                  <c:v>2.8541185476042497E-2</c:v>
                </c:pt>
                <c:pt idx="100">
                  <c:v>2.8541181962991238E-2</c:v>
                </c:pt>
                <c:pt idx="101">
                  <c:v>2.8541179346375831E-2</c:v>
                </c:pt>
                <c:pt idx="102">
                  <c:v>2.8541177403627774E-2</c:v>
                </c:pt>
                <c:pt idx="103">
                  <c:v>2.8541175965770767E-2</c:v>
                </c:pt>
                <c:pt idx="104">
                  <c:v>2.8541174904957479E-2</c:v>
                </c:pt>
                <c:pt idx="105">
                  <c:v>2.8541174124790424E-2</c:v>
                </c:pt>
                <c:pt idx="106">
                  <c:v>2.8541173552833882E-2</c:v>
                </c:pt>
                <c:pt idx="107">
                  <c:v>2.8541173134843268E-2</c:v>
                </c:pt>
                <c:pt idx="108">
                  <c:v>2.8541172830334791E-2</c:v>
                </c:pt>
                <c:pt idx="109">
                  <c:v>2.8541172609197044E-2</c:v>
                </c:pt>
                <c:pt idx="110">
                  <c:v>2.854117244910925E-2</c:v>
                </c:pt>
                <c:pt idx="111">
                  <c:v>2.8541172333581413E-2</c:v>
                </c:pt>
                <c:pt idx="112">
                  <c:v>2.8541172250472174E-2</c:v>
                </c:pt>
                <c:pt idx="113">
                  <c:v>2.8541172190872023E-2</c:v>
                </c:pt>
                <c:pt idx="114">
                  <c:v>2.8541172148264921E-2</c:v>
                </c:pt>
                <c:pt idx="115">
                  <c:v>2.8541172117901248E-2</c:v>
                </c:pt>
                <c:pt idx="116">
                  <c:v>2.8541172096330492E-2</c:v>
                </c:pt>
                <c:pt idx="117">
                  <c:v>2.8541172081054268E-2</c:v>
                </c:pt>
                <c:pt idx="118">
                  <c:v>2.8541172070269571E-2</c:v>
                </c:pt>
                <c:pt idx="119">
                  <c:v>2.8541172062679577E-2</c:v>
                </c:pt>
                <c:pt idx="120">
                  <c:v>2.85411720573546E-2</c:v>
                </c:pt>
                <c:pt idx="121">
                  <c:v>2.854117205363035E-2</c:v>
                </c:pt>
                <c:pt idx="122">
                  <c:v>2.8541172051033757E-2</c:v>
                </c:pt>
                <c:pt idx="123">
                  <c:v>2.854117204922902E-2</c:v>
                </c:pt>
                <c:pt idx="124">
                  <c:v>2.8541172047978555E-2</c:v>
                </c:pt>
                <c:pt idx="125">
                  <c:v>2.8541172047114826E-2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2C-4FBF-A298-1B67A1BE79C6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F12'!$F$126:$F$251</c:f>
              <c:numCache>
                <c:formatCode>0.0000</c:formatCode>
                <c:ptCount val="126"/>
                <c:pt idx="0">
                  <c:v>0.4123588359732856</c:v>
                </c:pt>
                <c:pt idx="1">
                  <c:v>0.41116050853688429</c:v>
                </c:pt>
                <c:pt idx="2">
                  <c:v>0.40895102446538095</c:v>
                </c:pt>
                <c:pt idx="3">
                  <c:v>0.40610339137712598</c:v>
                </c:pt>
                <c:pt idx="4">
                  <c:v>0.40276643895975967</c:v>
                </c:pt>
                <c:pt idx="5">
                  <c:v>0.39903501991544649</c:v>
                </c:pt>
                <c:pt idx="6">
                  <c:v>0.35077186911620178</c:v>
                </c:pt>
                <c:pt idx="7">
                  <c:v>0.29928447515748741</c:v>
                </c:pt>
                <c:pt idx="8">
                  <c:v>0.25406785249536762</c:v>
                </c:pt>
                <c:pt idx="9">
                  <c:v>0.21685196524229697</c:v>
                </c:pt>
                <c:pt idx="10">
                  <c:v>0.18687454488170402</c:v>
                </c:pt>
                <c:pt idx="11">
                  <c:v>0.1628081420763971</c:v>
                </c:pt>
                <c:pt idx="12">
                  <c:v>0.14339491773387369</c:v>
                </c:pt>
                <c:pt idx="13">
                  <c:v>0.12760528718284725</c:v>
                </c:pt>
                <c:pt idx="14">
                  <c:v>0.11463968501235715</c:v>
                </c:pt>
                <c:pt idx="15">
                  <c:v>0.10388867999751013</c:v>
                </c:pt>
                <c:pt idx="16">
                  <c:v>9.4889496138872528E-2</c:v>
                </c:pt>
                <c:pt idx="17">
                  <c:v>8.7289507446600537E-2</c:v>
                </c:pt>
                <c:pt idx="18">
                  <c:v>8.0818137657663491E-2</c:v>
                </c:pt>
                <c:pt idx="19">
                  <c:v>7.526596460356022E-2</c:v>
                </c:pt>
                <c:pt idx="20">
                  <c:v>7.0469379366116788E-2</c:v>
                </c:pt>
                <c:pt idx="21">
                  <c:v>6.6299349083923029E-2</c:v>
                </c:pt>
                <c:pt idx="22">
                  <c:v>6.2653159413099027E-2</c:v>
                </c:pt>
                <c:pt idx="23">
                  <c:v>5.9448309464012285E-2</c:v>
                </c:pt>
                <c:pt idx="24">
                  <c:v>5.6617963610153359E-2</c:v>
                </c:pt>
                <c:pt idx="25">
                  <c:v>5.4107534708568043E-2</c:v>
                </c:pt>
                <c:pt idx="26">
                  <c:v>5.1872095020180378E-2</c:v>
                </c:pt>
                <c:pt idx="27">
                  <c:v>4.9874397302691262E-2</c:v>
                </c:pt>
                <c:pt idx="28">
                  <c:v>4.8083349397896186E-2</c:v>
                </c:pt>
                <c:pt idx="29">
                  <c:v>4.6472828680802783E-2</c:v>
                </c:pt>
                <c:pt idx="30">
                  <c:v>4.5020753329103338E-2</c:v>
                </c:pt>
                <c:pt idx="31">
                  <c:v>4.3708349245401561E-2</c:v>
                </c:pt>
                <c:pt idx="32">
                  <c:v>4.2519567215073953E-2</c:v>
                </c:pt>
                <c:pt idx="33">
                  <c:v>4.1440616308831509E-2</c:v>
                </c:pt>
                <c:pt idx="34">
                  <c:v>4.0459587891860882E-2</c:v>
                </c:pt>
                <c:pt idx="35">
                  <c:v>3.9566150754620596E-2</c:v>
                </c:pt>
                <c:pt idx="36">
                  <c:v>3.8751302447774624E-2</c:v>
                </c:pt>
                <c:pt idx="37">
                  <c:v>3.8007165319403513E-2</c:v>
                </c:pt>
                <c:pt idx="38">
                  <c:v>3.7326818325578236E-2</c:v>
                </c:pt>
                <c:pt idx="39">
                  <c:v>3.670415763721388E-2</c:v>
                </c:pt>
                <c:pt idx="40">
                  <c:v>3.6133780556882461E-2</c:v>
                </c:pt>
                <c:pt idx="41">
                  <c:v>3.5610888405371306E-2</c:v>
                </c:pt>
                <c:pt idx="42">
                  <c:v>3.5131204924497283E-2</c:v>
                </c:pt>
                <c:pt idx="43">
                  <c:v>3.4690907432922871E-2</c:v>
                </c:pt>
                <c:pt idx="44">
                  <c:v>3.4286568512165397E-2</c:v>
                </c:pt>
                <c:pt idx="45">
                  <c:v>3.3915106425550477E-2</c:v>
                </c:pt>
                <c:pt idx="46">
                  <c:v>3.3573742809783404E-2</c:v>
                </c:pt>
                <c:pt idx="47">
                  <c:v>3.3259966446962635E-2</c:v>
                </c:pt>
                <c:pt idx="48">
                  <c:v>3.2971502139358448E-2</c:v>
                </c:pt>
                <c:pt idx="49">
                  <c:v>3.2706283881702852E-2</c:v>
                </c:pt>
                <c:pt idx="50">
                  <c:v>3.2462431664994726E-2</c:v>
                </c:pt>
                <c:pt idx="51">
                  <c:v>3.2238231358811598E-2</c:v>
                </c:pt>
                <c:pt idx="52">
                  <c:v>3.2032117211201139E-2</c:v>
                </c:pt>
                <c:pt idx="53">
                  <c:v>3.1842656580592078E-2</c:v>
                </c:pt>
                <c:pt idx="54">
                  <c:v>3.1668536576107881E-2</c:v>
                </c:pt>
                <c:pt idx="55">
                  <c:v>3.1508552333785404E-2</c:v>
                </c:pt>
                <c:pt idx="56">
                  <c:v>3.1361596698550653E-2</c:v>
                </c:pt>
                <c:pt idx="57">
                  <c:v>3.1226651117023205E-2</c:v>
                </c:pt>
                <c:pt idx="58">
                  <c:v>3.1102777575616272E-2</c:v>
                </c:pt>
                <c:pt idx="59">
                  <c:v>3.0989111443021928E-2</c:v>
                </c:pt>
                <c:pt idx="60">
                  <c:v>3.0884855096862049E-2</c:v>
                </c:pt>
                <c:pt idx="61">
                  <c:v>3.0789272231730353E-2</c:v>
                </c:pt>
                <c:pt idx="62">
                  <c:v>3.0701682760601853E-2</c:v>
                </c:pt>
                <c:pt idx="63">
                  <c:v>3.0621458234093121E-2</c:v>
                </c:pt>
                <c:pt idx="64">
                  <c:v>3.0548017712689758E-2</c:v>
                </c:pt>
                <c:pt idx="65">
                  <c:v>3.0480824036116998E-2</c:v>
                </c:pt>
                <c:pt idx="66">
                  <c:v>3.0419380441765159E-2</c:v>
                </c:pt>
                <c:pt idx="67">
                  <c:v>3.0363227490697749E-2</c:v>
                </c:pt>
                <c:pt idx="68">
                  <c:v>3.0311940265438844E-2</c:v>
                </c:pt>
                <c:pt idx="69">
                  <c:v>3.0265125808597977E-2</c:v>
                </c:pt>
                <c:pt idx="70">
                  <c:v>3.0222420775565046E-2</c:v>
                </c:pt>
                <c:pt idx="71">
                  <c:v>3.0183489278094233E-2</c:v>
                </c:pt>
                <c:pt idx="72">
                  <c:v>3.0148020898678476E-2</c:v>
                </c:pt>
                <c:pt idx="73">
                  <c:v>3.0115728858266119E-2</c:v>
                </c:pt>
                <c:pt idx="74">
                  <c:v>3.0086348322149559E-2</c:v>
                </c:pt>
                <c:pt idx="75">
                  <c:v>3.0059634830813382E-2</c:v>
                </c:pt>
                <c:pt idx="76">
                  <c:v>3.0035362844211582E-2</c:v>
                </c:pt>
                <c:pt idx="77">
                  <c:v>3.0013324389387253E-2</c:v>
                </c:pt>
                <c:pt idx="78">
                  <c:v>2.9993327802587112E-2</c:v>
                </c:pt>
                <c:pt idx="79">
                  <c:v>2.9975196558085573E-2</c:v>
                </c:pt>
                <c:pt idx="80">
                  <c:v>2.9958768176842943E-2</c:v>
                </c:pt>
                <c:pt idx="81">
                  <c:v>2.9943893208901996E-2</c:v>
                </c:pt>
                <c:pt idx="82">
                  <c:v>2.9930434284094021E-2</c:v>
                </c:pt>
                <c:pt idx="83">
                  <c:v>2.9918265226196533E-2</c:v>
                </c:pt>
                <c:pt idx="84">
                  <c:v>2.9907270226173451E-2</c:v>
                </c:pt>
                <c:pt idx="85">
                  <c:v>2.9897343070547523E-2</c:v>
                </c:pt>
                <c:pt idx="86">
                  <c:v>2.9888386421313598E-2</c:v>
                </c:pt>
                <c:pt idx="87">
                  <c:v>2.9880311144110414E-2</c:v>
                </c:pt>
                <c:pt idx="88">
                  <c:v>2.9873035681634713E-2</c:v>
                </c:pt>
                <c:pt idx="89">
                  <c:v>2.9866485469511626E-2</c:v>
                </c:pt>
                <c:pt idx="90">
                  <c:v>2.9860592392036173E-2</c:v>
                </c:pt>
                <c:pt idx="91">
                  <c:v>2.9855294275375577E-2</c:v>
                </c:pt>
                <c:pt idx="92">
                  <c:v>2.9850534415976904E-2</c:v>
                </c:pt>
                <c:pt idx="93">
                  <c:v>2.9846261142061761E-2</c:v>
                </c:pt>
                <c:pt idx="94">
                  <c:v>2.984242740621269E-2</c:v>
                </c:pt>
                <c:pt idx="95">
                  <c:v>2.9838990407167174E-2</c:v>
                </c:pt>
                <c:pt idx="96">
                  <c:v>2.9835911239036669E-2</c:v>
                </c:pt>
                <c:pt idx="97">
                  <c:v>2.9833154566261698E-2</c:v>
                </c:pt>
                <c:pt idx="98">
                  <c:v>2.9830688322700881E-2</c:v>
                </c:pt>
                <c:pt idx="99">
                  <c:v>2.9828483433333365E-2</c:v>
                </c:pt>
                <c:pt idx="100">
                  <c:v>2.9826513557131118E-2</c:v>
                </c:pt>
                <c:pt idx="101">
                  <c:v>2.9824754849730479E-2</c:v>
                </c:pt>
                <c:pt idx="102">
                  <c:v>2.9823185744602299E-2</c:v>
                </c:pt>
                <c:pt idx="103">
                  <c:v>2.9821786751486896E-2</c:v>
                </c:pt>
                <c:pt idx="104">
                  <c:v>2.9820540270924348E-2</c:v>
                </c:pt>
                <c:pt idx="105">
                  <c:v>2.9819430423772698E-2</c:v>
                </c:pt>
                <c:pt idx="106">
                  <c:v>2.981844289466648E-2</c:v>
                </c:pt>
                <c:pt idx="107">
                  <c:v>2.9817564788425774E-2</c:v>
                </c:pt>
                <c:pt idx="108">
                  <c:v>2.9816784498481706E-2</c:v>
                </c:pt>
                <c:pt idx="109">
                  <c:v>2.9816091586438193E-2</c:v>
                </c:pt>
                <c:pt idx="110">
                  <c:v>2.9815476671941534E-2</c:v>
                </c:pt>
                <c:pt idx="111">
                  <c:v>2.9814931332079537E-2</c:v>
                </c:pt>
                <c:pt idx="112">
                  <c:v>2.9814448009579678E-2</c:v>
                </c:pt>
                <c:pt idx="113">
                  <c:v>2.9814019929122075E-2</c:v>
                </c:pt>
                <c:pt idx="114">
                  <c:v>2.9813641021127022E-2</c:v>
                </c:pt>
                <c:pt idx="115">
                  <c:v>2.9813305852419231E-2</c:v>
                </c:pt>
                <c:pt idx="116">
                  <c:v>2.9813009563210899E-2</c:v>
                </c:pt>
                <c:pt idx="117">
                  <c:v>2.9812747809884438E-2</c:v>
                </c:pt>
                <c:pt idx="118">
                  <c:v>2.9812516713091718E-2</c:v>
                </c:pt>
                <c:pt idx="119">
                  <c:v>2.9812312810721584E-2</c:v>
                </c:pt>
                <c:pt idx="120">
                  <c:v>2.9812133015319802E-2</c:v>
                </c:pt>
                <c:pt idx="121">
                  <c:v>2.9811974575576675E-2</c:v>
                </c:pt>
                <c:pt idx="122">
                  <c:v>2.9811835041526406E-2</c:v>
                </c:pt>
                <c:pt idx="123">
                  <c:v>2.9811712233129943E-2</c:v>
                </c:pt>
                <c:pt idx="124">
                  <c:v>2.9811604211938399E-2</c:v>
                </c:pt>
                <c:pt idx="125">
                  <c:v>2.9811509255558387E-2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C2C-4FBF-A298-1B67A1BE79C6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F12'!$F$126:$F$251</c:f>
              <c:numCache>
                <c:formatCode>0.0000</c:formatCode>
                <c:ptCount val="126"/>
                <c:pt idx="0">
                  <c:v>0.38426564800882868</c:v>
                </c:pt>
                <c:pt idx="1">
                  <c:v>0.38333979539725688</c:v>
                </c:pt>
                <c:pt idx="2">
                  <c:v>0.38166260638113553</c:v>
                </c:pt>
                <c:pt idx="3">
                  <c:v>0.37951557944878911</c:v>
                </c:pt>
                <c:pt idx="4">
                  <c:v>0.37700716528949985</c:v>
                </c:pt>
                <c:pt idx="5">
                  <c:v>0.37420491431702263</c:v>
                </c:pt>
                <c:pt idx="6">
                  <c:v>0.33745424003074204</c:v>
                </c:pt>
                <c:pt idx="7">
                  <c:v>0.29646990626079872</c:v>
                </c:pt>
                <c:pt idx="8">
                  <c:v>0.25856548184955652</c:v>
                </c:pt>
                <c:pt idx="9">
                  <c:v>0.22582560946769734</c:v>
                </c:pt>
                <c:pt idx="10">
                  <c:v>0.19832487420349709</c:v>
                </c:pt>
                <c:pt idx="11">
                  <c:v>0.17544954382739539</c:v>
                </c:pt>
                <c:pt idx="12">
                  <c:v>0.15643850175125021</c:v>
                </c:pt>
                <c:pt idx="13">
                  <c:v>0.14058251245310729</c:v>
                </c:pt>
                <c:pt idx="14">
                  <c:v>0.12728191079811393</c:v>
                </c:pt>
                <c:pt idx="15">
                  <c:v>0.11605005527788113</c:v>
                </c:pt>
                <c:pt idx="16">
                  <c:v>0.10649885661646373</c:v>
                </c:pt>
                <c:pt idx="17">
                  <c:v>9.832065003468303E-2</c:v>
                </c:pt>
                <c:pt idx="18">
                  <c:v>9.1271494543185949E-2</c:v>
                </c:pt>
                <c:pt idx="19">
                  <c:v>8.5157305332225625E-2</c:v>
                </c:pt>
                <c:pt idx="20">
                  <c:v>7.9822849581326336E-2</c:v>
                </c:pt>
                <c:pt idx="21">
                  <c:v>7.5143195608738653E-2</c:v>
                </c:pt>
                <c:pt idx="22">
                  <c:v>7.1017127165893659E-2</c:v>
                </c:pt>
                <c:pt idx="23">
                  <c:v>6.7362083024500585E-2</c:v>
                </c:pt>
                <c:pt idx="24">
                  <c:v>6.4110263035673715E-2</c:v>
                </c:pt>
                <c:pt idx="25">
                  <c:v>6.120562089835925E-2</c:v>
                </c:pt>
                <c:pt idx="26">
                  <c:v>5.8601530284855978E-2</c:v>
                </c:pt>
                <c:pt idx="27">
                  <c:v>5.6258963299735745E-2</c:v>
                </c:pt>
                <c:pt idx="28">
                  <c:v>5.4145060210938588E-2</c:v>
                </c:pt>
                <c:pt idx="29">
                  <c:v>5.2231999436913853E-2</c:v>
                </c:pt>
                <c:pt idx="30">
                  <c:v>5.0496099201140683E-2</c:v>
                </c:pt>
                <c:pt idx="31">
                  <c:v>4.8917098969198797E-2</c:v>
                </c:pt>
                <c:pt idx="32">
                  <c:v>4.7477581234188812E-2</c:v>
                </c:pt>
                <c:pt idx="33">
                  <c:v>4.6162503521510898E-2</c:v>
                </c:pt>
                <c:pt idx="34">
                  <c:v>4.4958817465368853E-2</c:v>
                </c:pt>
                <c:pt idx="35">
                  <c:v>4.3855157071479994E-2</c:v>
                </c:pt>
                <c:pt idx="36">
                  <c:v>4.2841582266923299E-2</c:v>
                </c:pt>
                <c:pt idx="37">
                  <c:v>4.1909366874276752E-2</c:v>
                </c:pt>
                <c:pt idx="38">
                  <c:v>4.1050822472382495E-2</c:v>
                </c:pt>
                <c:pt idx="39">
                  <c:v>4.0259151396574586E-2</c:v>
                </c:pt>
                <c:pt idx="40">
                  <c:v>3.9528323517557515E-2</c:v>
                </c:pt>
                <c:pt idx="41">
                  <c:v>3.8852972517373414E-2</c:v>
                </c:pt>
                <c:pt idx="42">
                  <c:v>3.8228308225550976E-2</c:v>
                </c:pt>
                <c:pt idx="43">
                  <c:v>3.765004224302481E-2</c:v>
                </c:pt>
                <c:pt idx="44">
                  <c:v>3.7114324606824893E-2</c:v>
                </c:pt>
                <c:pt idx="45">
                  <c:v>3.6617689666028269E-2</c:v>
                </c:pt>
                <c:pt idx="46">
                  <c:v>3.6157009672786587E-2</c:v>
                </c:pt>
                <c:pt idx="47">
                  <c:v>3.5729454859605957E-2</c:v>
                </c:pt>
                <c:pt idx="48">
                  <c:v>3.5332458989469524E-2</c:v>
                </c:pt>
                <c:pt idx="49">
                  <c:v>3.4963689539714793E-2</c:v>
                </c:pt>
                <c:pt idx="50">
                  <c:v>3.4621021822235552E-2</c:v>
                </c:pt>
                <c:pt idx="51">
                  <c:v>3.4302516458168987E-2</c:v>
                </c:pt>
                <c:pt idx="52">
                  <c:v>3.400639971991825E-2</c:v>
                </c:pt>
                <c:pt idx="53">
                  <c:v>3.3731046331229905E-2</c:v>
                </c:pt>
                <c:pt idx="54">
                  <c:v>3.347496438031998E-2</c:v>
                </c:pt>
                <c:pt idx="55">
                  <c:v>3.3236782054287733E-2</c:v>
                </c:pt>
                <c:pt idx="56">
                  <c:v>3.3015235947319997E-2</c:v>
                </c:pt>
                <c:pt idx="57">
                  <c:v>3.2809160732113159E-2</c:v>
                </c:pt>
                <c:pt idx="58">
                  <c:v>3.2617480014841903E-2</c:v>
                </c:pt>
                <c:pt idx="59">
                  <c:v>3.2439198219953023E-2</c:v>
                </c:pt>
                <c:pt idx="60">
                  <c:v>3.227339337291759E-2</c:v>
                </c:pt>
                <c:pt idx="61">
                  <c:v>3.2119210667541337E-2</c:v>
                </c:pt>
                <c:pt idx="62">
                  <c:v>3.1975856720081082E-2</c:v>
                </c:pt>
                <c:pt idx="63">
                  <c:v>3.1842594425714431E-2</c:v>
                </c:pt>
                <c:pt idx="64">
                  <c:v>3.1718738344243526E-2</c:v>
                </c:pt>
                <c:pt idx="65">
                  <c:v>3.1603650551600561E-2</c:v>
                </c:pt>
                <c:pt idx="66">
                  <c:v>3.1496736902021469E-2</c:v>
                </c:pt>
                <c:pt idx="67">
                  <c:v>3.1397443652883675E-2</c:v>
                </c:pt>
                <c:pt idx="68">
                  <c:v>3.1305254410342633E-2</c:v>
                </c:pt>
                <c:pt idx="69">
                  <c:v>3.1219687359200127E-2</c:v>
                </c:pt>
                <c:pt idx="70">
                  <c:v>3.1140292745020035E-2</c:v>
                </c:pt>
                <c:pt idx="71">
                  <c:v>3.1066650580479801E-2</c:v>
                </c:pt>
                <c:pt idx="72">
                  <c:v>3.0998368551394848E-2</c:v>
                </c:pt>
                <c:pt idx="73">
                  <c:v>3.0935080100854405E-2</c:v>
                </c:pt>
                <c:pt idx="74">
                  <c:v>3.0876442672522063E-2</c:v>
                </c:pt>
                <c:pt idx="75">
                  <c:v>3.0822136096436019E-2</c:v>
                </c:pt>
                <c:pt idx="76">
                  <c:v>3.0771861102637944E-2</c:v>
                </c:pt>
                <c:pt idx="77">
                  <c:v>3.0725337949703474E-2</c:v>
                </c:pt>
                <c:pt idx="78">
                  <c:v>3.0682305156774406E-2</c:v>
                </c:pt>
                <c:pt idx="79">
                  <c:v>3.0642518329030942E-2</c:v>
                </c:pt>
                <c:pt idx="80">
                  <c:v>3.060574906771573E-2</c:v>
                </c:pt>
                <c:pt idx="81">
                  <c:v>3.0571783956850847E-2</c:v>
                </c:pt>
                <c:pt idx="82">
                  <c:v>3.0540423619692166E-2</c:v>
                </c:pt>
                <c:pt idx="83">
                  <c:v>3.0511481838758455E-2</c:v>
                </c:pt>
                <c:pt idx="84">
                  <c:v>3.0484784733968331E-2</c:v>
                </c:pt>
                <c:pt idx="85">
                  <c:v>3.046016999402916E-2</c:v>
                </c:pt>
                <c:pt idx="86">
                  <c:v>3.0437486156757624E-2</c:v>
                </c:pt>
                <c:pt idx="87">
                  <c:v>3.0416591934482217E-2</c:v>
                </c:pt>
                <c:pt idx="88">
                  <c:v>3.0397355581090055E-2</c:v>
                </c:pt>
                <c:pt idx="89">
                  <c:v>3.0379654297641844E-2</c:v>
                </c:pt>
                <c:pt idx="90">
                  <c:v>3.0363373673796087E-2</c:v>
                </c:pt>
                <c:pt idx="91">
                  <c:v>3.0348407162560792E-2</c:v>
                </c:pt>
                <c:pt idx="92">
                  <c:v>3.0334655586134403E-2</c:v>
                </c:pt>
                <c:pt idx="93">
                  <c:v>3.0322026670810676E-2</c:v>
                </c:pt>
                <c:pt idx="94">
                  <c:v>3.0310434609108757E-2</c:v>
                </c:pt>
                <c:pt idx="95">
                  <c:v>3.0299799647453246E-2</c:v>
                </c:pt>
                <c:pt idx="96">
                  <c:v>3.0290047697872496E-2</c:v>
                </c:pt>
                <c:pt idx="97">
                  <c:v>3.0281109972308994E-2</c:v>
                </c:pt>
                <c:pt idx="98">
                  <c:v>3.0272922638246325E-2</c:v>
                </c:pt>
                <c:pt idx="99">
                  <c:v>3.0265426494454548E-2</c:v>
                </c:pt>
                <c:pt idx="100">
                  <c:v>3.0258566665741442E-2</c:v>
                </c:pt>
                <c:pt idx="101">
                  <c:v>3.0252292315673144E-2</c:v>
                </c:pt>
                <c:pt idx="102">
                  <c:v>3.0246556376295069E-2</c:v>
                </c:pt>
                <c:pt idx="103">
                  <c:v>3.0241315293943864E-2</c:v>
                </c:pt>
                <c:pt idx="104">
                  <c:v>3.023652879029512E-2</c:v>
                </c:pt>
                <c:pt idx="105">
                  <c:v>3.0232159637839706E-2</c:v>
                </c:pt>
                <c:pt idx="106">
                  <c:v>3.0228173449025435E-2</c:v>
                </c:pt>
                <c:pt idx="107">
                  <c:v>3.022453847834055E-2</c:v>
                </c:pt>
                <c:pt idx="108">
                  <c:v>3.0221225436651965E-2</c:v>
                </c:pt>
                <c:pt idx="109">
                  <c:v>3.0218207317144731E-2</c:v>
                </c:pt>
                <c:pt idx="110">
                  <c:v>3.0215459232240564E-2</c:v>
                </c:pt>
                <c:pt idx="111">
                  <c:v>3.0212958260902017E-2</c:v>
                </c:pt>
                <c:pt idx="112">
                  <c:v>3.0210683305756582E-2</c:v>
                </c:pt>
                <c:pt idx="113">
                  <c:v>3.0208614959500436E-2</c:v>
                </c:pt>
                <c:pt idx="114">
                  <c:v>3.0206735380066234E-2</c:v>
                </c:pt>
                <c:pt idx="115">
                  <c:v>3.0205028174062544E-2</c:v>
                </c:pt>
                <c:pt idx="116">
                  <c:v>3.0203478288014871E-2</c:v>
                </c:pt>
                <c:pt idx="117">
                  <c:v>3.0202071906959581E-2</c:v>
                </c:pt>
                <c:pt idx="118">
                  <c:v>3.0200796359962593E-2</c:v>
                </c:pt>
                <c:pt idx="119">
                  <c:v>3.0199640032154699E-2</c:v>
                </c:pt>
                <c:pt idx="120">
                  <c:v>3.0198592282894305E-2</c:v>
                </c:pt>
                <c:pt idx="121">
                  <c:v>3.0197643369687097E-2</c:v>
                </c:pt>
                <c:pt idx="122">
                  <c:v>3.0196784377510007E-2</c:v>
                </c:pt>
                <c:pt idx="123">
                  <c:v>3.0196007153204127E-2</c:v>
                </c:pt>
                <c:pt idx="124">
                  <c:v>3.0195304244618013E-2</c:v>
                </c:pt>
                <c:pt idx="125">
                  <c:v>3.0194668844199093E-2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2C-4FBF-A298-1B67A1BE79C6}"/>
            </c:ext>
          </c:extLst>
        </c:ser>
        <c:ser>
          <c:idx val="3"/>
          <c:order val="3"/>
          <c:tx>
            <c:v>2,5 mm 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F12'!$F$126:$F$251</c:f>
              <c:numCache>
                <c:formatCode>0.0000</c:formatCode>
                <c:ptCount val="126"/>
                <c:pt idx="0">
                  <c:v>0.37656220840903037</c:v>
                </c:pt>
                <c:pt idx="1">
                  <c:v>0.37558499691982217</c:v>
                </c:pt>
                <c:pt idx="2">
                  <c:v>0.3739303182937479</c:v>
                </c:pt>
                <c:pt idx="3">
                  <c:v>0.37187796150680857</c:v>
                </c:pt>
                <c:pt idx="4">
                  <c:v>0.36952861322579567</c:v>
                </c:pt>
                <c:pt idx="5">
                  <c:v>0.3669426811175992</c:v>
                </c:pt>
                <c:pt idx="6">
                  <c:v>0.33430296238033125</c:v>
                </c:pt>
                <c:pt idx="7">
                  <c:v>0.29846554780355272</c:v>
                </c:pt>
                <c:pt idx="8">
                  <c:v>0.26496673362417361</c:v>
                </c:pt>
                <c:pt idx="9">
                  <c:v>0.23545253926482054</c:v>
                </c:pt>
                <c:pt idx="10">
                  <c:v>0.21009417828202751</c:v>
                </c:pt>
                <c:pt idx="11">
                  <c:v>0.18851811342648842</c:v>
                </c:pt>
                <c:pt idx="12">
                  <c:v>0.17019767620774359</c:v>
                </c:pt>
                <c:pt idx="13">
                  <c:v>0.15461071071996618</c:v>
                </c:pt>
                <c:pt idx="14">
                  <c:v>0.14129517317204601</c:v>
                </c:pt>
                <c:pt idx="15">
                  <c:v>0.12986179346207746</c:v>
                </c:pt>
                <c:pt idx="16">
                  <c:v>0.11998999284174529</c:v>
                </c:pt>
                <c:pt idx="17">
                  <c:v>0.11141837573866968</c:v>
                </c:pt>
                <c:pt idx="18">
                  <c:v>0.10393446215852697</c:v>
                </c:pt>
                <c:pt idx="19">
                  <c:v>9.736540186776893E-2</c:v>
                </c:pt>
                <c:pt idx="20">
                  <c:v>9.157016250323724E-2</c:v>
                </c:pt>
                <c:pt idx="21">
                  <c:v>8.6433181248218791E-2</c:v>
                </c:pt>
                <c:pt idx="22">
                  <c:v>8.1859293691736293E-2</c:v>
                </c:pt>
                <c:pt idx="23">
                  <c:v>7.776971503529638E-2</c:v>
                </c:pt>
                <c:pt idx="24">
                  <c:v>7.4098863870117854E-2</c:v>
                </c:pt>
                <c:pt idx="25">
                  <c:v>7.0791850781797921E-2</c:v>
                </c:pt>
                <c:pt idx="26">
                  <c:v>6.7802487936422851E-2</c:v>
                </c:pt>
                <c:pt idx="27">
                  <c:v>6.5091705970340238E-2</c:v>
                </c:pt>
                <c:pt idx="28">
                  <c:v>6.2626289451244599E-2</c:v>
                </c:pt>
                <c:pt idx="29">
                  <c:v>6.037786205571849E-2</c:v>
                </c:pt>
                <c:pt idx="30">
                  <c:v>5.8322068137620489E-2</c:v>
                </c:pt>
                <c:pt idx="31">
                  <c:v>5.6437909367835826E-2</c:v>
                </c:pt>
                <c:pt idx="32">
                  <c:v>5.4707204362126838E-2</c:v>
                </c:pt>
                <c:pt idx="33">
                  <c:v>5.3114146307911725E-2</c:v>
                </c:pt>
                <c:pt idx="34">
                  <c:v>5.1644939052785048E-2</c:v>
                </c:pt>
                <c:pt idx="35">
                  <c:v>5.0287496316013904E-2</c:v>
                </c:pt>
                <c:pt idx="36">
                  <c:v>4.9031191926906165E-2</c:v>
                </c:pt>
                <c:pt idx="37">
                  <c:v>4.7866651507386226E-2</c:v>
                </c:pt>
                <c:pt idx="38">
                  <c:v>4.6785577972097599E-2</c:v>
                </c:pt>
                <c:pt idx="39">
                  <c:v>4.578060474795894E-2</c:v>
                </c:pt>
                <c:pt idx="40">
                  <c:v>4.48451718149529E-2</c:v>
                </c:pt>
                <c:pt idx="41">
                  <c:v>4.3973420615916234E-2</c:v>
                </c:pt>
                <c:pt idx="42">
                  <c:v>4.3160104632267826E-2</c:v>
                </c:pt>
                <c:pt idx="43">
                  <c:v>4.2400513018543404E-2</c:v>
                </c:pt>
                <c:pt idx="44">
                  <c:v>4.1690405164717538E-2</c:v>
                </c:pt>
                <c:pt idx="45">
                  <c:v>4.1025954437323459E-2</c:v>
                </c:pt>
                <c:pt idx="46">
                  <c:v>4.0403699658208364E-2</c:v>
                </c:pt>
                <c:pt idx="47">
                  <c:v>3.9820503128827081E-2</c:v>
                </c:pt>
                <c:pt idx="48">
                  <c:v>3.9273514210307225E-2</c:v>
                </c:pt>
                <c:pt idx="49">
                  <c:v>3.8760137634525717E-2</c:v>
                </c:pt>
                <c:pt idx="50">
                  <c:v>3.8278005856523328E-2</c:v>
                </c:pt>
                <c:pt idx="51">
                  <c:v>3.7824954869579326E-2</c:v>
                </c:pt>
                <c:pt idx="52">
                  <c:v>3.7399002995802427E-2</c:v>
                </c:pt>
                <c:pt idx="53">
                  <c:v>3.6998332240839531E-2</c:v>
                </c:pt>
                <c:pt idx="54">
                  <c:v>3.6621271864198737E-2</c:v>
                </c:pt>
                <c:pt idx="55">
                  <c:v>3.6266283869078271E-2</c:v>
                </c:pt>
                <c:pt idx="56">
                  <c:v>3.5931950159380784E-2</c:v>
                </c:pt>
                <c:pt idx="57">
                  <c:v>3.5616961148302831E-2</c:v>
                </c:pt>
                <c:pt idx="58">
                  <c:v>3.5320105633753658E-2</c:v>
                </c:pt>
                <c:pt idx="59">
                  <c:v>3.5040261781889896E-2</c:v>
                </c:pt>
                <c:pt idx="60">
                  <c:v>3.4776389082065054E-2</c:v>
                </c:pt>
                <c:pt idx="61">
                  <c:v>3.4527521155161812E-2</c:v>
                </c:pt>
                <c:pt idx="62">
                  <c:v>3.4292759313149832E-2</c:v>
                </c:pt>
                <c:pt idx="63">
                  <c:v>3.4071266781245037E-2</c:v>
                </c:pt>
                <c:pt idx="64">
                  <c:v>3.386226350561343E-2</c:v>
                </c:pt>
                <c:pt idx="65">
                  <c:v>3.3665021479474158E-2</c:v>
                </c:pt>
                <c:pt idx="66">
                  <c:v>3.3478860528968764E-2</c:v>
                </c:pt>
                <c:pt idx="67">
                  <c:v>3.3303144507491764E-2</c:v>
                </c:pt>
                <c:pt idx="68">
                  <c:v>3.3137277853501963E-2</c:v>
                </c:pt>
                <c:pt idx="69">
                  <c:v>3.298070247230208E-2</c:v>
                </c:pt>
                <c:pt idx="70">
                  <c:v>3.2832894907013563E-2</c:v>
                </c:pt>
                <c:pt idx="71">
                  <c:v>3.2693363768090636E-2</c:v>
                </c:pt>
                <c:pt idx="72">
                  <c:v>3.2561647394299384E-2</c:v>
                </c:pt>
                <c:pt idx="73">
                  <c:v>3.2437311721212253E-2</c:v>
                </c:pt>
                <c:pt idx="74">
                  <c:v>3.2319948335998168E-2</c:v>
                </c:pt>
                <c:pt idx="75">
                  <c:v>3.2209172699678483E-2</c:v>
                </c:pt>
                <c:pt idx="76">
                  <c:v>3.2104622520114555E-2</c:v>
                </c:pt>
                <c:pt idx="77">
                  <c:v>3.2005956260835258E-2</c:v>
                </c:pt>
                <c:pt idx="78">
                  <c:v>3.191285177243329E-2</c:v>
                </c:pt>
                <c:pt idx="79">
                  <c:v>3.1825005034688832E-2</c:v>
                </c:pt>
                <c:pt idx="80">
                  <c:v>3.1742128998841261E-2</c:v>
                </c:pt>
                <c:pt idx="81">
                  <c:v>3.166395252054665E-2</c:v>
                </c:pt>
                <c:pt idx="82">
                  <c:v>3.1590219375047524E-2</c:v>
                </c:pt>
                <c:pt idx="83">
                  <c:v>3.1520687346959606E-2</c:v>
                </c:pt>
                <c:pt idx="84">
                  <c:v>3.145512738785973E-2</c:v>
                </c:pt>
                <c:pt idx="85">
                  <c:v>3.1393322835553211E-2</c:v>
                </c:pt>
                <c:pt idx="86">
                  <c:v>3.1335068689516646E-2</c:v>
                </c:pt>
                <c:pt idx="87">
                  <c:v>3.1280170937563946E-2</c:v>
                </c:pt>
                <c:pt idx="88">
                  <c:v>3.1228445929275168E-2</c:v>
                </c:pt>
                <c:pt idx="89">
                  <c:v>3.1179719792167861E-2</c:v>
                </c:pt>
                <c:pt idx="90">
                  <c:v>3.1133827886984693E-2</c:v>
                </c:pt>
                <c:pt idx="91">
                  <c:v>3.1090614298823371E-2</c:v>
                </c:pt>
                <c:pt idx="92">
                  <c:v>3.1049931361151216E-2</c:v>
                </c:pt>
                <c:pt idx="93">
                  <c:v>3.1011639210030556E-2</c:v>
                </c:pt>
                <c:pt idx="94">
                  <c:v>3.0975605366135354E-2</c:v>
                </c:pt>
                <c:pt idx="95">
                  <c:v>3.0941704342368682E-2</c:v>
                </c:pt>
                <c:pt idx="96">
                  <c:v>3.090981727509607E-2</c:v>
                </c:pt>
                <c:pt idx="97">
                  <c:v>3.0879831577194844E-2</c:v>
                </c:pt>
                <c:pt idx="98">
                  <c:v>3.0851640611286105E-2</c:v>
                </c:pt>
                <c:pt idx="99">
                  <c:v>3.0825143381665556E-2</c:v>
                </c:pt>
                <c:pt idx="100">
                  <c:v>3.0800244243584955E-2</c:v>
                </c:pt>
                <c:pt idx="101">
                  <c:v>3.0776852628656783E-2</c:v>
                </c:pt>
                <c:pt idx="102">
                  <c:v>3.0754882785264955E-2</c:v>
                </c:pt>
                <c:pt idx="103">
                  <c:v>3.0734253532962788E-2</c:v>
                </c:pt>
                <c:pt idx="104">
                  <c:v>3.0714888029928545E-2</c:v>
                </c:pt>
                <c:pt idx="105">
                  <c:v>3.06967135526292E-2</c:v>
                </c:pt>
                <c:pt idx="106">
                  <c:v>3.0679661286915464E-2</c:v>
                </c:pt>
                <c:pt idx="107">
                  <c:v>3.0663666129836366E-2</c:v>
                </c:pt>
                <c:pt idx="108">
                  <c:v>3.0648666501520695E-2</c:v>
                </c:pt>
                <c:pt idx="109">
                  <c:v>3.0634604166525616E-2</c:v>
                </c:pt>
                <c:pt idx="110">
                  <c:v>3.0621424064101E-2</c:v>
                </c:pt>
                <c:pt idx="111">
                  <c:v>3.0609074146861162E-2</c:v>
                </c:pt>
                <c:pt idx="112">
                  <c:v>3.0597505227394801E-2</c:v>
                </c:pt>
                <c:pt idx="113">
                  <c:v>3.0586670832379429E-2</c:v>
                </c:pt>
                <c:pt idx="114">
                  <c:v>3.0576527063798403E-2</c:v>
                </c:pt>
                <c:pt idx="115">
                  <c:v>3.0567032466887707E-2</c:v>
                </c:pt>
                <c:pt idx="116">
                  <c:v>3.055814790446551E-2</c:v>
                </c:pt>
                <c:pt idx="117">
                  <c:v>3.0549836437321565E-2</c:v>
                </c:pt>
                <c:pt idx="118">
                  <c:v>3.054206321036464E-2</c:v>
                </c:pt>
                <c:pt idx="119">
                  <c:v>3.0534795344245916E-2</c:v>
                </c:pt>
                <c:pt idx="120">
                  <c:v>3.0528001832193796E-2</c:v>
                </c:pt>
                <c:pt idx="121">
                  <c:v>3.0521653441811746E-2</c:v>
                </c:pt>
                <c:pt idx="122">
                  <c:v>3.051572262160546E-2</c:v>
                </c:pt>
                <c:pt idx="123">
                  <c:v>3.0510183412018953E-2</c:v>
                </c:pt>
                <c:pt idx="124">
                  <c:v>3.0505011360771595E-2</c:v>
                </c:pt>
                <c:pt idx="125">
                  <c:v>3.050018344229902E-2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C2C-4FBF-A298-1B67A1BE7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9500000000000007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S12'!$A$122:$A$251</c:f>
              <c:numCache>
                <c:formatCode>General</c:formatCode>
                <c:ptCount val="13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100</c:v>
                </c:pt>
                <c:pt idx="11">
                  <c:v>150</c:v>
                </c:pt>
                <c:pt idx="12">
                  <c:v>200</c:v>
                </c:pt>
                <c:pt idx="13">
                  <c:v>250</c:v>
                </c:pt>
                <c:pt idx="14">
                  <c:v>300</c:v>
                </c:pt>
                <c:pt idx="15">
                  <c:v>350</c:v>
                </c:pt>
                <c:pt idx="16">
                  <c:v>400</c:v>
                </c:pt>
                <c:pt idx="17">
                  <c:v>450</c:v>
                </c:pt>
                <c:pt idx="18">
                  <c:v>500</c:v>
                </c:pt>
                <c:pt idx="19">
                  <c:v>550</c:v>
                </c:pt>
                <c:pt idx="20">
                  <c:v>600</c:v>
                </c:pt>
                <c:pt idx="21">
                  <c:v>650</c:v>
                </c:pt>
                <c:pt idx="22">
                  <c:v>700</c:v>
                </c:pt>
                <c:pt idx="23">
                  <c:v>750</c:v>
                </c:pt>
                <c:pt idx="24">
                  <c:v>800</c:v>
                </c:pt>
                <c:pt idx="25">
                  <c:v>850</c:v>
                </c:pt>
                <c:pt idx="26">
                  <c:v>900</c:v>
                </c:pt>
                <c:pt idx="27">
                  <c:v>950</c:v>
                </c:pt>
                <c:pt idx="28">
                  <c:v>1000</c:v>
                </c:pt>
                <c:pt idx="29">
                  <c:v>1050</c:v>
                </c:pt>
                <c:pt idx="30">
                  <c:v>1100</c:v>
                </c:pt>
                <c:pt idx="31">
                  <c:v>1150</c:v>
                </c:pt>
                <c:pt idx="32">
                  <c:v>1200</c:v>
                </c:pt>
                <c:pt idx="33">
                  <c:v>1250</c:v>
                </c:pt>
                <c:pt idx="34">
                  <c:v>1300</c:v>
                </c:pt>
                <c:pt idx="35">
                  <c:v>1350</c:v>
                </c:pt>
                <c:pt idx="36">
                  <c:v>1400</c:v>
                </c:pt>
                <c:pt idx="37">
                  <c:v>1450</c:v>
                </c:pt>
                <c:pt idx="38">
                  <c:v>1500</c:v>
                </c:pt>
                <c:pt idx="39">
                  <c:v>1550</c:v>
                </c:pt>
                <c:pt idx="40">
                  <c:v>1600</c:v>
                </c:pt>
                <c:pt idx="41">
                  <c:v>1650</c:v>
                </c:pt>
                <c:pt idx="42">
                  <c:v>1700</c:v>
                </c:pt>
                <c:pt idx="43">
                  <c:v>1750</c:v>
                </c:pt>
                <c:pt idx="44">
                  <c:v>1800</c:v>
                </c:pt>
                <c:pt idx="45">
                  <c:v>1850</c:v>
                </c:pt>
                <c:pt idx="46">
                  <c:v>1900</c:v>
                </c:pt>
                <c:pt idx="47">
                  <c:v>1950</c:v>
                </c:pt>
                <c:pt idx="48">
                  <c:v>2000</c:v>
                </c:pt>
                <c:pt idx="49">
                  <c:v>2050</c:v>
                </c:pt>
                <c:pt idx="50">
                  <c:v>2100</c:v>
                </c:pt>
                <c:pt idx="51">
                  <c:v>2150</c:v>
                </c:pt>
                <c:pt idx="52">
                  <c:v>2200</c:v>
                </c:pt>
                <c:pt idx="53">
                  <c:v>2250</c:v>
                </c:pt>
                <c:pt idx="54">
                  <c:v>2300</c:v>
                </c:pt>
                <c:pt idx="55">
                  <c:v>2350</c:v>
                </c:pt>
                <c:pt idx="56">
                  <c:v>2400</c:v>
                </c:pt>
                <c:pt idx="57">
                  <c:v>2450</c:v>
                </c:pt>
                <c:pt idx="58">
                  <c:v>2500</c:v>
                </c:pt>
                <c:pt idx="59">
                  <c:v>2550</c:v>
                </c:pt>
                <c:pt idx="60">
                  <c:v>2600</c:v>
                </c:pt>
                <c:pt idx="61">
                  <c:v>2650</c:v>
                </c:pt>
                <c:pt idx="62">
                  <c:v>2700</c:v>
                </c:pt>
                <c:pt idx="63">
                  <c:v>2750</c:v>
                </c:pt>
                <c:pt idx="64">
                  <c:v>2800</c:v>
                </c:pt>
                <c:pt idx="65">
                  <c:v>2850</c:v>
                </c:pt>
                <c:pt idx="66">
                  <c:v>2900</c:v>
                </c:pt>
                <c:pt idx="67">
                  <c:v>2950</c:v>
                </c:pt>
                <c:pt idx="68">
                  <c:v>3000</c:v>
                </c:pt>
                <c:pt idx="69">
                  <c:v>3050</c:v>
                </c:pt>
                <c:pt idx="70">
                  <c:v>3100</c:v>
                </c:pt>
                <c:pt idx="71">
                  <c:v>3150</c:v>
                </c:pt>
                <c:pt idx="72">
                  <c:v>3200</c:v>
                </c:pt>
                <c:pt idx="73">
                  <c:v>3250</c:v>
                </c:pt>
                <c:pt idx="74">
                  <c:v>3300</c:v>
                </c:pt>
                <c:pt idx="75">
                  <c:v>3350</c:v>
                </c:pt>
                <c:pt idx="76">
                  <c:v>3400</c:v>
                </c:pt>
                <c:pt idx="77">
                  <c:v>3450</c:v>
                </c:pt>
                <c:pt idx="78">
                  <c:v>3500</c:v>
                </c:pt>
                <c:pt idx="79">
                  <c:v>3550</c:v>
                </c:pt>
                <c:pt idx="80">
                  <c:v>3600</c:v>
                </c:pt>
                <c:pt idx="81">
                  <c:v>3650</c:v>
                </c:pt>
                <c:pt idx="82">
                  <c:v>3700</c:v>
                </c:pt>
                <c:pt idx="83">
                  <c:v>3750</c:v>
                </c:pt>
                <c:pt idx="84">
                  <c:v>3800</c:v>
                </c:pt>
                <c:pt idx="85">
                  <c:v>3850</c:v>
                </c:pt>
                <c:pt idx="86">
                  <c:v>3900</c:v>
                </c:pt>
                <c:pt idx="87">
                  <c:v>3950</c:v>
                </c:pt>
                <c:pt idx="88">
                  <c:v>4000</c:v>
                </c:pt>
                <c:pt idx="89">
                  <c:v>4050</c:v>
                </c:pt>
                <c:pt idx="90">
                  <c:v>4100</c:v>
                </c:pt>
                <c:pt idx="91">
                  <c:v>4150</c:v>
                </c:pt>
                <c:pt idx="92">
                  <c:v>4200</c:v>
                </c:pt>
                <c:pt idx="93">
                  <c:v>4250</c:v>
                </c:pt>
                <c:pt idx="94">
                  <c:v>4300</c:v>
                </c:pt>
                <c:pt idx="95">
                  <c:v>4350</c:v>
                </c:pt>
                <c:pt idx="96">
                  <c:v>4400</c:v>
                </c:pt>
                <c:pt idx="97">
                  <c:v>4450</c:v>
                </c:pt>
                <c:pt idx="98">
                  <c:v>4500</c:v>
                </c:pt>
                <c:pt idx="99">
                  <c:v>4550</c:v>
                </c:pt>
                <c:pt idx="100">
                  <c:v>4600</c:v>
                </c:pt>
                <c:pt idx="101">
                  <c:v>4650</c:v>
                </c:pt>
                <c:pt idx="102">
                  <c:v>4700</c:v>
                </c:pt>
                <c:pt idx="103">
                  <c:v>4750</c:v>
                </c:pt>
                <c:pt idx="104">
                  <c:v>4800</c:v>
                </c:pt>
                <c:pt idx="105">
                  <c:v>4850</c:v>
                </c:pt>
                <c:pt idx="106">
                  <c:v>4900</c:v>
                </c:pt>
                <c:pt idx="107">
                  <c:v>4950</c:v>
                </c:pt>
                <c:pt idx="108">
                  <c:v>5000</c:v>
                </c:pt>
                <c:pt idx="109">
                  <c:v>5050</c:v>
                </c:pt>
                <c:pt idx="110">
                  <c:v>5100</c:v>
                </c:pt>
                <c:pt idx="111">
                  <c:v>5150</c:v>
                </c:pt>
                <c:pt idx="112">
                  <c:v>5200</c:v>
                </c:pt>
                <c:pt idx="113">
                  <c:v>5250</c:v>
                </c:pt>
                <c:pt idx="114">
                  <c:v>5300</c:v>
                </c:pt>
                <c:pt idx="115">
                  <c:v>5350</c:v>
                </c:pt>
                <c:pt idx="116">
                  <c:v>5400</c:v>
                </c:pt>
                <c:pt idx="117">
                  <c:v>5450</c:v>
                </c:pt>
                <c:pt idx="118">
                  <c:v>5500</c:v>
                </c:pt>
                <c:pt idx="119">
                  <c:v>5550</c:v>
                </c:pt>
                <c:pt idx="120">
                  <c:v>5600</c:v>
                </c:pt>
                <c:pt idx="121">
                  <c:v>5650</c:v>
                </c:pt>
                <c:pt idx="122">
                  <c:v>5700</c:v>
                </c:pt>
                <c:pt idx="123">
                  <c:v>5750</c:v>
                </c:pt>
                <c:pt idx="124">
                  <c:v>5800</c:v>
                </c:pt>
                <c:pt idx="125">
                  <c:v>5850</c:v>
                </c:pt>
                <c:pt idx="126">
                  <c:v>5900</c:v>
                </c:pt>
                <c:pt idx="127">
                  <c:v>5950</c:v>
                </c:pt>
                <c:pt idx="128">
                  <c:v>6000</c:v>
                </c:pt>
                <c:pt idx="129">
                  <c:v>6050</c:v>
                </c:pt>
              </c:numCache>
            </c:numRef>
          </c:xVal>
          <c:yVal>
            <c:numRef>
              <c:f>'Typ1 1 mm Noctua S12'!$C$121:$C$251</c:f>
              <c:numCache>
                <c:formatCode>0.0000</c:formatCode>
                <c:ptCount val="131"/>
                <c:pt idx="0">
                  <c:v>0.81820136168600388</c:v>
                </c:pt>
                <c:pt idx="1">
                  <c:v>0.81813547464771164</c:v>
                </c:pt>
                <c:pt idx="2">
                  <c:v>0.81788563460147468</c:v>
                </c:pt>
                <c:pt idx="3">
                  <c:v>0.81741212499083005</c:v>
                </c:pt>
                <c:pt idx="4">
                  <c:v>0.81669021060552882</c:v>
                </c:pt>
                <c:pt idx="5">
                  <c:v>0.815701662551928</c:v>
                </c:pt>
                <c:pt idx="6">
                  <c:v>0.81443235064709218</c:v>
                </c:pt>
                <c:pt idx="7">
                  <c:v>0.81287116728062103</c:v>
                </c:pt>
                <c:pt idx="8">
                  <c:v>0.8110094497602599</c:v>
                </c:pt>
                <c:pt idx="9">
                  <c:v>0.80884063333920919</c:v>
                </c:pt>
                <c:pt idx="10">
                  <c:v>0.80636002446186417</c:v>
                </c:pt>
                <c:pt idx="11">
                  <c:v>0.7644680523159374</c:v>
                </c:pt>
                <c:pt idx="12">
                  <c:v>0.69615159472268417</c:v>
                </c:pt>
                <c:pt idx="13">
                  <c:v>0.61308120723366444</c:v>
                </c:pt>
                <c:pt idx="14">
                  <c:v>0.52755676672650975</c:v>
                </c:pt>
                <c:pt idx="15">
                  <c:v>0.44812458547955153</c:v>
                </c:pt>
                <c:pt idx="16">
                  <c:v>0.37887862733643424</c:v>
                </c:pt>
                <c:pt idx="17">
                  <c:v>0.32071761387258119</c:v>
                </c:pt>
                <c:pt idx="18">
                  <c:v>0.27284064608310266</c:v>
                </c:pt>
                <c:pt idx="19">
                  <c:v>0.23379063836179642</c:v>
                </c:pt>
                <c:pt idx="20">
                  <c:v>0.20201657576686122</c:v>
                </c:pt>
                <c:pt idx="21">
                  <c:v>0.17611822755417469</c:v>
                </c:pt>
                <c:pt idx="22">
                  <c:v>0.15492199855977848</c:v>
                </c:pt>
                <c:pt idx="23">
                  <c:v>0.13748012528873901</c:v>
                </c:pt>
                <c:pt idx="24">
                  <c:v>0.12304125348527618</c:v>
                </c:pt>
                <c:pt idx="25">
                  <c:v>0.11101457117097777</c:v>
                </c:pt>
                <c:pt idx="26">
                  <c:v>0.10093647369581606</c:v>
                </c:pt>
                <c:pt idx="27">
                  <c:v>9.2442604213687954E-2</c:v>
                </c:pt>
                <c:pt idx="28">
                  <c:v>8.5245519368540759E-2</c:v>
                </c:pt>
                <c:pt idx="29">
                  <c:v>7.911728546544243E-2</c:v>
                </c:pt>
                <c:pt idx="30">
                  <c:v>7.3876082111988359E-2</c:v>
                </c:pt>
                <c:pt idx="31">
                  <c:v>6.9375943225440884E-2</c:v>
                </c:pt>
                <c:pt idx="32">
                  <c:v>6.5498907100260795E-2</c:v>
                </c:pt>
                <c:pt idx="33">
                  <c:v>6.214899881931156E-2</c:v>
                </c:pt>
                <c:pt idx="34">
                  <c:v>5.9247601248781305E-2</c:v>
                </c:pt>
                <c:pt idx="35">
                  <c:v>5.6729878269174604E-2</c:v>
                </c:pt>
                <c:pt idx="36">
                  <c:v>5.4541997177072546E-2</c:v>
                </c:pt>
                <c:pt idx="37">
                  <c:v>5.2638960365039109E-2</c:v>
                </c:pt>
                <c:pt idx="38">
                  <c:v>5.0982903750785374E-2</c:v>
                </c:pt>
                <c:pt idx="39">
                  <c:v>4.9541754736333654E-2</c:v>
                </c:pt>
                <c:pt idx="40">
                  <c:v>4.8288168746630507E-2</c:v>
                </c:pt>
                <c:pt idx="41">
                  <c:v>4.7198682942367572E-2</c:v>
                </c:pt>
                <c:pt idx="42">
                  <c:v>4.6253040266110587E-2</c:v>
                </c:pt>
                <c:pt idx="43">
                  <c:v>4.5433647858729269E-2</c:v>
                </c:pt>
                <c:pt idx="44">
                  <c:v>4.4725142031275297E-2</c:v>
                </c:pt>
                <c:pt idx="45">
                  <c:v>4.4114038102320841E-2</c:v>
                </c:pt>
                <c:pt idx="46">
                  <c:v>4.3588448035056911E-2</c:v>
                </c:pt>
                <c:pt idx="47">
                  <c:v>4.3137852320318554E-2</c:v>
                </c:pt>
                <c:pt idx="48">
                  <c:v>4.2752915240507491E-2</c:v>
                </c:pt>
                <c:pt idx="49">
                  <c:v>4.2425334731313179E-2</c:v>
                </c:pt>
                <c:pt idx="50">
                  <c:v>4.2147719694521683E-2</c:v>
                </c:pt>
                <c:pt idx="51">
                  <c:v>4.1913488925603398E-2</c:v>
                </c:pt>
                <c:pt idx="52">
                  <c:v>4.1716786891470153E-2</c:v>
                </c:pt>
                <c:pt idx="53">
                  <c:v>4.1552412488930858E-2</c:v>
                </c:pt>
                <c:pt idx="54">
                  <c:v>4.1415757675555637E-2</c:v>
                </c:pt>
                <c:pt idx="55">
                  <c:v>4.1302753519586247E-2</c:v>
                </c:pt>
                <c:pt idx="56">
                  <c:v>4.1209821781008946E-2</c:v>
                </c:pt>
                <c:pt idx="57">
                  <c:v>4.1133830621316807E-2</c:v>
                </c:pt>
                <c:pt idx="58">
                  <c:v>4.107205344977858E-2</c:v>
                </c:pt>
                <c:pt idx="59">
                  <c:v>4.102213025214374E-2</c:v>
                </c:pt>
                <c:pt idx="60">
                  <c:v>4.0982031016417189E-2</c:v>
                </c:pt>
                <c:pt idx="61">
                  <c:v>4.09500210734225E-2</c:v>
                </c:pt>
                <c:pt idx="62">
                  <c:v>4.0924628312742045E-2</c:v>
                </c:pt>
                <c:pt idx="63">
                  <c:v>4.0904612324364396E-2</c:v>
                </c:pt>
                <c:pt idx="64">
                  <c:v>4.0888935561435601E-2</c:v>
                </c:pt>
                <c:pt idx="65">
                  <c:v>4.0876736629154295E-2</c:v>
                </c:pt>
                <c:pt idx="66">
                  <c:v>4.0867305788464044E-2</c:v>
                </c:pt>
                <c:pt idx="67">
                  <c:v>4.0860062729678362E-2</c:v>
                </c:pt>
                <c:pt idx="68">
                  <c:v>4.0854536628418092E-2</c:v>
                </c:pt>
                <c:pt idx="69">
                  <c:v>4.0850348450779617E-2</c:v>
                </c:pt>
                <c:pt idx="70">
                  <c:v>4.0847195431494988E-2</c:v>
                </c:pt>
                <c:pt idx="71">
                  <c:v>4.0844837611464964E-2</c:v>
                </c:pt>
                <c:pt idx="72">
                  <c:v>4.0843086291509838E-2</c:v>
                </c:pt>
                <c:pt idx="73">
                  <c:v>4.0841794238359007E-2</c:v>
                </c:pt>
                <c:pt idx="74">
                  <c:v>4.0840847466716623E-2</c:v>
                </c:pt>
                <c:pt idx="75">
                  <c:v>4.0840158416953293E-2</c:v>
                </c:pt>
                <c:pt idx="76">
                  <c:v>4.0839660350412324E-2</c:v>
                </c:pt>
                <c:pt idx="77">
                  <c:v>4.0839302792104196E-2</c:v>
                </c:pt>
                <c:pt idx="78">
                  <c:v>4.083904786227123E-2</c:v>
                </c:pt>
                <c:pt idx="79">
                  <c:v>4.0838867352595246E-2</c:v>
                </c:pt>
                <c:pt idx="80">
                  <c:v>4.0838740418510724E-2</c:v>
                </c:pt>
                <c:pt idx="81">
                  <c:v>4.083865177519666E-2</c:v>
                </c:pt>
                <c:pt idx="82">
                  <c:v>4.0838590300587653E-2</c:v>
                </c:pt>
                <c:pt idx="83">
                  <c:v>4.0838547963616086E-2</c:v>
                </c:pt>
                <c:pt idx="84">
                  <c:v>4.0838519009505227E-2</c:v>
                </c:pt>
                <c:pt idx="85">
                  <c:v>4.0838499346072005E-2</c:v>
                </c:pt>
                <c:pt idx="86">
                  <c:v>4.0838486085587246E-2</c:v>
                </c:pt>
                <c:pt idx="87">
                  <c:v>4.0838477205797571E-2</c:v>
                </c:pt>
                <c:pt idx="88">
                  <c:v>4.0838471301319852E-2</c:v>
                </c:pt>
                <c:pt idx="89">
                  <c:v>4.083846740290413E-2</c:v>
                </c:pt>
                <c:pt idx="90">
                  <c:v>4.0838464847173975E-2</c:v>
                </c:pt>
                <c:pt idx="91">
                  <c:v>4.0838463183553025E-2</c:v>
                </c:pt>
                <c:pt idx="92">
                  <c:v>4.0838462108329719E-2</c:v>
                </c:pt>
                <c:pt idx="93">
                  <c:v>4.0838461418343783E-2</c:v>
                </c:pt>
                <c:pt idx="94">
                  <c:v>4.0838460978729819E-2</c:v>
                </c:pt>
                <c:pt idx="95">
                  <c:v>4.0838460700640164E-2</c:v>
                </c:pt>
                <c:pt idx="96">
                  <c:v>4.0838460525988517E-2</c:v>
                </c:pt>
                <c:pt idx="97">
                  <c:v>4.08384604170886E-2</c:v>
                </c:pt>
                <c:pt idx="98">
                  <c:v>4.0838460349675879E-2</c:v>
                </c:pt>
                <c:pt idx="99">
                  <c:v>4.0838460308246533E-2</c:v>
                </c:pt>
                <c:pt idx="100">
                  <c:v>4.0838460282969925E-2</c:v>
                </c:pt>
                <c:pt idx="101">
                  <c:v>4.0838460267660234E-2</c:v>
                </c:pt>
                <c:pt idx="102">
                  <c:v>4.0838460258454806E-2</c:v>
                </c:pt>
                <c:pt idx="103">
                  <c:v>4.0838460252960118E-2</c:v>
                </c:pt>
                <c:pt idx="104">
                  <c:v>4.083846024970432E-2</c:v>
                </c:pt>
                <c:pt idx="105">
                  <c:v>4.0838460247789275E-2</c:v>
                </c:pt>
                <c:pt idx="106">
                  <c:v>4.0838460246671121E-2</c:v>
                </c:pt>
                <c:pt idx="107">
                  <c:v>4.0838460246023063E-2</c:v>
                </c:pt>
                <c:pt idx="108">
                  <c:v>4.0838460245650229E-2</c:v>
                </c:pt>
                <c:pt idx="109">
                  <c:v>4.0838460245437316E-2</c:v>
                </c:pt>
                <c:pt idx="110">
                  <c:v>4.0838460245316642E-2</c:v>
                </c:pt>
                <c:pt idx="111">
                  <c:v>4.0838460245248738E-2</c:v>
                </c:pt>
                <c:pt idx="112">
                  <c:v>4.0838460245210824E-2</c:v>
                </c:pt>
                <c:pt idx="113">
                  <c:v>4.0838460245189813E-2</c:v>
                </c:pt>
                <c:pt idx="114">
                  <c:v>4.0838460245178246E-2</c:v>
                </c:pt>
                <c:pt idx="115">
                  <c:v>4.0838460245171931E-2</c:v>
                </c:pt>
                <c:pt idx="116">
                  <c:v>4.0838460245168511E-2</c:v>
                </c:pt>
                <c:pt idx="117">
                  <c:v>4.0838460245166672E-2</c:v>
                </c:pt>
                <c:pt idx="118">
                  <c:v>4.0838460245165693E-2</c:v>
                </c:pt>
                <c:pt idx="119">
                  <c:v>4.0838460245165173E-2</c:v>
                </c:pt>
                <c:pt idx="120">
                  <c:v>4.0838460245164902E-2</c:v>
                </c:pt>
                <c:pt idx="121">
                  <c:v>4.083846024516475E-2</c:v>
                </c:pt>
                <c:pt idx="122">
                  <c:v>4.083846024516468E-2</c:v>
                </c:pt>
                <c:pt idx="123">
                  <c:v>4.0838460245164646E-2</c:v>
                </c:pt>
                <c:pt idx="124">
                  <c:v>4.0838460245164625E-2</c:v>
                </c:pt>
                <c:pt idx="125">
                  <c:v>4.0838460245164618E-2</c:v>
                </c:pt>
                <c:pt idx="126">
                  <c:v>4.0838460245164611E-2</c:v>
                </c:pt>
                <c:pt idx="127">
                  <c:v>4.0838460245164604E-2</c:v>
                </c:pt>
                <c:pt idx="128">
                  <c:v>4.0838460245164604E-2</c:v>
                </c:pt>
                <c:pt idx="129">
                  <c:v>4.0838460245164604E-2</c:v>
                </c:pt>
                <c:pt idx="130">
                  <c:v>4.0838460245164604E-2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FB-44B2-ADC2-A91130470F41}"/>
            </c:ext>
          </c:extLst>
        </c:ser>
        <c:ser>
          <c:idx val="1"/>
          <c:order val="1"/>
          <c:tx>
            <c:v>1,5 mm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S12'!$C$121:$C$251</c:f>
              <c:numCache>
                <c:formatCode>0.0000</c:formatCode>
                <c:ptCount val="131"/>
                <c:pt idx="0">
                  <c:v>0.49493744370651371</c:v>
                </c:pt>
                <c:pt idx="1">
                  <c:v>0.49468471322845475</c:v>
                </c:pt>
                <c:pt idx="2">
                  <c:v>0.49404919704286393</c:v>
                </c:pt>
                <c:pt idx="3">
                  <c:v>0.49308687035098725</c:v>
                </c:pt>
                <c:pt idx="4">
                  <c:v>0.49182612612646942</c:v>
                </c:pt>
                <c:pt idx="5">
                  <c:v>0.49028756933477669</c:v>
                </c:pt>
                <c:pt idx="6">
                  <c:v>0.48848821578157547</c:v>
                </c:pt>
                <c:pt idx="7">
                  <c:v>0.48644311804565765</c:v>
                </c:pt>
                <c:pt idx="8">
                  <c:v>0.48416614238493544</c:v>
                </c:pt>
                <c:pt idx="9">
                  <c:v>0.48167038333091472</c:v>
                </c:pt>
                <c:pt idx="10">
                  <c:v>0.47896839869706764</c:v>
                </c:pt>
                <c:pt idx="11">
                  <c:v>0.44314182289688026</c:v>
                </c:pt>
                <c:pt idx="12">
                  <c:v>0.3983138469628052</c:v>
                </c:pt>
                <c:pt idx="13">
                  <c:v>0.35206893312755116</c:v>
                </c:pt>
                <c:pt idx="14">
                  <c:v>0.30880748685381854</c:v>
                </c:pt>
                <c:pt idx="15">
                  <c:v>0.27046488055955703</c:v>
                </c:pt>
                <c:pt idx="16">
                  <c:v>0.23747762920211835</c:v>
                </c:pt>
                <c:pt idx="17">
                  <c:v>0.20953148358434881</c:v>
                </c:pt>
                <c:pt idx="18">
                  <c:v>0.18601542913389502</c:v>
                </c:pt>
                <c:pt idx="19">
                  <c:v>0.16625749617993402</c:v>
                </c:pt>
                <c:pt idx="20">
                  <c:v>0.14963081010688745</c:v>
                </c:pt>
                <c:pt idx="21">
                  <c:v>0.13559167613742348</c:v>
                </c:pt>
                <c:pt idx="22">
                  <c:v>0.1236855025602419</c:v>
                </c:pt>
                <c:pt idx="23">
                  <c:v>0.11353927848431071</c:v>
                </c:pt>
                <c:pt idx="24">
                  <c:v>0.1048496768485076</c:v>
                </c:pt>
                <c:pt idx="25">
                  <c:v>9.7370840567226849E-2</c:v>
                </c:pt>
                <c:pt idx="26">
                  <c:v>9.0903450568777106E-2</c:v>
                </c:pt>
                <c:pt idx="27">
                  <c:v>8.528553349160034E-2</c:v>
                </c:pt>
                <c:pt idx="28">
                  <c:v>8.0384976568369876E-2</c:v>
                </c:pt>
                <c:pt idx="29">
                  <c:v>7.6093535593724393E-2</c:v>
                </c:pt>
                <c:pt idx="30">
                  <c:v>7.2322079351373955E-2</c:v>
                </c:pt>
                <c:pt idx="31">
                  <c:v>6.8996828967126889E-2</c:v>
                </c:pt>
                <c:pt idx="32">
                  <c:v>6.6056385508522261E-2</c:v>
                </c:pt>
                <c:pt idx="33">
                  <c:v>6.3449377112861943E-2</c:v>
                </c:pt>
                <c:pt idx="34">
                  <c:v>6.1132591372927779E-2</c:v>
                </c:pt>
                <c:pt idx="35">
                  <c:v>5.9069487608341339E-2</c:v>
                </c:pt>
                <c:pt idx="36">
                  <c:v>5.72290069337777E-2</c:v>
                </c:pt>
                <c:pt idx="37">
                  <c:v>5.5584616379391216E-2</c:v>
                </c:pt>
                <c:pt idx="38">
                  <c:v>5.411353759173889E-2</c:v>
                </c:pt>
                <c:pt idx="39">
                  <c:v>5.279612167480556E-2</c:v>
                </c:pt>
                <c:pt idx="40">
                  <c:v>5.1615340231041605E-2</c:v>
                </c:pt>
                <c:pt idx="41">
                  <c:v>5.0556369208282298E-2</c:v>
                </c:pt>
                <c:pt idx="42">
                  <c:v>4.9606247204296655E-2</c:v>
                </c:pt>
                <c:pt idx="43">
                  <c:v>4.8753593778331279E-2</c:v>
                </c:pt>
                <c:pt idx="44">
                  <c:v>4.7988376338157196E-2</c:v>
                </c:pt>
                <c:pt idx="45">
                  <c:v>4.7301716517633235E-2</c:v>
                </c:pt>
                <c:pt idx="46">
                  <c:v>4.6685728790326571E-2</c:v>
                </c:pt>
                <c:pt idx="47">
                  <c:v>4.6133385498492219E-2</c:v>
                </c:pt>
                <c:pt idx="48">
                  <c:v>4.5638403604508881E-2</c:v>
                </c:pt>
                <c:pt idx="49">
                  <c:v>4.5195149362987165E-2</c:v>
                </c:pt>
                <c:pt idx="50">
                  <c:v>4.4798557819217703E-2</c:v>
                </c:pt>
                <c:pt idx="51">
                  <c:v>4.4444064604070466E-2</c:v>
                </c:pt>
                <c:pt idx="52">
                  <c:v>4.4127547948165355E-2</c:v>
                </c:pt>
                <c:pt idx="53">
                  <c:v>4.3845279203233521E-2</c:v>
                </c:pt>
                <c:pt idx="54">
                  <c:v>4.3593880454724482E-2</c:v>
                </c:pt>
                <c:pt idx="55">
                  <c:v>4.3370288051337261E-2</c:v>
                </c:pt>
                <c:pt idx="56">
                  <c:v>4.3171721075477211E-2</c:v>
                </c:pt>
                <c:pt idx="57">
                  <c:v>4.2995653942379829E-2</c:v>
                </c:pt>
                <c:pt idx="58">
                  <c:v>4.2839792451583425E-2</c:v>
                </c:pt>
                <c:pt idx="59">
                  <c:v>4.2702052727857362E-2</c:v>
                </c:pt>
                <c:pt idx="60">
                  <c:v>4.258054258373143E-2</c:v>
                </c:pt>
                <c:pt idx="61">
                  <c:v>4.2473544915656511E-2</c:v>
                </c:pt>
                <c:pt idx="62">
                  <c:v>4.2379502813098435E-2</c:v>
                </c:pt>
                <c:pt idx="63">
                  <c:v>4.229700611654294E-2</c:v>
                </c:pt>
                <c:pt idx="64">
                  <c:v>4.2224779208079898E-2</c:v>
                </c:pt>
                <c:pt idx="65">
                  <c:v>4.2161669858248325E-2</c:v>
                </c:pt>
                <c:pt idx="66">
                  <c:v>4.2106638986236636E-2</c:v>
                </c:pt>
                <c:pt idx="67">
                  <c:v>4.2058751218249979E-2</c:v>
                </c:pt>
                <c:pt idx="68">
                  <c:v>4.201716615165231E-2</c:v>
                </c:pt>
                <c:pt idx="69">
                  <c:v>4.1981130251038772E-2</c:v>
                </c:pt>
                <c:pt idx="70">
                  <c:v>4.1949969317290996E-2</c:v>
                </c:pt>
                <c:pt idx="71">
                  <c:v>4.1923081482446535E-2</c:v>
                </c:pt>
                <c:pt idx="72">
                  <c:v>4.1899930692353898E-2</c:v>
                </c:pt>
                <c:pt idx="73">
                  <c:v>4.1880040646019426E-2</c:v>
                </c:pt>
                <c:pt idx="74">
                  <c:v>4.1862989165669218E-2</c:v>
                </c:pt>
                <c:pt idx="75">
                  <c:v>4.1848402975196874E-2</c:v>
                </c:pt>
                <c:pt idx="76">
                  <c:v>4.1835952867152519E-2</c:v>
                </c:pt>
                <c:pt idx="77">
                  <c:v>4.1825349240018059E-2</c:v>
                </c:pt>
                <c:pt idx="78">
                  <c:v>4.1816337988439825E-2</c:v>
                </c:pt>
                <c:pt idx="79">
                  <c:v>4.1808696729546228E-2</c:v>
                </c:pt>
                <c:pt idx="80">
                  <c:v>4.1802231348626769E-2</c:v>
                </c:pt>
                <c:pt idx="81">
                  <c:v>4.179677284741927E-2</c:v>
                </c:pt>
                <c:pt idx="82">
                  <c:v>4.1792174478146704E-2</c:v>
                </c:pt>
                <c:pt idx="83">
                  <c:v>4.1788309146339742E-2</c:v>
                </c:pt>
                <c:pt idx="84">
                  <c:v>4.1785067065431614E-2</c:v>
                </c:pt>
                <c:pt idx="85">
                  <c:v>4.1782353646153667E-2</c:v>
                </c:pt>
                <c:pt idx="86">
                  <c:v>4.1780087603915224E-2</c:v>
                </c:pt>
                <c:pt idx="87">
                  <c:v>4.1778199267627963E-2</c:v>
                </c:pt>
                <c:pt idx="88">
                  <c:v>4.1776629073832505E-2</c:v>
                </c:pt>
                <c:pt idx="89">
                  <c:v>4.1775326230496145E-2</c:v>
                </c:pt>
                <c:pt idx="90">
                  <c:v>4.1774247535461516E-2</c:v>
                </c:pt>
                <c:pt idx="91">
                  <c:v>4.1773356335222681E-2</c:v>
                </c:pt>
                <c:pt idx="92">
                  <c:v>4.1772621610468047E-2</c:v>
                </c:pt>
                <c:pt idx="93">
                  <c:v>4.1772017175642745E-2</c:v>
                </c:pt>
                <c:pt idx="94">
                  <c:v>4.1771520980627946E-2</c:v>
                </c:pt>
                <c:pt idx="95">
                  <c:v>4.1771114503495646E-2</c:v>
                </c:pt>
                <c:pt idx="96">
                  <c:v>4.1770782224159475E-2</c:v>
                </c:pt>
                <c:pt idx="97">
                  <c:v>4.1770511169592864E-2</c:v>
                </c:pt>
                <c:pt idx="98">
                  <c:v>4.1770290522113868E-2</c:v>
                </c:pt>
                <c:pt idx="99">
                  <c:v>4.177011128303345E-2</c:v>
                </c:pt>
                <c:pt idx="100">
                  <c:v>4.1769965984722553E-2</c:v>
                </c:pt>
                <c:pt idx="101">
                  <c:v>4.1769848444869619E-2</c:v>
                </c:pt>
                <c:pt idx="102">
                  <c:v>4.1769753557369088E-2</c:v>
                </c:pt>
                <c:pt idx="103">
                  <c:v>4.1769677114902426E-2</c:v>
                </c:pt>
                <c:pt idx="104">
                  <c:v>4.176961565884417E-2</c:v>
                </c:pt>
                <c:pt idx="105">
                  <c:v>4.1769566352647877E-2</c:v>
                </c:pt>
                <c:pt idx="106">
                  <c:v>4.1769526875340794E-2</c:v>
                </c:pt>
                <c:pt idx="107">
                  <c:v>4.1769495332183999E-2</c:v>
                </c:pt>
                <c:pt idx="108">
                  <c:v>4.1769470179938518E-2</c:v>
                </c:pt>
                <c:pt idx="109">
                  <c:v>4.1769450164520418E-2</c:v>
                </c:pt>
                <c:pt idx="110">
                  <c:v>4.1769434269131774E-2</c:v>
                </c:pt>
                <c:pt idx="111">
                  <c:v>4.1769421671222808E-2</c:v>
                </c:pt>
                <c:pt idx="112">
                  <c:v>4.176941170687621E-2</c:v>
                </c:pt>
                <c:pt idx="113">
                  <c:v>4.1769403841411097E-2</c:v>
                </c:pt>
                <c:pt idx="114">
                  <c:v>4.1769397645183497E-2</c:v>
                </c:pt>
                <c:pt idx="115">
                  <c:v>4.1769392773716163E-2</c:v>
                </c:pt>
                <c:pt idx="116">
                  <c:v>4.1769388951424825E-2</c:v>
                </c:pt>
                <c:pt idx="117">
                  <c:v>4.1769385958323753E-2</c:v>
                </c:pt>
                <c:pt idx="118">
                  <c:v>4.1769383619192468E-2</c:v>
                </c:pt>
                <c:pt idx="119">
                  <c:v>4.1769381794769987E-2</c:v>
                </c:pt>
                <c:pt idx="120">
                  <c:v>4.1769380374614848E-2</c:v>
                </c:pt>
                <c:pt idx="121">
                  <c:v>4.1769379271330037E-2</c:v>
                </c:pt>
                <c:pt idx="122">
                  <c:v>4.1769378415903204E-2</c:v>
                </c:pt>
                <c:pt idx="123">
                  <c:v>4.1769377753956019E-2</c:v>
                </c:pt>
                <c:pt idx="124">
                  <c:v>4.1769377242732421E-2</c:v>
                </c:pt>
                <c:pt idx="125">
                  <c:v>4.1769376848686042E-2</c:v>
                </c:pt>
                <c:pt idx="126">
                  <c:v>4.176937654555217E-2</c:v>
                </c:pt>
                <c:pt idx="127">
                  <c:v>4.1769376312810545E-2</c:v>
                </c:pt>
                <c:pt idx="128">
                  <c:v>4.1769376134462723E-2</c:v>
                </c:pt>
                <c:pt idx="129">
                  <c:v>4.1769375998061749E-2</c:v>
                </c:pt>
                <c:pt idx="130">
                  <c:v>4.176937589394402E-2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2FB-44B2-ADC2-A91130470F41}"/>
            </c:ext>
          </c:extLst>
        </c:ser>
        <c:ser>
          <c:idx val="2"/>
          <c:order val="2"/>
          <c:tx>
            <c:v>2 mm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S12'!$C$121:$C$251</c:f>
              <c:numCache>
                <c:formatCode>0.0000</c:formatCode>
                <c:ptCount val="131"/>
                <c:pt idx="0">
                  <c:v>0.45141860607294554</c:v>
                </c:pt>
                <c:pt idx="1">
                  <c:v>0.45082999371824573</c:v>
                </c:pt>
                <c:pt idx="2">
                  <c:v>0.44961282421023485</c:v>
                </c:pt>
                <c:pt idx="3">
                  <c:v>0.44794745259815411</c:v>
                </c:pt>
                <c:pt idx="4">
                  <c:v>0.44591102878838257</c:v>
                </c:pt>
                <c:pt idx="5">
                  <c:v>0.44355424106523594</c:v>
                </c:pt>
                <c:pt idx="6">
                  <c:v>0.44091552234106168</c:v>
                </c:pt>
                <c:pt idx="7">
                  <c:v>0.43802630236268975</c:v>
                </c:pt>
                <c:pt idx="8">
                  <c:v>0.43491347553382403</c:v>
                </c:pt>
                <c:pt idx="9">
                  <c:v>0.43160073045936803</c:v>
                </c:pt>
                <c:pt idx="10">
                  <c:v>0.42810933429492992</c:v>
                </c:pt>
                <c:pt idx="11">
                  <c:v>0.38696869781030185</c:v>
                </c:pt>
                <c:pt idx="12">
                  <c:v>0.34227621190151675</c:v>
                </c:pt>
                <c:pt idx="13">
                  <c:v>0.30025361534004702</c:v>
                </c:pt>
                <c:pt idx="14">
                  <c:v>0.26325273730059023</c:v>
                </c:pt>
                <c:pt idx="15">
                  <c:v>0.23168525058291095</c:v>
                </c:pt>
                <c:pt idx="16">
                  <c:v>0.20513079500222728</c:v>
                </c:pt>
                <c:pt idx="17">
                  <c:v>0.18289723248035189</c:v>
                </c:pt>
                <c:pt idx="18">
                  <c:v>0.16427122191961196</c:v>
                </c:pt>
                <c:pt idx="19">
                  <c:v>0.14861429836357193</c:v>
                </c:pt>
                <c:pt idx="20">
                  <c:v>0.13538872407117045</c:v>
                </c:pt>
                <c:pt idx="21">
                  <c:v>0.12415444940907555</c:v>
                </c:pt>
                <c:pt idx="22">
                  <c:v>0.11455610261927179</c:v>
                </c:pt>
                <c:pt idx="23">
                  <c:v>0.1063080941445088</c:v>
                </c:pt>
                <c:pt idx="24">
                  <c:v>9.9180947117947629E-2</c:v>
                </c:pt>
                <c:pt idx="25">
                  <c:v>9.2989789124983027E-2</c:v>
                </c:pt>
                <c:pt idx="26">
                  <c:v>8.7585050776065348E-2</c:v>
                </c:pt>
                <c:pt idx="27">
                  <c:v>8.2845099213688336E-2</c:v>
                </c:pt>
                <c:pt idx="28">
                  <c:v>7.8670460118820632E-2</c:v>
                </c:pt>
                <c:pt idx="29">
                  <c:v>7.4979301984429009E-2</c:v>
                </c:pt>
                <c:pt idx="30">
                  <c:v>7.1703906885194471E-2</c:v>
                </c:pt>
                <c:pt idx="31">
                  <c:v>6.8787906120806805E-2</c:v>
                </c:pt>
                <c:pt idx="32">
                  <c:v>6.6184107201986822E-2</c:v>
                </c:pt>
                <c:pt idx="33">
                  <c:v>6.3852778128510312E-2</c:v>
                </c:pt>
                <c:pt idx="34">
                  <c:v>6.1760286072238511E-2</c:v>
                </c:pt>
                <c:pt idx="35">
                  <c:v>5.9878011670218008E-2</c:v>
                </c:pt>
                <c:pt idx="36">
                  <c:v>5.8181478555149012E-2</c:v>
                </c:pt>
                <c:pt idx="37">
                  <c:v>5.6649651764586396E-2</c:v>
                </c:pt>
                <c:pt idx="38">
                  <c:v>5.5264369313896118E-2</c:v>
                </c:pt>
                <c:pt idx="39">
                  <c:v>5.4009879307366594E-2</c:v>
                </c:pt>
                <c:pt idx="40">
                  <c:v>5.2872461123368776E-2</c:v>
                </c:pt>
                <c:pt idx="41">
                  <c:v>5.1840113917407879E-2</c:v>
                </c:pt>
                <c:pt idx="42">
                  <c:v>5.0902299297957768E-2</c:v>
                </c:pt>
                <c:pt idx="43">
                  <c:v>5.0049727811428538E-2</c:v>
                </c:pt>
                <c:pt idx="44">
                  <c:v>4.9274181024723675E-2</c:v>
                </c:pt>
                <c:pt idx="45">
                  <c:v>4.8568362666750735E-2</c:v>
                </c:pt>
                <c:pt idx="46">
                  <c:v>4.7925773596814221E-2</c:v>
                </c:pt>
                <c:pt idx="47">
                  <c:v>4.7340606393120703E-2</c:v>
                </c:pt>
                <c:pt idx="48">
                  <c:v>4.6807656163035512E-2</c:v>
                </c:pt>
                <c:pt idx="49">
                  <c:v>4.6322244817135455E-2</c:v>
                </c:pt>
                <c:pt idx="50">
                  <c:v>4.5880156558795439E-2</c:v>
                </c:pt>
                <c:pt idx="51">
                  <c:v>4.547758274858521E-2</c:v>
                </c:pt>
                <c:pt idx="52">
                  <c:v>4.5111074630108175E-2</c:v>
                </c:pt>
                <c:pt idx="53">
                  <c:v>4.477750266805592E-2</c:v>
                </c:pt>
                <c:pt idx="54">
                  <c:v>4.447402146334755E-2</c:v>
                </c:pt>
                <c:pt idx="55">
                  <c:v>4.4198039384527085E-2</c:v>
                </c:pt>
                <c:pt idx="56">
                  <c:v>4.3947192197125277E-2</c:v>
                </c:pt>
                <c:pt idx="57">
                  <c:v>4.3719320089753592E-2</c:v>
                </c:pt>
                <c:pt idx="58">
                  <c:v>4.3512447592247559E-2</c:v>
                </c:pt>
                <c:pt idx="59">
                  <c:v>4.3324765961142125E-2</c:v>
                </c:pt>
                <c:pt idx="60">
                  <c:v>4.3154617674256428E-2</c:v>
                </c:pt>
                <c:pt idx="61">
                  <c:v>4.3000482731670821E-2</c:v>
                </c:pt>
                <c:pt idx="62">
                  <c:v>4.2860966506879414E-2</c:v>
                </c:pt>
                <c:pt idx="63">
                  <c:v>4.2734788930985153E-2</c:v>
                </c:pt>
                <c:pt idx="64">
                  <c:v>4.2620774825753389E-2</c:v>
                </c:pt>
                <c:pt idx="65">
                  <c:v>4.2517845229187633E-2</c:v>
                </c:pt>
                <c:pt idx="66">
                  <c:v>4.2425009580877887E-2</c:v>
                </c:pt>
                <c:pt idx="67">
                  <c:v>4.2341358654381205E-2</c:v>
                </c:pt>
                <c:pt idx="68">
                  <c:v>4.2266058140888546E-2</c:v>
                </c:pt>
                <c:pt idx="69">
                  <c:v>4.2198342802871498E-2</c:v>
                </c:pt>
                <c:pt idx="70">
                  <c:v>4.2137511128672402E-2</c:v>
                </c:pt>
                <c:pt idx="71">
                  <c:v>4.2082920429420252E-2</c:v>
                </c:pt>
                <c:pt idx="72">
                  <c:v>4.2033982328491065E-2</c:v>
                </c:pt>
                <c:pt idx="73">
                  <c:v>4.1990158601213252E-2</c:v>
                </c:pt>
                <c:pt idx="74">
                  <c:v>4.1950957328837649E-2</c:v>
                </c:pt>
                <c:pt idx="75">
                  <c:v>4.1915929336115425E-2</c:v>
                </c:pt>
                <c:pt idx="76">
                  <c:v>4.1884664886296483E-2</c:v>
                </c:pt>
                <c:pt idx="77">
                  <c:v>4.1856790611100037E-2</c:v>
                </c:pt>
                <c:pt idx="78">
                  <c:v>4.1831966656325111E-2</c:v>
                </c:pt>
                <c:pt idx="79">
                  <c:v>4.1809884026354528E-2</c:v>
                </c:pt>
                <c:pt idx="80">
                  <c:v>4.1790262112943191E-2</c:v>
                </c:pt>
                <c:pt idx="81">
                  <c:v>4.1772846395440974E-2</c:v>
                </c:pt>
                <c:pt idx="82">
                  <c:v>4.1757406301043444E-2</c:v>
                </c:pt>
                <c:pt idx="83">
                  <c:v>4.1743733214844238E-2</c:v>
                </c:pt>
                <c:pt idx="84">
                  <c:v>4.1731638630426865E-2</c:v>
                </c:pt>
                <c:pt idx="85">
                  <c:v>4.1720952432520754E-2</c:v>
                </c:pt>
                <c:pt idx="86">
                  <c:v>4.1711521303891337E-2</c:v>
                </c:pt>
                <c:pt idx="87">
                  <c:v>4.1703207249164598E-2</c:v>
                </c:pt>
                <c:pt idx="88">
                  <c:v>4.169588622872801E-2</c:v>
                </c:pt>
                <c:pt idx="89">
                  <c:v>4.1689446896222108E-2</c:v>
                </c:pt>
                <c:pt idx="90">
                  <c:v>4.1683789433456575E-2</c:v>
                </c:pt>
                <c:pt idx="91">
                  <c:v>4.1678824476865522E-2</c:v>
                </c:pt>
                <c:pt idx="92">
                  <c:v>4.1674472129869251E-2</c:v>
                </c:pt>
                <c:pt idx="93">
                  <c:v>4.1670661055742818E-2</c:v>
                </c:pt>
                <c:pt idx="94">
                  <c:v>4.1667327645811679E-2</c:v>
                </c:pt>
                <c:pt idx="95">
                  <c:v>4.1664415258006286E-2</c:v>
                </c:pt>
                <c:pt idx="96">
                  <c:v>4.166187352101447E-2</c:v>
                </c:pt>
                <c:pt idx="97">
                  <c:v>4.1659657699474918E-2</c:v>
                </c:pt>
                <c:pt idx="98">
                  <c:v>4.1657728115858432E-2</c:v>
                </c:pt>
                <c:pt idx="99">
                  <c:v>4.165604962488683E-2</c:v>
                </c:pt>
                <c:pt idx="100">
                  <c:v>4.1654591136542185E-2</c:v>
                </c:pt>
                <c:pt idx="101">
                  <c:v>4.1653325183921903E-2</c:v>
                </c:pt>
                <c:pt idx="102">
                  <c:v>4.1652227532396363E-2</c:v>
                </c:pt>
                <c:pt idx="103">
                  <c:v>4.1651276826726126E-2</c:v>
                </c:pt>
                <c:pt idx="104">
                  <c:v>4.1650454272993041E-2</c:v>
                </c:pt>
                <c:pt idx="105">
                  <c:v>4.1649743352393666E-2</c:v>
                </c:pt>
                <c:pt idx="106">
                  <c:v>4.1649129564133407E-2</c:v>
                </c:pt>
                <c:pt idx="107">
                  <c:v>4.1648600194844711E-2</c:v>
                </c:pt>
                <c:pt idx="108">
                  <c:v>4.1648144112131844E-2</c:v>
                </c:pt>
                <c:pt idx="109">
                  <c:v>4.164775158001742E-2</c:v>
                </c:pt>
                <c:pt idx="110">
                  <c:v>4.1647414094232137E-2</c:v>
                </c:pt>
                <c:pt idx="111">
                  <c:v>4.164712423544726E-2</c:v>
                </c:pt>
                <c:pt idx="112">
                  <c:v>4.164687553870057E-2</c:v>
                </c:pt>
                <c:pt idx="113">
                  <c:v>4.1646662377409216E-2</c:v>
                </c:pt>
                <c:pt idx="114">
                  <c:v>4.1646479860498187E-2</c:v>
                </c:pt>
                <c:pt idx="115">
                  <c:v>4.1646323741299368E-2</c:v>
                </c:pt>
                <c:pt idx="116">
                  <c:v>4.1646190336995646E-2</c:v>
                </c:pt>
                <c:pt idx="117">
                  <c:v>4.1646076457494879E-2</c:v>
                </c:pt>
                <c:pt idx="118">
                  <c:v>4.1645979342721955E-2</c:v>
                </c:pt>
                <c:pt idx="119">
                  <c:v>4.1645896607412788E-2</c:v>
                </c:pt>
                <c:pt idx="120">
                  <c:v>4.1645826192582371E-2</c:v>
                </c:pt>
                <c:pt idx="121">
                  <c:v>4.1645766322920615E-2</c:v>
                </c:pt>
                <c:pt idx="122">
                  <c:v>4.1645715469444226E-2</c:v>
                </c:pt>
                <c:pt idx="123">
                  <c:v>4.1645672316801829E-2</c:v>
                </c:pt>
                <c:pt idx="124">
                  <c:v>4.1645635734691655E-2</c:v>
                </c:pt>
                <c:pt idx="125">
                  <c:v>4.1645604752908641E-2</c:v>
                </c:pt>
                <c:pt idx="126">
                  <c:v>4.1645578539589195E-2</c:v>
                </c:pt>
                <c:pt idx="127">
                  <c:v>4.164555638226923E-2</c:v>
                </c:pt>
                <c:pt idx="128">
                  <c:v>4.164553767141338E-2</c:v>
                </c:pt>
                <c:pt idx="129">
                  <c:v>4.1645521886111647E-2</c:v>
                </c:pt>
                <c:pt idx="130">
                  <c:v>4.1645508581674436E-2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2FB-44B2-ADC2-A91130470F41}"/>
            </c:ext>
          </c:extLst>
        </c:ser>
        <c:ser>
          <c:idx val="3"/>
          <c:order val="3"/>
          <c:tx>
            <c:v>2,5 mm 29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S12'!$C$121:$C$251</c:f>
              <c:numCache>
                <c:formatCode>0.0000</c:formatCode>
                <c:ptCount val="131"/>
                <c:pt idx="0">
                  <c:v>0.49391013745514051</c:v>
                </c:pt>
                <c:pt idx="1">
                  <c:v>0.49284095824567026</c:v>
                </c:pt>
                <c:pt idx="2">
                  <c:v>0.49084409997747097</c:v>
                </c:pt>
                <c:pt idx="3">
                  <c:v>0.48824926842061228</c:v>
                </c:pt>
                <c:pt idx="4">
                  <c:v>0.48518688824308315</c:v>
                </c:pt>
                <c:pt idx="5">
                  <c:v>0.4817393445519278</c:v>
                </c:pt>
                <c:pt idx="6">
                  <c:v>0.47796707648176273</c:v>
                </c:pt>
                <c:pt idx="7">
                  <c:v>0.4739180080864569</c:v>
                </c:pt>
                <c:pt idx="8">
                  <c:v>0.46963193647839785</c:v>
                </c:pt>
                <c:pt idx="9">
                  <c:v>0.46514289520559049</c:v>
                </c:pt>
                <c:pt idx="10">
                  <c:v>0.4604805599157682</c:v>
                </c:pt>
                <c:pt idx="11">
                  <c:v>0.40895206698696923</c:v>
                </c:pt>
                <c:pt idx="12">
                  <c:v>0.35725784177448805</c:v>
                </c:pt>
                <c:pt idx="13">
                  <c:v>0.31112938705320725</c:v>
                </c:pt>
                <c:pt idx="14">
                  <c:v>0.2718954715480108</c:v>
                </c:pt>
                <c:pt idx="15">
                  <c:v>0.23916960898148412</c:v>
                </c:pt>
                <c:pt idx="16">
                  <c:v>0.21203119177483898</c:v>
                </c:pt>
                <c:pt idx="17">
                  <c:v>0.18950299511699217</c:v>
                </c:pt>
                <c:pt idx="18">
                  <c:v>0.17071765181004656</c:v>
                </c:pt>
                <c:pt idx="19">
                  <c:v>0.1549567813298019</c:v>
                </c:pt>
                <c:pt idx="20">
                  <c:v>0.14164301549199221</c:v>
                </c:pt>
                <c:pt idx="21">
                  <c:v>0.13031799419447512</c:v>
                </c:pt>
                <c:pt idx="22">
                  <c:v>0.12061902654132982</c:v>
                </c:pt>
                <c:pt idx="23">
                  <c:v>0.11225866808003637</c:v>
                </c:pt>
                <c:pt idx="24">
                  <c:v>0.10500813768016107</c:v>
                </c:pt>
                <c:pt idx="25">
                  <c:v>9.8684302353116371E-2</c:v>
                </c:pt>
                <c:pt idx="26">
                  <c:v>9.3139619976893739E-2</c:v>
                </c:pt>
                <c:pt idx="27">
                  <c:v>8.8254414278268911E-2</c:v>
                </c:pt>
                <c:pt idx="28">
                  <c:v>8.3930945378213995E-2</c:v>
                </c:pt>
                <c:pt idx="29">
                  <c:v>8.0088847703819327E-2</c:v>
                </c:pt>
                <c:pt idx="30">
                  <c:v>7.6661605197794316E-2</c:v>
                </c:pt>
                <c:pt idx="31">
                  <c:v>7.3593813642155309E-2</c:v>
                </c:pt>
                <c:pt idx="32">
                  <c:v>7.0839041882603829E-2</c:v>
                </c:pt>
                <c:pt idx="33">
                  <c:v>6.8358150668167666E-2</c:v>
                </c:pt>
                <c:pt idx="34">
                  <c:v>6.6117962939438182E-2</c:v>
                </c:pt>
                <c:pt idx="35">
                  <c:v>6.4090205549037424E-2</c:v>
                </c:pt>
                <c:pt idx="36">
                  <c:v>6.2250661852293734E-2</c:v>
                </c:pt>
                <c:pt idx="37">
                  <c:v>6.0578489102362687E-2</c:v>
                </c:pt>
                <c:pt idx="38">
                  <c:v>5.9055665420435853E-2</c:v>
                </c:pt>
                <c:pt idx="39">
                  <c:v>5.7666539246405232E-2</c:v>
                </c:pt>
                <c:pt idx="40">
                  <c:v>5.6397460311587856E-2</c:v>
                </c:pt>
                <c:pt idx="41">
                  <c:v>5.5236475828058962E-2</c:v>
                </c:pt>
                <c:pt idx="42">
                  <c:v>5.4173079136531764E-2</c:v>
                </c:pt>
                <c:pt idx="43">
                  <c:v>5.3198000774211725E-2</c:v>
                </c:pt>
                <c:pt idx="44">
                  <c:v>5.2303034020409173E-2</c:v>
                </c:pt>
                <c:pt idx="45">
                  <c:v>5.1480888602592083E-2</c:v>
                </c:pt>
                <c:pt idx="46">
                  <c:v>5.0725067511845932E-2</c:v>
                </c:pt>
                <c:pt idx="47">
                  <c:v>5.0029762868766939E-2</c:v>
                </c:pt>
                <c:pt idx="48">
                  <c:v>4.9389767562065999E-2</c:v>
                </c:pt>
                <c:pt idx="49">
                  <c:v>4.8800400000505124E-2</c:v>
                </c:pt>
                <c:pt idx="50">
                  <c:v>4.8257439810604583E-2</c:v>
                </c:pt>
                <c:pt idx="51">
                  <c:v>4.7757072705605891E-2</c:v>
                </c:pt>
                <c:pt idx="52">
                  <c:v>4.7295843066747466E-2</c:v>
                </c:pt>
                <c:pt idx="53">
                  <c:v>4.6870613032420239E-2</c:v>
                </c:pt>
                <c:pt idx="54">
                  <c:v>4.6478527096936041E-2</c:v>
                </c:pt>
                <c:pt idx="55">
                  <c:v>4.6116981388356175E-2</c:v>
                </c:pt>
                <c:pt idx="56">
                  <c:v>4.5783596931829845E-2</c:v>
                </c:pt>
                <c:pt idx="57">
                  <c:v>4.5476196317257377E-2</c:v>
                </c:pt>
                <c:pt idx="58">
                  <c:v>4.5192783282615542E-2</c:v>
                </c:pt>
                <c:pt idx="59">
                  <c:v>4.4931524800757419E-2</c:v>
                </c:pt>
                <c:pt idx="60">
                  <c:v>4.4690735320947299E-2</c:v>
                </c:pt>
                <c:pt idx="61">
                  <c:v>4.4468862869222185E-2</c:v>
                </c:pt>
                <c:pt idx="62">
                  <c:v>4.4264476755818578E-2</c:v>
                </c:pt>
                <c:pt idx="63">
                  <c:v>4.4076256674919455E-2</c:v>
                </c:pt>
                <c:pt idx="64">
                  <c:v>4.3902983013117999E-2</c:v>
                </c:pt>
                <c:pt idx="65">
                  <c:v>4.3743528209276662E-2</c:v>
                </c:pt>
                <c:pt idx="66">
                  <c:v>4.3596849030709303E-2</c:v>
                </c:pt>
                <c:pt idx="67">
                  <c:v>4.3461979649504705E-2</c:v>
                </c:pt>
                <c:pt idx="68">
                  <c:v>4.3338025418892263E-2</c:v>
                </c:pt>
                <c:pt idx="69">
                  <c:v>4.3224157263277684E-2</c:v>
                </c:pt>
                <c:pt idx="70">
                  <c:v>4.3119606607321816E-2</c:v>
                </c:pt>
                <c:pt idx="71">
                  <c:v>4.3023660779505847E-2</c:v>
                </c:pt>
                <c:pt idx="72">
                  <c:v>4.2935658834277621E-2</c:v>
                </c:pt>
                <c:pt idx="73">
                  <c:v>4.2854987744318972E-2</c:v>
                </c:pt>
                <c:pt idx="74">
                  <c:v>4.2781078920889691E-2</c:v>
                </c:pt>
                <c:pt idx="75">
                  <c:v>4.2713405025739483E-2</c:v>
                </c:pt>
                <c:pt idx="76">
                  <c:v>4.2651477042860361E-2</c:v>
                </c:pt>
                <c:pt idx="77">
                  <c:v>4.2594841582482404E-2</c:v>
                </c:pt>
                <c:pt idx="78">
                  <c:v>4.2543078393288358E-2</c:v>
                </c:pt>
                <c:pt idx="79">
                  <c:v>4.2495798061909874E-2</c:v>
                </c:pt>
                <c:pt idx="80">
                  <c:v>4.2452639881438922E-2</c:v>
                </c:pt>
                <c:pt idx="81">
                  <c:v>4.2413269872995034E-2</c:v>
                </c:pt>
                <c:pt idx="82">
                  <c:v>4.2377378946383396E-2</c:v>
                </c:pt>
                <c:pt idx="83">
                  <c:v>4.2344681187599709E-2</c:v>
                </c:pt>
                <c:pt idx="84">
                  <c:v>4.2314912262422934E-2</c:v>
                </c:pt>
                <c:pt idx="85">
                  <c:v>4.2287827926617061E-2</c:v>
                </c:pt>
                <c:pt idx="86">
                  <c:v>4.2263202634365331E-2</c:v>
                </c:pt>
                <c:pt idx="87">
                  <c:v>4.2240828237509041E-2</c:v>
                </c:pt>
                <c:pt idx="88">
                  <c:v>4.2220512768978438E-2</c:v>
                </c:pt>
                <c:pt idx="89">
                  <c:v>4.2202079304504148E-2</c:v>
                </c:pt>
                <c:pt idx="90">
                  <c:v>4.2185364897299425E-2</c:v>
                </c:pt>
                <c:pt idx="91">
                  <c:v>4.2170219580920591E-2</c:v>
                </c:pt>
                <c:pt idx="92">
                  <c:v>4.2156505435957371E-2</c:v>
                </c:pt>
                <c:pt idx="93">
                  <c:v>4.2144095716587025E-2</c:v>
                </c:pt>
                <c:pt idx="94">
                  <c:v>4.2132874033355541E-2</c:v>
                </c:pt>
                <c:pt idx="95">
                  <c:v>4.2122733588833762E-2</c:v>
                </c:pt>
                <c:pt idx="96">
                  <c:v>4.211357646304302E-2</c:v>
                </c:pt>
                <c:pt idx="97">
                  <c:v>4.2105312945759699E-2</c:v>
                </c:pt>
                <c:pt idx="98">
                  <c:v>4.2097860912996485E-2</c:v>
                </c:pt>
                <c:pt idx="99">
                  <c:v>4.2091145245123807E-2</c:v>
                </c:pt>
                <c:pt idx="100">
                  <c:v>4.2085097284242756E-2</c:v>
                </c:pt>
                <c:pt idx="101">
                  <c:v>4.2079654328552527E-2</c:v>
                </c:pt>
                <c:pt idx="102">
                  <c:v>4.2074759161575416E-2</c:v>
                </c:pt>
                <c:pt idx="103">
                  <c:v>4.2070359614211163E-2</c:v>
                </c:pt>
                <c:pt idx="104">
                  <c:v>4.2066408157693164E-2</c:v>
                </c:pt>
                <c:pt idx="105">
                  <c:v>4.2062861525612873E-2</c:v>
                </c:pt>
                <c:pt idx="106">
                  <c:v>4.2059680363266023E-2</c:v>
                </c:pt>
                <c:pt idx="107">
                  <c:v>4.2056828902657765E-2</c:v>
                </c:pt>
                <c:pt idx="108">
                  <c:v>4.2054274661582604E-2</c:v>
                </c:pt>
                <c:pt idx="109">
                  <c:v>4.205198816527056E-2</c:v>
                </c:pt>
                <c:pt idx="110">
                  <c:v>4.2049942689163823E-2</c:v>
                </c:pt>
                <c:pt idx="111">
                  <c:v>4.2048114021458222E-2</c:v>
                </c:pt>
                <c:pt idx="112">
                  <c:v>4.2046480244111575E-2</c:v>
                </c:pt>
                <c:pt idx="113">
                  <c:v>4.2045021531086767E-2</c:v>
                </c:pt>
                <c:pt idx="114">
                  <c:v>4.204371996266109E-2</c:v>
                </c:pt>
                <c:pt idx="115">
                  <c:v>4.2042559354694919E-2</c:v>
                </c:pt>
                <c:pt idx="116">
                  <c:v>4.2041525101812881E-2</c:v>
                </c:pt>
                <c:pt idx="117">
                  <c:v>4.2040604033508455E-2</c:v>
                </c:pt>
                <c:pt idx="118">
                  <c:v>4.2039784282239041E-2</c:v>
                </c:pt>
                <c:pt idx="119">
                  <c:v>4.2039055162632531E-2</c:v>
                </c:pt>
                <c:pt idx="120">
                  <c:v>4.2038407060978951E-2</c:v>
                </c:pt>
                <c:pt idx="121">
                  <c:v>4.2037831334230523E-2</c:v>
                </c:pt>
                <c:pt idx="122">
                  <c:v>4.2037320217782288E-2</c:v>
                </c:pt>
                <c:pt idx="123">
                  <c:v>4.2036866741351139E-2</c:v>
                </c:pt>
                <c:pt idx="124">
                  <c:v>4.2036464652315995E-2</c:v>
                </c:pt>
                <c:pt idx="125">
                  <c:v>4.2036108345923667E-2</c:v>
                </c:pt>
                <c:pt idx="126">
                  <c:v>4.203579280180561E-2</c:v>
                </c:pt>
                <c:pt idx="127">
                  <c:v>4.2035513526288738E-2</c:v>
                </c:pt>
                <c:pt idx="128">
                  <c:v>4.2035266500020152E-2</c:v>
                </c:pt>
                <c:pt idx="129">
                  <c:v>4.2035048130459982E-2</c:v>
                </c:pt>
                <c:pt idx="130">
                  <c:v>4.203485520882886E-2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2FB-44B2-ADC2-A91130470F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9500000000000007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S12'!$F$126:$F$251</c:f>
              <c:numCache>
                <c:formatCode>0.0000</c:formatCode>
                <c:ptCount val="126"/>
                <c:pt idx="0">
                  <c:v>0.59473210581396763</c:v>
                </c:pt>
                <c:pt idx="1">
                  <c:v>0.59640246582758893</c:v>
                </c:pt>
                <c:pt idx="2">
                  <c:v>0.59785001501316171</c:v>
                </c:pt>
                <c:pt idx="3">
                  <c:v>0.59907143809701358</c:v>
                </c:pt>
                <c:pt idx="4">
                  <c:v>0.60006391882835242</c:v>
                </c:pt>
                <c:pt idx="5">
                  <c:v>0.60082515608096598</c:v>
                </c:pt>
                <c:pt idx="6">
                  <c:v>0.59559852697629445</c:v>
                </c:pt>
                <c:pt idx="7">
                  <c:v>0.56865546380143628</c:v>
                </c:pt>
                <c:pt idx="8">
                  <c:v>0.52547782182977543</c:v>
                </c:pt>
                <c:pt idx="9">
                  <c:v>0.47337931928465887</c:v>
                </c:pt>
                <c:pt idx="10">
                  <c:v>0.41896102581125311</c:v>
                </c:pt>
                <c:pt idx="11">
                  <c:v>0.36681255890488246</c:v>
                </c:pt>
                <c:pt idx="12">
                  <c:v>0.31944143625350652</c:v>
                </c:pt>
                <c:pt idx="13">
                  <c:v>0.27780203764320377</c:v>
                </c:pt>
                <c:pt idx="14">
                  <c:v>0.23892327481101261</c:v>
                </c:pt>
                <c:pt idx="15">
                  <c:v>0.20706265775033067</c:v>
                </c:pt>
                <c:pt idx="16">
                  <c:v>0.18092859984696452</c:v>
                </c:pt>
                <c:pt idx="17">
                  <c:v>0.1578235503484863</c:v>
                </c:pt>
                <c:pt idx="18">
                  <c:v>0.1387478118989654</c:v>
                </c:pt>
                <c:pt idx="19">
                  <c:v>0.12292562223286031</c:v>
                </c:pt>
                <c:pt idx="20">
                  <c:v>0.10973159566379703</c:v>
                </c:pt>
                <c:pt idx="21">
                  <c:v>9.8666759917489827E-2</c:v>
                </c:pt>
                <c:pt idx="22">
                  <c:v>8.9334586137606559E-2</c:v>
                </c:pt>
                <c:pt idx="23">
                  <c:v>8.1419981188089838E-2</c:v>
                </c:pt>
                <c:pt idx="24">
                  <c:v>7.4671972844833318E-2</c:v>
                </c:pt>
                <c:pt idx="25">
                  <c:v>6.8889886024363814E-2</c:v>
                </c:pt>
                <c:pt idx="26">
                  <c:v>6.3912490529260235E-2</c:v>
                </c:pt>
                <c:pt idx="27">
                  <c:v>5.9609552577309058E-2</c:v>
                </c:pt>
                <c:pt idx="28">
                  <c:v>5.5875279120410161E-2</c:v>
                </c:pt>
                <c:pt idx="29">
                  <c:v>5.2623231248452265E-2</c:v>
                </c:pt>
                <c:pt idx="30">
                  <c:v>4.9782369669104876E-2</c:v>
                </c:pt>
                <c:pt idx="31">
                  <c:v>4.7293970189583652E-2</c:v>
                </c:pt>
                <c:pt idx="32">
                  <c:v>4.510920787398557E-2</c:v>
                </c:pt>
                <c:pt idx="33">
                  <c:v>4.3187256157819216E-2</c:v>
                </c:pt>
                <c:pt idx="34">
                  <c:v>4.1493783820470406E-2</c:v>
                </c:pt>
                <c:pt idx="35">
                  <c:v>3.9999760597007772E-2</c:v>
                </c:pt>
                <c:pt idx="36">
                  <c:v>3.8680503330867311E-2</c:v>
                </c:pt>
                <c:pt idx="37">
                  <c:v>3.7514910538582434E-2</c:v>
                </c:pt>
                <c:pt idx="38">
                  <c:v>3.6484845335978892E-2</c:v>
                </c:pt>
                <c:pt idx="39">
                  <c:v>3.5574635824911702E-2</c:v>
                </c:pt>
                <c:pt idx="40">
                  <c:v>3.4770668987622544E-2</c:v>
                </c:pt>
                <c:pt idx="41">
                  <c:v>3.4061059427275539E-2</c:v>
                </c:pt>
                <c:pt idx="42">
                  <c:v>3.3435378335854575E-2</c:v>
                </c:pt>
                <c:pt idx="43">
                  <c:v>3.2884431169199653E-2</c:v>
                </c:pt>
                <c:pt idx="44">
                  <c:v>3.2400074891893262E-2</c:v>
                </c:pt>
                <c:pt idx="45">
                  <c:v>3.1975067493692909E-2</c:v>
                </c:pt>
                <c:pt idx="46">
                  <c:v>3.1602943903931154E-2</c:v>
                </c:pt>
                <c:pt idx="47">
                  <c:v>3.127791353927821E-2</c:v>
                </c:pt>
                <c:pt idx="48">
                  <c:v>3.0994775588667187E-2</c:v>
                </c:pt>
                <c:pt idx="49">
                  <c:v>3.0748848824682866E-2</c:v>
                </c:pt>
                <c:pt idx="50">
                  <c:v>3.0535913277606384E-2</c:v>
                </c:pt>
                <c:pt idx="51">
                  <c:v>3.0352161550578811E-2</c:v>
                </c:pt>
                <c:pt idx="52">
                  <c:v>3.0194157917900085E-2</c:v>
                </c:pt>
                <c:pt idx="53">
                  <c:v>3.0058803652793849E-2</c:v>
                </c:pt>
                <c:pt idx="54">
                  <c:v>2.9943307290373637E-2</c:v>
                </c:pt>
                <c:pt idx="55">
                  <c:v>2.9845158756246097E-2</c:v>
                </c:pt>
                <c:pt idx="56">
                  <c:v>2.9762106488127771E-2</c:v>
                </c:pt>
                <c:pt idx="57">
                  <c:v>2.9692136851469927E-2</c:v>
                </c:pt>
                <c:pt idx="58">
                  <c:v>2.963345530298802E-2</c:v>
                </c:pt>
                <c:pt idx="59">
                  <c:v>2.9584468889555553E-2</c:v>
                </c:pt>
                <c:pt idx="60">
                  <c:v>2.9543769784812764E-2</c:v>
                </c:pt>
                <c:pt idx="61">
                  <c:v>2.951011966244475E-2</c:v>
                </c:pt>
                <c:pt idx="62">
                  <c:v>2.9482434783834263E-2</c:v>
                </c:pt>
                <c:pt idx="63">
                  <c:v>2.9459771739387162E-2</c:v>
                </c:pt>
                <c:pt idx="64">
                  <c:v>2.9441313828342829E-2</c:v>
                </c:pt>
                <c:pt idx="65">
                  <c:v>2.9426358092800833E-2</c:v>
                </c:pt>
                <c:pt idx="66">
                  <c:v>2.9414303039858029E-2</c:v>
                </c:pt>
                <c:pt idx="67">
                  <c:v>2.940463709325114E-2</c:v>
                </c:pt>
                <c:pt idx="68">
                  <c:v>2.9396927814961137E-2</c:v>
                </c:pt>
                <c:pt idx="69">
                  <c:v>2.9390811930072074E-2</c:v>
                </c:pt>
                <c:pt idx="70">
                  <c:v>2.9385986176876575E-2</c:v>
                </c:pt>
                <c:pt idx="71">
                  <c:v>2.9382198990644971E-2</c:v>
                </c:pt>
                <c:pt idx="72">
                  <c:v>2.9379243015193471E-2</c:v>
                </c:pt>
                <c:pt idx="73">
                  <c:v>2.937694842264079E-2</c:v>
                </c:pt>
                <c:pt idx="74">
                  <c:v>2.9375177009438813E-2</c:v>
                </c:pt>
                <c:pt idx="75">
                  <c:v>2.9373817026493981E-2</c:v>
                </c:pt>
                <c:pt idx="76">
                  <c:v>2.9372778693276654E-2</c:v>
                </c:pt>
                <c:pt idx="77">
                  <c:v>2.9371990340327277E-2</c:v>
                </c:pt>
                <c:pt idx="78">
                  <c:v>2.9371395121416094E-2</c:v>
                </c:pt>
                <c:pt idx="79">
                  <c:v>2.9370948235571792E-2</c:v>
                </c:pt>
                <c:pt idx="80">
                  <c:v>2.9370614599960938E-2</c:v>
                </c:pt>
                <c:pt idx="81">
                  <c:v>2.9370366916828268E-2</c:v>
                </c:pt>
                <c:pt idx="82">
                  <c:v>2.9370184081047315E-2</c:v>
                </c:pt>
                <c:pt idx="83">
                  <c:v>2.9370049878944791E-2</c:v>
                </c:pt>
                <c:pt idx="84">
                  <c:v>2.936995193364985E-2</c:v>
                </c:pt>
                <c:pt idx="85">
                  <c:v>2.9369880857021486E-2</c:v>
                </c:pt>
                <c:pt idx="86">
                  <c:v>2.9369829573013043E-2</c:v>
                </c:pt>
                <c:pt idx="87">
                  <c:v>2.9369792781979088E-2</c:v>
                </c:pt>
                <c:pt idx="88">
                  <c:v>2.9369766539797646E-2</c:v>
                </c:pt>
                <c:pt idx="89">
                  <c:v>2.9369747929691672E-2</c:v>
                </c:pt>
                <c:pt idx="90">
                  <c:v>2.9369734808241958E-2</c:v>
                </c:pt>
                <c:pt idx="91">
                  <c:v>2.9369725610272322E-2</c:v>
                </c:pt>
                <c:pt idx="92">
                  <c:v>2.936971920005969E-2</c:v>
                </c:pt>
                <c:pt idx="93">
                  <c:v>2.9369714758695688E-2</c:v>
                </c:pt>
                <c:pt idx="94">
                  <c:v>2.9369711699431793E-2</c:v>
                </c:pt>
                <c:pt idx="95">
                  <c:v>2.9369709604512274E-2</c:v>
                </c:pt>
                <c:pt idx="96">
                  <c:v>2.9369708178376815E-2</c:v>
                </c:pt>
                <c:pt idx="97">
                  <c:v>2.9369707213236465E-2</c:v>
                </c:pt>
                <c:pt idx="98">
                  <c:v>2.9369706563930099E-2</c:v>
                </c:pt>
                <c:pt idx="99">
                  <c:v>2.9369706129688339E-2</c:v>
                </c:pt>
                <c:pt idx="100">
                  <c:v>2.9369705840999804E-2</c:v>
                </c:pt>
                <c:pt idx="101">
                  <c:v>2.9369705650218063E-2</c:v>
                </c:pt>
                <c:pt idx="102">
                  <c:v>2.9369705524890485E-2</c:v>
                </c:pt>
                <c:pt idx="103">
                  <c:v>2.9369705443052962E-2</c:v>
                </c:pt>
                <c:pt idx="104">
                  <c:v>2.9369705389934248E-2</c:v>
                </c:pt>
                <c:pt idx="105">
                  <c:v>2.9369705355663366E-2</c:v>
                </c:pt>
                <c:pt idx="106">
                  <c:v>2.9369705333685828E-2</c:v>
                </c:pt>
                <c:pt idx="107">
                  <c:v>2.9369705319676986E-2</c:v>
                </c:pt>
                <c:pt idx="108">
                  <c:v>2.9369705310801582E-2</c:v>
                </c:pt>
                <c:pt idx="109">
                  <c:v>2.9369705305212629E-2</c:v>
                </c:pt>
                <c:pt idx="110">
                  <c:v>2.9369705301714604E-2</c:v>
                </c:pt>
                <c:pt idx="111">
                  <c:v>2.9369705299538605E-2</c:v>
                </c:pt>
                <c:pt idx="112">
                  <c:v>2.9369705298193275E-2</c:v>
                </c:pt>
                <c:pt idx="113">
                  <c:v>2.9369705297366606E-2</c:v>
                </c:pt>
                <c:pt idx="114">
                  <c:v>2.9369705296861757E-2</c:v>
                </c:pt>
                <c:pt idx="115">
                  <c:v>2.9369705296555346E-2</c:v>
                </c:pt>
                <c:pt idx="116">
                  <c:v>2.9369705296370525E-2</c:v>
                </c:pt>
                <c:pt idx="117">
                  <c:v>2.9369705296259728E-2</c:v>
                </c:pt>
                <c:pt idx="118">
                  <c:v>2.9369705296193725E-2</c:v>
                </c:pt>
                <c:pt idx="119">
                  <c:v>2.9369705296154649E-2</c:v>
                </c:pt>
                <c:pt idx="120">
                  <c:v>2.9369705296131657E-2</c:v>
                </c:pt>
                <c:pt idx="121">
                  <c:v>2.9369705296118216E-2</c:v>
                </c:pt>
                <c:pt idx="122">
                  <c:v>2.9369705296110406E-2</c:v>
                </c:pt>
                <c:pt idx="123">
                  <c:v>2.9369705296105896E-2</c:v>
                </c:pt>
                <c:pt idx="124">
                  <c:v>2.9369705296103308E-2</c:v>
                </c:pt>
                <c:pt idx="125">
                  <c:v>2.9369705296101837E-2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F-4880-9AE4-00A7E3A808A6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S12'!$F$126:$F$251</c:f>
              <c:numCache>
                <c:formatCode>0.0000</c:formatCode>
                <c:ptCount val="126"/>
                <c:pt idx="0">
                  <c:v>0.39131799322731975</c:v>
                </c:pt>
                <c:pt idx="1">
                  <c:v>0.39122461980306977</c:v>
                </c:pt>
                <c:pt idx="2">
                  <c:v>0.39096663997705061</c:v>
                </c:pt>
                <c:pt idx="3">
                  <c:v>0.3905557377533731</c:v>
                </c:pt>
                <c:pt idx="4">
                  <c:v>0.38999839875584774</c:v>
                </c:pt>
                <c:pt idx="5">
                  <c:v>0.38929962339794849</c:v>
                </c:pt>
                <c:pt idx="6">
                  <c:v>0.37542507694648736</c:v>
                </c:pt>
                <c:pt idx="7">
                  <c:v>0.35186199854928418</c:v>
                </c:pt>
                <c:pt idx="8">
                  <c:v>0.32273377839729694</c:v>
                </c:pt>
                <c:pt idx="9">
                  <c:v>0.29164637240240321</c:v>
                </c:pt>
                <c:pt idx="10">
                  <c:v>0.26118610516705171</c:v>
                </c:pt>
                <c:pt idx="11">
                  <c:v>0.23288713389024521</c:v>
                </c:pt>
                <c:pt idx="12">
                  <c:v>0.20746256556420331</c:v>
                </c:pt>
                <c:pt idx="13">
                  <c:v>0.18508883535082421</c:v>
                </c:pt>
                <c:pt idx="14">
                  <c:v>0.16563911097162504</c:v>
                </c:pt>
                <c:pt idx="15">
                  <c:v>0.14884172210295812</c:v>
                </c:pt>
                <c:pt idx="16">
                  <c:v>0.13437519545796989</c:v>
                </c:pt>
                <c:pt idx="17">
                  <c:v>0.12191958593280258</c:v>
                </c:pt>
                <c:pt idx="18">
                  <c:v>0.1111809510082112</c:v>
                </c:pt>
                <c:pt idx="19">
                  <c:v>0.10190062463867994</c:v>
                </c:pt>
                <c:pt idx="20">
                  <c:v>9.3856521417738939E-2</c:v>
                </c:pt>
                <c:pt idx="21">
                  <c:v>8.6860651560859092E-2</c:v>
                </c:pt>
                <c:pt idx="22">
                  <c:v>8.0755131332396007E-2</c:v>
                </c:pt>
                <c:pt idx="23">
                  <c:v>7.5407866508623203E-2</c:v>
                </c:pt>
                <c:pt idx="24">
                  <c:v>7.0708468696511054E-2</c:v>
                </c:pt>
                <c:pt idx="25">
                  <c:v>6.6564633376468882E-2</c:v>
                </c:pt>
                <c:pt idx="26">
                  <c:v>6.2899039430842421E-2</c:v>
                </c:pt>
                <c:pt idx="27">
                  <c:v>5.9646749347261524E-2</c:v>
                </c:pt>
                <c:pt idx="28">
                  <c:v>5.6753055639765335E-2</c:v>
                </c:pt>
                <c:pt idx="29">
                  <c:v>5.4171709276569273E-2</c:v>
                </c:pt>
                <c:pt idx="30">
                  <c:v>5.1863467575791668E-2</c:v>
                </c:pt>
                <c:pt idx="31">
                  <c:v>4.9794905555738629E-2</c:v>
                </c:pt>
                <c:pt idx="32">
                  <c:v>4.793744275933292E-2</c:v>
                </c:pt>
                <c:pt idx="33">
                  <c:v>4.6266545505767143E-2</c:v>
                </c:pt>
                <c:pt idx="34">
                  <c:v>4.4761071664145703E-2</c:v>
                </c:pt>
                <c:pt idx="35">
                  <c:v>4.3402731167553638E-2</c:v>
                </c:pt>
                <c:pt idx="36">
                  <c:v>4.2175640590538716E-2</c:v>
                </c:pt>
                <c:pt idx="37">
                  <c:v>4.1065954295422161E-2</c:v>
                </c:pt>
                <c:pt idx="38">
                  <c:v>4.0061558043532154E-2</c:v>
                </c:pt>
                <c:pt idx="39">
                  <c:v>3.9151813698591421E-2</c:v>
                </c:pt>
                <c:pt idx="40">
                  <c:v>3.832734584134076E-2</c:v>
                </c:pt>
                <c:pt idx="41">
                  <c:v>3.7579862870434654E-2</c:v>
                </c:pt>
                <c:pt idx="42">
                  <c:v>3.6902006570800332E-2</c:v>
                </c:pt>
                <c:pt idx="43">
                  <c:v>3.628722525729438E-2</c:v>
                </c:pt>
                <c:pt idx="44">
                  <c:v>3.5729666505289207E-2</c:v>
                </c:pt>
                <c:pt idx="45">
                  <c:v>3.5224086206118922E-2</c:v>
                </c:pt>
                <c:pt idx="46">
                  <c:v>3.4765771270214511E-2</c:v>
                </c:pt>
                <c:pt idx="47">
                  <c:v>3.4350473772944722E-2</c:v>
                </c:pt>
                <c:pt idx="48">
                  <c:v>3.3974354720406517E-2</c:v>
                </c:pt>
                <c:pt idx="49">
                  <c:v>3.3633935922739583E-2</c:v>
                </c:pt>
                <c:pt idx="50">
                  <c:v>3.3326058715309366E-2</c:v>
                </c:pt>
                <c:pt idx="51">
                  <c:v>3.3047848474714557E-2</c:v>
                </c:pt>
                <c:pt idx="52">
                  <c:v>3.2796684046102836E-2</c:v>
                </c:pt>
                <c:pt idx="53">
                  <c:v>3.2570171337957393E-2</c:v>
                </c:pt>
                <c:pt idx="54">
                  <c:v>3.2366120456123942E-2</c:v>
                </c:pt>
                <c:pt idx="55">
                  <c:v>3.2182525844995931E-2</c:v>
                </c:pt>
                <c:pt idx="56">
                  <c:v>3.2017548984155597E-2</c:v>
                </c:pt>
                <c:pt idx="57">
                  <c:v>3.1869503256330131E-2</c:v>
                </c:pt>
                <c:pt idx="58">
                  <c:v>3.1736840659620957E-2</c:v>
                </c:pt>
                <c:pt idx="59">
                  <c:v>3.1618140085485462E-2</c:v>
                </c:pt>
                <c:pt idx="60">
                  <c:v>3.1512096925391482E-2</c:v>
                </c:pt>
                <c:pt idx="61">
                  <c:v>3.1417513804624153E-2</c:v>
                </c:pt>
                <c:pt idx="62">
                  <c:v>3.1333292272351758E-2</c:v>
                </c:pt>
                <c:pt idx="63">
                  <c:v>3.1258425303509883E-2</c:v>
                </c:pt>
                <c:pt idx="64">
                  <c:v>3.119199049094613E-2</c:v>
                </c:pt>
                <c:pt idx="65">
                  <c:v>3.1133143826064465E-2</c:v>
                </c:pt>
                <c:pt idx="66">
                  <c:v>3.1081113983311474E-2</c:v>
                </c:pt>
                <c:pt idx="67">
                  <c:v>3.1035197038577503E-2</c:v>
                </c:pt>
                <c:pt idx="68">
                  <c:v>3.0994751564211911E-2</c:v>
                </c:pt>
                <c:pt idx="69">
                  <c:v>3.0959194054102881E-2</c:v>
                </c:pt>
                <c:pt idx="70">
                  <c:v>3.0927994641348457E-2</c:v>
                </c:pt>
                <c:pt idx="71">
                  <c:v>3.0900673078626463E-2</c:v>
                </c:pt>
                <c:pt idx="72">
                  <c:v>3.0876794957620912E-2</c:v>
                </c:pt>
                <c:pt idx="73">
                  <c:v>3.0855968148934477E-2</c:v>
                </c:pt>
                <c:pt idx="74">
                  <c:v>3.0837839447953652E-2</c:v>
                </c:pt>
                <c:pt idx="75">
                  <c:v>3.0822091415271508E-2</c:v>
                </c:pt>
                <c:pt idx="76">
                  <c:v>3.0808439402639127E-2</c:v>
                </c:pt>
                <c:pt idx="77">
                  <c:v>3.0796628757131978E-2</c:v>
                </c:pt>
                <c:pt idx="78">
                  <c:v>3.0786432197391203E-2</c:v>
                </c:pt>
                <c:pt idx="79">
                  <c:v>3.0777647356535761E-2</c:v>
                </c:pt>
                <c:pt idx="80">
                  <c:v>3.0770094486731504E-2</c:v>
                </c:pt>
                <c:pt idx="81">
                  <c:v>3.0763614320530267E-2</c:v>
                </c:pt>
                <c:pt idx="82">
                  <c:v>3.0758066084028684E-2</c:v>
                </c:pt>
                <c:pt idx="83">
                  <c:v>3.0753325656704879E-2</c:v>
                </c:pt>
                <c:pt idx="84">
                  <c:v>3.074928387252349E-2</c:v>
                </c:pt>
                <c:pt idx="85">
                  <c:v>3.0745844956599142E-2</c:v>
                </c:pt>
                <c:pt idx="86">
                  <c:v>3.0742925091408829E-2</c:v>
                </c:pt>
                <c:pt idx="87">
                  <c:v>3.0740451106270827E-2</c:v>
                </c:pt>
                <c:pt idx="88">
                  <c:v>3.0738359283580857E-2</c:v>
                </c:pt>
                <c:pt idx="89">
                  <c:v>3.0736594275126705E-2</c:v>
                </c:pt>
                <c:pt idx="90">
                  <c:v>3.0735108121698468E-2</c:v>
                </c:pt>
                <c:pt idx="91">
                  <c:v>3.0733859369174884E-2</c:v>
                </c:pt>
                <c:pt idx="92">
                  <c:v>3.0732812274296487E-2</c:v>
                </c:pt>
                <c:pt idx="93">
                  <c:v>3.0731936093429627E-2</c:v>
                </c:pt>
                <c:pt idx="94">
                  <c:v>3.0731204447776425E-2</c:v>
                </c:pt>
                <c:pt idx="95">
                  <c:v>3.0730594758687387E-2</c:v>
                </c:pt>
                <c:pt idx="96">
                  <c:v>3.0730087746978194E-2</c:v>
                </c:pt>
                <c:pt idx="97">
                  <c:v>3.0729666990431944E-2</c:v>
                </c:pt>
                <c:pt idx="98">
                  <c:v>3.072931853397488E-2</c:v>
                </c:pt>
                <c:pt idx="99">
                  <c:v>3.0729030547339962E-2</c:v>
                </c:pt>
                <c:pt idx="100">
                  <c:v>3.0728793025370946E-2</c:v>
                </c:pt>
                <c:pt idx="101">
                  <c:v>3.0728597526464126E-2</c:v>
                </c:pt>
                <c:pt idx="102">
                  <c:v>3.0728436944988963E-2</c:v>
                </c:pt>
                <c:pt idx="103">
                  <c:v>3.0728305313868699E-2</c:v>
                </c:pt>
                <c:pt idx="104">
                  <c:v>3.0728197633832423E-2</c:v>
                </c:pt>
                <c:pt idx="105">
                  <c:v>3.072810972616857E-2</c:v>
                </c:pt>
                <c:pt idx="106">
                  <c:v>3.0728038106113416E-2</c:v>
                </c:pt>
                <c:pt idx="107">
                  <c:v>3.0727979874294854E-2</c:v>
                </c:pt>
                <c:pt idx="108">
                  <c:v>3.0727932623920606E-2</c:v>
                </c:pt>
                <c:pt idx="109">
                  <c:v>3.0727894361649889E-2</c:v>
                </c:pt>
                <c:pt idx="110">
                  <c:v>3.0727863440318245E-2</c:v>
                </c:pt>
                <c:pt idx="111">
                  <c:v>3.0727838501897243E-2</c:v>
                </c:pt>
                <c:pt idx="112">
                  <c:v>3.072781842926325E-2</c:v>
                </c:pt>
                <c:pt idx="113">
                  <c:v>3.0727802305524823E-2</c:v>
                </c:pt>
                <c:pt idx="114">
                  <c:v>3.0727789379815587E-2</c:v>
                </c:pt>
                <c:pt idx="115">
                  <c:v>3.0727779038600866E-2</c:v>
                </c:pt>
                <c:pt idx="116">
                  <c:v>3.0727770781672447E-2</c:v>
                </c:pt>
                <c:pt idx="117">
                  <c:v>3.0727764202117633E-2</c:v>
                </c:pt>
                <c:pt idx="118">
                  <c:v>3.0727758969647717E-2</c:v>
                </c:pt>
                <c:pt idx="119">
                  <c:v>3.0727754816757914E-2</c:v>
                </c:pt>
                <c:pt idx="120">
                  <c:v>3.0727751527267012E-2</c:v>
                </c:pt>
                <c:pt idx="121">
                  <c:v>3.0727748926851525E-2</c:v>
                </c:pt>
                <c:pt idx="122">
                  <c:v>3.0727746875246716E-2</c:v>
                </c:pt>
                <c:pt idx="123">
                  <c:v>3.0727745259836934E-2</c:v>
                </c:pt>
                <c:pt idx="124">
                  <c:v>3.0727743990400836E-2</c:v>
                </c:pt>
                <c:pt idx="125">
                  <c:v>3.0727742994813873E-2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F-4880-9AE4-00A7E3A808A6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S12'!$F$126:$F$251</c:f>
              <c:numCache>
                <c:formatCode>0.0000</c:formatCode>
                <c:ptCount val="126"/>
                <c:pt idx="0">
                  <c:v>0.35025374296450712</c:v>
                </c:pt>
                <c:pt idx="1">
                  <c:v>0.35005109421998826</c:v>
                </c:pt>
                <c:pt idx="2">
                  <c:v>0.34958494938257911</c:v>
                </c:pt>
                <c:pt idx="3">
                  <c:v>0.3489106709997124</c:v>
                </c:pt>
                <c:pt idx="4">
                  <c:v>0.34805361320463635</c:v>
                </c:pt>
                <c:pt idx="5">
                  <c:v>0.347030901686464</c:v>
                </c:pt>
                <c:pt idx="6">
                  <c:v>0.32992842230780356</c:v>
                </c:pt>
                <c:pt idx="7">
                  <c:v>0.30508660500193879</c:v>
                </c:pt>
                <c:pt idx="8">
                  <c:v>0.27731643389778632</c:v>
                </c:pt>
                <c:pt idx="9">
                  <c:v>0.24966240283927704</c:v>
                </c:pt>
                <c:pt idx="10">
                  <c:v>0.22381483236836555</c:v>
                </c:pt>
                <c:pt idx="11">
                  <c:v>0.20052964789243449</c:v>
                </c:pt>
                <c:pt idx="12">
                  <c:v>0.17999766401718595</c:v>
                </c:pt>
                <c:pt idx="13">
                  <c:v>0.16210828415623726</c:v>
                </c:pt>
                <c:pt idx="14">
                  <c:v>0.14661382133361184</c:v>
                </c:pt>
                <c:pt idx="15">
                  <c:v>0.13322216929396122</c:v>
                </c:pt>
                <c:pt idx="16">
                  <c:v>0.121644429826284</c:v>
                </c:pt>
                <c:pt idx="17">
                  <c:v>0.11161657114769931</c:v>
                </c:pt>
                <c:pt idx="18">
                  <c:v>0.10290709217569849</c:v>
                </c:pt>
                <c:pt idx="19">
                  <c:v>9.5317653060780827E-2</c:v>
                </c:pt>
                <c:pt idx="20">
                  <c:v>8.868050575993236E-2</c:v>
                </c:pt>
                <c:pt idx="21">
                  <c:v>8.2854738510011808E-2</c:v>
                </c:pt>
                <c:pt idx="22">
                  <c:v>7.772233507034744E-2</c:v>
                </c:pt>
                <c:pt idx="23">
                  <c:v>7.3184505324894081E-2</c:v>
                </c:pt>
                <c:pt idx="24">
                  <c:v>6.9158461660894691E-2</c:v>
                </c:pt>
                <c:pt idx="25">
                  <c:v>6.5574675942499938E-2</c:v>
                </c:pt>
                <c:pt idx="26">
                  <c:v>6.2374587938311812E-2</c:v>
                </c:pt>
                <c:pt idx="27">
                  <c:v>5.9508711083716956E-2</c:v>
                </c:pt>
                <c:pt idx="28">
                  <c:v>5.6935075751740963E-2</c:v>
                </c:pt>
                <c:pt idx="29">
                  <c:v>5.4617953373603881E-2</c:v>
                </c:pt>
                <c:pt idx="30">
                  <c:v>5.2526811444195597E-2</c:v>
                </c:pt>
                <c:pt idx="31">
                  <c:v>5.0635457020765759E-2</c:v>
                </c:pt>
                <c:pt idx="32">
                  <c:v>4.892133354942628E-2</c:v>
                </c:pt>
                <c:pt idx="33">
                  <c:v>4.7364942239452382E-2</c:v>
                </c:pt>
                <c:pt idx="34">
                  <c:v>4.5949364618856063E-2</c:v>
                </c:pt>
                <c:pt idx="35">
                  <c:v>4.4659867384334112E-2</c:v>
                </c:pt>
                <c:pt idx="36">
                  <c:v>4.3483574311485265E-2</c:v>
                </c:pt>
                <c:pt idx="37">
                  <c:v>4.2409192943304544E-2</c:v>
                </c:pt>
                <c:pt idx="38">
                  <c:v>4.1426786148410832E-2</c:v>
                </c:pt>
                <c:pt idx="39">
                  <c:v>4.0527580543468465E-2</c:v>
                </c:pt>
                <c:pt idx="40">
                  <c:v>3.9703805298524998E-2</c:v>
                </c:pt>
                <c:pt idx="41">
                  <c:v>3.8948556065107401E-2</c:v>
                </c:pt>
                <c:pt idx="42">
                  <c:v>3.8255679746205855E-2</c:v>
                </c:pt>
                <c:pt idx="43">
                  <c:v>3.7619676613923687E-2</c:v>
                </c:pt>
                <c:pt idx="44">
                  <c:v>3.7035616913808161E-2</c:v>
                </c:pt>
                <c:pt idx="45">
                  <c:v>3.6499069605852454E-2</c:v>
                </c:pt>
                <c:pt idx="46">
                  <c:v>3.6006041305575699E-2</c:v>
                </c:pt>
                <c:pt idx="47">
                  <c:v>3.5552923824014426E-2</c:v>
                </c:pt>
                <c:pt idx="48">
                  <c:v>3.5136448978405038E-2</c:v>
                </c:pt>
                <c:pt idx="49">
                  <c:v>3.4753649568114837E-2</c:v>
                </c:pt>
                <c:pt idx="50">
                  <c:v>3.440182559276838E-2</c:v>
                </c:pt>
                <c:pt idx="51">
                  <c:v>3.4078514939306269E-2</c:v>
                </c:pt>
                <c:pt idx="52">
                  <c:v>3.378146788812264E-2</c:v>
                </c:pt>
                <c:pt idx="53">
                  <c:v>3.3508624890427094E-2</c:v>
                </c:pt>
                <c:pt idx="54">
                  <c:v>3.3258097153556196E-2</c:v>
                </c:pt>
                <c:pt idx="55">
                  <c:v>3.3028149641323321E-2</c:v>
                </c:pt>
                <c:pt idx="56">
                  <c:v>3.2817186155230701E-2</c:v>
                </c:pt>
                <c:pt idx="57">
                  <c:v>3.2623736211558396E-2</c:v>
                </c:pt>
                <c:pt idx="58">
                  <c:v>3.244644347068628E-2</c:v>
                </c:pt>
                <c:pt idx="59">
                  <c:v>3.2284055509867925E-2</c:v>
                </c:pt>
                <c:pt idx="60">
                  <c:v>3.2135414760176444E-2</c:v>
                </c:pt>
                <c:pt idx="61">
                  <c:v>3.1999450453393391E-2</c:v>
                </c:pt>
                <c:pt idx="62">
                  <c:v>3.1875171445956176E-2</c:v>
                </c:pt>
                <c:pt idx="63">
                  <c:v>3.1761659805324936E-2</c:v>
                </c:pt>
                <c:pt idx="64">
                  <c:v>3.1658065059777384E-2</c:v>
                </c:pt>
                <c:pt idx="65">
                  <c:v>3.1563599026098045E-2</c:v>
                </c:pt>
                <c:pt idx="66">
                  <c:v>3.1477531141235353E-2</c:v>
                </c:pt>
                <c:pt idx="67">
                  <c:v>3.139918423403399E-2</c:v>
                </c:pt>
                <c:pt idx="68">
                  <c:v>3.1327930681841983E-2</c:v>
                </c:pt>
                <c:pt idx="69">
                  <c:v>3.1263188904332648E-2</c:v>
                </c:pt>
                <c:pt idx="70">
                  <c:v>3.1204420153430477E-2</c:v>
                </c:pt>
                <c:pt idx="71">
                  <c:v>3.1151125563921148E-2</c:v>
                </c:pt>
                <c:pt idx="72">
                  <c:v>3.1102843434270042E-2</c:v>
                </c:pt>
                <c:pt idx="73">
                  <c:v>3.1059146711467412E-2</c:v>
                </c:pt>
                <c:pt idx="74">
                  <c:v>3.10196406574413E-2</c:v>
                </c:pt>
                <c:pt idx="75">
                  <c:v>3.0983960677801774E-2</c:v>
                </c:pt>
                <c:pt idx="76">
                  <c:v>3.0951770296462049E-2</c:v>
                </c:pt>
                <c:pt idx="77">
                  <c:v>3.0922759262075734E-2</c:v>
                </c:pt>
                <c:pt idx="78">
                  <c:v>3.0896641774281239E-2</c:v>
                </c:pt>
                <c:pt idx="79">
                  <c:v>3.0873154819495322E-2</c:v>
                </c:pt>
                <c:pt idx="80">
                  <c:v>3.0852056607483701E-2</c:v>
                </c:pt>
                <c:pt idx="81">
                  <c:v>3.0833125101190906E-2</c:v>
                </c:pt>
                <c:pt idx="82">
                  <c:v>3.081615663336288E-2</c:v>
                </c:pt>
                <c:pt idx="83">
                  <c:v>3.080096460437088E-2</c:v>
                </c:pt>
                <c:pt idx="84">
                  <c:v>3.0787378256368094E-2</c:v>
                </c:pt>
                <c:pt idx="85">
                  <c:v>3.0775241519501811E-2</c:v>
                </c:pt>
                <c:pt idx="86">
                  <c:v>3.0764411926384325E-2</c:v>
                </c:pt>
                <c:pt idx="87">
                  <c:v>3.0754759591411027E-2</c:v>
                </c:pt>
                <c:pt idx="88">
                  <c:v>3.0746166251821378E-2</c:v>
                </c:pt>
                <c:pt idx="89">
                  <c:v>3.073852436763963E-2</c:v>
                </c:pt>
                <c:pt idx="90">
                  <c:v>3.0731736277820908E-2</c:v>
                </c:pt>
                <c:pt idx="91">
                  <c:v>3.0725713410074108E-2</c:v>
                </c:pt>
                <c:pt idx="92">
                  <c:v>3.0720375541945694E-2</c:v>
                </c:pt>
                <c:pt idx="93">
                  <c:v>3.0715650110835359E-2</c:v>
                </c:pt>
                <c:pt idx="94">
                  <c:v>3.0711471570682859E-2</c:v>
                </c:pt>
                <c:pt idx="95">
                  <c:v>3.0707780793120032E-2</c:v>
                </c:pt>
                <c:pt idx="96">
                  <c:v>3.0704524510928095E-2</c:v>
                </c:pt>
                <c:pt idx="97">
                  <c:v>3.0701654801681407E-2</c:v>
                </c:pt>
                <c:pt idx="98">
                  <c:v>3.0699128609497726E-2</c:v>
                </c:pt>
                <c:pt idx="99">
                  <c:v>3.0696907302854071E-2</c:v>
                </c:pt>
                <c:pt idx="100">
                  <c:v>3.0694956266467913E-2</c:v>
                </c:pt>
                <c:pt idx="101">
                  <c:v>3.0693244525287131E-2</c:v>
                </c:pt>
                <c:pt idx="102">
                  <c:v>3.0691744398679225E-2</c:v>
                </c:pt>
                <c:pt idx="103">
                  <c:v>3.0690431182961567E-2</c:v>
                </c:pt>
                <c:pt idx="104">
                  <c:v>3.0689282860469361E-2</c:v>
                </c:pt>
                <c:pt idx="105">
                  <c:v>3.068827983341731E-2</c:v>
                </c:pt>
                <c:pt idx="106">
                  <c:v>3.0687404680873196E-2</c:v>
                </c:pt>
                <c:pt idx="107">
                  <c:v>3.0686641937227602E-2</c:v>
                </c:pt>
                <c:pt idx="108">
                  <c:v>3.0685977890612136E-2</c:v>
                </c:pt>
                <c:pt idx="109">
                  <c:v>3.0685400399788836E-2</c:v>
                </c:pt>
                <c:pt idx="110">
                  <c:v>3.0684898728105321E-2</c:v>
                </c:pt>
                <c:pt idx="111">
                  <c:v>3.0684463393182863E-2</c:v>
                </c:pt>
                <c:pt idx="112">
                  <c:v>3.0684086031077366E-2</c:v>
                </c:pt>
                <c:pt idx="113">
                  <c:v>3.0683759273725925E-2</c:v>
                </c:pt>
                <c:pt idx="114">
                  <c:v>3.0683476638563651E-2</c:v>
                </c:pt>
                <c:pt idx="115">
                  <c:v>3.0683232429265794E-2</c:v>
                </c:pt>
                <c:pt idx="116">
                  <c:v>3.0683021646639455E-2</c:v>
                </c:pt>
                <c:pt idx="117">
                  <c:v>3.0682839908756157E-2</c:v>
                </c:pt>
                <c:pt idx="118">
                  <c:v>3.0682683379481188E-2</c:v>
                </c:pt>
                <c:pt idx="119">
                  <c:v>3.0682548704618073E-2</c:v>
                </c:pt>
                <c:pt idx="120">
                  <c:v>3.0682432954946045E-2</c:v>
                </c:pt>
                <c:pt idx="121">
                  <c:v>3.0682333575484971E-2</c:v>
                </c:pt>
                <c:pt idx="122">
                  <c:v>3.0682248340376243E-2</c:v>
                </c:pt>
                <c:pt idx="123">
                  <c:v>3.0682175312818805E-2</c:v>
                </c:pt>
                <c:pt idx="124">
                  <c:v>3.0682112809547277E-2</c:v>
                </c:pt>
                <c:pt idx="125">
                  <c:v>3.0682059369384118E-2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A2F-4880-9AE4-00A7E3A808A6}"/>
            </c:ext>
          </c:extLst>
        </c:ser>
        <c:ser>
          <c:idx val="3"/>
          <c:order val="3"/>
          <c:tx>
            <c:v>2,5 mm 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S12'!$F$126:$F$251</c:f>
              <c:numCache>
                <c:formatCode>0.0000</c:formatCode>
                <c:ptCount val="126"/>
                <c:pt idx="0">
                  <c:v>0.38185909740277507</c:v>
                </c:pt>
                <c:pt idx="1">
                  <c:v>0.38150257857130804</c:v>
                </c:pt>
                <c:pt idx="2">
                  <c:v>0.38075572070413988</c:v>
                </c:pt>
                <c:pt idx="3">
                  <c:v>0.37972594539160331</c:v>
                </c:pt>
                <c:pt idx="4">
                  <c:v>0.37845886562552405</c:v>
                </c:pt>
                <c:pt idx="5">
                  <c:v>0.37698410644579311</c:v>
                </c:pt>
                <c:pt idx="6">
                  <c:v>0.35438473012186167</c:v>
                </c:pt>
                <c:pt idx="7">
                  <c:v>0.3242360955897593</c:v>
                </c:pt>
                <c:pt idx="8">
                  <c:v>0.29237506413942027</c:v>
                </c:pt>
                <c:pt idx="9">
                  <c:v>0.2618829396848481</c:v>
                </c:pt>
                <c:pt idx="10">
                  <c:v>0.23417241115928331</c:v>
                </c:pt>
                <c:pt idx="11">
                  <c:v>0.20969167332732694</c:v>
                </c:pt>
                <c:pt idx="12">
                  <c:v>0.18838817073265593</c:v>
                </c:pt>
                <c:pt idx="13">
                  <c:v>0.1699838214345771</c:v>
                </c:pt>
                <c:pt idx="14">
                  <c:v>0.15412407781147361</c:v>
                </c:pt>
                <c:pt idx="15">
                  <c:v>0.14045185558091544</c:v>
                </c:pt>
                <c:pt idx="16">
                  <c:v>0.12864013651019848</c:v>
                </c:pt>
                <c:pt idx="17">
                  <c:v>0.11840324199642527</c:v>
                </c:pt>
                <c:pt idx="18">
                  <c:v>0.10949782293403325</c:v>
                </c:pt>
                <c:pt idx="19">
                  <c:v>0.10171937443244754</c:v>
                </c:pt>
                <c:pt idx="20">
                  <c:v>9.4897194613330779E-2</c:v>
                </c:pt>
                <c:pt idx="21">
                  <c:v>8.8889173481612987E-2</c:v>
                </c:pt>
                <c:pt idx="22">
                  <c:v>8.3577010116898429E-2</c:v>
                </c:pt>
                <c:pt idx="23">
                  <c:v>7.8862065881581594E-2</c:v>
                </c:pt>
                <c:pt idx="24">
                  <c:v>7.466187743085341E-2</c:v>
                </c:pt>
                <c:pt idx="25">
                  <c:v>7.0907274375674192E-2</c:v>
                </c:pt>
                <c:pt idx="26">
                  <c:v>6.7540019218499697E-2</c:v>
                </c:pt>
                <c:pt idx="27">
                  <c:v>6.4510884187226614E-2</c:v>
                </c:pt>
                <c:pt idx="28">
                  <c:v>6.1778086950637565E-2</c:v>
                </c:pt>
                <c:pt idx="29">
                  <c:v>5.9306018090445563E-2</c:v>
                </c:pt>
                <c:pt idx="30">
                  <c:v>5.7064204443669865E-2</c:v>
                </c:pt>
                <c:pt idx="31">
                  <c:v>5.5026462659929824E-2</c:v>
                </c:pt>
                <c:pt idx="32">
                  <c:v>5.3170206085544368E-2</c:v>
                </c:pt>
                <c:pt idx="33">
                  <c:v>5.1475875353575777E-2</c:v>
                </c:pt>
                <c:pt idx="34">
                  <c:v>4.9926468966827578E-2</c:v>
                </c:pt>
                <c:pt idx="35">
                  <c:v>4.8507154908522462E-2</c:v>
                </c:pt>
                <c:pt idx="36">
                  <c:v>4.7204948105440764E-2</c:v>
                </c:pt>
                <c:pt idx="37">
                  <c:v>4.6008441583268674E-2</c:v>
                </c:pt>
                <c:pt idx="38">
                  <c:v>4.4907581548990043E-2</c:v>
                </c:pt>
                <c:pt idx="39">
                  <c:v>4.3893478537931109E-2</c:v>
                </c:pt>
                <c:pt idx="40">
                  <c:v>4.2958248276386397E-2</c:v>
                </c:pt>
                <c:pt idx="41">
                  <c:v>4.2094877116512858E-2</c:v>
                </c:pt>
                <c:pt idx="42">
                  <c:v>4.1297107863111478E-2</c:v>
                </c:pt>
                <c:pt idx="43">
                  <c:v>4.0559342582993464E-2</c:v>
                </c:pt>
                <c:pt idx="44">
                  <c:v>3.9876559606877346E-2</c:v>
                </c:pt>
                <c:pt idx="45">
                  <c:v>3.9244242432627793E-2</c:v>
                </c:pt>
                <c:pt idx="46">
                  <c:v>3.8658318641812232E-2</c:v>
                </c:pt>
                <c:pt idx="47">
                  <c:v>3.8115107268443096E-2</c:v>
                </c:pt>
                <c:pt idx="48">
                  <c:v>3.7611273324695577E-2</c:v>
                </c:pt>
                <c:pt idx="49">
                  <c:v>3.7143788405426661E-2</c:v>
                </c:pt>
                <c:pt idx="50">
                  <c:v>3.6709896471043356E-2</c:v>
                </c:pt>
                <c:pt idx="51">
                  <c:v>3.6307084054271146E-2</c:v>
                </c:pt>
                <c:pt idx="52">
                  <c:v>3.5933054256704601E-2</c:v>
                </c:pt>
                <c:pt idx="53">
                  <c:v>3.5585704000514341E-2</c:v>
                </c:pt>
                <c:pt idx="54">
                  <c:v>3.5263104083202441E-2</c:v>
                </c:pt>
                <c:pt idx="55">
                  <c:v>3.4963481651952316E-2</c:v>
                </c:pt>
                <c:pt idx="56">
                  <c:v>3.468520477141275E-2</c:v>
                </c:pt>
                <c:pt idx="57">
                  <c:v>3.4426768806713096E-2</c:v>
                </c:pt>
                <c:pt idx="58">
                  <c:v>3.4186784383768661E-2</c:v>
                </c:pt>
                <c:pt idx="59">
                  <c:v>3.3963966722838454E-2</c:v>
                </c:pt>
                <c:pt idx="60">
                  <c:v>3.3757126169925711E-2</c:v>
                </c:pt>
                <c:pt idx="61">
                  <c:v>3.3565159774859958E-2</c:v>
                </c:pt>
                <c:pt idx="62">
                  <c:v>3.3387043785492412E-2</c:v>
                </c:pt>
                <c:pt idx="63">
                  <c:v>3.322182694497846E-2</c:v>
                </c:pt>
                <c:pt idx="64">
                  <c:v>3.306862449410243E-2</c:v>
                </c:pt>
                <c:pt idx="65">
                  <c:v>3.292661279343298E-2</c:v>
                </c:pt>
                <c:pt idx="66">
                  <c:v>3.2795024491117201E-2</c:v>
                </c:pt>
                <c:pt idx="67">
                  <c:v>3.2673144171611858E-2</c:v>
                </c:pt>
                <c:pt idx="68">
                  <c:v>3.2560304428842494E-2</c:v>
                </c:pt>
                <c:pt idx="69">
                  <c:v>3.2455882314372436E-2</c:v>
                </c:pt>
                <c:pt idx="70">
                  <c:v>3.2359296117314529E-2</c:v>
                </c:pt>
                <c:pt idx="71">
                  <c:v>3.2270002438068296E-2</c:v>
                </c:pt>
                <c:pt idx="72">
                  <c:v>3.2187493522625524E-2</c:v>
                </c:pt>
                <c:pt idx="73">
                  <c:v>3.2111294828256962E-2</c:v>
                </c:pt>
                <c:pt idx="74">
                  <c:v>3.2040962794951694E-2</c:v>
                </c:pt>
                <c:pt idx="75">
                  <c:v>3.1976082800098601E-2</c:v>
                </c:pt>
                <c:pt idx="76">
                  <c:v>3.1916267276633034E-2</c:v>
                </c:pt>
                <c:pt idx="77">
                  <c:v>3.1861153977273605E-2</c:v>
                </c:pt>
                <c:pt idx="78">
                  <c:v>3.1810404369582657E-2</c:v>
                </c:pt>
                <c:pt idx="79">
                  <c:v>3.1763702148439148E-2</c:v>
                </c:pt>
                <c:pt idx="80">
                  <c:v>3.1720751854143282E-2</c:v>
                </c:pt>
                <c:pt idx="81">
                  <c:v>3.1681277585805981E-2</c:v>
                </c:pt>
                <c:pt idx="82">
                  <c:v>3.1645021800936805E-2</c:v>
                </c:pt>
                <c:pt idx="83">
                  <c:v>3.1611744193250198E-2</c:v>
                </c:pt>
                <c:pt idx="84">
                  <c:v>3.1581220641681729E-2</c:v>
                </c:pt>
                <c:pt idx="85">
                  <c:v>3.1553242224456587E-2</c:v>
                </c:pt>
                <c:pt idx="86">
                  <c:v>3.1527614292797337E-2</c:v>
                </c:pt>
                <c:pt idx="87">
                  <c:v>3.1504155599508511E-2</c:v>
                </c:pt>
                <c:pt idx="88">
                  <c:v>3.1482697478242123E-2</c:v>
                </c:pt>
                <c:pt idx="89">
                  <c:v>3.1463083069741528E-2</c:v>
                </c:pt>
                <c:pt idx="90">
                  <c:v>3.1445166591788455E-2</c:v>
                </c:pt>
                <c:pt idx="91">
                  <c:v>3.1428812649948137E-2</c:v>
                </c:pt>
                <c:pt idx="92">
                  <c:v>3.1413895586526831E-2</c:v>
                </c:pt>
                <c:pt idx="93">
                  <c:v>3.1400298865430637E-2</c:v>
                </c:pt>
                <c:pt idx="94">
                  <c:v>3.1387914490850349E-2</c:v>
                </c:pt>
                <c:pt idx="95">
                  <c:v>3.1376642457898701E-2</c:v>
                </c:pt>
                <c:pt idx="96">
                  <c:v>3.1366390233498728E-2</c:v>
                </c:pt>
                <c:pt idx="97">
                  <c:v>3.1357072265968407E-2</c:v>
                </c:pt>
                <c:pt idx="98">
                  <c:v>3.1348609521871566E-2</c:v>
                </c:pt>
                <c:pt idx="99">
                  <c:v>3.1340929048810993E-2</c:v>
                </c:pt>
                <c:pt idx="100">
                  <c:v>3.1333963562929494E-2</c:v>
                </c:pt>
                <c:pt idx="101">
                  <c:v>3.1327651059961305E-2</c:v>
                </c:pt>
                <c:pt idx="102">
                  <c:v>3.1321934448741359E-2</c:v>
                </c:pt>
                <c:pt idx="103">
                  <c:v>3.1316761206135954E-2</c:v>
                </c:pt>
                <c:pt idx="104">
                  <c:v>3.1312083052406542E-2</c:v>
                </c:pt>
                <c:pt idx="105">
                  <c:v>3.1307855646060229E-2</c:v>
                </c:pt>
                <c:pt idx="106">
                  <c:v>3.1304038297277889E-2</c:v>
                </c:pt>
                <c:pt idx="107">
                  <c:v>3.1300593699043623E-2</c:v>
                </c:pt>
                <c:pt idx="108">
                  <c:v>3.1297487675129368E-2</c:v>
                </c:pt>
                <c:pt idx="109">
                  <c:v>3.1294688944116342E-2</c:v>
                </c:pt>
                <c:pt idx="110">
                  <c:v>3.129216889866078E-2</c:v>
                </c:pt>
                <c:pt idx="111">
                  <c:v>3.1289901399236431E-2</c:v>
                </c:pt>
                <c:pt idx="112">
                  <c:v>3.1287862581610065E-2</c:v>
                </c:pt>
                <c:pt idx="113">
                  <c:v>3.1286030677329844E-2</c:v>
                </c:pt>
                <c:pt idx="114">
                  <c:v>3.1284385846529428E-2</c:v>
                </c:pt>
                <c:pt idx="115">
                  <c:v>3.1282910022373746E-2</c:v>
                </c:pt>
                <c:pt idx="116">
                  <c:v>3.1281586766495263E-2</c:v>
                </c:pt>
                <c:pt idx="117">
                  <c:v>3.1280401134792718E-2</c:v>
                </c:pt>
                <c:pt idx="118">
                  <c:v>3.127933955298718E-2</c:v>
                </c:pt>
                <c:pt idx="119">
                  <c:v>3.1278389701353541E-2</c:v>
                </c:pt>
                <c:pt idx="120">
                  <c:v>3.1277540408068696E-2</c:v>
                </c:pt>
                <c:pt idx="121">
                  <c:v>3.1276781550640675E-2</c:v>
                </c:pt>
                <c:pt idx="122">
                  <c:v>3.127610396490639E-2</c:v>
                </c:pt>
                <c:pt idx="123">
                  <c:v>3.1275499361108225E-2</c:v>
                </c:pt>
                <c:pt idx="124">
                  <c:v>3.1274960246582897E-2</c:v>
                </c:pt>
                <c:pt idx="125">
                  <c:v>3.1274479854618252E-2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A2F-4880-9AE4-00A7E3A80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9500000000000007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K; push/pull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1mm 2x F12'!$C$121:$C$251</c:f>
              <c:numCache>
                <c:formatCode>0.0000</c:formatCode>
                <c:ptCount val="131"/>
                <c:pt idx="0">
                  <c:v>0.81884365282330973</c:v>
                </c:pt>
                <c:pt idx="1">
                  <c:v>0.7936713768475373</c:v>
                </c:pt>
                <c:pt idx="2">
                  <c:v>0.76945341138631029</c:v>
                </c:pt>
                <c:pt idx="3">
                  <c:v>0.74614923889538209</c:v>
                </c:pt>
                <c:pt idx="4">
                  <c:v>0.72372020967116546</c:v>
                </c:pt>
                <c:pt idx="5">
                  <c:v>0.70212945015774519</c:v>
                </c:pt>
                <c:pt idx="6">
                  <c:v>0.68134177598534584</c:v>
                </c:pt>
                <c:pt idx="7">
                  <c:v>0.66132360948601432</c:v>
                </c:pt>
                <c:pt idx="8">
                  <c:v>0.64204290144639231</c:v>
                </c:pt>
                <c:pt idx="9">
                  <c:v>0.62346905687078946</c:v>
                </c:pt>
                <c:pt idx="10">
                  <c:v>0.6055728645403109</c:v>
                </c:pt>
                <c:pt idx="11">
                  <c:v>0.45832054496719188</c:v>
                </c:pt>
                <c:pt idx="12">
                  <c:v>0.35478483042027659</c:v>
                </c:pt>
                <c:pt idx="13">
                  <c:v>0.28068985064508828</c:v>
                </c:pt>
                <c:pt idx="14">
                  <c:v>0.22675495693736158</c:v>
                </c:pt>
                <c:pt idx="15">
                  <c:v>0.18685304734686045</c:v>
                </c:pt>
                <c:pt idx="16">
                  <c:v>0.15687660561702624</c:v>
                </c:pt>
                <c:pt idx="17">
                  <c:v>0.13403012227566885</c:v>
                </c:pt>
                <c:pt idx="18">
                  <c:v>0.11638261372112596</c:v>
                </c:pt>
                <c:pt idx="19">
                  <c:v>0.10258081177715551</c:v>
                </c:pt>
                <c:pt idx="20">
                  <c:v>9.1662868029175476E-2</c:v>
                </c:pt>
                <c:pt idx="21">
                  <c:v>8.2935741038692126E-2</c:v>
                </c:pt>
                <c:pt idx="22">
                  <c:v>7.5893442800571642E-2</c:v>
                </c:pt>
                <c:pt idx="23">
                  <c:v>7.016183020821723E-2</c:v>
                </c:pt>
                <c:pt idx="24">
                  <c:v>6.5460855819629127E-2</c:v>
                </c:pt>
                <c:pt idx="25">
                  <c:v>6.157844188673893E-2</c:v>
                </c:pt>
                <c:pt idx="26">
                  <c:v>5.8352184615706876E-2</c:v>
                </c:pt>
                <c:pt idx="27">
                  <c:v>5.565639472198692E-2</c:v>
                </c:pt>
                <c:pt idx="28">
                  <c:v>5.3392815767802047E-2</c:v>
                </c:pt>
                <c:pt idx="29">
                  <c:v>5.148390502211548E-2</c:v>
                </c:pt>
                <c:pt idx="30">
                  <c:v>4.9867918729319415E-2</c:v>
                </c:pt>
                <c:pt idx="31">
                  <c:v>4.8495280999326595E-2</c:v>
                </c:pt>
                <c:pt idx="32">
                  <c:v>4.7325874898059672E-2</c:v>
                </c:pt>
                <c:pt idx="33">
                  <c:v>4.6327002430944876E-2</c:v>
                </c:pt>
                <c:pt idx="34">
                  <c:v>4.5471834187032954E-2</c:v>
                </c:pt>
                <c:pt idx="35">
                  <c:v>4.473822065466633E-2</c:v>
                </c:pt>
                <c:pt idx="36">
                  <c:v>4.4107772999341557E-2</c:v>
                </c:pt>
                <c:pt idx="37">
                  <c:v>4.3565146301866468E-2</c:v>
                </c:pt>
                <c:pt idx="38">
                  <c:v>4.3097476167950302E-2</c:v>
                </c:pt>
                <c:pt idx="39">
                  <c:v>4.2693932455953182E-2</c:v>
                </c:pt>
                <c:pt idx="40">
                  <c:v>4.2345363140627236E-2</c:v>
                </c:pt>
                <c:pt idx="41">
                  <c:v>4.2044008078848484E-2</c:v>
                </c:pt>
                <c:pt idx="42">
                  <c:v>4.1783267391665185E-2</c:v>
                </c:pt>
                <c:pt idx="43">
                  <c:v>4.1557512831589892E-2</c:v>
                </c:pt>
                <c:pt idx="44">
                  <c:v>4.1361933221975199E-2</c:v>
                </c:pt>
                <c:pt idx="45">
                  <c:v>4.1192407090305347E-2</c:v>
                </c:pt>
                <c:pt idx="46">
                  <c:v>4.1045397150992757E-2</c:v>
                </c:pt>
                <c:pt idx="47">
                  <c:v>4.0917862456754016E-2</c:v>
                </c:pt>
                <c:pt idx="48">
                  <c:v>4.0807184925902219E-2</c:v>
                </c:pt>
                <c:pt idx="49">
                  <c:v>4.0711107635327599E-2</c:v>
                </c:pt>
                <c:pt idx="50">
                  <c:v>4.0627682796545224E-2</c:v>
                </c:pt>
                <c:pt idx="51">
                  <c:v>4.0555227742639664E-2</c:v>
                </c:pt>
                <c:pt idx="52">
                  <c:v>4.0492287575240669E-2</c:v>
                </c:pt>
                <c:pt idx="53">
                  <c:v>4.0437603373738751E-2</c:v>
                </c:pt>
                <c:pt idx="54">
                  <c:v>4.0390085069509377E-2</c:v>
                </c:pt>
                <c:pt idx="55">
                  <c:v>4.0348788247830572E-2</c:v>
                </c:pt>
                <c:pt idx="56">
                  <c:v>4.0312894268445809E-2</c:v>
                </c:pt>
                <c:pt idx="57">
                  <c:v>4.0281693199221605E-2</c:v>
                </c:pt>
                <c:pt idx="58">
                  <c:v>4.0254569141334365E-2</c:v>
                </c:pt>
                <c:pt idx="59">
                  <c:v>4.023098759295695E-2</c:v>
                </c:pt>
                <c:pt idx="60">
                  <c:v>4.0210484554642774E-2</c:v>
                </c:pt>
                <c:pt idx="61">
                  <c:v>4.0192657125972836E-2</c:v>
                </c:pt>
                <c:pt idx="62">
                  <c:v>4.0177155381454374E-2</c:v>
                </c:pt>
                <c:pt idx="63">
                  <c:v>4.0163675345645723E-2</c:v>
                </c:pt>
                <c:pt idx="64">
                  <c:v>4.0151952914225346E-2</c:v>
                </c:pt>
                <c:pt idx="65">
                  <c:v>4.0141758590172529E-2</c:v>
                </c:pt>
                <c:pt idx="66">
                  <c:v>4.0132892923140137E-2</c:v>
                </c:pt>
                <c:pt idx="67">
                  <c:v>4.0125182556091335E-2</c:v>
                </c:pt>
                <c:pt idx="68">
                  <c:v>4.0118476796832309E-2</c:v>
                </c:pt>
                <c:pt idx="69">
                  <c:v>4.0112644643606039E-2</c:v>
                </c:pt>
                <c:pt idx="70">
                  <c:v>4.0107572203745043E-2</c:v>
                </c:pt>
                <c:pt idx="71">
                  <c:v>4.0103160452784906E-2</c:v>
                </c:pt>
                <c:pt idx="72">
                  <c:v>4.0099323288636364E-2</c:v>
                </c:pt>
                <c:pt idx="73">
                  <c:v>4.009598584158925E-2</c:v>
                </c:pt>
                <c:pt idx="74">
                  <c:v>4.009308300622607E-2</c:v>
                </c:pt>
                <c:pt idx="75">
                  <c:v>4.009055816589098E-2</c:v>
                </c:pt>
                <c:pt idx="76">
                  <c:v>4.0088362084294671E-2</c:v>
                </c:pt>
                <c:pt idx="77">
                  <c:v>4.0086451942231038E-2</c:v>
                </c:pt>
                <c:pt idx="78">
                  <c:v>4.0084790500313598E-2</c:v>
                </c:pt>
                <c:pt idx="79">
                  <c:v>4.0083345371174577E-2</c:v>
                </c:pt>
                <c:pt idx="80">
                  <c:v>4.0082088386761583E-2</c:v>
                </c:pt>
                <c:pt idx="81">
                  <c:v>4.0080995048265559E-2</c:v>
                </c:pt>
                <c:pt idx="82">
                  <c:v>4.0080044047857644E-2</c:v>
                </c:pt>
                <c:pt idx="83">
                  <c:v>4.007921685283676E-2</c:v>
                </c:pt>
                <c:pt idx="84">
                  <c:v>4.0078497344027041E-2</c:v>
                </c:pt>
                <c:pt idx="85">
                  <c:v>4.0077871501333698E-2</c:v>
                </c:pt>
                <c:pt idx="86">
                  <c:v>4.0077327130297366E-2</c:v>
                </c:pt>
                <c:pt idx="87">
                  <c:v>4.007685362429414E-2</c:v>
                </c:pt>
                <c:pt idx="88">
                  <c:v>4.0076441757728079E-2</c:v>
                </c:pt>
                <c:pt idx="89">
                  <c:v>4.0076083506173088E-2</c:v>
                </c:pt>
                <c:pt idx="90">
                  <c:v>4.0075771889949124E-2</c:v>
                </c:pt>
                <c:pt idx="91">
                  <c:v>4.0075500838076213E-2</c:v>
                </c:pt>
                <c:pt idx="92">
                  <c:v>4.0075265069950725E-2</c:v>
                </c:pt>
                <c:pt idx="93">
                  <c:v>4.0075059992432764E-2</c:v>
                </c:pt>
                <c:pt idx="94">
                  <c:v>4.0074881610337211E-2</c:v>
                </c:pt>
                <c:pt idx="95">
                  <c:v>4.0074726448581462E-2</c:v>
                </c:pt>
                <c:pt idx="96">
                  <c:v>4.0074591484471303E-2</c:v>
                </c:pt>
                <c:pt idx="97">
                  <c:v>4.0074474088803991E-2</c:v>
                </c:pt>
                <c:pt idx="98">
                  <c:v>4.0074371974640713E-2</c:v>
                </c:pt>
                <c:pt idx="99">
                  <c:v>4.0074283152748587E-2</c:v>
                </c:pt>
                <c:pt idx="100">
                  <c:v>4.0074205892844474E-2</c:v>
                </c:pt>
                <c:pt idx="101">
                  <c:v>4.0074138689884541E-2</c:v>
                </c:pt>
                <c:pt idx="102">
                  <c:v>4.0074080234742453E-2</c:v>
                </c:pt>
                <c:pt idx="103">
                  <c:v>4.0074029388705509E-2</c:v>
                </c:pt>
                <c:pt idx="104">
                  <c:v>4.0073985161290279E-2</c:v>
                </c:pt>
                <c:pt idx="105">
                  <c:v>4.0073946690946986E-2</c:v>
                </c:pt>
                <c:pt idx="106">
                  <c:v>4.0073913228275436E-2</c:v>
                </c:pt>
                <c:pt idx="107">
                  <c:v>4.007388412142588E-2</c:v>
                </c:pt>
                <c:pt idx="108">
                  <c:v>4.0073858803400801E-2</c:v>
                </c:pt>
                <c:pt idx="109">
                  <c:v>4.0073836781009224E-2</c:v>
                </c:pt>
                <c:pt idx="110">
                  <c:v>4.0073817625259148E-2</c:v>
                </c:pt>
                <c:pt idx="111">
                  <c:v>4.0073800963000651E-2</c:v>
                </c:pt>
                <c:pt idx="112">
                  <c:v>4.0073786469656911E-2</c:v>
                </c:pt>
                <c:pt idx="113">
                  <c:v>4.0073773862901306E-2</c:v>
                </c:pt>
                <c:pt idx="114">
                  <c:v>4.0073762897157562E-2</c:v>
                </c:pt>
                <c:pt idx="115">
                  <c:v>4.0073753358816189E-2</c:v>
                </c:pt>
                <c:pt idx="116">
                  <c:v>4.0073745062073035E-2</c:v>
                </c:pt>
                <c:pt idx="117">
                  <c:v>4.0073737845310112E-2</c:v>
                </c:pt>
                <c:pt idx="118">
                  <c:v>4.0073731567947191E-2</c:v>
                </c:pt>
                <c:pt idx="119">
                  <c:v>4.0073726107703232E-2</c:v>
                </c:pt>
                <c:pt idx="120">
                  <c:v>4.0073721358214506E-2</c:v>
                </c:pt>
                <c:pt idx="121">
                  <c:v>4.0073717226962555E-2</c:v>
                </c:pt>
                <c:pt idx="122">
                  <c:v>4.0073713633472001E-2</c:v>
                </c:pt>
                <c:pt idx="123">
                  <c:v>4.0073710507742888E-2</c:v>
                </c:pt>
                <c:pt idx="124">
                  <c:v>4.0073707788887122E-2</c:v>
                </c:pt>
                <c:pt idx="125">
                  <c:v>4.0073705423942327E-2</c:v>
                </c:pt>
                <c:pt idx="126">
                  <c:v>4.007370336684022E-2</c:v>
                </c:pt>
                <c:pt idx="127">
                  <c:v>4.0073701577509203E-2</c:v>
                </c:pt>
                <c:pt idx="128">
                  <c:v>4.0073700021093742E-2</c:v>
                </c:pt>
                <c:pt idx="129">
                  <c:v>4.0073698667275455E-2</c:v>
                </c:pt>
                <c:pt idx="130">
                  <c:v>4.0073697489682383E-2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3D5-49BC-944E-ABFD9D99C94F}"/>
            </c:ext>
          </c:extLst>
        </c:ser>
        <c:ser>
          <c:idx val="1"/>
          <c:order val="1"/>
          <c:tx>
            <c:v>1,5 mm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2x F12'!$C$121:$C$251</c:f>
              <c:numCache>
                <c:formatCode>0.0000</c:formatCode>
                <c:ptCount val="131"/>
                <c:pt idx="0">
                  <c:v>0.5478488503419342</c:v>
                </c:pt>
                <c:pt idx="1">
                  <c:v>0.54125168849846972</c:v>
                </c:pt>
                <c:pt idx="2">
                  <c:v>0.53151587513062515</c:v>
                </c:pt>
                <c:pt idx="3">
                  <c:v>0.52039517595257567</c:v>
                </c:pt>
                <c:pt idx="4">
                  <c:v>0.50849985167618883</c:v>
                </c:pt>
                <c:pt idx="5">
                  <c:v>0.49618340884827966</c:v>
                </c:pt>
                <c:pt idx="6">
                  <c:v>0.48367953575241812</c:v>
                </c:pt>
                <c:pt idx="7">
                  <c:v>0.47115181243034748</c:v>
                </c:pt>
                <c:pt idx="8">
                  <c:v>0.45871775908845536</c:v>
                </c:pt>
                <c:pt idx="9">
                  <c:v>0.44646256040864019</c:v>
                </c:pt>
                <c:pt idx="10">
                  <c:v>0.43444777527486644</c:v>
                </c:pt>
                <c:pt idx="11">
                  <c:v>0.33243428246690826</c:v>
                </c:pt>
                <c:pt idx="12">
                  <c:v>0.26183397442542489</c:v>
                </c:pt>
                <c:pt idx="13">
                  <c:v>0.21316306055034837</c:v>
                </c:pt>
                <c:pt idx="14">
                  <c:v>0.17863057612360658</c:v>
                </c:pt>
                <c:pt idx="15">
                  <c:v>0.15332712285498454</c:v>
                </c:pt>
                <c:pt idx="16">
                  <c:v>0.13423459045526748</c:v>
                </c:pt>
                <c:pt idx="17">
                  <c:v>0.1194593371490837</c:v>
                </c:pt>
                <c:pt idx="18">
                  <c:v>0.10777639342029552</c:v>
                </c:pt>
                <c:pt idx="19">
                  <c:v>9.8368193850273566E-2</c:v>
                </c:pt>
                <c:pt idx="20">
                  <c:v>9.0672946446415437E-2</c:v>
                </c:pt>
                <c:pt idx="21">
                  <c:v>8.4294314780802237E-2</c:v>
                </c:pt>
                <c:pt idx="22">
                  <c:v>7.89460316118855E-2</c:v>
                </c:pt>
                <c:pt idx="23">
                  <c:v>7.4416948163738575E-2</c:v>
                </c:pt>
                <c:pt idx="24">
                  <c:v>7.0548379338376779E-2</c:v>
                </c:pt>
                <c:pt idx="25">
                  <c:v>6.7219052227273118E-2</c:v>
                </c:pt>
                <c:pt idx="26">
                  <c:v>6.4334878478772881E-2</c:v>
                </c:pt>
                <c:pt idx="27">
                  <c:v>6.1821860719626115E-2</c:v>
                </c:pt>
                <c:pt idx="28">
                  <c:v>5.9621080135058742E-2</c:v>
                </c:pt>
                <c:pt idx="29">
                  <c:v>5.7685093996437037E-2</c:v>
                </c:pt>
                <c:pt idx="30">
                  <c:v>5.5975306106867212E-2</c:v>
                </c:pt>
                <c:pt idx="31">
                  <c:v>5.4460020007702309E-2</c:v>
                </c:pt>
                <c:pt idx="32">
                  <c:v>5.3112978803967432E-2</c:v>
                </c:pt>
                <c:pt idx="33">
                  <c:v>5.1912256797803709E-2</c:v>
                </c:pt>
                <c:pt idx="34">
                  <c:v>5.0839408837750268E-2</c:v>
                </c:pt>
                <c:pt idx="35">
                  <c:v>4.9878810769949579E-2</c:v>
                </c:pt>
                <c:pt idx="36">
                  <c:v>4.9017143203648479E-2</c:v>
                </c:pt>
                <c:pt idx="37">
                  <c:v>4.8242983885081803E-2</c:v>
                </c:pt>
                <c:pt idx="38">
                  <c:v>4.7546483184130947E-2</c:v>
                </c:pt>
                <c:pt idx="39">
                  <c:v>4.6919103762883246E-2</c:v>
                </c:pt>
                <c:pt idx="40">
                  <c:v>4.6353410228376087E-2</c:v>
                </c:pt>
                <c:pt idx="41">
                  <c:v>4.5842898021386892E-2</c:v>
                </c:pt>
                <c:pt idx="42">
                  <c:v>4.5381853332800426E-2</c:v>
                </c:pt>
                <c:pt idx="43">
                  <c:v>4.4965237726766298E-2</c:v>
                </c:pt>
                <c:pt idx="44">
                  <c:v>4.4588592565597496E-2</c:v>
                </c:pt>
                <c:pt idx="45">
                  <c:v>4.4247959402197806E-2</c:v>
                </c:pt>
                <c:pt idx="46">
                  <c:v>4.3939813322297544E-2</c:v>
                </c:pt>
                <c:pt idx="47">
                  <c:v>4.3661006846083879E-2</c:v>
                </c:pt>
                <c:pt idx="48">
                  <c:v>4.3408722484256541E-2</c:v>
                </c:pt>
                <c:pt idx="49">
                  <c:v>4.3180432421773579E-2</c:v>
                </c:pt>
                <c:pt idx="50">
                  <c:v>4.2973864099169458E-2</c:v>
                </c:pt>
                <c:pt idx="51">
                  <c:v>4.2786970695366577E-2</c:v>
                </c:pt>
                <c:pt idx="52">
                  <c:v>4.2617905701638426E-2</c:v>
                </c:pt>
                <c:pt idx="53">
                  <c:v>4.2465000924593557E-2</c:v>
                </c:pt>
                <c:pt idx="54">
                  <c:v>4.2326747374925922E-2</c:v>
                </c:pt>
                <c:pt idx="55">
                  <c:v>4.2201778594485505E-2</c:v>
                </c:pt>
                <c:pt idx="56">
                  <c:v>4.2088856051788422E-2</c:v>
                </c:pt>
                <c:pt idx="57">
                  <c:v>4.1986856299145545E-2</c:v>
                </c:pt>
                <c:pt idx="58">
                  <c:v>4.1894759636054456E-2</c:v>
                </c:pt>
                <c:pt idx="59">
                  <c:v>4.181164006565409E-2</c:v>
                </c:pt>
                <c:pt idx="60">
                  <c:v>4.1736656365683134E-2</c:v>
                </c:pt>
                <c:pt idx="61">
                  <c:v>4.1669044123936301E-2</c:v>
                </c:pt>
                <c:pt idx="62">
                  <c:v>4.1608108611813473E-2</c:v>
                </c:pt>
                <c:pt idx="63">
                  <c:v>4.155321838911244E-2</c:v>
                </c:pt>
                <c:pt idx="64">
                  <c:v>4.1503799549458979E-2</c:v>
                </c:pt>
                <c:pt idx="65">
                  <c:v>4.1459330529287707E-2</c:v>
                </c:pt>
                <c:pt idx="66">
                  <c:v>4.1419337414563953E-2</c:v>
                </c:pt>
                <c:pt idx="67">
                  <c:v>4.1383389688861433E-2</c:v>
                </c:pt>
                <c:pt idx="68">
                  <c:v>4.1351096374301538E-2</c:v>
                </c:pt>
                <c:pt idx="69">
                  <c:v>4.1322102523481584E-2</c:v>
                </c:pt>
                <c:pt idx="70">
                  <c:v>4.1296086026085511E-2</c:v>
                </c:pt>
                <c:pt idx="71">
                  <c:v>4.1272754698561134E-2</c:v>
                </c:pt>
                <c:pt idx="72">
                  <c:v>4.1251843629209417E-2</c:v>
                </c:pt>
                <c:pt idx="73">
                  <c:v>4.1233112754386243E-2</c:v>
                </c:pt>
                <c:pt idx="74">
                  <c:v>4.1216344644366638E-2</c:v>
                </c:pt>
                <c:pt idx="75">
                  <c:v>4.1201342479849822E-2</c:v>
                </c:pt>
                <c:pt idx="76">
                  <c:v>4.1187928202160738E-2</c:v>
                </c:pt>
                <c:pt idx="77">
                  <c:v>4.1175940821987535E-2</c:v>
                </c:pt>
                <c:pt idx="78">
                  <c:v>4.1165234873033731E-2</c:v>
                </c:pt>
                <c:pt idx="79">
                  <c:v>4.1155678998298098E-2</c:v>
                </c:pt>
                <c:pt idx="80">
                  <c:v>4.1147154657858044E-2</c:v>
                </c:pt>
                <c:pt idx="81">
                  <c:v>4.113955494805116E-2</c:v>
                </c:pt>
                <c:pt idx="82">
                  <c:v>4.1132783522847507E-2</c:v>
                </c:pt>
                <c:pt idx="83">
                  <c:v>4.1126753609000699E-2</c:v>
                </c:pt>
                <c:pt idx="84">
                  <c:v>4.1121387107274976E-2</c:v>
                </c:pt>
                <c:pt idx="85">
                  <c:v>4.1116613772681297E-2</c:v>
                </c:pt>
                <c:pt idx="86">
                  <c:v>4.1112370467227634E-2</c:v>
                </c:pt>
                <c:pt idx="87">
                  <c:v>4.1108600479207592E-2</c:v>
                </c:pt>
                <c:pt idx="88">
                  <c:v>4.1105252903523043E-2</c:v>
                </c:pt>
                <c:pt idx="89">
                  <c:v>4.1102282077967074E-2</c:v>
                </c:pt>
                <c:pt idx="90">
                  <c:v>4.1099647070788968E-2</c:v>
                </c:pt>
                <c:pt idx="91">
                  <c:v>4.1097311215225786E-2</c:v>
                </c:pt>
                <c:pt idx="92">
                  <c:v>4.109524168702023E-2</c:v>
                </c:pt>
                <c:pt idx="93">
                  <c:v>4.1093409121253976E-2</c:v>
                </c:pt>
                <c:pt idx="94">
                  <c:v>4.1091787265111944E-2</c:v>
                </c:pt>
                <c:pt idx="95">
                  <c:v>4.1090352663458639E-2</c:v>
                </c:pt>
                <c:pt idx="96">
                  <c:v>4.1089084374353844E-2</c:v>
                </c:pt>
                <c:pt idx="97">
                  <c:v>4.1087963711863427E-2</c:v>
                </c:pt>
                <c:pt idx="98">
                  <c:v>4.1086974013733242E-2</c:v>
                </c:pt>
                <c:pt idx="99">
                  <c:v>4.1086100431691031E-2</c:v>
                </c:pt>
                <c:pt idx="100">
                  <c:v>4.1085329742323859E-2</c:v>
                </c:pt>
                <c:pt idx="101">
                  <c:v>4.1084650176648155E-2</c:v>
                </c:pt>
                <c:pt idx="102">
                  <c:v>4.1084051266646701E-2</c:v>
                </c:pt>
                <c:pt idx="103">
                  <c:v>4.1083523707192128E-2</c:v>
                </c:pt>
                <c:pt idx="104">
                  <c:v>4.1083059231911544E-2</c:v>
                </c:pt>
                <c:pt idx="105">
                  <c:v>4.1082650501671203E-2</c:v>
                </c:pt>
                <c:pt idx="106">
                  <c:v>4.1082291004475226E-2</c:v>
                </c:pt>
                <c:pt idx="107">
                  <c:v>4.1081974965678607E-2</c:v>
                </c:pt>
                <c:pt idx="108">
                  <c:v>4.1081697267512443E-2</c:v>
                </c:pt>
                <c:pt idx="109">
                  <c:v>4.1081453377009407E-2</c:v>
                </c:pt>
                <c:pt idx="110">
                  <c:v>4.1081239281500342E-2</c:v>
                </c:pt>
                <c:pt idx="111">
                  <c:v>4.1081051430928862E-2</c:v>
                </c:pt>
                <c:pt idx="112">
                  <c:v>4.1080886686300493E-2</c:v>
                </c:pt>
                <c:pt idx="113">
                  <c:v>4.1080742273646983E-2</c:v>
                </c:pt>
                <c:pt idx="114">
                  <c:v>4.1080615742944783E-2</c:v>
                </c:pt>
                <c:pt idx="115">
                  <c:v>4.1080504931480043E-2</c:v>
                </c:pt>
                <c:pt idx="116">
                  <c:v>4.1080407931201594E-2</c:v>
                </c:pt>
                <c:pt idx="117">
                  <c:v>4.1080323059647463E-2</c:v>
                </c:pt>
                <c:pt idx="118">
                  <c:v>4.108024883407134E-2</c:v>
                </c:pt>
                <c:pt idx="119">
                  <c:v>4.1080183948432124E-2</c:v>
                </c:pt>
                <c:pt idx="120">
                  <c:v>4.108012725294316E-2</c:v>
                </c:pt>
                <c:pt idx="121">
                  <c:v>4.108007773590841E-2</c:v>
                </c:pt>
                <c:pt idx="122">
                  <c:v>4.1080034507599984E-2</c:v>
                </c:pt>
                <c:pt idx="123">
                  <c:v>4.1079996785956974E-2</c:v>
                </c:pt>
                <c:pt idx="124">
                  <c:v>4.1079963883907659E-2</c:v>
                </c:pt>
                <c:pt idx="125">
                  <c:v>4.1079935198137837E-2</c:v>
                </c:pt>
                <c:pt idx="126">
                  <c:v>4.1079910199146502E-2</c:v>
                </c:pt>
                <c:pt idx="127">
                  <c:v>4.1079888422446642E-2</c:v>
                </c:pt>
                <c:pt idx="128">
                  <c:v>4.1079869460783978E-2</c:v>
                </c:pt>
                <c:pt idx="129">
                  <c:v>4.107985295726E-2</c:v>
                </c:pt>
                <c:pt idx="130">
                  <c:v>4.1079838599257727E-2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3D5-49BC-944E-ABFD9D99C94F}"/>
            </c:ext>
          </c:extLst>
        </c:ser>
        <c:ser>
          <c:idx val="2"/>
          <c:order val="2"/>
          <c:tx>
            <c:v>2 mm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2x F12'!$C$121:$C$250</c:f>
              <c:numCache>
                <c:formatCode>0.0000</c:formatCode>
                <c:ptCount val="130"/>
                <c:pt idx="0">
                  <c:v>0.5046105621012853</c:v>
                </c:pt>
                <c:pt idx="1">
                  <c:v>0.5006659374626542</c:v>
                </c:pt>
                <c:pt idx="2">
                  <c:v>0.49462177154255654</c:v>
                </c:pt>
                <c:pt idx="3">
                  <c:v>0.48754090958077301</c:v>
                </c:pt>
                <c:pt idx="4">
                  <c:v>0.47979613823638489</c:v>
                </c:pt>
                <c:pt idx="5">
                  <c:v>0.4716079763554466</c:v>
                </c:pt>
                <c:pt idx="6">
                  <c:v>0.46312744231029196</c:v>
                </c:pt>
                <c:pt idx="7">
                  <c:v>0.45446542462146078</c:v>
                </c:pt>
                <c:pt idx="8">
                  <c:v>0.44570647582092499</c:v>
                </c:pt>
                <c:pt idx="9">
                  <c:v>0.43691645178402455</c:v>
                </c:pt>
                <c:pt idx="10">
                  <c:v>0.42814724102423285</c:v>
                </c:pt>
                <c:pt idx="11">
                  <c:v>0.34745297062303343</c:v>
                </c:pt>
                <c:pt idx="12">
                  <c:v>0.28460906573815481</c:v>
                </c:pt>
                <c:pt idx="13">
                  <c:v>0.23762117536917296</c:v>
                </c:pt>
                <c:pt idx="14">
                  <c:v>0.20234060854764827</c:v>
                </c:pt>
                <c:pt idx="15">
                  <c:v>0.17541520842080835</c:v>
                </c:pt>
                <c:pt idx="16">
                  <c:v>0.15447568900576991</c:v>
                </c:pt>
                <c:pt idx="17">
                  <c:v>0.13789176560020033</c:v>
                </c:pt>
                <c:pt idx="18">
                  <c:v>0.12453710639983948</c:v>
                </c:pt>
                <c:pt idx="19">
                  <c:v>0.11362216117810507</c:v>
                </c:pt>
                <c:pt idx="20">
                  <c:v>0.10458349088137701</c:v>
                </c:pt>
                <c:pt idx="21">
                  <c:v>9.7011569549507071E-2</c:v>
                </c:pt>
                <c:pt idx="22">
                  <c:v>9.0603431238832619E-2</c:v>
                </c:pt>
                <c:pt idx="23">
                  <c:v>8.5131199208300798E-2</c:v>
                </c:pt>
                <c:pt idx="24">
                  <c:v>8.0420829604634148E-2</c:v>
                </c:pt>
                <c:pt idx="25">
                  <c:v>7.6337508955752489E-2</c:v>
                </c:pt>
                <c:pt idx="26">
                  <c:v>7.2775453531205028E-2</c:v>
                </c:pt>
                <c:pt idx="27">
                  <c:v>6.9650668537736757E-2</c:v>
                </c:pt>
                <c:pt idx="28">
                  <c:v>6.6895729948011018E-2</c:v>
                </c:pt>
                <c:pt idx="29">
                  <c:v>6.4455970267693716E-2</c:v>
                </c:pt>
                <c:pt idx="30">
                  <c:v>6.2286653387020455E-2</c:v>
                </c:pt>
                <c:pt idx="31">
                  <c:v>6.035085609409372E-2</c:v>
                </c:pt>
                <c:pt idx="32">
                  <c:v>5.8617861170277501E-2</c:v>
                </c:pt>
                <c:pt idx="33">
                  <c:v>5.7061925447443151E-2</c:v>
                </c:pt>
                <c:pt idx="34">
                  <c:v>5.5661325891955417E-2</c:v>
                </c:pt>
                <c:pt idx="35">
                  <c:v>5.4397614087046277E-2</c:v>
                </c:pt>
                <c:pt idx="36">
                  <c:v>5.3255028517311169E-2</c:v>
                </c:pt>
                <c:pt idx="37">
                  <c:v>5.222002748615806E-2</c:v>
                </c:pt>
                <c:pt idx="38">
                  <c:v>5.1280915079350155E-2</c:v>
                </c:pt>
                <c:pt idx="39">
                  <c:v>5.0427539500946562E-2</c:v>
                </c:pt>
                <c:pt idx="40">
                  <c:v>4.9651048146924205E-2</c:v>
                </c:pt>
                <c:pt idx="41">
                  <c:v>4.8943687490483348E-2</c:v>
                </c:pt>
                <c:pt idx="42">
                  <c:v>4.8298638607860912E-2</c:v>
                </c:pt>
                <c:pt idx="43">
                  <c:v>4.770988123761627E-2</c:v>
                </c:pt>
                <c:pt idx="44">
                  <c:v>4.7172080825775821E-2</c:v>
                </c:pt>
                <c:pt idx="45">
                  <c:v>4.6680494196589394E-2</c:v>
                </c:pt>
                <c:pt idx="46">
                  <c:v>4.6230890399467074E-2</c:v>
                </c:pt>
                <c:pt idx="47">
                  <c:v>4.5819483986296948E-2</c:v>
                </c:pt>
                <c:pt idx="48">
                  <c:v>4.5442878520590264E-2</c:v>
                </c:pt>
                <c:pt idx="49">
                  <c:v>4.5098018548253363E-2</c:v>
                </c:pt>
                <c:pt idx="50">
                  <c:v>4.4782148597138215E-2</c:v>
                </c:pt>
                <c:pt idx="51">
                  <c:v>4.4492778039762315E-2</c:v>
                </c:pt>
                <c:pt idx="52">
                  <c:v>4.4227650866473685E-2</c:v>
                </c:pt>
                <c:pt idx="53">
                  <c:v>4.3984719586830832E-2</c:v>
                </c:pt>
                <c:pt idx="54">
                  <c:v>4.3762122614212293E-2</c:v>
                </c:pt>
                <c:pt idx="55">
                  <c:v>4.355816459968908E-2</c:v>
                </c:pt>
                <c:pt idx="56">
                  <c:v>4.3371299271420055E-2</c:v>
                </c:pt>
                <c:pt idx="57">
                  <c:v>4.3200114409484486E-2</c:v>
                </c:pt>
                <c:pt idx="58">
                  <c:v>4.3043318646448211E-2</c:v>
                </c:pt>
                <c:pt idx="59">
                  <c:v>4.2899729833661443E-2</c:v>
                </c:pt>
                <c:pt idx="60">
                  <c:v>4.2768264754353594E-2</c:v>
                </c:pt>
                <c:pt idx="61">
                  <c:v>4.2647929998645452E-2</c:v>
                </c:pt>
                <c:pt idx="62">
                  <c:v>4.2537813843936484E-2</c:v>
                </c:pt>
                <c:pt idx="63">
                  <c:v>4.2437079007779425E-2</c:v>
                </c:pt>
                <c:pt idx="64">
                  <c:v>4.2344956160158431E-2</c:v>
                </c:pt>
                <c:pt idx="65">
                  <c:v>4.2260738098714473E-2</c:v>
                </c:pt>
                <c:pt idx="66">
                  <c:v>4.218377450445638E-2</c:v>
                </c:pt>
                <c:pt idx="67">
                  <c:v>4.2113467207304051E-2</c:v>
                </c:pt>
                <c:pt idx="68">
                  <c:v>4.2049265900793983E-2</c:v>
                </c:pt>
                <c:pt idx="69">
                  <c:v>4.1990664253735779E-2</c:v>
                </c:pt>
                <c:pt idx="70">
                  <c:v>4.1937196373787275E-2</c:v>
                </c:pt>
                <c:pt idx="71">
                  <c:v>4.1888433584019356E-2</c:v>
                </c:pt>
                <c:pt idx="72">
                  <c:v>4.1843981478738121E-2</c:v>
                </c:pt>
                <c:pt idx="73">
                  <c:v>4.1803477229263294E-2</c:v>
                </c:pt>
                <c:pt idx="74">
                  <c:v>4.1766587114144826E-2</c:v>
                </c:pt>
                <c:pt idx="75">
                  <c:v>4.1733004251534089E-2</c:v>
                </c:pt>
                <c:pt idx="76">
                  <c:v>4.170244651419458E-2</c:v>
                </c:pt>
                <c:pt idx="77">
                  <c:v>4.1674654610009437E-2</c:v>
                </c:pt>
                <c:pt idx="78">
                  <c:v>4.1649390312879987E-2</c:v>
                </c:pt>
                <c:pt idx="79">
                  <c:v>4.1626434830658886E-2</c:v>
                </c:pt>
                <c:pt idx="80">
                  <c:v>4.1605587298268243E-2</c:v>
                </c:pt>
                <c:pt idx="81">
                  <c:v>4.1586663385451653E-2</c:v>
                </c:pt>
                <c:pt idx="82">
                  <c:v>4.156949400973093E-2</c:v>
                </c:pt>
                <c:pt idx="83">
                  <c:v>4.1553924146110019E-2</c:v>
                </c:pt>
                <c:pt idx="84">
                  <c:v>4.1539811725911251E-2</c:v>
                </c:pt>
                <c:pt idx="85">
                  <c:v>4.1527026617862915E-2</c:v>
                </c:pt>
                <c:pt idx="86">
                  <c:v>4.1515449685197624E-2</c:v>
                </c:pt>
                <c:pt idx="87">
                  <c:v>4.1504971913081813E-2</c:v>
                </c:pt>
                <c:pt idx="88">
                  <c:v>4.1495493601190064E-2</c:v>
                </c:pt>
                <c:pt idx="89">
                  <c:v>4.1486923616673298E-2</c:v>
                </c:pt>
                <c:pt idx="90">
                  <c:v>4.1479178703156004E-2</c:v>
                </c:pt>
                <c:pt idx="91">
                  <c:v>4.1472182841741367E-2</c:v>
                </c:pt>
                <c:pt idx="92">
                  <c:v>4.146586666031097E-2</c:v>
                </c:pt>
                <c:pt idx="93">
                  <c:v>4.146016688768215E-2</c:v>
                </c:pt>
                <c:pt idx="94">
                  <c:v>4.1455025849436375E-2</c:v>
                </c:pt>
                <c:pt idx="95">
                  <c:v>4.1450391002458266E-2</c:v>
                </c:pt>
                <c:pt idx="96">
                  <c:v>4.1446214505432545E-2</c:v>
                </c:pt>
                <c:pt idx="97">
                  <c:v>4.144245282273492E-2</c:v>
                </c:pt>
                <c:pt idx="98">
                  <c:v>4.1439066359327731E-2</c:v>
                </c:pt>
                <c:pt idx="99">
                  <c:v>4.1436019124431858E-2</c:v>
                </c:pt>
                <c:pt idx="100">
                  <c:v>4.1433278421895481E-2</c:v>
                </c:pt>
                <c:pt idx="101">
                  <c:v>4.1430814565318747E-2</c:v>
                </c:pt>
                <c:pt idx="102">
                  <c:v>4.1428600616122462E-2</c:v>
                </c:pt>
                <c:pt idx="103">
                  <c:v>4.1426612142869433E-2</c:v>
                </c:pt>
                <c:pt idx="104">
                  <c:v>4.1424827000259741E-2</c:v>
                </c:pt>
                <c:pt idx="105">
                  <c:v>4.1423225126326818E-2</c:v>
                </c:pt>
                <c:pt idx="106">
                  <c:v>4.1421788356460321E-2</c:v>
                </c:pt>
                <c:pt idx="107">
                  <c:v>4.142050025297464E-2</c:v>
                </c:pt>
                <c:pt idx="108">
                  <c:v>4.1419345949029372E-2</c:v>
                </c:pt>
                <c:pt idx="109">
                  <c:v>4.1418312005790034E-2</c:v>
                </c:pt>
                <c:pt idx="110">
                  <c:v>4.1417386281794435E-2</c:v>
                </c:pt>
                <c:pt idx="111">
                  <c:v>4.141655781356255E-2</c:v>
                </c:pt>
                <c:pt idx="112">
                  <c:v>4.141581670655587E-2</c:v>
                </c:pt>
                <c:pt idx="113">
                  <c:v>4.1415154035655925E-2</c:v>
                </c:pt>
                <c:pt idx="114">
                  <c:v>4.1414561754391795E-2</c:v>
                </c:pt>
                <c:pt idx="115">
                  <c:v>4.14140326122025E-2</c:v>
                </c:pt>
                <c:pt idx="116">
                  <c:v>4.1413560079073007E-2</c:v>
                </c:pt>
                <c:pt idx="117">
                  <c:v>4.1413138276931528E-2</c:v>
                </c:pt>
                <c:pt idx="118">
                  <c:v>4.1412761917242566E-2</c:v>
                </c:pt>
                <c:pt idx="119">
                  <c:v>4.1412426244272424E-2</c:v>
                </c:pt>
                <c:pt idx="120">
                  <c:v>4.1412126983544975E-2</c:v>
                </c:pt>
                <c:pt idx="121">
                  <c:v>4.1411860295042437E-2</c:v>
                </c:pt>
                <c:pt idx="122">
                  <c:v>4.1411622730741067E-2</c:v>
                </c:pt>
                <c:pt idx="123">
                  <c:v>4.1411411196104399E-2</c:v>
                </c:pt>
                <c:pt idx="124">
                  <c:v>4.1411222915186625E-2</c:v>
                </c:pt>
                <c:pt idx="125">
                  <c:v>4.1411055399027071E-2</c:v>
                </c:pt>
                <c:pt idx="126">
                  <c:v>4.141090641704271E-2</c:v>
                </c:pt>
                <c:pt idx="127">
                  <c:v>4.1410773971149784E-2</c:v>
                </c:pt>
                <c:pt idx="128">
                  <c:v>4.1410656272368222E-2</c:v>
                </c:pt>
                <c:pt idx="129">
                  <c:v>4.1410551719682887E-2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3D5-49BC-944E-ABFD9D99C9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K; push/pull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1mm 2x F12'!$F$126:$F$251</c:f>
              <c:numCache>
                <c:formatCode>0.0000</c:formatCode>
                <c:ptCount val="126"/>
                <c:pt idx="0">
                  <c:v>0.59130574261135604</c:v>
                </c:pt>
                <c:pt idx="1">
                  <c:v>0.57516033018664192</c:v>
                </c:pt>
                <c:pt idx="2">
                  <c:v>0.55953813722063683</c:v>
                </c:pt>
                <c:pt idx="3">
                  <c:v>0.54442496921982675</c:v>
                </c:pt>
                <c:pt idx="4">
                  <c:v>0.52980637746812664</c:v>
                </c:pt>
                <c:pt idx="5">
                  <c:v>0.5156677712304405</c:v>
                </c:pt>
                <c:pt idx="6">
                  <c:v>0.3975249557576937</c:v>
                </c:pt>
                <c:pt idx="7">
                  <c:v>0.31261276702925944</c:v>
                </c:pt>
                <c:pt idx="8">
                  <c:v>0.25068473849001172</c:v>
                </c:pt>
                <c:pt idx="9">
                  <c:v>0.20465589620830488</c:v>
                </c:pt>
                <c:pt idx="10">
                  <c:v>0.16976847198236056</c:v>
                </c:pt>
                <c:pt idx="11">
                  <c:v>0.14282760005142908</c:v>
                </c:pt>
                <c:pt idx="12">
                  <c:v>0.12166236544691225</c:v>
                </c:pt>
                <c:pt idx="13">
                  <c:v>0.10477306798424313</c:v>
                </c:pt>
                <c:pt idx="14">
                  <c:v>9.2800668510385015E-2</c:v>
                </c:pt>
                <c:pt idx="15">
                  <c:v>8.2859884149295224E-2</c:v>
                </c:pt>
                <c:pt idx="16">
                  <c:v>7.4847861404137378E-2</c:v>
                </c:pt>
                <c:pt idx="17">
                  <c:v>6.8297557835824405E-2</c:v>
                </c:pt>
                <c:pt idx="18">
                  <c:v>6.2875590263132178E-2</c:v>
                </c:pt>
                <c:pt idx="19">
                  <c:v>5.8338996611326917E-2</c:v>
                </c:pt>
                <c:pt idx="20">
                  <c:v>5.450736189434166E-2</c:v>
                </c:pt>
                <c:pt idx="21">
                  <c:v>5.1244428196570949E-2</c:v>
                </c:pt>
                <c:pt idx="22">
                  <c:v>4.8445696977220565E-2</c:v>
                </c:pt>
                <c:pt idx="23">
                  <c:v>4.6029902703315348E-2</c:v>
                </c:pt>
                <c:pt idx="24">
                  <c:v>4.3933040311877621E-2</c:v>
                </c:pt>
                <c:pt idx="25">
                  <c:v>4.2104110427323378E-2</c:v>
                </c:pt>
                <c:pt idx="26">
                  <c:v>4.050204096972311E-2</c:v>
                </c:pt>
                <c:pt idx="27">
                  <c:v>3.9093427945387206E-2</c:v>
                </c:pt>
                <c:pt idx="28">
                  <c:v>3.7850855544221171E-2</c:v>
                </c:pt>
                <c:pt idx="29">
                  <c:v>3.6751631804055024E-2</c:v>
                </c:pt>
                <c:pt idx="30">
                  <c:v>3.5776826358004464E-2</c:v>
                </c:pt>
                <c:pt idx="31">
                  <c:v>3.4910530488744963E-2</c:v>
                </c:pt>
                <c:pt idx="32">
                  <c:v>3.4139282662737469E-2</c:v>
                </c:pt>
                <c:pt idx="33">
                  <c:v>3.3451618561727708E-2</c:v>
                </c:pt>
                <c:pt idx="34">
                  <c:v>3.283771571188087E-2</c:v>
                </c:pt>
                <c:pt idx="35">
                  <c:v>3.2289110659075047E-2</c:v>
                </c:pt>
                <c:pt idx="36">
                  <c:v>3.1798472260655943E-2</c:v>
                </c:pt>
                <c:pt idx="37">
                  <c:v>3.13594187347409E-2</c:v>
                </c:pt>
                <c:pt idx="38">
                  <c:v>3.0966369086085407E-2</c:v>
                </c:pt>
                <c:pt idx="39">
                  <c:v>3.0614421727084156E-2</c:v>
                </c:pt>
                <c:pt idx="40">
                  <c:v>3.0299254752043758E-2</c:v>
                </c:pt>
                <c:pt idx="41">
                  <c:v>3.0017043555674722E-2</c:v>
                </c:pt>
                <c:pt idx="42">
                  <c:v>2.9764392421435842E-2</c:v>
                </c:pt>
                <c:pt idx="43">
                  <c:v>2.9538277419665759E-2</c:v>
                </c:pt>
                <c:pt idx="44">
                  <c:v>2.9335998505482273E-2</c:v>
                </c:pt>
                <c:pt idx="45">
                  <c:v>2.9155139133098404E-2</c:v>
                </c:pt>
                <c:pt idx="46">
                  <c:v>2.8993532036492239E-2</c:v>
                </c:pt>
                <c:pt idx="47">
                  <c:v>2.8849230088465738E-2</c:v>
                </c:pt>
                <c:pt idx="48">
                  <c:v>2.872048135755843E-2</c:v>
                </c:pt>
                <c:pt idx="49">
                  <c:v>2.8605707647440394E-2</c:v>
                </c:pt>
                <c:pt idx="50">
                  <c:v>2.850348593564957E-2</c:v>
                </c:pt>
                <c:pt idx="51">
                  <c:v>2.8412532234969312E-2</c:v>
                </c:pt>
                <c:pt idx="52">
                  <c:v>2.8331687486798075E-2</c:v>
                </c:pt>
                <c:pt idx="53">
                  <c:v>2.8259905165727545E-2</c:v>
                </c:pt>
                <c:pt idx="54">
                  <c:v>2.8196240331457997E-2</c:v>
                </c:pt>
                <c:pt idx="55">
                  <c:v>2.8139839910668863E-2</c:v>
                </c:pt>
                <c:pt idx="56">
                  <c:v>2.8089934029513926E-2</c:v>
                </c:pt>
                <c:pt idx="57">
                  <c:v>2.8045828248596222E-2</c:v>
                </c:pt>
                <c:pt idx="58">
                  <c:v>2.8006896577851579E-2</c:v>
                </c:pt>
                <c:pt idx="59">
                  <c:v>2.797257516973994E-2</c:v>
                </c:pt>
                <c:pt idx="60">
                  <c:v>2.7942356606326279E-2</c:v>
                </c:pt>
                <c:pt idx="61">
                  <c:v>2.7915784709894056E-2</c:v>
                </c:pt>
                <c:pt idx="62">
                  <c:v>2.7892449818222042E-2</c:v>
                </c:pt>
                <c:pt idx="63">
                  <c:v>2.7871984475020616E-2</c:v>
                </c:pt>
                <c:pt idx="64">
                  <c:v>2.7854059493642981E-2</c:v>
                </c:pt>
                <c:pt idx="65">
                  <c:v>2.7838380358372165E-2</c:v>
                </c:pt>
                <c:pt idx="66">
                  <c:v>2.7824683932597155E-2</c:v>
                </c:pt>
                <c:pt idx="67">
                  <c:v>2.7812735447249288E-2</c:v>
                </c:pt>
                <c:pt idx="68">
                  <c:v>2.780232574615471E-2</c:v>
                </c:pt>
                <c:pt idx="69">
                  <c:v>2.7793268767621483E-2</c:v>
                </c:pt>
                <c:pt idx="70">
                  <c:v>2.7785399243746418E-2</c:v>
                </c:pt>
                <c:pt idx="71">
                  <c:v>2.7778570600700089E-2</c:v>
                </c:pt>
                <c:pt idx="72">
                  <c:v>2.7772653044713387E-2</c:v>
                </c:pt>
                <c:pt idx="73">
                  <c:v>2.7767531819714301E-2</c:v>
                </c:pt>
                <c:pt idx="74">
                  <c:v>2.7763105623603908E-2</c:v>
                </c:pt>
                <c:pt idx="75">
                  <c:v>2.7759285171060587E-2</c:v>
                </c:pt>
                <c:pt idx="76">
                  <c:v>2.7755991891555046E-2</c:v>
                </c:pt>
                <c:pt idx="77">
                  <c:v>2.7753156751971979E-2</c:v>
                </c:pt>
                <c:pt idx="78">
                  <c:v>2.7750719193888301E-2</c:v>
                </c:pt>
                <c:pt idx="79">
                  <c:v>2.7748626176166361E-2</c:v>
                </c:pt>
                <c:pt idx="80">
                  <c:v>2.7746831314095118E-2</c:v>
                </c:pt>
                <c:pt idx="81">
                  <c:v>2.7745294106859209E-2</c:v>
                </c:pt>
                <c:pt idx="82">
                  <c:v>2.7743979245641395E-2</c:v>
                </c:pt>
                <c:pt idx="83">
                  <c:v>2.7742855995169135E-2</c:v>
                </c:pt>
                <c:pt idx="84">
                  <c:v>2.7741897642004416E-2</c:v>
                </c:pt>
                <c:pt idx="85">
                  <c:v>2.774108100334639E-2</c:v>
                </c:pt>
                <c:pt idx="86">
                  <c:v>2.774038599057E-2</c:v>
                </c:pt>
                <c:pt idx="87">
                  <c:v>2.7739795222159063E-2</c:v>
                </c:pt>
                <c:pt idx="88">
                  <c:v>2.7739293681109615E-2</c:v>
                </c:pt>
                <c:pt idx="89">
                  <c:v>2.7738868412276976E-2</c:v>
                </c:pt>
                <c:pt idx="90">
                  <c:v>2.7738508255518084E-2</c:v>
                </c:pt>
                <c:pt idx="91">
                  <c:v>2.7738203610838369E-2</c:v>
                </c:pt>
                <c:pt idx="92">
                  <c:v>2.7737946232089278E-2</c:v>
                </c:pt>
                <c:pt idx="93">
                  <c:v>2.7737729046078703E-2</c:v>
                </c:pt>
                <c:pt idx="94">
                  <c:v>2.7737545994251833E-2</c:v>
                </c:pt>
                <c:pt idx="95">
                  <c:v>2.7737391894374588E-2</c:v>
                </c:pt>
                <c:pt idx="96">
                  <c:v>2.7737262319906333E-2</c:v>
                </c:pt>
                <c:pt idx="97">
                  <c:v>2.7737153494983315E-2</c:v>
                </c:pt>
                <c:pt idx="98">
                  <c:v>2.7737062203150316E-2</c:v>
                </c:pt>
                <c:pt idx="99">
                  <c:v>2.7736985708175625E-2</c:v>
                </c:pt>
                <c:pt idx="100">
                  <c:v>2.7736921685465106E-2</c:v>
                </c:pt>
                <c:pt idx="101">
                  <c:v>2.7736868162755075E-2</c:v>
                </c:pt>
                <c:pt idx="102">
                  <c:v>2.7736823468912795E-2</c:v>
                </c:pt>
                <c:pt idx="103">
                  <c:v>2.77367861898076E-2</c:v>
                </c:pt>
                <c:pt idx="104">
                  <c:v>2.7736755130337066E-2</c:v>
                </c:pt>
                <c:pt idx="105">
                  <c:v>2.7736729281801188E-2</c:v>
                </c:pt>
                <c:pt idx="106">
                  <c:v>2.7736707793915152E-2</c:v>
                </c:pt>
                <c:pt idx="107">
                  <c:v>2.7736689950838146E-2</c:v>
                </c:pt>
                <c:pt idx="108">
                  <c:v>2.773667515067323E-2</c:v>
                </c:pt>
                <c:pt idx="109">
                  <c:v>2.773666288796198E-2</c:v>
                </c:pt>
                <c:pt idx="110">
                  <c:v>2.773665273875876E-2</c:v>
                </c:pt>
                <c:pt idx="111">
                  <c:v>2.7736644347923091E-2</c:v>
                </c:pt>
                <c:pt idx="112">
                  <c:v>2.7736637418316373E-2</c:v>
                </c:pt>
                <c:pt idx="113">
                  <c:v>2.7736631701630692E-2</c:v>
                </c:pt>
                <c:pt idx="114">
                  <c:v>2.7736626990614372E-2</c:v>
                </c:pt>
                <c:pt idx="115">
                  <c:v>2.7736623112490699E-2</c:v>
                </c:pt>
                <c:pt idx="116">
                  <c:v>2.773661992339466E-2</c:v>
                </c:pt>
                <c:pt idx="117">
                  <c:v>2.7736617303676589E-2</c:v>
                </c:pt>
                <c:pt idx="118">
                  <c:v>2.7736615153943159E-2</c:v>
                </c:pt>
                <c:pt idx="119">
                  <c:v>2.7736613391724417E-2</c:v>
                </c:pt>
                <c:pt idx="120">
                  <c:v>2.7736611948671691E-2</c:v>
                </c:pt>
                <c:pt idx="121">
                  <c:v>2.7736610768204984E-2</c:v>
                </c:pt>
                <c:pt idx="122">
                  <c:v>2.7736609803540202E-2</c:v>
                </c:pt>
                <c:pt idx="123">
                  <c:v>2.7736609016037285E-2</c:v>
                </c:pt>
                <c:pt idx="124">
                  <c:v>2.7736608373818656E-2</c:v>
                </c:pt>
                <c:pt idx="125">
                  <c:v>2.7736607850615342E-2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290-4E9F-957C-EBD2B671D069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2x F12'!$F$126:$F$251</c:f>
              <c:numCache>
                <c:formatCode>0.0000</c:formatCode>
                <c:ptCount val="126"/>
                <c:pt idx="0">
                  <c:v>0.4181956702663619</c:v>
                </c:pt>
                <c:pt idx="1">
                  <c:v>0.41485403600484594</c:v>
                </c:pt>
                <c:pt idx="2">
                  <c:v>0.40970870501433365</c:v>
                </c:pt>
                <c:pt idx="3">
                  <c:v>0.40367006990444521</c:v>
                </c:pt>
                <c:pt idx="4">
                  <c:v>0.39705980028599813</c:v>
                </c:pt>
                <c:pt idx="5">
                  <c:v>0.39006883382131835</c:v>
                </c:pt>
                <c:pt idx="6">
                  <c:v>0.31695172969772589</c:v>
                </c:pt>
                <c:pt idx="7">
                  <c:v>0.25605979231497994</c:v>
                </c:pt>
                <c:pt idx="8">
                  <c:v>0.21038825745337364</c:v>
                </c:pt>
                <c:pt idx="9">
                  <c:v>0.17646473850909614</c:v>
                </c:pt>
                <c:pt idx="10">
                  <c:v>0.15092509830382217</c:v>
                </c:pt>
                <c:pt idx="11">
                  <c:v>0.13132346121107488</c:v>
                </c:pt>
                <c:pt idx="12">
                  <c:v>0.11598170536983968</c:v>
                </c:pt>
                <c:pt idx="13">
                  <c:v>0.10375393660970418</c:v>
                </c:pt>
                <c:pt idx="14">
                  <c:v>9.3848038635160322E-2</c:v>
                </c:pt>
                <c:pt idx="15">
                  <c:v>8.5706591779657476E-2</c:v>
                </c:pt>
                <c:pt idx="16">
                  <c:v>7.8929754302630079E-2</c:v>
                </c:pt>
                <c:pt idx="17">
                  <c:v>7.3225295971646398E-2</c:v>
                </c:pt>
                <c:pt idx="18">
                  <c:v>6.8375836585883837E-2</c:v>
                </c:pt>
                <c:pt idx="19">
                  <c:v>6.4217013406309795E-2</c:v>
                </c:pt>
                <c:pt idx="20">
                  <c:v>6.0622673575709385E-2</c:v>
                </c:pt>
                <c:pt idx="21">
                  <c:v>5.7494653179506097E-2</c:v>
                </c:pt>
                <c:pt idx="22">
                  <c:v>5.4755601881805241E-2</c:v>
                </c:pt>
                <c:pt idx="23">
                  <c:v>5.2343864391806452E-2</c:v>
                </c:pt>
                <c:pt idx="24">
                  <c:v>5.0209774020656441E-2</c:v>
                </c:pt>
                <c:pt idx="25">
                  <c:v>4.8312930989516646E-2</c:v>
                </c:pt>
                <c:pt idx="26">
                  <c:v>4.6620177699851335E-2</c:v>
                </c:pt>
                <c:pt idx="27">
                  <c:v>4.5104074175554586E-2</c:v>
                </c:pt>
                <c:pt idx="28">
                  <c:v>4.3741737146956276E-2</c:v>
                </c:pt>
                <c:pt idx="29">
                  <c:v>4.2513946748857182E-2</c:v>
                </c:pt>
                <c:pt idx="30">
                  <c:v>4.1404452415410957E-2</c:v>
                </c:pt>
                <c:pt idx="31">
                  <c:v>4.0399428631958362E-2</c:v>
                </c:pt>
                <c:pt idx="32">
                  <c:v>3.9487044553958413E-2</c:v>
                </c:pt>
                <c:pt idx="33">
                  <c:v>3.8657120958298985E-2</c:v>
                </c:pt>
                <c:pt idx="34">
                  <c:v>3.7900854765252762E-2</c:v>
                </c:pt>
                <c:pt idx="35">
                  <c:v>3.7210596273243288E-2</c:v>
                </c:pt>
                <c:pt idx="36">
                  <c:v>3.6579667835271064E-2</c:v>
                </c:pt>
                <c:pt idx="37">
                  <c:v>3.6002215354291642E-2</c:v>
                </c:pt>
                <c:pt idx="38">
                  <c:v>3.5473085948213245E-2</c:v>
                </c:pt>
                <c:pt idx="39">
                  <c:v>3.498772661816732E-2</c:v>
                </c:pt>
                <c:pt idx="40">
                  <c:v>3.4542099877223183E-2</c:v>
                </c:pt>
                <c:pt idx="41">
                  <c:v>3.4132613154457044E-2</c:v>
                </c:pt>
                <c:pt idx="42">
                  <c:v>3.3756059448906667E-2</c:v>
                </c:pt>
                <c:pt idx="43">
                  <c:v>3.340956721873356E-2</c:v>
                </c:pt>
                <c:pt idx="44">
                  <c:v>3.3090557889068339E-2</c:v>
                </c:pt>
                <c:pt idx="45">
                  <c:v>3.2796709674329981E-2</c:v>
                </c:pt>
                <c:pt idx="46">
                  <c:v>3.2525926657259396E-2</c:v>
                </c:pt>
                <c:pt idx="47">
                  <c:v>3.2276312262503361E-2</c:v>
                </c:pt>
                <c:pt idx="48">
                  <c:v>3.2046146418668014E-2</c:v>
                </c:pt>
                <c:pt idx="49">
                  <c:v>3.1833865827971604E-2</c:v>
                </c:pt>
                <c:pt idx="50">
                  <c:v>3.1638046863571065E-2</c:v>
                </c:pt>
                <c:pt idx="51">
                  <c:v>3.1457390696416128E-2</c:v>
                </c:pt>
                <c:pt idx="52">
                  <c:v>3.1290710320039168E-2</c:v>
                </c:pt>
                <c:pt idx="53">
                  <c:v>3.1136919196095441E-2</c:v>
                </c:pt>
                <c:pt idx="54">
                  <c:v>3.099502128813289E-2</c:v>
                </c:pt>
                <c:pt idx="55">
                  <c:v>3.0864102287886813E-2</c:v>
                </c:pt>
                <c:pt idx="56">
                  <c:v>3.0743321868859981E-2</c:v>
                </c:pt>
                <c:pt idx="57">
                  <c:v>3.0631906827253932E-2</c:v>
                </c:pt>
                <c:pt idx="58">
                  <c:v>3.0529144991409424E-2</c:v>
                </c:pt>
                <c:pt idx="59">
                  <c:v>3.0434379798556958E-2</c:v>
                </c:pt>
                <c:pt idx="60">
                  <c:v>3.0347005452481299E-2</c:v>
                </c:pt>
                <c:pt idx="61">
                  <c:v>3.0266462588164584E-2</c:v>
                </c:pt>
                <c:pt idx="62">
                  <c:v>3.0192234379990079E-2</c:v>
                </c:pt>
                <c:pt idx="63">
                  <c:v>3.0123843038991821E-2</c:v>
                </c:pt>
                <c:pt idx="64">
                  <c:v>3.0060846652190068E-2</c:v>
                </c:pt>
                <c:pt idx="65">
                  <c:v>3.000283632347964E-2</c:v>
                </c:pt>
                <c:pt idx="66">
                  <c:v>2.9949433581017086E-2</c:v>
                </c:pt>
                <c:pt idx="67">
                  <c:v>2.9900288020733603E-2</c:v>
                </c:pt>
                <c:pt idx="68">
                  <c:v>2.9855075159607641E-2</c:v>
                </c:pt>
                <c:pt idx="69">
                  <c:v>2.9813494475766568E-2</c:v>
                </c:pt>
                <c:pt idx="70">
                  <c:v>2.9775267615437771E-2</c:v>
                </c:pt>
                <c:pt idx="71">
                  <c:v>2.9740136749307665E-2</c:v>
                </c:pt>
                <c:pt idx="72">
                  <c:v>2.9707863063033444E-2</c:v>
                </c:pt>
                <c:pt idx="73">
                  <c:v>2.9678225368537745E-2</c:v>
                </c:pt>
                <c:pt idx="74">
                  <c:v>2.9651018824344757E-2</c:v>
                </c:pt>
                <c:pt idx="75">
                  <c:v>2.9626053754623287E-2</c:v>
                </c:pt>
                <c:pt idx="76">
                  <c:v>2.960315455782055E-2</c:v>
                </c:pt>
                <c:pt idx="77">
                  <c:v>2.9582158696825213E-2</c:v>
                </c:pt>
                <c:pt idx="78">
                  <c:v>2.956291576351321E-2</c:v>
                </c:pt>
                <c:pt idx="79">
                  <c:v>2.9545286611324151E-2</c:v>
                </c:pt>
                <c:pt idx="80">
                  <c:v>2.9529142550206326E-2</c:v>
                </c:pt>
                <c:pt idx="81">
                  <c:v>2.9514364598869039E-2</c:v>
                </c:pt>
                <c:pt idx="82">
                  <c:v>2.9500842789804568E-2</c:v>
                </c:pt>
                <c:pt idx="83">
                  <c:v>2.9488475522998554E-2</c:v>
                </c:pt>
                <c:pt idx="84">
                  <c:v>2.947716896464711E-2</c:v>
                </c:pt>
                <c:pt idx="85">
                  <c:v>2.9466836487548505E-2</c:v>
                </c:pt>
                <c:pt idx="86">
                  <c:v>2.9457398150144188E-2</c:v>
                </c:pt>
                <c:pt idx="87">
                  <c:v>2.9448780211453751E-2</c:v>
                </c:pt>
                <c:pt idx="88">
                  <c:v>2.944091467938658E-2</c:v>
                </c:pt>
                <c:pt idx="89">
                  <c:v>2.9433738890123438E-2</c:v>
                </c:pt>
                <c:pt idx="90">
                  <c:v>2.9427195116448059E-2</c:v>
                </c:pt>
                <c:pt idx="91">
                  <c:v>2.942123020307499E-2</c:v>
                </c:pt>
                <c:pt idx="92">
                  <c:v>2.9415795227168702E-2</c:v>
                </c:pt>
                <c:pt idx="93">
                  <c:v>2.9410845182381996E-2</c:v>
                </c:pt>
                <c:pt idx="94">
                  <c:v>2.9406338684861824E-2</c:v>
                </c:pt>
                <c:pt idx="95">
                  <c:v>2.940223769977908E-2</c:v>
                </c:pt>
                <c:pt idx="96">
                  <c:v>2.9398507287037256E-2</c:v>
                </c:pt>
                <c:pt idx="97">
                  <c:v>2.9395115364904693E-2</c:v>
                </c:pt>
                <c:pt idx="98">
                  <c:v>2.9392032490397315E-2</c:v>
                </c:pt>
                <c:pt idx="99">
                  <c:v>2.9389231655313992E-2</c:v>
                </c:pt>
                <c:pt idx="100">
                  <c:v>2.9386688096896499E-2</c:v>
                </c:pt>
                <c:pt idx="101">
                  <c:v>2.9384379122150365E-2</c:v>
                </c:pt>
                <c:pt idx="102">
                  <c:v>2.9382283944922663E-2</c:v>
                </c:pt>
                <c:pt idx="103">
                  <c:v>2.9380383534888591E-2</c:v>
                </c:pt>
                <c:pt idx="104">
                  <c:v>2.9378660477650774E-2</c:v>
                </c:pt>
                <c:pt idx="105">
                  <c:v>2.9377098845203745E-2</c:v>
                </c:pt>
                <c:pt idx="106">
                  <c:v>2.9375684076062052E-2</c:v>
                </c:pt>
                <c:pt idx="107">
                  <c:v>2.9374402864393162E-2</c:v>
                </c:pt>
                <c:pt idx="108">
                  <c:v>2.937324305753684E-2</c:v>
                </c:pt>
                <c:pt idx="109">
                  <c:v>2.937219356133091E-2</c:v>
                </c:pt>
                <c:pt idx="110">
                  <c:v>2.9371244252698991E-2</c:v>
                </c:pt>
                <c:pt idx="111">
                  <c:v>2.9370385898990017E-2</c:v>
                </c:pt>
                <c:pt idx="112">
                  <c:v>2.9369610083591114E-2</c:v>
                </c:pt>
                <c:pt idx="113">
                  <c:v>2.9368909137365895E-2</c:v>
                </c:pt>
                <c:pt idx="114">
                  <c:v>2.9368276075498627E-2</c:v>
                </c:pt>
                <c:pt idx="115">
                  <c:v>2.9367704539351884E-2</c:v>
                </c:pt>
                <c:pt idx="116">
                  <c:v>2.9367188742970635E-2</c:v>
                </c:pt>
                <c:pt idx="117">
                  <c:v>2.9366723423889941E-2</c:v>
                </c:pt>
                <c:pt idx="118">
                  <c:v>2.9366303797926041E-2</c:v>
                </c:pt>
                <c:pt idx="119">
                  <c:v>2.9365925517652016E-2</c:v>
                </c:pt>
                <c:pt idx="120">
                  <c:v>2.9365584634279508E-2</c:v>
                </c:pt>
                <c:pt idx="121">
                  <c:v>2.9365277562686854E-2</c:v>
                </c:pt>
                <c:pt idx="122">
                  <c:v>2.9365001049352021E-2</c:v>
                </c:pt>
                <c:pt idx="123">
                  <c:v>2.9364752142965411E-2</c:v>
                </c:pt>
                <c:pt idx="124">
                  <c:v>2.9364528167513532E-2</c:v>
                </c:pt>
                <c:pt idx="125">
                  <c:v>2.936432669763938E-2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290-4E9F-957C-EBD2B671D069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2x F12'!$F$126:$F$250</c:f>
              <c:numCache>
                <c:formatCode>0.0000</c:formatCode>
                <c:ptCount val="125"/>
                <c:pt idx="0">
                  <c:v>0.38467179732733081</c:v>
                </c:pt>
                <c:pt idx="1">
                  <c:v>0.38299136416697471</c:v>
                </c:pt>
                <c:pt idx="2">
                  <c:v>0.38021465262382448</c:v>
                </c:pt>
                <c:pt idx="3">
                  <c:v>0.37682419176266152</c:v>
                </c:pt>
                <c:pt idx="4">
                  <c:v>0.37299561593993452</c:v>
                </c:pt>
                <c:pt idx="5">
                  <c:v>0.36883542678487874</c:v>
                </c:pt>
                <c:pt idx="6">
                  <c:v>0.31988133325985818</c:v>
                </c:pt>
                <c:pt idx="7">
                  <c:v>0.27201504877983868</c:v>
                </c:pt>
                <c:pt idx="8">
                  <c:v>0.2316993856887149</c:v>
                </c:pt>
                <c:pt idx="9">
                  <c:v>0.19915863913459603</c:v>
                </c:pt>
                <c:pt idx="10">
                  <c:v>0.17314070399339415</c:v>
                </c:pt>
                <c:pt idx="11">
                  <c:v>0.15226715876122388</c:v>
                </c:pt>
                <c:pt idx="12">
                  <c:v>0.13537720504929895</c:v>
                </c:pt>
                <c:pt idx="13">
                  <c:v>0.12156835198032083</c:v>
                </c:pt>
                <c:pt idx="14">
                  <c:v>0.11015742799200598</c:v>
                </c:pt>
                <c:pt idx="15">
                  <c:v>0.10063031946108154</c:v>
                </c:pt>
                <c:pt idx="16">
                  <c:v>9.2598828291757682E-2</c:v>
                </c:pt>
                <c:pt idx="17">
                  <c:v>8.5767579756734658E-2</c:v>
                </c:pt>
                <c:pt idx="18">
                  <c:v>7.9909667443811547E-2</c:v>
                </c:pt>
                <c:pt idx="19">
                  <c:v>7.4848983715107231E-2</c:v>
                </c:pt>
                <c:pt idx="20">
                  <c:v>7.0447426812998884E-2</c:v>
                </c:pt>
                <c:pt idx="21">
                  <c:v>6.6595601346229799E-2</c:v>
                </c:pt>
                <c:pt idx="22">
                  <c:v>6.3206009913728406E-2</c:v>
                </c:pt>
                <c:pt idx="23">
                  <c:v>6.020802521890202E-2</c:v>
                </c:pt>
                <c:pt idx="24">
                  <c:v>5.7544142238733428E-2</c:v>
                </c:pt>
                <c:pt idx="25">
                  <c:v>5.5167157826592199E-2</c:v>
                </c:pt>
                <c:pt idx="26">
                  <c:v>5.3038028127694932E-2</c:v>
                </c:pt>
                <c:pt idx="27">
                  <c:v>5.1124225888831303E-2</c:v>
                </c:pt>
                <c:pt idx="28">
                  <c:v>4.9398469831635455E-2</c:v>
                </c:pt>
                <c:pt idx="29">
                  <c:v>4.7837733455146803E-2</c:v>
                </c:pt>
                <c:pt idx="30">
                  <c:v>4.6422465547194799E-2</c:v>
                </c:pt>
                <c:pt idx="31">
                  <c:v>4.5135972461647418E-2</c:v>
                </c:pt>
                <c:pt idx="32">
                  <c:v>4.3963925010553954E-2</c:v>
                </c:pt>
                <c:pt idx="33">
                  <c:v>4.289396210304898E-2</c:v>
                </c:pt>
                <c:pt idx="34">
                  <c:v>4.1915370056025428E-2</c:v>
                </c:pt>
                <c:pt idx="35">
                  <c:v>4.1018821513886056E-2</c:v>
                </c:pt>
                <c:pt idx="36">
                  <c:v>4.0196161642770831E-2</c:v>
                </c:pt>
                <c:pt idx="37">
                  <c:v>3.9440232059160002E-2</c:v>
                </c:pt>
                <c:pt idx="38">
                  <c:v>3.8744725063208654E-2</c:v>
                </c:pt>
                <c:pt idx="39">
                  <c:v>3.8104062352543371E-2</c:v>
                </c:pt>
                <c:pt idx="40">
                  <c:v>3.7513293621913094E-2</c:v>
                </c:pt>
                <c:pt idx="41">
                  <c:v>3.6968011402245364E-2</c:v>
                </c:pt>
                <c:pt idx="42">
                  <c:v>3.6464279228438659E-2</c:v>
                </c:pt>
                <c:pt idx="43">
                  <c:v>3.59985707996969E-2</c:v>
                </c:pt>
                <c:pt idx="44">
                  <c:v>3.5567718247386894E-2</c:v>
                </c:pt>
                <c:pt idx="45">
                  <c:v>3.5168867981739051E-2</c:v>
                </c:pt>
                <c:pt idx="46">
                  <c:v>3.4799442871675239E-2</c:v>
                </c:pt>
                <c:pt idx="47">
                  <c:v>3.4457109737915971E-2</c:v>
                </c:pt>
                <c:pt idx="48">
                  <c:v>3.4139751320711918E-2</c:v>
                </c:pt>
                <c:pt idx="49">
                  <c:v>3.3845442029600006E-2</c:v>
                </c:pt>
                <c:pt idx="50">
                  <c:v>3.3572426900859778E-2</c:v>
                </c:pt>
                <c:pt idx="51">
                  <c:v>3.3319103284552967E-2</c:v>
                </c:pt>
                <c:pt idx="52">
                  <c:v>3.3084004861620379E-2</c:v>
                </c:pt>
                <c:pt idx="53">
                  <c:v>3.2865787655979091E-2</c:v>
                </c:pt>
                <c:pt idx="54">
                  <c:v>3.266321775965695E-2</c:v>
                </c:pt>
                <c:pt idx="55">
                  <c:v>3.2475160532897666E-2</c:v>
                </c:pt>
                <c:pt idx="56">
                  <c:v>3.2300571077595562E-2</c:v>
                </c:pt>
                <c:pt idx="57">
                  <c:v>3.2138485812757307E-2</c:v>
                </c:pt>
                <c:pt idx="58">
                  <c:v>3.1988015006040121E-2</c:v>
                </c:pt>
                <c:pt idx="59">
                  <c:v>3.1848336136677584E-2</c:v>
                </c:pt>
                <c:pt idx="60">
                  <c:v>3.1718687982988526E-2</c:v>
                </c:pt>
                <c:pt idx="61">
                  <c:v>3.1598365342758561E-2</c:v>
                </c:pt>
                <c:pt idx="62">
                  <c:v>3.1486714307559442E-2</c:v>
                </c:pt>
                <c:pt idx="63">
                  <c:v>3.1383128022916859E-2</c:v>
                </c:pt>
                <c:pt idx="64">
                  <c:v>3.1287042875468837E-2</c:v>
                </c:pt>
                <c:pt idx="65">
                  <c:v>3.1197935056137178E-2</c:v>
                </c:pt>
                <c:pt idx="66">
                  <c:v>3.111531745507598E-2</c:v>
                </c:pt>
                <c:pt idx="67">
                  <c:v>3.1038736849944074E-2</c:v>
                </c:pt>
                <c:pt idx="68">
                  <c:v>3.0967771354019635E-2</c:v>
                </c:pt>
                <c:pt idx="69">
                  <c:v>3.0902028094957238E-2</c:v>
                </c:pt>
                <c:pt idx="70">
                  <c:v>3.084114109868405E-2</c:v>
                </c:pt>
                <c:pt idx="71">
                  <c:v>3.0784769356128335E-2</c:v>
                </c:pt>
                <c:pt idx="72">
                  <c:v>3.0732595053242075E-2</c:v>
                </c:pt>
                <c:pt idx="73">
                  <c:v>3.0684321947181594E-2</c:v>
                </c:pt>
                <c:pt idx="74">
                  <c:v>3.0639673873596607E-2</c:v>
                </c:pt>
                <c:pt idx="75">
                  <c:v>3.0598393371793649E-2</c:v>
                </c:pt>
                <c:pt idx="76">
                  <c:v>3.0560240416120092E-2</c:v>
                </c:pt>
                <c:pt idx="77">
                  <c:v>3.0524991243293415E-2</c:v>
                </c:pt>
                <c:pt idx="78">
                  <c:v>3.0492437266602151E-2</c:v>
                </c:pt>
                <c:pt idx="79">
                  <c:v>3.0462384068955E-2</c:v>
                </c:pt>
                <c:pt idx="80">
                  <c:v>3.0434650467671728E-2</c:v>
                </c:pt>
                <c:pt idx="81">
                  <c:v>3.0409067644711251E-2</c:v>
                </c:pt>
                <c:pt idx="82">
                  <c:v>3.0385478336733902E-2</c:v>
                </c:pt>
                <c:pt idx="83">
                  <c:v>3.0363736080008724E-2</c:v>
                </c:pt>
                <c:pt idx="84">
                  <c:v>3.0343704505714171E-2</c:v>
                </c:pt>
                <c:pt idx="85">
                  <c:v>3.0325256681651324E-2</c:v>
                </c:pt>
                <c:pt idx="86">
                  <c:v>3.0308274496801593E-2</c:v>
                </c:pt>
                <c:pt idx="87">
                  <c:v>3.0292648085522522E-2</c:v>
                </c:pt>
                <c:pt idx="88">
                  <c:v>3.0278275288492976E-2</c:v>
                </c:pt>
                <c:pt idx="89">
                  <c:v>3.0265061147797652E-2</c:v>
                </c:pt>
                <c:pt idx="90">
                  <c:v>3.0252917433785918E-2</c:v>
                </c:pt>
                <c:pt idx="91">
                  <c:v>3.0241762201555587E-2</c:v>
                </c:pt>
                <c:pt idx="92">
                  <c:v>3.0231519375101917E-2</c:v>
                </c:pt>
                <c:pt idx="93">
                  <c:v>3.0222118357339869E-2</c:v>
                </c:pt>
                <c:pt idx="94">
                  <c:v>3.0213493664355454E-2</c:v>
                </c:pt>
                <c:pt idx="95">
                  <c:v>3.0205584582373265E-2</c:v>
                </c:pt>
                <c:pt idx="96">
                  <c:v>3.0198334846043579E-2</c:v>
                </c:pt>
                <c:pt idx="97">
                  <c:v>3.0191692336755921E-2</c:v>
                </c:pt>
                <c:pt idx="98">
                  <c:v>3.0185608799778579E-2</c:v>
                </c:pt>
                <c:pt idx="99">
                  <c:v>3.0180039579106352E-2</c:v>
                </c:pt>
                <c:pt idx="100">
                  <c:v>3.0174943368973198E-2</c:v>
                </c:pt>
                <c:pt idx="101">
                  <c:v>3.017028198105379E-2</c:v>
                </c:pt>
                <c:pt idx="102">
                  <c:v>3.0166020126438851E-2</c:v>
                </c:pt>
                <c:pt idx="103">
                  <c:v>3.0162125211524598E-2</c:v>
                </c:pt>
                <c:pt idx="104">
                  <c:v>3.0158567147007355E-2</c:v>
                </c:pt>
                <c:pt idx="105">
                  <c:v>3.0155318169221009E-2</c:v>
                </c:pt>
                <c:pt idx="106">
                  <c:v>3.0152352673097845E-2</c:v>
                </c:pt>
                <c:pt idx="107">
                  <c:v>3.0149647056073297E-2</c:v>
                </c:pt>
                <c:pt idx="108">
                  <c:v>3.014717957229196E-2</c:v>
                </c:pt>
                <c:pt idx="109">
                  <c:v>3.0144930196507116E-2</c:v>
                </c:pt>
                <c:pt idx="110">
                  <c:v>3.0142880497098214E-2</c:v>
                </c:pt>
                <c:pt idx="111">
                  <c:v>3.0141013517661366E-2</c:v>
                </c:pt>
                <c:pt idx="112">
                  <c:v>3.013931366665687E-2</c:v>
                </c:pt>
                <c:pt idx="113">
                  <c:v>3.0137766614624757E-2</c:v>
                </c:pt>
                <c:pt idx="114">
                  <c:v>3.0136359198505446E-2</c:v>
                </c:pt>
                <c:pt idx="115">
                  <c:v>3.0135079332626959E-2</c:v>
                </c:pt>
                <c:pt idx="116">
                  <c:v>3.0133915925943649E-2</c:v>
                </c:pt>
                <c:pt idx="117">
                  <c:v>3.0132858805133583E-2</c:v>
                </c:pt>
                <c:pt idx="118">
                  <c:v>3.0131898643182921E-2</c:v>
                </c:pt>
                <c:pt idx="119">
                  <c:v>3.0131026893105924E-2</c:v>
                </c:pt>
                <c:pt idx="120">
                  <c:v>3.0130235726468675E-2</c:v>
                </c:pt>
                <c:pt idx="121">
                  <c:v>3.0129517976402734E-2</c:v>
                </c:pt>
                <c:pt idx="122">
                  <c:v>3.0128867084813001E-2</c:v>
                </c:pt>
                <c:pt idx="123">
                  <c:v>3.0128277053500584E-2</c:v>
                </c:pt>
                <c:pt idx="124">
                  <c:v>3.0127742398937622E-2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290-4E9F-957C-EBD2B671D0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K; push/pull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1mm 2x F12'!$I$128:$I$251</c:f>
              <c:numCache>
                <c:formatCode>0.0000</c:formatCode>
                <c:ptCount val="124"/>
                <c:pt idx="0">
                  <c:v>0.5152308178254964</c:v>
                </c:pt>
                <c:pt idx="1">
                  <c:v>0.5042838064043792</c:v>
                </c:pt>
                <c:pt idx="2">
                  <c:v>0.49350257063539327</c:v>
                </c:pt>
                <c:pt idx="3">
                  <c:v>0.48289527579890712</c:v>
                </c:pt>
                <c:pt idx="4">
                  <c:v>0.38739605296103469</c:v>
                </c:pt>
                <c:pt idx="5">
                  <c:v>0.31145617857445707</c:v>
                </c:pt>
                <c:pt idx="6">
                  <c:v>0.2525888322993794</c:v>
                </c:pt>
                <c:pt idx="7">
                  <c:v>0.20720348726164053</c:v>
                </c:pt>
                <c:pt idx="8">
                  <c:v>0.17205083412996963</c:v>
                </c:pt>
                <c:pt idx="9">
                  <c:v>0.14456738507854194</c:v>
                </c:pt>
                <c:pt idx="10">
                  <c:v>0.12283450377837775</c:v>
                </c:pt>
                <c:pt idx="11">
                  <c:v>0.10544327394368117</c:v>
                </c:pt>
                <c:pt idx="12">
                  <c:v>9.1362571027753692E-2</c:v>
                </c:pt>
                <c:pt idx="13">
                  <c:v>8.140364312778961E-2</c:v>
                </c:pt>
                <c:pt idx="14">
                  <c:v>7.2999406430296149E-2</c:v>
                </c:pt>
                <c:pt idx="15">
                  <c:v>6.614496768873894E-2</c:v>
                </c:pt>
                <c:pt idx="16">
                  <c:v>6.0484233095911978E-2</c:v>
                </c:pt>
                <c:pt idx="17">
                  <c:v>5.5757741780184951E-2</c:v>
                </c:pt>
                <c:pt idx="18">
                  <c:v>5.1773037988738453E-2</c:v>
                </c:pt>
                <c:pt idx="19">
                  <c:v>4.8385015525327695E-2</c:v>
                </c:pt>
                <c:pt idx="20">
                  <c:v>4.5482622755696346E-2</c:v>
                </c:pt>
                <c:pt idx="21">
                  <c:v>4.2979702562316667E-2</c:v>
                </c:pt>
                <c:pt idx="22">
                  <c:v>4.0808571081187787E-2</c:v>
                </c:pt>
                <c:pt idx="23">
                  <c:v>3.891544319921425E-2</c:v>
                </c:pt>
                <c:pt idx="24">
                  <c:v>3.7257124543148668E-2</c:v>
                </c:pt>
                <c:pt idx="25">
                  <c:v>3.57985859003409E-2</c:v>
                </c:pt>
                <c:pt idx="26">
                  <c:v>3.4511161662366112E-2</c:v>
                </c:pt>
                <c:pt idx="27">
                  <c:v>3.3371195706870999E-2</c:v>
                </c:pt>
                <c:pt idx="28">
                  <c:v>3.2359012275054971E-2</c:v>
                </c:pt>
                <c:pt idx="29">
                  <c:v>3.1458125773708941E-2</c:v>
                </c:pt>
                <c:pt idx="30">
                  <c:v>3.0654628216060905E-2</c:v>
                </c:pt>
                <c:pt idx="31">
                  <c:v>2.993671013463161E-2</c:v>
                </c:pt>
                <c:pt idx="32">
                  <c:v>2.9294282774070167E-2</c:v>
                </c:pt>
                <c:pt idx="33">
                  <c:v>2.8718677848932055E-2</c:v>
                </c:pt>
                <c:pt idx="34">
                  <c:v>2.8202407220121302E-2</c:v>
                </c:pt>
                <c:pt idx="35">
                  <c:v>2.7738969234699696E-2</c:v>
                </c:pt>
                <c:pt idx="36">
                  <c:v>2.7322691682763585E-2</c:v>
                </c:pt>
                <c:pt idx="37">
                  <c:v>2.6948603692565444E-2</c:v>
                </c:pt>
                <c:pt idx="38">
                  <c:v>2.6612330647426494E-2</c:v>
                </c:pt>
                <c:pt idx="39">
                  <c:v>2.6310007531129293E-2</c:v>
                </c:pt>
                <c:pt idx="40">
                  <c:v>2.6038207109959795E-2</c:v>
                </c:pt>
                <c:pt idx="41">
                  <c:v>2.5793880123488107E-2</c:v>
                </c:pt>
                <c:pt idx="42">
                  <c:v>2.5574305243243854E-2</c:v>
                </c:pt>
                <c:pt idx="43">
                  <c:v>2.5377047012841356E-2</c:v>
                </c:pt>
                <c:pt idx="44">
                  <c:v>2.5199920337264495E-2</c:v>
                </c:pt>
                <c:pt idx="45">
                  <c:v>2.5040960366897926E-2</c:v>
                </c:pt>
                <c:pt idx="46">
                  <c:v>2.489839684133326E-2</c:v>
                </c:pt>
                <c:pt idx="47">
                  <c:v>2.4770632132359777E-2</c:v>
                </c:pt>
                <c:pt idx="48">
                  <c:v>2.4656222364956081E-2</c:v>
                </c:pt>
                <c:pt idx="49">
                  <c:v>2.4553861107184927E-2</c:v>
                </c:pt>
                <c:pt idx="50">
                  <c:v>2.4462365210500454E-2</c:v>
                </c:pt>
                <c:pt idx="51">
                  <c:v>2.4380662455587853E-2</c:v>
                </c:pt>
                <c:pt idx="52">
                  <c:v>2.4307780718930562E-2</c:v>
                </c:pt>
                <c:pt idx="53">
                  <c:v>2.4242838424525674E-2</c:v>
                </c:pt>
                <c:pt idx="54">
                  <c:v>2.4185036085641147E-2</c:v>
                </c:pt>
                <c:pt idx="55">
                  <c:v>2.413364877487649E-2</c:v>
                </c:pt>
                <c:pt idx="56">
                  <c:v>2.408801938835509E-2</c:v>
                </c:pt>
                <c:pt idx="57">
                  <c:v>2.4047552592678899E-2</c:v>
                </c:pt>
                <c:pt idx="58">
                  <c:v>2.4011709362147825E-2</c:v>
                </c:pt>
                <c:pt idx="59">
                  <c:v>2.3980002029360774E-2</c:v>
                </c:pt>
                <c:pt idx="60">
                  <c:v>2.3951989785221884E-2</c:v>
                </c:pt>
                <c:pt idx="61">
                  <c:v>2.3927274575025751E-2</c:v>
                </c:pt>
                <c:pt idx="62">
                  <c:v>2.3905497346063349E-2</c:v>
                </c:pt>
                <c:pt idx="63">
                  <c:v>2.3886334609387782E-2</c:v>
                </c:pt>
                <c:pt idx="64">
                  <c:v>2.3869495284267756E-2</c:v>
                </c:pt>
                <c:pt idx="65">
                  <c:v>2.3854717798657131E-2</c:v>
                </c:pt>
                <c:pt idx="66">
                  <c:v>2.3841767422908083E-2</c:v>
                </c:pt>
                <c:pt idx="67">
                  <c:v>2.3830433817111075E-2</c:v>
                </c:pt>
                <c:pt idx="68">
                  <c:v>2.3820528774991228E-2</c:v>
                </c:pt>
                <c:pt idx="69">
                  <c:v>2.3811884149340875E-2</c:v>
                </c:pt>
                <c:pt idx="70">
                  <c:v>2.3804349945618145E-2</c:v>
                </c:pt>
                <c:pt idx="71">
                  <c:v>2.3797792571670872E-2</c:v>
                </c:pt>
                <c:pt idx="72">
                  <c:v>2.3792093232621672E-2</c:v>
                </c:pt>
                <c:pt idx="73">
                  <c:v>2.3787146460828367E-2</c:v>
                </c:pt>
                <c:pt idx="74">
                  <c:v>2.3782858771560066E-2</c:v>
                </c:pt>
                <c:pt idx="75">
                  <c:v>2.3779147435639171E-2</c:v>
                </c:pt>
                <c:pt idx="76">
                  <c:v>2.3775939360823613E-2</c:v>
                </c:pt>
                <c:pt idx="77">
                  <c:v>2.3773170074164157E-2</c:v>
                </c:pt>
                <c:pt idx="78">
                  <c:v>2.3770782797987146E-2</c:v>
                </c:pt>
                <c:pt idx="79">
                  <c:v>2.3768727612536431E-2</c:v>
                </c:pt>
                <c:pt idx="80">
                  <c:v>2.3766960698670143E-2</c:v>
                </c:pt>
                <c:pt idx="81">
                  <c:v>2.3765443654354509E-2</c:v>
                </c:pt>
                <c:pt idx="82">
                  <c:v>2.3764142879033757E-2</c:v>
                </c:pt>
                <c:pt idx="83">
                  <c:v>2.3763029020283939E-2</c:v>
                </c:pt>
                <c:pt idx="84">
                  <c:v>2.3762076477482106E-2</c:v>
                </c:pt>
                <c:pt idx="85">
                  <c:v>2.3761262957539851E-2</c:v>
                </c:pt>
                <c:pt idx="86">
                  <c:v>2.3760569078062475E-2</c:v>
                </c:pt>
                <c:pt idx="87">
                  <c:v>2.3759978013600816E-2</c:v>
                </c:pt>
                <c:pt idx="88">
                  <c:v>2.3759475180961165E-2</c:v>
                </c:pt>
                <c:pt idx="89">
                  <c:v>2.3759047959828691E-2</c:v>
                </c:pt>
                <c:pt idx="90">
                  <c:v>2.3758685445240176E-2</c:v>
                </c:pt>
                <c:pt idx="91">
                  <c:v>2.3758378228711678E-2</c:v>
                </c:pt>
                <c:pt idx="92">
                  <c:v>2.3758118205084843E-2</c:v>
                </c:pt>
                <c:pt idx="93">
                  <c:v>2.3757898402401709E-2</c:v>
                </c:pt>
                <c:pt idx="94">
                  <c:v>2.3757712832350657E-2</c:v>
                </c:pt>
                <c:pt idx="95">
                  <c:v>2.3757556359046042E-2</c:v>
                </c:pt>
                <c:pt idx="96">
                  <c:v>2.3757424584110093E-2</c:v>
                </c:pt>
                <c:pt idx="97">
                  <c:v>2.3757313746218468E-2</c:v>
                </c:pt>
                <c:pt idx="98">
                  <c:v>2.3757220633449719E-2</c:v>
                </c:pt>
                <c:pt idx="99">
                  <c:v>2.3757142506945106E-2</c:v>
                </c:pt>
                <c:pt idx="100">
                  <c:v>2.3757077034537905E-2</c:v>
                </c:pt>
                <c:pt idx="101">
                  <c:v>2.3757022233152104E-2</c:v>
                </c:pt>
                <c:pt idx="102">
                  <c:v>2.3756976418898811E-2</c:v>
                </c:pt>
                <c:pt idx="103">
                  <c:v>2.3756938163916146E-2</c:v>
                </c:pt>
                <c:pt idx="104">
                  <c:v>2.3756906259104715E-2</c:v>
                </c:pt>
                <c:pt idx="105">
                  <c:v>2.3756879682007518E-2</c:v>
                </c:pt>
                <c:pt idx="106">
                  <c:v>2.3756857569169926E-2</c:v>
                </c:pt>
                <c:pt idx="107">
                  <c:v>2.3756839192393974E-2</c:v>
                </c:pt>
                <c:pt idx="108">
                  <c:v>2.3756823938371346E-2</c:v>
                </c:pt>
                <c:pt idx="109">
                  <c:v>2.375681129124237E-2</c:v>
                </c:pt>
                <c:pt idx="110">
                  <c:v>2.3756800817684304E-2</c:v>
                </c:pt>
                <c:pt idx="111">
                  <c:v>2.3756792154182214E-2</c:v>
                </c:pt>
                <c:pt idx="112">
                  <c:v>2.3756784996179781E-2</c:v>
                </c:pt>
                <c:pt idx="113">
                  <c:v>2.3756779088846738E-2</c:v>
                </c:pt>
                <c:pt idx="114">
                  <c:v>2.3756774219233837E-2</c:v>
                </c:pt>
                <c:pt idx="115">
                  <c:v>2.3756770209617036E-2</c:v>
                </c:pt>
                <c:pt idx="116">
                  <c:v>2.3756766911858955E-2</c:v>
                </c:pt>
                <c:pt idx="117">
                  <c:v>2.3756764202639211E-2</c:v>
                </c:pt>
                <c:pt idx="118">
                  <c:v>2.3756761979425702E-2</c:v>
                </c:pt>
                <c:pt idx="119">
                  <c:v>2.37567601570766E-2</c:v>
                </c:pt>
                <c:pt idx="120">
                  <c:v>2.3756758664978499E-2</c:v>
                </c:pt>
                <c:pt idx="121">
                  <c:v>2.3756757444639533E-2</c:v>
                </c:pt>
                <c:pt idx="122">
                  <c:v>2.375675644766799E-2</c:v>
                </c:pt>
                <c:pt idx="123">
                  <c:v>2.3756755634077108E-2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DB-432F-A280-0388A6A55A54}"/>
            </c:ext>
          </c:extLst>
        </c:ser>
        <c:ser>
          <c:idx val="1"/>
          <c:order val="1"/>
          <c:tx>
            <c:v>1,5 mm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2x F12'!$I$128:$I$251</c:f>
              <c:numCache>
                <c:formatCode>0.0000</c:formatCode>
                <c:ptCount val="124"/>
                <c:pt idx="0">
                  <c:v>0.36631617927691995</c:v>
                </c:pt>
                <c:pt idx="1">
                  <c:v>0.36445101137922531</c:v>
                </c:pt>
                <c:pt idx="2">
                  <c:v>0.36133775558010212</c:v>
                </c:pt>
                <c:pt idx="3">
                  <c:v>0.35752623265517791</c:v>
                </c:pt>
                <c:pt idx="4">
                  <c:v>0.30561486799870319</c:v>
                </c:pt>
                <c:pt idx="5">
                  <c:v>0.25354768729811888</c:v>
                </c:pt>
                <c:pt idx="6">
                  <c:v>0.21091625300747596</c:v>
                </c:pt>
                <c:pt idx="7">
                  <c:v>0.17765524755640483</c:v>
                </c:pt>
                <c:pt idx="8">
                  <c:v>0.15187981943744649</c:v>
                </c:pt>
                <c:pt idx="9">
                  <c:v>0.13175094491712591</c:v>
                </c:pt>
                <c:pt idx="10">
                  <c:v>0.11583129785957907</c:v>
                </c:pt>
                <c:pt idx="11">
                  <c:v>0.10306463223931601</c:v>
                </c:pt>
                <c:pt idx="12">
                  <c:v>9.2686537942379868E-2</c:v>
                </c:pt>
                <c:pt idx="13">
                  <c:v>8.414255664306837E-2</c:v>
                </c:pt>
                <c:pt idx="14">
                  <c:v>7.7026669322538779E-2</c:v>
                </c:pt>
                <c:pt idx="15">
                  <c:v>7.1037836498016718E-2</c:v>
                </c:pt>
                <c:pt idx="16">
                  <c:v>6.594985578306288E-2</c:v>
                </c:pt>
                <c:pt idx="17">
                  <c:v>6.1590480412880261E-2</c:v>
                </c:pt>
                <c:pt idx="18">
                  <c:v>5.7826857015121538E-2</c:v>
                </c:pt>
                <c:pt idx="19">
                  <c:v>5.4555265674273545E-2</c:v>
                </c:pt>
                <c:pt idx="20">
                  <c:v>5.1693805365197645E-2</c:v>
                </c:pt>
                <c:pt idx="21">
                  <c:v>4.9177114620824164E-2</c:v>
                </c:pt>
                <c:pt idx="22">
                  <c:v>4.6952514147280799E-2</c:v>
                </c:pt>
                <c:pt idx="23">
                  <c:v>4.4977154626014863E-2</c:v>
                </c:pt>
                <c:pt idx="24">
                  <c:v>4.3215883555574847E-2</c:v>
                </c:pt>
                <c:pt idx="25">
                  <c:v>4.1639632462471141E-2</c:v>
                </c:pt>
                <c:pt idx="26">
                  <c:v>4.0224184965185185E-2</c:v>
                </c:pt>
                <c:pt idx="27">
                  <c:v>3.8949226603316608E-2</c:v>
                </c:pt>
                <c:pt idx="28">
                  <c:v>3.7797605277120859E-2</c:v>
                </c:pt>
                <c:pt idx="29">
                  <c:v>3.6754750655179212E-2</c:v>
                </c:pt>
                <c:pt idx="30">
                  <c:v>3.5808214685441972E-2</c:v>
                </c:pt>
                <c:pt idx="31">
                  <c:v>3.4947305175028559E-2</c:v>
                </c:pt>
                <c:pt idx="32">
                  <c:v>3.4162791488836129E-2</c:v>
                </c:pt>
                <c:pt idx="33">
                  <c:v>3.3446666572522959E-2</c:v>
                </c:pt>
                <c:pt idx="34">
                  <c:v>3.2791953291935981E-2</c:v>
                </c:pt>
                <c:pt idx="35">
                  <c:v>3.2192545886718847E-2</c:v>
                </c:pt>
                <c:pt idx="36">
                  <c:v>3.1643079432320441E-2</c:v>
                </c:pt>
                <c:pt idx="37">
                  <c:v>3.1138821783807367E-2</c:v>
                </c:pt>
                <c:pt idx="38">
                  <c:v>3.067558367355102E-2</c:v>
                </c:pt>
                <c:pt idx="39">
                  <c:v>3.024964355136487E-2</c:v>
                </c:pt>
                <c:pt idx="40">
                  <c:v>2.9857684461324981E-2</c:v>
                </c:pt>
                <c:pt idx="41">
                  <c:v>2.9496740796448821E-2</c:v>
                </c:pt>
                <c:pt idx="42">
                  <c:v>2.916415319903045E-2</c:v>
                </c:pt>
                <c:pt idx="43">
                  <c:v>2.8857530209228089E-2</c:v>
                </c:pt>
                <c:pt idx="44">
                  <c:v>2.8574715528768509E-2</c:v>
                </c:pt>
                <c:pt idx="45">
                  <c:v>2.8313759976391514E-2</c:v>
                </c:pt>
                <c:pt idx="46">
                  <c:v>2.8072897379041041E-2</c:v>
                </c:pt>
                <c:pt idx="47">
                  <c:v>2.7850523777064085E-2</c:v>
                </c:pt>
                <c:pt idx="48">
                  <c:v>2.7645179429890449E-2</c:v>
                </c:pt>
                <c:pt idx="49">
                  <c:v>2.7455533196302805E-2</c:v>
                </c:pt>
                <c:pt idx="50">
                  <c:v>2.7280368934701132E-2</c:v>
                </c:pt>
                <c:pt idx="51">
                  <c:v>2.7118573627022864E-2</c:v>
                </c:pt>
                <c:pt idx="52">
                  <c:v>2.6969126977783538E-2</c:v>
                </c:pt>
                <c:pt idx="53">
                  <c:v>2.6831092279089926E-2</c:v>
                </c:pt>
                <c:pt idx="54">
                  <c:v>2.670360836505677E-2</c:v>
                </c:pt>
                <c:pt idx="55">
                  <c:v>2.6585882506108899E-2</c:v>
                </c:pt>
                <c:pt idx="56">
                  <c:v>2.6477184116192182E-2</c:v>
                </c:pt>
                <c:pt idx="57">
                  <c:v>2.6376839164767147E-2</c:v>
                </c:pt>
                <c:pt idx="58">
                  <c:v>2.6284225201275321E-2</c:v>
                </c:pt>
                <c:pt idx="59">
                  <c:v>2.6198766913081366E-2</c:v>
                </c:pt>
                <c:pt idx="60">
                  <c:v>2.6119932149134557E-2</c:v>
                </c:pt>
                <c:pt idx="61">
                  <c:v>2.6047228351110768E-2</c:v>
                </c:pt>
                <c:pt idx="62">
                  <c:v>2.5980199341877643E-2</c:v>
                </c:pt>
                <c:pt idx="63">
                  <c:v>2.5918422428004542E-2</c:v>
                </c:pt>
                <c:pt idx="64">
                  <c:v>2.5861505778909256E-2</c:v>
                </c:pt>
                <c:pt idx="65">
                  <c:v>2.5809086050253029E-2</c:v>
                </c:pt>
                <c:pt idx="66">
                  <c:v>2.5760826223497481E-2</c:v>
                </c:pt>
                <c:pt idx="67">
                  <c:v>2.5716413637230175E-2</c:v>
                </c:pt>
                <c:pt idx="68">
                  <c:v>2.5675558189041523E-2</c:v>
                </c:pt>
                <c:pt idx="69">
                  <c:v>2.563799068947116E-2</c:v>
                </c:pt>
                <c:pt idx="70">
                  <c:v>2.5603461351901176E-2</c:v>
                </c:pt>
                <c:pt idx="71">
                  <c:v>2.5571738404310086E-2</c:v>
                </c:pt>
                <c:pt idx="72">
                  <c:v>2.5542606810562075E-2</c:v>
                </c:pt>
                <c:pt idx="73">
                  <c:v>2.5515867090428794E-2</c:v>
                </c:pt>
                <c:pt idx="74">
                  <c:v>2.5491334228859176E-2</c:v>
                </c:pt>
                <c:pt idx="75">
                  <c:v>2.5468836666154588E-2</c:v>
                </c:pt>
                <c:pt idx="76">
                  <c:v>2.5448215361696516E-2</c:v>
                </c:pt>
                <c:pt idx="77">
                  <c:v>2.5429322924731688E-2</c:v>
                </c:pt>
                <c:pt idx="78">
                  <c:v>2.5412022806464481E-2</c:v>
                </c:pt>
                <c:pt idx="79">
                  <c:v>2.5396188548352048E-2</c:v>
                </c:pt>
                <c:pt idx="80">
                  <c:v>2.5381703082058928E-2</c:v>
                </c:pt>
                <c:pt idx="81">
                  <c:v>2.5368458077015071E-2</c:v>
                </c:pt>
                <c:pt idx="82">
                  <c:v>2.5356353331945053E-2</c:v>
                </c:pt>
                <c:pt idx="83">
                  <c:v>2.5345296207104771E-2</c:v>
                </c:pt>
                <c:pt idx="84">
                  <c:v>2.5335201094283059E-2</c:v>
                </c:pt>
                <c:pt idx="85">
                  <c:v>2.532598892190574E-2</c:v>
                </c:pt>
                <c:pt idx="86">
                  <c:v>2.5317586692823892E-2</c:v>
                </c:pt>
                <c:pt idx="87">
                  <c:v>2.5309927052582521E-2</c:v>
                </c:pt>
                <c:pt idx="88">
                  <c:v>2.5302947886153077E-2</c:v>
                </c:pt>
                <c:pt idx="89">
                  <c:v>2.5296591941278604E-2</c:v>
                </c:pt>
                <c:pt idx="90">
                  <c:v>2.5290806476725766E-2</c:v>
                </c:pt>
                <c:pt idx="91">
                  <c:v>2.5285542933866745E-2</c:v>
                </c:pt>
                <c:pt idx="92">
                  <c:v>2.5280756630128819E-2</c:v>
                </c:pt>
                <c:pt idx="93">
                  <c:v>2.5276406472951242E-2</c:v>
                </c:pt>
                <c:pt idx="94">
                  <c:v>2.5272454692981079E-2</c:v>
                </c:pt>
                <c:pt idx="95">
                  <c:v>2.5268866595321956E-2</c:v>
                </c:pt>
                <c:pt idx="96">
                  <c:v>2.5265610327724747E-2</c:v>
                </c:pt>
                <c:pt idx="97">
                  <c:v>2.5262656664677204E-2</c:v>
                </c:pt>
                <c:pt idx="98">
                  <c:v>2.5259978806412009E-2</c:v>
                </c:pt>
                <c:pt idx="99">
                  <c:v>2.5257552191910213E-2</c:v>
                </c:pt>
                <c:pt idx="100">
                  <c:v>2.525535432503007E-2</c:v>
                </c:pt>
                <c:pt idx="101">
                  <c:v>2.5253364612940775E-2</c:v>
                </c:pt>
                <c:pt idx="102">
                  <c:v>2.5251564216086604E-2</c:v>
                </c:pt>
                <c:pt idx="103">
                  <c:v>2.5249935908950371E-2</c:v>
                </c:pt>
                <c:pt idx="104">
                  <c:v>2.5248463950925597E-2</c:v>
                </c:pt>
                <c:pt idx="105">
                  <c:v>2.5247133966645376E-2</c:v>
                </c:pt>
                <c:pt idx="106">
                  <c:v>2.5245932835152078E-2</c:v>
                </c:pt>
                <c:pt idx="107">
                  <c:v>2.5244848587326594E-2</c:v>
                </c:pt>
                <c:pt idx="108">
                  <c:v>2.5243870311028559E-2</c:v>
                </c:pt>
                <c:pt idx="109">
                  <c:v>2.5242988063429981E-2</c:v>
                </c:pt>
                <c:pt idx="110">
                  <c:v>2.5242192790054636E-2</c:v>
                </c:pt>
                <c:pt idx="111">
                  <c:v>2.5241476250063451E-2</c:v>
                </c:pt>
                <c:pt idx="112">
                  <c:v>2.5240830947353386E-2</c:v>
                </c:pt>
                <c:pt idx="113">
                  <c:v>2.5240250067062736E-2</c:v>
                </c:pt>
                <c:pt idx="114">
                  <c:v>2.523972741710033E-2</c:v>
                </c:pt>
                <c:pt idx="115">
                  <c:v>2.5239257374339314E-2</c:v>
                </c:pt>
                <c:pt idx="116">
                  <c:v>2.5238834835138495E-2</c:v>
                </c:pt>
                <c:pt idx="117">
                  <c:v>2.5238455169875156E-2</c:v>
                </c:pt>
                <c:pt idx="118">
                  <c:v>2.5238114181193434E-2</c:v>
                </c:pt>
                <c:pt idx="119">
                  <c:v>2.5237808065691286E-2</c:v>
                </c:pt>
                <c:pt idx="120">
                  <c:v>2.5237533378787175E-2</c:v>
                </c:pt>
                <c:pt idx="121">
                  <c:v>2.5237287002524755E-2</c:v>
                </c:pt>
                <c:pt idx="122">
                  <c:v>2.5237066116089914E-2</c:v>
                </c:pt>
                <c:pt idx="123">
                  <c:v>2.5236868168830005E-2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DB-432F-A280-0388A6A55A54}"/>
            </c:ext>
          </c:extLst>
        </c:ser>
        <c:ser>
          <c:idx val="2"/>
          <c:order val="2"/>
          <c:tx>
            <c:v>2 mm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2x F12'!$I$128:$I$250</c:f>
              <c:numCache>
                <c:formatCode>0.0000</c:formatCode>
                <c:ptCount val="123"/>
                <c:pt idx="0">
                  <c:v>0.33631998733596274</c:v>
                </c:pt>
                <c:pt idx="1">
                  <c:v>0.33530658247028261</c:v>
                </c:pt>
                <c:pt idx="2">
                  <c:v>0.33353965179045769</c:v>
                </c:pt>
                <c:pt idx="3">
                  <c:v>0.33132110639119644</c:v>
                </c:pt>
                <c:pt idx="4">
                  <c:v>0.29802637388137554</c:v>
                </c:pt>
                <c:pt idx="5">
                  <c:v>0.25987325968067848</c:v>
                </c:pt>
                <c:pt idx="6">
                  <c:v>0.22499566349988112</c:v>
                </c:pt>
                <c:pt idx="7">
                  <c:v>0.19532632912670173</c:v>
                </c:pt>
                <c:pt idx="8">
                  <c:v>0.17074682811796013</c:v>
                </c:pt>
                <c:pt idx="9">
                  <c:v>0.15053506161169136</c:v>
                </c:pt>
                <c:pt idx="10">
                  <c:v>0.13389275657203256</c:v>
                </c:pt>
                <c:pt idx="11">
                  <c:v>0.12011479631736546</c:v>
                </c:pt>
                <c:pt idx="12">
                  <c:v>0.10862516921744406</c:v>
                </c:pt>
                <c:pt idx="13">
                  <c:v>9.896788164216358E-2</c:v>
                </c:pt>
                <c:pt idx="14">
                  <c:v>9.0786083060835326E-2</c:v>
                </c:pt>
                <c:pt idx="15">
                  <c:v>8.3801033292497357E-2</c:v>
                </c:pt>
                <c:pt idx="16">
                  <c:v>7.7794333634883805E-2</c:v>
                </c:pt>
                <c:pt idx="17">
                  <c:v>7.2593892412341238E-2</c:v>
                </c:pt>
                <c:pt idx="18">
                  <c:v>6.8063158495178633E-2</c:v>
                </c:pt>
                <c:pt idx="19">
                  <c:v>6.4092960123200371E-2</c:v>
                </c:pt>
                <c:pt idx="20">
                  <c:v>6.0595338466948007E-2</c:v>
                </c:pt>
                <c:pt idx="21">
                  <c:v>5.7498881138507728E-2</c:v>
                </c:pt>
                <c:pt idx="22">
                  <c:v>5.4745175822595131E-2</c:v>
                </c:pt>
                <c:pt idx="23">
                  <c:v>5.2286099655007731E-2</c:v>
                </c:pt>
                <c:pt idx="24">
                  <c:v>5.0081733778886639E-2</c:v>
                </c:pt>
                <c:pt idx="25">
                  <c:v>4.8098747708147656E-2</c:v>
                </c:pt>
                <c:pt idx="26">
                  <c:v>4.6309138770045506E-2</c:v>
                </c:pt>
                <c:pt idx="27">
                  <c:v>4.4689241631065919E-2</c:v>
                </c:pt>
                <c:pt idx="28">
                  <c:v>4.3218944634349825E-2</c:v>
                </c:pt>
                <c:pt idx="29">
                  <c:v>4.1881065579511344E-2</c:v>
                </c:pt>
                <c:pt idx="30">
                  <c:v>4.0660851261019121E-2</c:v>
                </c:pt>
                <c:pt idx="31">
                  <c:v>3.9545573710173199E-2</c:v>
                </c:pt>
                <c:pt idx="32">
                  <c:v>3.8524202493559229E-2</c:v>
                </c:pt>
                <c:pt idx="33">
                  <c:v>3.7587137208125558E-2</c:v>
                </c:pt>
                <c:pt idx="34">
                  <c:v>3.6725987911884077E-2</c:v>
                </c:pt>
                <c:pt idx="35">
                  <c:v>3.5933393951755398E-2</c:v>
                </c:pt>
                <c:pt idx="36">
                  <c:v>3.5202873722592253E-2</c:v>
                </c:pt>
                <c:pt idx="37">
                  <c:v>3.4528699478883228E-2</c:v>
                </c:pt>
                <c:pt idx="38">
                  <c:v>3.3905792543966848E-2</c:v>
                </c:pt>
                <c:pt idx="39">
                  <c:v>3.3329635209880158E-2</c:v>
                </c:pt>
                <c:pt idx="40">
                  <c:v>3.2796196360291706E-2</c:v>
                </c:pt>
                <c:pt idx="41">
                  <c:v>3.2301868428592513E-2</c:v>
                </c:pt>
                <c:pt idx="42">
                  <c:v>3.1843413760087022E-2</c:v>
                </c:pt>
                <c:pt idx="43">
                  <c:v>3.1417918809222491E-2</c:v>
                </c:pt>
                <c:pt idx="44">
                  <c:v>3.1022754891061596E-2</c:v>
                </c:pt>
                <c:pt idx="45">
                  <c:v>3.0655544436878596E-2</c:v>
                </c:pt>
                <c:pt idx="46">
                  <c:v>3.0314131889213652E-2</c:v>
                </c:pt>
                <c:pt idx="47">
                  <c:v>2.9996558521497758E-2</c:v>
                </c:pt>
                <c:pt idx="48">
                  <c:v>2.97010405888537E-2</c:v>
                </c:pt>
                <c:pt idx="49">
                  <c:v>2.9425950315645259E-2</c:v>
                </c:pt>
                <c:pt idx="50">
                  <c:v>2.9169799306294264E-2</c:v>
                </c:pt>
                <c:pt idx="51">
                  <c:v>2.8931224032356356E-2</c:v>
                </c:pt>
                <c:pt idx="52">
                  <c:v>2.870897310363742E-2</c:v>
                </c:pt>
                <c:pt idx="53">
                  <c:v>2.8501896076465201E-2</c:v>
                </c:pt>
                <c:pt idx="54">
                  <c:v>2.8308933589871382E-2</c:v>
                </c:pt>
                <c:pt idx="55">
                  <c:v>2.8129108651801574E-2</c:v>
                </c:pt>
                <c:pt idx="56">
                  <c:v>2.7961518923691142E-2</c:v>
                </c:pt>
                <c:pt idx="57">
                  <c:v>2.7805329873737114E-2</c:v>
                </c:pt>
                <c:pt idx="58">
                  <c:v>2.7659768687701865E-2</c:v>
                </c:pt>
                <c:pt idx="59">
                  <c:v>2.7524118841703575E-2</c:v>
                </c:pt>
                <c:pt idx="60">
                  <c:v>2.7397715254671138E-2</c:v>
                </c:pt>
                <c:pt idx="61">
                  <c:v>2.7279939949367844E-2</c:v>
                </c:pt>
                <c:pt idx="62">
                  <c:v>2.7170218160446995E-2</c:v>
                </c:pt>
                <c:pt idx="63">
                  <c:v>2.706801483616306E-2</c:v>
                </c:pt>
                <c:pt idx="64">
                  <c:v>2.6972831487348522E-2</c:v>
                </c:pt>
                <c:pt idx="65">
                  <c:v>2.6884203343260901E-2</c:v>
                </c:pt>
                <c:pt idx="66">
                  <c:v>2.6801696779063123E-2</c:v>
                </c:pt>
                <c:pt idx="67">
                  <c:v>2.6724906984147506E-2</c:v>
                </c:pt>
                <c:pt idx="68">
                  <c:v>2.6653455844357885E-2</c:v>
                </c:pt>
                <c:pt idx="69">
                  <c:v>2.6586990014493682E-2</c:v>
                </c:pt>
                <c:pt idx="70">
                  <c:v>2.6525179160369401E-2</c:v>
                </c:pt>
                <c:pt idx="71">
                  <c:v>2.6467714352215017E-2</c:v>
                </c:pt>
                <c:pt idx="72">
                  <c:v>2.641430659339157E-2</c:v>
                </c:pt>
                <c:pt idx="73">
                  <c:v>2.6364685470305422E-2</c:v>
                </c:pt>
                <c:pt idx="74">
                  <c:v>2.6318597911073133E-2</c:v>
                </c:pt>
                <c:pt idx="75">
                  <c:v>2.6275807041948609E-2</c:v>
                </c:pt>
                <c:pt idx="76">
                  <c:v>2.6236091131803269E-2</c:v>
                </c:pt>
                <c:pt idx="77">
                  <c:v>2.6199242616071514E-2</c:v>
                </c:pt>
                <c:pt idx="78">
                  <c:v>2.6165067192558272E-2</c:v>
                </c:pt>
                <c:pt idx="79">
                  <c:v>2.6133382982370851E-2</c:v>
                </c:pt>
                <c:pt idx="80">
                  <c:v>2.6104019749997407E-2</c:v>
                </c:pt>
                <c:pt idx="81">
                  <c:v>2.6076818177223668E-2</c:v>
                </c:pt>
                <c:pt idx="82">
                  <c:v>2.6051629186168372E-2</c:v>
                </c:pt>
                <c:pt idx="83">
                  <c:v>2.6028313307235984E-2</c:v>
                </c:pt>
                <c:pt idx="84">
                  <c:v>2.6006740088241956E-2</c:v>
                </c:pt>
                <c:pt idx="85">
                  <c:v>2.5986787541367708E-2</c:v>
                </c:pt>
                <c:pt idx="86">
                  <c:v>2.5968341624956578E-2</c:v>
                </c:pt>
                <c:pt idx="87">
                  <c:v>2.595129575747401E-2</c:v>
                </c:pt>
                <c:pt idx="88">
                  <c:v>2.5935550361229881E-2</c:v>
                </c:pt>
                <c:pt idx="89">
                  <c:v>2.5921012433703098E-2</c:v>
                </c:pt>
                <c:pt idx="90">
                  <c:v>2.5907595144521674E-2</c:v>
                </c:pt>
                <c:pt idx="91">
                  <c:v>2.5895217456339523E-2</c:v>
                </c:pt>
                <c:pt idx="92">
                  <c:v>2.5883803768016685E-2</c:v>
                </c:pt>
                <c:pt idx="93">
                  <c:v>2.5873283578655742E-2</c:v>
                </c:pt>
                <c:pt idx="94">
                  <c:v>2.5863591171175843E-2</c:v>
                </c:pt>
                <c:pt idx="95">
                  <c:v>2.5854665314219386E-2</c:v>
                </c:pt>
                <c:pt idx="96">
                  <c:v>2.5846448981286779E-2</c:v>
                </c:pt>
                <c:pt idx="97">
                  <c:v>2.5838889086083391E-2</c:v>
                </c:pt>
                <c:pt idx="98">
                  <c:v>2.5831936233141339E-2</c:v>
                </c:pt>
                <c:pt idx="99">
                  <c:v>2.582554448284859E-2</c:v>
                </c:pt>
                <c:pt idx="100">
                  <c:v>2.5819671130079661E-2</c:v>
                </c:pt>
                <c:pt idx="101">
                  <c:v>2.5814276495677593E-2</c:v>
                </c:pt>
                <c:pt idx="102">
                  <c:v>2.5809323730086084E-2</c:v>
                </c:pt>
                <c:pt idx="103">
                  <c:v>2.5804778628475106E-2</c:v>
                </c:pt>
                <c:pt idx="104">
                  <c:v>2.5800609456743059E-2</c:v>
                </c:pt>
                <c:pt idx="105">
                  <c:v>2.579678678781467E-2</c:v>
                </c:pt>
                <c:pt idx="106">
                  <c:v>2.5793283347686439E-2</c:v>
                </c:pt>
                <c:pt idx="107">
                  <c:v>2.5790073870701431E-2</c:v>
                </c:pt>
                <c:pt idx="108">
                  <c:v>2.5787134963562462E-2</c:v>
                </c:pt>
                <c:pt idx="109">
                  <c:v>2.5784444977617983E-2</c:v>
                </c:pt>
                <c:pt idx="110">
                  <c:v>2.5781983888978375E-2</c:v>
                </c:pt>
                <c:pt idx="111">
                  <c:v>2.5779733186042E-2</c:v>
                </c:pt>
                <c:pt idx="112">
                  <c:v>2.5777675764030752E-2</c:v>
                </c:pt>
                <c:pt idx="113">
                  <c:v>2.5775795826153889E-2</c:v>
                </c:pt>
                <c:pt idx="114">
                  <c:v>2.5774078791037019E-2</c:v>
                </c:pt>
                <c:pt idx="115">
                  <c:v>2.5772511206070041E-2</c:v>
                </c:pt>
                <c:pt idx="116">
                  <c:v>2.577108066634418E-2</c:v>
                </c:pt>
                <c:pt idx="117">
                  <c:v>2.57697757388636E-2</c:v>
                </c:pt>
                <c:pt idx="118">
                  <c:v>2.5768585891731925E-2</c:v>
                </c:pt>
                <c:pt idx="119">
                  <c:v>2.5767501428028042E-2</c:v>
                </c:pt>
                <c:pt idx="120">
                  <c:v>2.5766513424099267E-2</c:v>
                </c:pt>
                <c:pt idx="121">
                  <c:v>2.5765613672012824E-2</c:v>
                </c:pt>
                <c:pt idx="122">
                  <c:v>2.5764794625919241E-2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DB-432F-A280-0388A6A55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F12'!$E$126:$E$251</c:f>
              <c:numCache>
                <c:formatCode>0</c:formatCode>
                <c:ptCount val="126"/>
                <c:pt idx="0">
                  <c:v>34.432523547413901</c:v>
                </c:pt>
                <c:pt idx="1">
                  <c:v>34.520525901252675</c:v>
                </c:pt>
                <c:pt idx="2">
                  <c:v>34.627758906381111</c:v>
                </c:pt>
                <c:pt idx="3">
                  <c:v>34.754222562799193</c:v>
                </c:pt>
                <c:pt idx="4">
                  <c:v>34.899916870506942</c:v>
                </c:pt>
                <c:pt idx="5">
                  <c:v>35.064841829504338</c:v>
                </c:pt>
                <c:pt idx="6">
                  <c:v>37.771777240409428</c:v>
                </c:pt>
                <c:pt idx="7">
                  <c:v>42.401777780280113</c:v>
                </c:pt>
                <c:pt idx="8">
                  <c:v>48.954843449116424</c:v>
                </c:pt>
                <c:pt idx="9">
                  <c:v>57.430974246918339</c:v>
                </c:pt>
                <c:pt idx="10">
                  <c:v>67.830170173685872</c:v>
                </c:pt>
                <c:pt idx="11">
                  <c:v>80.152431229418994</c:v>
                </c:pt>
                <c:pt idx="12">
                  <c:v>94.397757414117734</c:v>
                </c:pt>
                <c:pt idx="13">
                  <c:v>110.34972868756779</c:v>
                </c:pt>
                <c:pt idx="14">
                  <c:v>128.58534078537787</c:v>
                </c:pt>
                <c:pt idx="15">
                  <c:v>148.11156022458914</c:v>
                </c:pt>
                <c:pt idx="16">
                  <c:v>168.74933084368425</c:v>
                </c:pt>
                <c:pt idx="17">
                  <c:v>190.31642929733277</c:v>
                </c:pt>
                <c:pt idx="18">
                  <c:v>212.62983352776325</c:v>
                </c:pt>
                <c:pt idx="19">
                  <c:v>235.50802662202011</c:v>
                </c:pt>
                <c:pt idx="20">
                  <c:v>258.77318702788727</c:v>
                </c:pt>
                <c:pt idx="21">
                  <c:v>282.25322376174455</c:v>
                </c:pt>
                <c:pt idx="22">
                  <c:v>305.78362248669305</c:v>
                </c:pt>
                <c:pt idx="23">
                  <c:v>329.20907543869021</c:v>
                </c:pt>
                <c:pt idx="24">
                  <c:v>352.38487518686708</c:v>
                </c:pt>
                <c:pt idx="25">
                  <c:v>375.17805908008165</c:v>
                </c:pt>
                <c:pt idx="26">
                  <c:v>397.46829785382386</c:v>
                </c:pt>
                <c:pt idx="27">
                  <c:v>419.14852813018769</c:v>
                </c:pt>
                <c:pt idx="28">
                  <c:v>440.12533431958616</c:v>
                </c:pt>
                <c:pt idx="29">
                  <c:v>460.31909061884943</c:v>
                </c:pt>
                <c:pt idx="30">
                  <c:v>479.66387830795156</c:v>
                </c:pt>
                <c:pt idx="31">
                  <c:v>498.10719731163613</c:v>
                </c:pt>
                <c:pt idx="32">
                  <c:v>515.60949397255649</c:v>
                </c:pt>
                <c:pt idx="33">
                  <c:v>532.14352916453015</c:v>
                </c:pt>
                <c:pt idx="34">
                  <c:v>547.69361226797616</c:v>
                </c:pt>
                <c:pt idx="35">
                  <c:v>562.25472716682884</c:v>
                </c:pt>
                <c:pt idx="36">
                  <c:v>575.83157635910584</c:v>
                </c:pt>
                <c:pt idx="37">
                  <c:v>588.43756857020628</c:v>
                </c:pt>
                <c:pt idx="38">
                  <c:v>600.09377399971083</c:v>
                </c:pt>
                <c:pt idx="39">
                  <c:v>610.82786960874137</c:v>
                </c:pt>
                <c:pt idx="40">
                  <c:v>620.67309476043727</c:v>
                </c:pt>
                <c:pt idx="41">
                  <c:v>629.66723515690671</c:v>
                </c:pt>
                <c:pt idx="42">
                  <c:v>637.85165046622876</c:v>
                </c:pt>
                <c:pt idx="43">
                  <c:v>645.27035839202631</c:v>
                </c:pt>
                <c:pt idx="44">
                  <c:v>651.96918528788785</c:v>
                </c:pt>
                <c:pt idx="45">
                  <c:v>657.99499083240096</c:v>
                </c:pt>
                <c:pt idx="46">
                  <c:v>663.39497182034518</c:v>
                </c:pt>
                <c:pt idx="47">
                  <c:v>668.21604784282249</c:v>
                </c:pt>
                <c:pt idx="48">
                  <c:v>672.50432956351233</c:v>
                </c:pt>
                <c:pt idx="49">
                  <c:v>676.30466847795719</c:v>
                </c:pt>
                <c:pt idx="50">
                  <c:v>679.66028548516499</c:v>
                </c:pt>
                <c:pt idx="51">
                  <c:v>682.61247431302604</c:v>
                </c:pt>
                <c:pt idx="52">
                  <c:v>685.20037481937527</c:v>
                </c:pt>
                <c:pt idx="53">
                  <c:v>687.4608104295055</c:v>
                </c:pt>
                <c:pt idx="54">
                  <c:v>689.4281834527693</c:v>
                </c:pt>
                <c:pt idx="55">
                  <c:v>691.13442172485463</c:v>
                </c:pt>
                <c:pt idx="56">
                  <c:v>692.60896992408914</c:v>
                </c:pt>
                <c:pt idx="57">
                  <c:v>693.87881898316778</c:v>
                </c:pt>
                <c:pt idx="58">
                  <c:v>694.96856723436724</c:v>
                </c:pt>
                <c:pt idx="59">
                  <c:v>695.90050725897606</c:v>
                </c:pt>
                <c:pt idx="60">
                  <c:v>696.69473283356103</c:v>
                </c:pt>
                <c:pt idx="61">
                  <c:v>697.36926085161804</c:v>
                </c:pt>
                <c:pt idx="62">
                  <c:v>697.94016362610807</c:v>
                </c:pt>
                <c:pt idx="63">
                  <c:v>698.42170752585866</c:v>
                </c:pt>
                <c:pt idx="64">
                  <c:v>698.82649444910317</c:v>
                </c:pt>
                <c:pt idx="65">
                  <c:v>699.16560317572078</c:v>
                </c:pt>
                <c:pt idx="66">
                  <c:v>699.44872815403164</c:v>
                </c:pt>
                <c:pt idx="67">
                  <c:v>699.6843137591228</c:v>
                </c:pt>
                <c:pt idx="68">
                  <c:v>699.87968250094059</c:v>
                </c:pt>
                <c:pt idx="69">
                  <c:v>700.04115605750849</c:v>
                </c:pt>
                <c:pt idx="70">
                  <c:v>700.17416835930362</c:v>
                </c:pt>
                <c:pt idx="71">
                  <c:v>700.28337025454607</c:v>
                </c:pt>
                <c:pt idx="72">
                  <c:v>700.37272554281788</c:v>
                </c:pt>
                <c:pt idx="73">
                  <c:v>700.44559837810493</c:v>
                </c:pt>
                <c:pt idx="74">
                  <c:v>700.50483221494142</c:v>
                </c:pt>
                <c:pt idx="75">
                  <c:v>700.55282060639013</c:v>
                </c:pt>
                <c:pt idx="76">
                  <c:v>700.59157026398316</c:v>
                </c:pt>
                <c:pt idx="77">
                  <c:v>700.62275686159614</c:v>
                </c:pt>
                <c:pt idx="78">
                  <c:v>700.64777411161992</c:v>
                </c:pt>
                <c:pt idx="79">
                  <c:v>700.66777666673488</c:v>
                </c:pt>
                <c:pt idx="80">
                  <c:v>700.68371740786199</c:v>
                </c:pt>
                <c:pt idx="81">
                  <c:v>700.69637967196104</c:v>
                </c:pt>
                <c:pt idx="82">
                  <c:v>700.70640495542114</c:v>
                </c:pt>
                <c:pt idx="83">
                  <c:v>700.71431660266717</c:v>
                </c:pt>
                <c:pt idx="84">
                  <c:v>700.7205399576776</c:v>
                </c:pt>
                <c:pt idx="85">
                  <c:v>700.72541942048656</c:v>
                </c:pt>
                <c:pt idx="86">
                  <c:v>700.72923281309363</c:v>
                </c:pt>
                <c:pt idx="87">
                  <c:v>700.73220342096306</c:v>
                </c:pt>
                <c:pt idx="88">
                  <c:v>700.73451003852153</c:v>
                </c:pt>
                <c:pt idx="89">
                  <c:v>700.73629531061852</c:v>
                </c:pt>
                <c:pt idx="90">
                  <c:v>700.73767262738613</c:v>
                </c:pt>
                <c:pt idx="91">
                  <c:v>700.73873179776228</c:v>
                </c:pt>
                <c:pt idx="92">
                  <c:v>700.73954369733656</c:v>
                </c:pt>
                <c:pt idx="93">
                  <c:v>700.74016405931184</c:v>
                </c:pt>
                <c:pt idx="94">
                  <c:v>700.74063655322198</c:v>
                </c:pt>
                <c:pt idx="95">
                  <c:v>700.7409952745686</c:v>
                </c:pt>
                <c:pt idx="96">
                  <c:v>700.74126674961326</c:v>
                </c:pt>
                <c:pt idx="97">
                  <c:v>700.74147154302057</c:v>
                </c:pt>
                <c:pt idx="98">
                  <c:v>700.74162554171346</c:v>
                </c:pt>
                <c:pt idx="99">
                  <c:v>700.74174097596688</c:v>
                </c:pt>
                <c:pt idx="100">
                  <c:v>700.74182722823423</c:v>
                </c:pt>
                <c:pt idx="101">
                  <c:v>700.74189147126492</c:v>
                </c:pt>
                <c:pt idx="102">
                  <c:v>700.74193916954061</c:v>
                </c:pt>
                <c:pt idx="103">
                  <c:v>700.74197447175482</c:v>
                </c:pt>
                <c:pt idx="104">
                  <c:v>700.74200051680725</c:v>
                </c:pt>
                <c:pt idx="105">
                  <c:v>700.74201967144404</c:v>
                </c:pt>
                <c:pt idx="106">
                  <c:v>700.74203371410351</c:v>
                </c:pt>
                <c:pt idx="107">
                  <c:v>700.74204397659662</c:v>
                </c:pt>
                <c:pt idx="108">
                  <c:v>700.74205145287988</c:v>
                </c:pt>
                <c:pt idx="109">
                  <c:v>700.74205688224754</c:v>
                </c:pt>
                <c:pt idx="110">
                  <c:v>700.74206081271848</c:v>
                </c:pt>
                <c:pt idx="111">
                  <c:v>700.74206364915472</c:v>
                </c:pt>
                <c:pt idx="112">
                  <c:v>700.74206568965042</c:v>
                </c:pt>
                <c:pt idx="113">
                  <c:v>700.74206715295168</c:v>
                </c:pt>
                <c:pt idx="114">
                  <c:v>700.74206819904009</c:v>
                </c:pt>
                <c:pt idx="115">
                  <c:v>700.74206894452811</c:v>
                </c:pt>
                <c:pt idx="116">
                  <c:v>700.74206947413268</c:v>
                </c:pt>
                <c:pt idx="117">
                  <c:v>700.74206984919419</c:v>
                </c:pt>
                <c:pt idx="118">
                  <c:v>700.74207011397971</c:v>
                </c:pt>
                <c:pt idx="119">
                  <c:v>700.74207030032903</c:v>
                </c:pt>
                <c:pt idx="120">
                  <c:v>700.74207043106776</c:v>
                </c:pt>
                <c:pt idx="121">
                  <c:v>700.7420705225054</c:v>
                </c:pt>
                <c:pt idx="122">
                  <c:v>700.74207058625689</c:v>
                </c:pt>
                <c:pt idx="123">
                  <c:v>700.74207063056679</c:v>
                </c:pt>
                <c:pt idx="124">
                  <c:v>700.74207066126814</c:v>
                </c:pt>
                <c:pt idx="125">
                  <c:v>700.74207068247438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A25-4D58-A018-68C46689BF04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F12'!$E$126:$E$251</c:f>
              <c:numCache>
                <c:formatCode>0</c:formatCode>
                <c:ptCount val="126"/>
                <c:pt idx="0">
                  <c:v>48.501446447229</c:v>
                </c:pt>
                <c:pt idx="1">
                  <c:v>48.642803928738317</c:v>
                </c:pt>
                <c:pt idx="2">
                  <c:v>48.905611683320444</c:v>
                </c:pt>
                <c:pt idx="3">
                  <c:v>49.248542180794288</c:v>
                </c:pt>
                <c:pt idx="4">
                  <c:v>49.656570323125152</c:v>
                </c:pt>
                <c:pt idx="5">
                  <c:v>50.120914210080855</c:v>
                </c:pt>
                <c:pt idx="6">
                  <c:v>57.017114999534101</c:v>
                </c:pt>
                <c:pt idx="7">
                  <c:v>66.826052335243048</c:v>
                </c:pt>
                <c:pt idx="8">
                  <c:v>78.719128782200642</c:v>
                </c:pt>
                <c:pt idx="9">
                  <c:v>92.22881599275911</c:v>
                </c:pt>
                <c:pt idx="10">
                  <c:v>107.02367201836114</c:v>
                </c:pt>
                <c:pt idx="11">
                  <c:v>122.84397908438189</c:v>
                </c:pt>
                <c:pt idx="12">
                  <c:v>139.47495710495093</c:v>
                </c:pt>
                <c:pt idx="13">
                  <c:v>156.73331757281926</c:v>
                </c:pt>
                <c:pt idx="14">
                  <c:v>174.45965590226609</c:v>
                </c:pt>
                <c:pt idx="15">
                  <c:v>192.51375607505395</c:v>
                </c:pt>
                <c:pt idx="16">
                  <c:v>210.77148487256829</c:v>
                </c:pt>
                <c:pt idx="17">
                  <c:v>229.12261261452329</c:v>
                </c:pt>
                <c:pt idx="18">
                  <c:v>247.46920158835809</c:v>
                </c:pt>
                <c:pt idx="19">
                  <c:v>265.72435635873006</c:v>
                </c:pt>
                <c:pt idx="20">
                  <c:v>283.81121247133382</c:v>
                </c:pt>
                <c:pt idx="21">
                  <c:v>301.66208682808639</c:v>
                </c:pt>
                <c:pt idx="22">
                  <c:v>319.21774077076401</c:v>
                </c:pt>
                <c:pt idx="23">
                  <c:v>336.42672399468699</c:v>
                </c:pt>
                <c:pt idx="24">
                  <c:v>353.24477824231354</c:v>
                </c:pt>
                <c:pt idx="25">
                  <c:v>369.63428675365168</c:v>
                </c:pt>
                <c:pt idx="26">
                  <c:v>385.56376009527236</c:v>
                </c:pt>
                <c:pt idx="27">
                  <c:v>401.00735210129113</c:v>
                </c:pt>
                <c:pt idx="28">
                  <c:v>415.94440176156013</c:v>
                </c:pt>
                <c:pt idx="29">
                  <c:v>430.35899831640108</c:v>
                </c:pt>
                <c:pt idx="30">
                  <c:v>444.23956777887025</c:v>
                </c:pt>
                <c:pt idx="31">
                  <c:v>457.57847974787438</c:v>
                </c:pt>
                <c:pt idx="32">
                  <c:v>470.3716737951566</c:v>
                </c:pt>
                <c:pt idx="33">
                  <c:v>482.61830497288605</c:v>
                </c:pt>
                <c:pt idx="34">
                  <c:v>494.3204081429443</c:v>
                </c:pt>
                <c:pt idx="35">
                  <c:v>505.48258090697311</c:v>
                </c:pt>
                <c:pt idx="36">
                  <c:v>516.11168494153526</c:v>
                </c:pt>
                <c:pt idx="37">
                  <c:v>526.21656553243531</c:v>
                </c:pt>
                <c:pt idx="38">
                  <c:v>535.80778906877742</c:v>
                </c:pt>
                <c:pt idx="39">
                  <c:v>544.89739820979446</c:v>
                </c:pt>
                <c:pt idx="40">
                  <c:v>553.49868438248893</c:v>
                </c:pt>
                <c:pt idx="41">
                  <c:v>561.62597721047962</c:v>
                </c:pt>
                <c:pt idx="42">
                  <c:v>569.29445041760675</c:v>
                </c:pt>
                <c:pt idx="43">
                  <c:v>576.51994369623515</c:v>
                </c:pt>
                <c:pt idx="44">
                  <c:v>583.31879998150578</c:v>
                </c:pt>
                <c:pt idx="45">
                  <c:v>589.70771753004692</c:v>
                </c:pt>
                <c:pt idx="46">
                  <c:v>595.7036161655468</c:v>
                </c:pt>
                <c:pt idx="47">
                  <c:v>601.32351702436665</c:v>
                </c:pt>
                <c:pt idx="48">
                  <c:v>606.58443511209578</c:v>
                </c:pt>
                <c:pt idx="49">
                  <c:v>611.50328396644181</c:v>
                </c:pt>
                <c:pt idx="50">
                  <c:v>616.09679171282278</c:v>
                </c:pt>
                <c:pt idx="51">
                  <c:v>620.38142779608313</c:v>
                </c:pt>
                <c:pt idx="52">
                  <c:v>624.37333967441612</c:v>
                </c:pt>
                <c:pt idx="53">
                  <c:v>628.08829876932714</c:v>
                </c:pt>
                <c:pt idx="54">
                  <c:v>631.54165497779491</c:v>
                </c:pt>
                <c:pt idx="55">
                  <c:v>634.74829906909974</c:v>
                </c:pt>
                <c:pt idx="56">
                  <c:v>637.72263230858653</c:v>
                </c:pt>
                <c:pt idx="57">
                  <c:v>640.47854267334492</c:v>
                </c:pt>
                <c:pt idx="58">
                  <c:v>643.02938704996734</c:v>
                </c:pt>
                <c:pt idx="59">
                  <c:v>645.38797883162806</c:v>
                </c:pt>
                <c:pt idx="60">
                  <c:v>647.56658036035378</c:v>
                </c:pt>
                <c:pt idx="61">
                  <c:v>649.57689969003866</c:v>
                </c:pt>
                <c:pt idx="62">
                  <c:v>651.43009117614679</c:v>
                </c:pt>
                <c:pt idx="63">
                  <c:v>653.13675942880241</c:v>
                </c:pt>
                <c:pt idx="64">
                  <c:v>654.70696619676005</c:v>
                </c:pt>
                <c:pt idx="65">
                  <c:v>656.15023978032298</c:v>
                </c:pt>
                <c:pt idx="66">
                  <c:v>657.4755866013769</c:v>
                </c:pt>
                <c:pt idx="67">
                  <c:v>658.69150458815068</c:v>
                </c:pt>
                <c:pt idx="68">
                  <c:v>659.80599806089151</c:v>
                </c:pt>
                <c:pt idx="69">
                  <c:v>660.82659383223938</c:v>
                </c:pt>
                <c:pt idx="70">
                  <c:v>661.76035826256793</c:v>
                </c:pt>
                <c:pt idx="71">
                  <c:v>662.61391503582945</c:v>
                </c:pt>
                <c:pt idx="72">
                  <c:v>663.39346344544595</c:v>
                </c:pt>
                <c:pt idx="73">
                  <c:v>664.10479700246174</c:v>
                </c:pt>
                <c:pt idx="74">
                  <c:v>664.75332219949098</c:v>
                </c:pt>
                <c:pt idx="75">
                  <c:v>665.34407728394956</c:v>
                </c:pt>
                <c:pt idx="76">
                  <c:v>665.88175091263804</c:v>
                </c:pt>
                <c:pt idx="77">
                  <c:v>666.3707005769752</c:v>
                </c:pt>
                <c:pt idx="78">
                  <c:v>666.81497070408022</c:v>
                </c:pt>
                <c:pt idx="79">
                  <c:v>667.21831035350317</c:v>
                </c:pt>
                <c:pt idx="80">
                  <c:v>667.58419044275945</c:v>
                </c:pt>
                <c:pt idx="81">
                  <c:v>667.91582044696236</c:v>
                </c:pt>
                <c:pt idx="82">
                  <c:v>668.21616452884655</c:v>
                </c:pt>
                <c:pt idx="83">
                  <c:v>668.4879570653693</c:v>
                </c:pt>
                <c:pt idx="84">
                  <c:v>668.73371754594075</c:v>
                </c:pt>
                <c:pt idx="85">
                  <c:v>668.95576482521631</c:v>
                </c:pt>
                <c:pt idx="86">
                  <c:v>669.15623072036681</c:v>
                </c:pt>
                <c:pt idx="87">
                  <c:v>669.33707294885778</c:v>
                </c:pt>
                <c:pt idx="88">
                  <c:v>669.50008740810904</c:v>
                </c:pt>
                <c:pt idx="89">
                  <c:v>669.6469198030162</c:v>
                </c:pt>
                <c:pt idx="90">
                  <c:v>669.77907663124608</c:v>
                </c:pt>
                <c:pt idx="91">
                  <c:v>669.89793553955519</c:v>
                </c:pt>
                <c:pt idx="92">
                  <c:v>670.00475506714542</c:v>
                </c:pt>
                <c:pt idx="93">
                  <c:v>670.10068379433915</c:v>
                </c:pt>
                <c:pt idx="94">
                  <c:v>670.18676891667121</c:v>
                </c:pt>
                <c:pt idx="95">
                  <c:v>670.26396426589895</c:v>
                </c:pt>
                <c:pt idx="96">
                  <c:v>670.33313780047808</c:v>
                </c:pt>
                <c:pt idx="97">
                  <c:v>670.39507858877221</c:v>
                </c:pt>
                <c:pt idx="98">
                  <c:v>670.45050330870788</c:v>
                </c:pt>
                <c:pt idx="99">
                  <c:v>670.50006228777886</c:v>
                </c:pt>
                <c:pt idx="100">
                  <c:v>670.54434510728356</c:v>
                </c:pt>
                <c:pt idx="101">
                  <c:v>670.5838857944791</c:v>
                </c:pt>
                <c:pt idx="102">
                  <c:v>670.61916762597377</c:v>
                </c:pt>
                <c:pt idx="103">
                  <c:v>670.65062756519148</c:v>
                </c:pt>
                <c:pt idx="104">
                  <c:v>670.67866035614452</c:v>
                </c:pt>
                <c:pt idx="105">
                  <c:v>670.70362229506452</c:v>
                </c:pt>
                <c:pt idx="106">
                  <c:v>670.72583470068889</c:v>
                </c:pt>
                <c:pt idx="107">
                  <c:v>670.74558710318831</c:v>
                </c:pt>
                <c:pt idx="108">
                  <c:v>670.76314017087975</c:v>
                </c:pt>
                <c:pt idx="109">
                  <c:v>670.77872839299209</c:v>
                </c:pt>
                <c:pt idx="110">
                  <c:v>670.79256253586618</c:v>
                </c:pt>
                <c:pt idx="111">
                  <c:v>670.80483188907738</c:v>
                </c:pt>
                <c:pt idx="112">
                  <c:v>670.81570631707825</c:v>
                </c:pt>
                <c:pt idx="113">
                  <c:v>670.8253381310775</c:v>
                </c:pt>
                <c:pt idx="114">
                  <c:v>670.83386379500837</c:v>
                </c:pt>
                <c:pt idx="115">
                  <c:v>670.84140547859033</c:v>
                </c:pt>
                <c:pt idx="116">
                  <c:v>670.84807246967432</c:v>
                </c:pt>
                <c:pt idx="117">
                  <c:v>670.85396245726088</c:v>
                </c:pt>
                <c:pt idx="118">
                  <c:v>670.85916269582503</c:v>
                </c:pt>
                <c:pt idx="119">
                  <c:v>670.8637510608462</c:v>
                </c:pt>
                <c:pt idx="120">
                  <c:v>670.86779700474426</c:v>
                </c:pt>
                <c:pt idx="121">
                  <c:v>670.87136242176018</c:v>
                </c:pt>
                <c:pt idx="122">
                  <c:v>670.87450242968919</c:v>
                </c:pt>
                <c:pt idx="123">
                  <c:v>670.87726607577656</c:v>
                </c:pt>
                <c:pt idx="124">
                  <c:v>670.87969697352855</c:v>
                </c:pt>
                <c:pt idx="125">
                  <c:v>670.8818338766589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A25-4D58-A018-68C46689BF04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F12'!$E$126:$E$251</c:f>
              <c:numCache>
                <c:formatCode>0</c:formatCode>
                <c:ptCount val="126"/>
                <c:pt idx="0">
                  <c:v>52.047327424751984</c:v>
                </c:pt>
                <c:pt idx="1">
                  <c:v>52.173033533536227</c:v>
                </c:pt>
                <c:pt idx="2">
                  <c:v>52.402304196465138</c:v>
                </c:pt>
                <c:pt idx="3">
                  <c:v>52.698758846865076</c:v>
                </c:pt>
                <c:pt idx="4">
                  <c:v>53.049389617415386</c:v>
                </c:pt>
                <c:pt idx="5">
                  <c:v>53.446652448439522</c:v>
                </c:pt>
                <c:pt idx="6">
                  <c:v>59.2672950210316</c:v>
                </c:pt>
                <c:pt idx="7">
                  <c:v>67.460472640371108</c:v>
                </c:pt>
                <c:pt idx="8">
                  <c:v>77.349845218847804</c:v>
                </c:pt>
                <c:pt idx="9">
                  <c:v>88.563914638126334</c:v>
                </c:pt>
                <c:pt idx="10">
                  <c:v>100.84463726662148</c:v>
                </c:pt>
                <c:pt idx="11">
                  <c:v>113.9928868648168</c:v>
                </c:pt>
                <c:pt idx="12">
                  <c:v>127.84576543568289</c:v>
                </c:pt>
                <c:pt idx="13">
                  <c:v>142.26520533036569</c:v>
                </c:pt>
                <c:pt idx="14">
                  <c:v>157.13151911839748</c:v>
                </c:pt>
                <c:pt idx="15">
                  <c:v>172.33942674228052</c:v>
                </c:pt>
                <c:pt idx="16">
                  <c:v>187.79544340110959</c:v>
                </c:pt>
                <c:pt idx="17">
                  <c:v>203.41606766172634</c:v>
                </c:pt>
                <c:pt idx="18">
                  <c:v>219.12646549834699</c:v>
                </c:pt>
                <c:pt idx="19">
                  <c:v>234.85947473295056</c:v>
                </c:pt>
                <c:pt idx="20">
                  <c:v>250.55482364887632</c:v>
                </c:pt>
                <c:pt idx="21">
                  <c:v>266.15849696009116</c:v>
                </c:pt>
                <c:pt idx="22">
                  <c:v>281.62220577130165</c:v>
                </c:pt>
                <c:pt idx="23">
                  <c:v>296.90293265909997</c:v>
                </c:pt>
                <c:pt idx="24">
                  <c:v>311.9625322527711</c:v>
                </c:pt>
                <c:pt idx="25">
                  <c:v>326.76737375498374</c:v>
                </c:pt>
                <c:pt idx="26">
                  <c:v>341.28801590644593</c:v>
                </c:pt>
                <c:pt idx="27">
                  <c:v>355.4989076752849</c:v>
                </c:pt>
                <c:pt idx="28">
                  <c:v>369.37810987897888</c:v>
                </c:pt>
                <c:pt idx="29">
                  <c:v>382.90703430099643</c:v>
                </c:pt>
                <c:pt idx="30">
                  <c:v>396.0701978252651</c:v>
                </c:pt>
                <c:pt idx="31">
                  <c:v>408.85498979800963</c:v>
                </c:pt>
                <c:pt idx="32">
                  <c:v>421.25145131862598</c:v>
                </c:pt>
                <c:pt idx="33">
                  <c:v>433.25206551417557</c:v>
                </c:pt>
                <c:pt idx="34">
                  <c:v>444.85155810438562</c:v>
                </c:pt>
                <c:pt idx="35">
                  <c:v>456.04670774298643</c:v>
                </c:pt>
                <c:pt idx="36">
                  <c:v>466.83616574641314</c:v>
                </c:pt>
                <c:pt idx="37">
                  <c:v>477.22028490665787</c:v>
                </c:pt>
                <c:pt idx="38">
                  <c:v>487.20095714173021</c:v>
                </c:pt>
                <c:pt idx="39">
                  <c:v>496.78145977268866</c:v>
                </c:pt>
                <c:pt idx="40">
                  <c:v>505.96631023616493</c:v>
                </c:pt>
                <c:pt idx="41">
                  <c:v>514.76112905021205</c:v>
                </c:pt>
                <c:pt idx="42">
                  <c:v>523.1725108523749</c:v>
                </c:pt>
                <c:pt idx="43">
                  <c:v>531.20790332460456</c:v>
                </c:pt>
                <c:pt idx="44">
                  <c:v>538.87549381195618</c:v>
                </c:pt>
                <c:pt idx="45">
                  <c:v>546.18410343224957</c:v>
                </c:pt>
                <c:pt idx="46">
                  <c:v>553.14308846322854</c:v>
                </c:pt>
                <c:pt idx="47">
                  <c:v>559.76224878289599</c:v>
                </c:pt>
                <c:pt idx="48">
                  <c:v>566.05174312834538</c:v>
                </c:pt>
                <c:pt idx="49">
                  <c:v>572.02201092885991</c:v>
                </c:pt>
                <c:pt idx="50">
                  <c:v>577.68370046070925</c:v>
                </c:pt>
                <c:pt idx="51">
                  <c:v>583.04760306403386</c:v>
                </c:pt>
                <c:pt idx="52">
                  <c:v>588.12459315666945</c:v>
                </c:pt>
                <c:pt idx="53">
                  <c:v>592.92557377572336</c:v>
                </c:pt>
                <c:pt idx="54">
                  <c:v>597.46142737520142</c:v>
                </c:pt>
                <c:pt idx="55">
                  <c:v>601.74297160696051</c:v>
                </c:pt>
                <c:pt idx="56">
                  <c:v>605.78091981267494</c:v>
                </c:pt>
                <c:pt idx="57">
                  <c:v>609.58584595625678</c:v>
                </c:pt>
                <c:pt idx="58">
                  <c:v>613.16815372920951</c:v>
                </c:pt>
                <c:pt idx="59">
                  <c:v>616.538049565547</c:v>
                </c:pt>
                <c:pt idx="60">
                  <c:v>619.70551930814679</c:v>
                </c:pt>
                <c:pt idx="61">
                  <c:v>622.68030827455459</c:v>
                </c:pt>
                <c:pt idx="62">
                  <c:v>625.47190447722539</c:v>
                </c:pt>
                <c:pt idx="63">
                  <c:v>628.08952476086665</c:v>
                </c:pt>
                <c:pt idx="64">
                  <c:v>630.54210362782919</c:v>
                </c:pt>
                <c:pt idx="65">
                  <c:v>632.83828453125022</c:v>
                </c:pt>
                <c:pt idx="66">
                  <c:v>634.98641342482676</c:v>
                </c:pt>
                <c:pt idx="67">
                  <c:v>636.99453436754925</c:v>
                </c:pt>
                <c:pt idx="68">
                  <c:v>638.87038699140544</c:v>
                </c:pt>
                <c:pt idx="69">
                  <c:v>640.62140564986157</c:v>
                </c:pt>
                <c:pt idx="70">
                  <c:v>642.25472007479459</c:v>
                </c:pt>
                <c:pt idx="71">
                  <c:v>643.77715737938797</c:v>
                </c:pt>
                <c:pt idx="72">
                  <c:v>645.19524525428778</c:v>
                </c:pt>
                <c:pt idx="73">
                  <c:v>646.51521621395818</c:v>
                </c:pt>
                <c:pt idx="74">
                  <c:v>647.74301275964808</c:v>
                </c:pt>
                <c:pt idx="75">
                  <c:v>648.88429333464046</c:v>
                </c:pt>
                <c:pt idx="76">
                  <c:v>649.94443895645566</c:v>
                </c:pt>
                <c:pt idx="77">
                  <c:v>650.92856041939865</c:v>
                </c:pt>
                <c:pt idx="78">
                  <c:v>651.84150596925281</c:v>
                </c:pt>
                <c:pt idx="79">
                  <c:v>652.68786936000151</c:v>
                </c:pt>
                <c:pt idx="80">
                  <c:v>653.47199821019467</c:v>
                </c:pt>
                <c:pt idx="81">
                  <c:v>654.19800258395423</c:v>
                </c:pt>
                <c:pt idx="82">
                  <c:v>654.86976372862739</c:v>
                </c:pt>
                <c:pt idx="83">
                  <c:v>655.49094290773462</c:v>
                </c:pt>
                <c:pt idx="84">
                  <c:v>656.06499027413395</c:v>
                </c:pt>
                <c:pt idx="85">
                  <c:v>656.59515373421834</c:v>
                </c:pt>
                <c:pt idx="86">
                  <c:v>657.08448775950149</c:v>
                </c:pt>
                <c:pt idx="87">
                  <c:v>657.53586210711217</c:v>
                </c:pt>
                <c:pt idx="88">
                  <c:v>657.95197041553956</c:v>
                </c:pt>
                <c:pt idx="89">
                  <c:v>658.33533864644596</c:v>
                </c:pt>
                <c:pt idx="90">
                  <c:v>658.68833334749661</c:v>
                </c:pt>
                <c:pt idx="91">
                  <c:v>659.01316971498034</c:v>
                </c:pt>
                <c:pt idx="92">
                  <c:v>659.31191943849706</c:v>
                </c:pt>
                <c:pt idx="93">
                  <c:v>659.5865183131998</c:v>
                </c:pt>
                <c:pt idx="94">
                  <c:v>659.83877360800659</c:v>
                </c:pt>
                <c:pt idx="95">
                  <c:v>660.07037118085486</c:v>
                </c:pt>
                <c:pt idx="96">
                  <c:v>660.28288233447563</c:v>
                </c:pt>
                <c:pt idx="97">
                  <c:v>660.47777040832693</c:v>
                </c:pt>
                <c:pt idx="98">
                  <c:v>660.65639710426638</c:v>
                </c:pt>
                <c:pt idx="99">
                  <c:v>660.82002854526252</c:v>
                </c:pt>
                <c:pt idx="100">
                  <c:v>660.96984106798004</c:v>
                </c:pt>
                <c:pt idx="101">
                  <c:v>661.10692675141104</c:v>
                </c:pt>
                <c:pt idx="102">
                  <c:v>661.23229868489977</c:v>
                </c:pt>
                <c:pt idx="103">
                  <c:v>661.34689597992474</c:v>
                </c:pt>
                <c:pt idx="104">
                  <c:v>661.45158853086696</c:v>
                </c:pt>
                <c:pt idx="105">
                  <c:v>661.54718153073156</c:v>
                </c:pt>
                <c:pt idx="106">
                  <c:v>661.63441974840214</c:v>
                </c:pt>
                <c:pt idx="107">
                  <c:v>661.71399157450696</c:v>
                </c:pt>
                <c:pt idx="108">
                  <c:v>661.78653284337781</c:v>
                </c:pt>
                <c:pt idx="109">
                  <c:v>661.85263043889154</c:v>
                </c:pt>
                <c:pt idx="110">
                  <c:v>661.91282569220584</c:v>
                </c:pt>
                <c:pt idx="111">
                  <c:v>661.96761757956017</c:v>
                </c:pt>
                <c:pt idx="112">
                  <c:v>662.01746572839158</c:v>
                </c:pt>
                <c:pt idx="113">
                  <c:v>662.06279324004936</c:v>
                </c:pt>
                <c:pt idx="114">
                  <c:v>662.10398933736565</c:v>
                </c:pt>
                <c:pt idx="115">
                  <c:v>662.14141184527227</c:v>
                </c:pt>
                <c:pt idx="116">
                  <c:v>662.17538951254687</c:v>
                </c:pt>
                <c:pt idx="117">
                  <c:v>662.20622418263042</c:v>
                </c:pt>
                <c:pt idx="118">
                  <c:v>662.23419282129066</c:v>
                </c:pt>
                <c:pt idx="119">
                  <c:v>662.25954940870963</c:v>
                </c:pt>
                <c:pt idx="120">
                  <c:v>662.28252670336565</c:v>
                </c:pt>
                <c:pt idx="121">
                  <c:v>662.30333788484756</c:v>
                </c:pt>
                <c:pt idx="122">
                  <c:v>662.32217808249879</c:v>
                </c:pt>
                <c:pt idx="123">
                  <c:v>662.33922579653984</c:v>
                </c:pt>
                <c:pt idx="124">
                  <c:v>662.35464421805864</c:v>
                </c:pt>
                <c:pt idx="125">
                  <c:v>662.36858245399628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A25-4D58-A018-68C46689BF04}"/>
            </c:ext>
          </c:extLst>
        </c:ser>
        <c:ser>
          <c:idx val="3"/>
          <c:order val="3"/>
          <c:tx>
            <c:v>2,5 mm 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F12'!$E$126:$E$251</c:f>
              <c:numCache>
                <c:formatCode>0</c:formatCode>
                <c:ptCount val="126"/>
                <c:pt idx="0">
                  <c:v>53.112074322326976</c:v>
                </c:pt>
                <c:pt idx="1">
                  <c:v>53.250263359879341</c:v>
                </c:pt>
                <c:pt idx="2">
                  <c:v>53.48590103969218</c:v>
                </c:pt>
                <c:pt idx="3">
                  <c:v>53.781084307771835</c:v>
                </c:pt>
                <c:pt idx="4">
                  <c:v>54.123007756856055</c:v>
                </c:pt>
                <c:pt idx="5">
                  <c:v>54.504425429840694</c:v>
                </c:pt>
                <c:pt idx="6">
                  <c:v>59.825972996453174</c:v>
                </c:pt>
                <c:pt idx="7">
                  <c:v>67.009409116672373</c:v>
                </c:pt>
                <c:pt idx="8">
                  <c:v>75.481173528628005</c:v>
                </c:pt>
                <c:pt idx="9">
                  <c:v>84.942808697023224</c:v>
                </c:pt>
                <c:pt idx="10">
                  <c:v>95.195403145118462</c:v>
                </c:pt>
                <c:pt idx="11">
                  <c:v>106.09060125036149</c:v>
                </c:pt>
                <c:pt idx="12">
                  <c:v>117.51041756638301</c:v>
                </c:pt>
                <c:pt idx="13">
                  <c:v>129.35714419051067</c:v>
                </c:pt>
                <c:pt idx="14">
                  <c:v>141.5476519898333</c:v>
                </c:pt>
                <c:pt idx="15">
                  <c:v>154.00988594725089</c:v>
                </c:pt>
                <c:pt idx="16">
                  <c:v>166.68056665673765</c:v>
                </c:pt>
                <c:pt idx="17">
                  <c:v>179.50360402766717</c:v>
                </c:pt>
                <c:pt idx="18">
                  <c:v>192.42895556138848</c:v>
                </c:pt>
                <c:pt idx="19">
                  <c:v>205.41177478178355</c:v>
                </c:pt>
                <c:pt idx="20">
                  <c:v>218.41175611425774</c:v>
                </c:pt>
                <c:pt idx="21">
                  <c:v>231.39261694607774</c:v>
                </c:pt>
                <c:pt idx="22">
                  <c:v>244.32167806523603</c:v>
                </c:pt>
                <c:pt idx="23">
                  <c:v>257.16951632036773</c:v>
                </c:pt>
                <c:pt idx="24">
                  <c:v>269.90967142298496</c:v>
                </c:pt>
                <c:pt idx="25">
                  <c:v>282.51839412485629</c:v>
                </c:pt>
                <c:pt idx="26">
                  <c:v>294.97442658378014</c:v>
                </c:pt>
                <c:pt idx="27">
                  <c:v>307.2588081976715</c:v>
                </c:pt>
                <c:pt idx="28">
                  <c:v>319.35470191907609</c:v>
                </c:pt>
                <c:pt idx="29">
                  <c:v>331.24723729938307</c:v>
                </c:pt>
                <c:pt idx="30">
                  <c:v>342.92336740882917</c:v>
                </c:pt>
                <c:pt idx="31">
                  <c:v>354.37173743714317</c:v>
                </c:pt>
                <c:pt idx="32">
                  <c:v>365.58256326923129</c:v>
                </c:pt>
                <c:pt idx="33">
                  <c:v>376.5475186978739</c:v>
                </c:pt>
                <c:pt idx="34">
                  <c:v>387.25963021388179</c:v>
                </c:pt>
                <c:pt idx="35">
                  <c:v>397.7131785268669</c:v>
                </c:pt>
                <c:pt idx="36">
                  <c:v>407.90360613332098</c:v>
                </c:pt>
                <c:pt idx="37">
                  <c:v>417.82743037527564</c:v>
                </c:pt>
                <c:pt idx="38">
                  <c:v>427.4821615312261</c:v>
                </c:pt>
                <c:pt idx="39">
                  <c:v>436.86622555792405</c:v>
                </c:pt>
                <c:pt idx="40">
                  <c:v>445.97889116195387</c:v>
                </c:pt>
                <c:pt idx="41">
                  <c:v>454.82020092748883</c:v>
                </c:pt>
                <c:pt idx="42">
                  <c:v>463.39090626410075</c:v>
                </c:pt>
                <c:pt idx="43">
                  <c:v>471.69240596813574</c:v>
                </c:pt>
                <c:pt idx="44">
                  <c:v>479.72668821472473</c:v>
                </c:pt>
                <c:pt idx="45">
                  <c:v>487.49627581619291</c:v>
                </c:pt>
                <c:pt idx="46">
                  <c:v>495.00417459758108</c:v>
                </c:pt>
                <c:pt idx="47">
                  <c:v>502.2538247519401</c:v>
                </c:pt>
                <c:pt idx="48">
                  <c:v>509.24905504766502</c:v>
                </c:pt>
                <c:pt idx="49">
                  <c:v>515.99403976793246</c:v>
                </c:pt>
                <c:pt idx="50">
                  <c:v>522.49325826861502</c:v>
                </c:pt>
                <c:pt idx="51">
                  <c:v>528.75145704628392</c:v>
                </c:pt>
                <c:pt idx="52">
                  <c:v>534.77361421224919</c:v>
                </c:pt>
                <c:pt idx="53">
                  <c:v>540.56490627227743</c:v>
                </c:pt>
                <c:pt idx="54">
                  <c:v>546.13067711479914</c:v>
                </c:pt>
                <c:pt idx="55">
                  <c:v>551.4764091132206</c:v>
                </c:pt>
                <c:pt idx="56">
                  <c:v>556.60769625047988</c:v>
                </c:pt>
                <c:pt idx="57">
                  <c:v>561.53021917629292</c:v>
                </c:pt>
                <c:pt idx="58">
                  <c:v>566.24972210974931</c:v>
                </c:pt>
                <c:pt idx="59">
                  <c:v>570.77199150197964</c:v>
                </c:pt>
                <c:pt idx="60">
                  <c:v>575.10283637568455</c:v>
                </c:pt>
                <c:pt idx="61">
                  <c:v>579.2480702603242</c:v>
                </c:pt>
                <c:pt idx="62">
                  <c:v>583.21349464377579</c:v>
                </c:pt>
                <c:pt idx="63">
                  <c:v>587.00488386329255</c:v>
                </c:pt>
                <c:pt idx="64">
                  <c:v>590.62797136064319</c:v>
                </c:pt>
                <c:pt idx="65">
                  <c:v>594.0884372283607</c:v>
                </c:pt>
                <c:pt idx="66">
                  <c:v>597.39189697613199</c:v>
                </c:pt>
                <c:pt idx="67">
                  <c:v>600.54389144847471</c:v>
                </c:pt>
                <c:pt idx="68">
                  <c:v>603.54987782698606</c:v>
                </c:pt>
                <c:pt idx="69">
                  <c:v>606.4152216526146</c:v>
                </c:pt>
                <c:pt idx="70">
                  <c:v>609.14518980559717</c:v>
                </c:pt>
                <c:pt idx="71">
                  <c:v>611.744944382884</c:v>
                </c:pt>
                <c:pt idx="72">
                  <c:v>614.21953741509492</c:v>
                </c:pt>
                <c:pt idx="73">
                  <c:v>616.57390636724926</c:v>
                </c:pt>
                <c:pt idx="74">
                  <c:v>618.81287036971742</c:v>
                </c:pt>
                <c:pt idx="75">
                  <c:v>620.94112712803837</c:v>
                </c:pt>
                <c:pt idx="76">
                  <c:v>622.96325046243328</c:v>
                </c:pt>
                <c:pt idx="77">
                  <c:v>624.88368843000046</c:v>
                </c:pt>
                <c:pt idx="78">
                  <c:v>626.70676198472006</c:v>
                </c:pt>
                <c:pt idx="79">
                  <c:v>628.43666413250423</c:v>
                </c:pt>
                <c:pt idx="80">
                  <c:v>630.07745954060283</c:v>
                </c:pt>
                <c:pt idx="81">
                  <c:v>631.63308456270761</c:v>
                </c:pt>
                <c:pt idx="82">
                  <c:v>633.10734764309984</c:v>
                </c:pt>
                <c:pt idx="83">
                  <c:v>634.50393006512729</c:v>
                </c:pt>
                <c:pt idx="84">
                  <c:v>635.82638701120322</c:v>
                </c:pt>
                <c:pt idx="85">
                  <c:v>637.07814890336579</c:v>
                </c:pt>
                <c:pt idx="86">
                  <c:v>638.26252299523867</c:v>
                </c:pt>
                <c:pt idx="87">
                  <c:v>639.38269518796858</c:v>
                </c:pt>
                <c:pt idx="88">
                  <c:v>640.44173204440381</c:v>
                </c:pt>
                <c:pt idx="89">
                  <c:v>641.44258297740919</c:v>
                </c:pt>
                <c:pt idx="90">
                  <c:v>642.38808258976974</c:v>
                </c:pt>
                <c:pt idx="91">
                  <c:v>643.28095314465702</c:v>
                </c:pt>
                <c:pt idx="92">
                  <c:v>644.1238071470724</c:v>
                </c:pt>
                <c:pt idx="93">
                  <c:v>644.91915001807138</c:v>
                </c:pt>
                <c:pt idx="94">
                  <c:v>645.66938284490686</c:v>
                </c:pt>
                <c:pt idx="95">
                  <c:v>646.37680519149251</c:v>
                </c:pt>
                <c:pt idx="96">
                  <c:v>647.04361795480202</c:v>
                </c:pt>
                <c:pt idx="97">
                  <c:v>647.67192625397149</c:v>
                </c:pt>
                <c:pt idx="98">
                  <c:v>648.2637423399658</c:v>
                </c:pt>
                <c:pt idx="99">
                  <c:v>648.82098851471267</c:v>
                </c:pt>
                <c:pt idx="100">
                  <c:v>649.34550004958419</c:v>
                </c:pt>
                <c:pt idx="101">
                  <c:v>649.83902809404572</c:v>
                </c:pt>
                <c:pt idx="102">
                  <c:v>650.30324256616086</c:v>
                </c:pt>
                <c:pt idx="103">
                  <c:v>650.73973501747173</c:v>
                </c:pt>
                <c:pt idx="104">
                  <c:v>651.15002146555207</c:v>
                </c:pt>
                <c:pt idx="105">
                  <c:v>651.53554518825626</c:v>
                </c:pt>
                <c:pt idx="106">
                  <c:v>651.89767947437474</c:v>
                </c:pt>
                <c:pt idx="107">
                  <c:v>652.23773032604197</c:v>
                </c:pt>
                <c:pt idx="108">
                  <c:v>652.55693910884054</c:v>
                </c:pt>
                <c:pt idx="109">
                  <c:v>652.85648514610057</c:v>
                </c:pt>
                <c:pt idx="110">
                  <c:v>653.13748825440757</c:v>
                </c:pt>
                <c:pt idx="111">
                  <c:v>653.4010112178097</c:v>
                </c:pt>
                <c:pt idx="112">
                  <c:v>653.64806219866057</c:v>
                </c:pt>
                <c:pt idx="113">
                  <c:v>653.87959708343783</c:v>
                </c:pt>
                <c:pt idx="114">
                  <c:v>654.09652176225529</c:v>
                </c:pt>
                <c:pt idx="115">
                  <c:v>654.29969434112922</c:v>
                </c:pt>
                <c:pt idx="116">
                  <c:v>654.48992728637745</c:v>
                </c:pt>
                <c:pt idx="117">
                  <c:v>654.66798950081341</c:v>
                </c:pt>
                <c:pt idx="118">
                  <c:v>654.83460833166225</c:v>
                </c:pt>
                <c:pt idx="119">
                  <c:v>654.99047151036075</c:v>
                </c:pt>
                <c:pt idx="120">
                  <c:v>655.13622902461566</c:v>
                </c:pt>
                <c:pt idx="121">
                  <c:v>655.27249492328986</c:v>
                </c:pt>
                <c:pt idx="122">
                  <c:v>655.39984905485358</c:v>
                </c:pt>
                <c:pt idx="123">
                  <c:v>655.51883874029249</c:v>
                </c:pt>
                <c:pt idx="124">
                  <c:v>655.62998038149624</c:v>
                </c:pt>
                <c:pt idx="125">
                  <c:v>655.73376100627331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A25-4D58-A018-68C46689BF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55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F12'!$E$126:$E$251</c:f>
              <c:numCache>
                <c:formatCode>0</c:formatCode>
                <c:ptCount val="126"/>
                <c:pt idx="0">
                  <c:v>34.432523547413901</c:v>
                </c:pt>
                <c:pt idx="1">
                  <c:v>34.520525901252675</c:v>
                </c:pt>
                <c:pt idx="2">
                  <c:v>34.627758906381111</c:v>
                </c:pt>
                <c:pt idx="3">
                  <c:v>34.754222562799193</c:v>
                </c:pt>
                <c:pt idx="4">
                  <c:v>34.899916870506942</c:v>
                </c:pt>
                <c:pt idx="5">
                  <c:v>35.064841829504338</c:v>
                </c:pt>
                <c:pt idx="6">
                  <c:v>37.771777240409428</c:v>
                </c:pt>
                <c:pt idx="7">
                  <c:v>42.401777780280113</c:v>
                </c:pt>
                <c:pt idx="8">
                  <c:v>48.954843449116424</c:v>
                </c:pt>
                <c:pt idx="9">
                  <c:v>57.430974246918339</c:v>
                </c:pt>
                <c:pt idx="10">
                  <c:v>67.830170173685872</c:v>
                </c:pt>
                <c:pt idx="11">
                  <c:v>80.152431229418994</c:v>
                </c:pt>
                <c:pt idx="12">
                  <c:v>94.397757414117734</c:v>
                </c:pt>
                <c:pt idx="13">
                  <c:v>110.34972868756779</c:v>
                </c:pt>
                <c:pt idx="14">
                  <c:v>128.58534078537787</c:v>
                </c:pt>
                <c:pt idx="15">
                  <c:v>148.11156022458914</c:v>
                </c:pt>
                <c:pt idx="16">
                  <c:v>168.74933084368425</c:v>
                </c:pt>
                <c:pt idx="17">
                  <c:v>190.31642929733277</c:v>
                </c:pt>
                <c:pt idx="18">
                  <c:v>212.62983352776325</c:v>
                </c:pt>
                <c:pt idx="19">
                  <c:v>235.50802662202011</c:v>
                </c:pt>
                <c:pt idx="20">
                  <c:v>258.77318702788727</c:v>
                </c:pt>
                <c:pt idx="21">
                  <c:v>282.25322376174455</c:v>
                </c:pt>
                <c:pt idx="22">
                  <c:v>305.78362248669305</c:v>
                </c:pt>
                <c:pt idx="23">
                  <c:v>329.20907543869021</c:v>
                </c:pt>
                <c:pt idx="24">
                  <c:v>352.38487518686708</c:v>
                </c:pt>
                <c:pt idx="25">
                  <c:v>375.17805908008165</c:v>
                </c:pt>
                <c:pt idx="26">
                  <c:v>397.46829785382386</c:v>
                </c:pt>
                <c:pt idx="27">
                  <c:v>419.14852813018769</c:v>
                </c:pt>
                <c:pt idx="28">
                  <c:v>440.12533431958616</c:v>
                </c:pt>
                <c:pt idx="29">
                  <c:v>460.31909061884943</c:v>
                </c:pt>
                <c:pt idx="30">
                  <c:v>479.66387830795156</c:v>
                </c:pt>
                <c:pt idx="31">
                  <c:v>498.10719731163613</c:v>
                </c:pt>
                <c:pt idx="32">
                  <c:v>515.60949397255649</c:v>
                </c:pt>
                <c:pt idx="33">
                  <c:v>532.14352916453015</c:v>
                </c:pt>
                <c:pt idx="34">
                  <c:v>547.69361226797616</c:v>
                </c:pt>
                <c:pt idx="35">
                  <c:v>562.25472716682884</c:v>
                </c:pt>
                <c:pt idx="36">
                  <c:v>575.83157635910584</c:v>
                </c:pt>
                <c:pt idx="37">
                  <c:v>588.43756857020628</c:v>
                </c:pt>
                <c:pt idx="38">
                  <c:v>600.09377399971083</c:v>
                </c:pt>
                <c:pt idx="39">
                  <c:v>610.82786960874137</c:v>
                </c:pt>
                <c:pt idx="40">
                  <c:v>620.67309476043727</c:v>
                </c:pt>
                <c:pt idx="41">
                  <c:v>629.66723515690671</c:v>
                </c:pt>
                <c:pt idx="42">
                  <c:v>637.85165046622876</c:v>
                </c:pt>
                <c:pt idx="43">
                  <c:v>645.27035839202631</c:v>
                </c:pt>
                <c:pt idx="44">
                  <c:v>651.96918528788785</c:v>
                </c:pt>
                <c:pt idx="45">
                  <c:v>657.99499083240096</c:v>
                </c:pt>
                <c:pt idx="46">
                  <c:v>663.39497182034518</c:v>
                </c:pt>
                <c:pt idx="47">
                  <c:v>668.21604784282249</c:v>
                </c:pt>
                <c:pt idx="48">
                  <c:v>672.50432956351233</c:v>
                </c:pt>
                <c:pt idx="49">
                  <c:v>676.30466847795719</c:v>
                </c:pt>
                <c:pt idx="50">
                  <c:v>679.66028548516499</c:v>
                </c:pt>
                <c:pt idx="51">
                  <c:v>682.61247431302604</c:v>
                </c:pt>
                <c:pt idx="52">
                  <c:v>685.20037481937527</c:v>
                </c:pt>
                <c:pt idx="53">
                  <c:v>687.4608104295055</c:v>
                </c:pt>
                <c:pt idx="54">
                  <c:v>689.4281834527693</c:v>
                </c:pt>
                <c:pt idx="55">
                  <c:v>691.13442172485463</c:v>
                </c:pt>
                <c:pt idx="56">
                  <c:v>692.60896992408914</c:v>
                </c:pt>
                <c:pt idx="57">
                  <c:v>693.87881898316778</c:v>
                </c:pt>
                <c:pt idx="58">
                  <c:v>694.96856723436724</c:v>
                </c:pt>
                <c:pt idx="59">
                  <c:v>695.90050725897606</c:v>
                </c:pt>
                <c:pt idx="60">
                  <c:v>696.69473283356103</c:v>
                </c:pt>
                <c:pt idx="61">
                  <c:v>697.36926085161804</c:v>
                </c:pt>
                <c:pt idx="62">
                  <c:v>697.94016362610807</c:v>
                </c:pt>
                <c:pt idx="63">
                  <c:v>698.42170752585866</c:v>
                </c:pt>
                <c:pt idx="64">
                  <c:v>698.82649444910317</c:v>
                </c:pt>
                <c:pt idx="65">
                  <c:v>699.16560317572078</c:v>
                </c:pt>
                <c:pt idx="66">
                  <c:v>699.44872815403164</c:v>
                </c:pt>
                <c:pt idx="67">
                  <c:v>699.6843137591228</c:v>
                </c:pt>
                <c:pt idx="68">
                  <c:v>699.87968250094059</c:v>
                </c:pt>
                <c:pt idx="69">
                  <c:v>700.04115605750849</c:v>
                </c:pt>
                <c:pt idx="70">
                  <c:v>700.17416835930362</c:v>
                </c:pt>
                <c:pt idx="71">
                  <c:v>700.28337025454607</c:v>
                </c:pt>
                <c:pt idx="72">
                  <c:v>700.37272554281788</c:v>
                </c:pt>
                <c:pt idx="73">
                  <c:v>700.44559837810493</c:v>
                </c:pt>
                <c:pt idx="74">
                  <c:v>700.50483221494142</c:v>
                </c:pt>
                <c:pt idx="75">
                  <c:v>700.55282060639013</c:v>
                </c:pt>
                <c:pt idx="76">
                  <c:v>700.59157026398316</c:v>
                </c:pt>
                <c:pt idx="77">
                  <c:v>700.62275686159614</c:v>
                </c:pt>
                <c:pt idx="78">
                  <c:v>700.64777411161992</c:v>
                </c:pt>
                <c:pt idx="79">
                  <c:v>700.66777666673488</c:v>
                </c:pt>
                <c:pt idx="80">
                  <c:v>700.68371740786199</c:v>
                </c:pt>
                <c:pt idx="81">
                  <c:v>700.69637967196104</c:v>
                </c:pt>
                <c:pt idx="82">
                  <c:v>700.70640495542114</c:v>
                </c:pt>
                <c:pt idx="83">
                  <c:v>700.71431660266717</c:v>
                </c:pt>
                <c:pt idx="84">
                  <c:v>700.7205399576776</c:v>
                </c:pt>
                <c:pt idx="85">
                  <c:v>700.72541942048656</c:v>
                </c:pt>
                <c:pt idx="86">
                  <c:v>700.72923281309363</c:v>
                </c:pt>
                <c:pt idx="87">
                  <c:v>700.73220342096306</c:v>
                </c:pt>
                <c:pt idx="88">
                  <c:v>700.73451003852153</c:v>
                </c:pt>
                <c:pt idx="89">
                  <c:v>700.73629531061852</c:v>
                </c:pt>
                <c:pt idx="90">
                  <c:v>700.73767262738613</c:v>
                </c:pt>
                <c:pt idx="91">
                  <c:v>700.73873179776228</c:v>
                </c:pt>
                <c:pt idx="92">
                  <c:v>700.73954369733656</c:v>
                </c:pt>
                <c:pt idx="93">
                  <c:v>700.74016405931184</c:v>
                </c:pt>
                <c:pt idx="94">
                  <c:v>700.74063655322198</c:v>
                </c:pt>
                <c:pt idx="95">
                  <c:v>700.7409952745686</c:v>
                </c:pt>
                <c:pt idx="96">
                  <c:v>700.74126674961326</c:v>
                </c:pt>
                <c:pt idx="97">
                  <c:v>700.74147154302057</c:v>
                </c:pt>
                <c:pt idx="98">
                  <c:v>700.74162554171346</c:v>
                </c:pt>
                <c:pt idx="99">
                  <c:v>700.74174097596688</c:v>
                </c:pt>
                <c:pt idx="100">
                  <c:v>700.74182722823423</c:v>
                </c:pt>
                <c:pt idx="101">
                  <c:v>700.74189147126492</c:v>
                </c:pt>
                <c:pt idx="102">
                  <c:v>700.74193916954061</c:v>
                </c:pt>
                <c:pt idx="103">
                  <c:v>700.74197447175482</c:v>
                </c:pt>
                <c:pt idx="104">
                  <c:v>700.74200051680725</c:v>
                </c:pt>
                <c:pt idx="105">
                  <c:v>700.74201967144404</c:v>
                </c:pt>
                <c:pt idx="106">
                  <c:v>700.74203371410351</c:v>
                </c:pt>
                <c:pt idx="107">
                  <c:v>700.74204397659662</c:v>
                </c:pt>
                <c:pt idx="108">
                  <c:v>700.74205145287988</c:v>
                </c:pt>
                <c:pt idx="109">
                  <c:v>700.74205688224754</c:v>
                </c:pt>
                <c:pt idx="110">
                  <c:v>700.74206081271848</c:v>
                </c:pt>
                <c:pt idx="111">
                  <c:v>700.74206364915472</c:v>
                </c:pt>
                <c:pt idx="112">
                  <c:v>700.74206568965042</c:v>
                </c:pt>
                <c:pt idx="113">
                  <c:v>700.74206715295168</c:v>
                </c:pt>
                <c:pt idx="114">
                  <c:v>700.74206819904009</c:v>
                </c:pt>
                <c:pt idx="115">
                  <c:v>700.74206894452811</c:v>
                </c:pt>
                <c:pt idx="116">
                  <c:v>700.74206947413268</c:v>
                </c:pt>
                <c:pt idx="117">
                  <c:v>700.74206984919419</c:v>
                </c:pt>
                <c:pt idx="118">
                  <c:v>700.74207011397971</c:v>
                </c:pt>
                <c:pt idx="119">
                  <c:v>700.74207030032903</c:v>
                </c:pt>
                <c:pt idx="120">
                  <c:v>700.74207043106776</c:v>
                </c:pt>
                <c:pt idx="121">
                  <c:v>700.7420705225054</c:v>
                </c:pt>
                <c:pt idx="122">
                  <c:v>700.74207058625689</c:v>
                </c:pt>
                <c:pt idx="123">
                  <c:v>700.74207063056679</c:v>
                </c:pt>
                <c:pt idx="124">
                  <c:v>700.74207066126814</c:v>
                </c:pt>
                <c:pt idx="125">
                  <c:v>700.74207068247438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3C-48D2-ADEC-B2405A410953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F12'!$E$126:$E$251</c:f>
              <c:numCache>
                <c:formatCode>0</c:formatCode>
                <c:ptCount val="126"/>
                <c:pt idx="0">
                  <c:v>48.501446447229</c:v>
                </c:pt>
                <c:pt idx="1">
                  <c:v>48.642803928738317</c:v>
                </c:pt>
                <c:pt idx="2">
                  <c:v>48.905611683320444</c:v>
                </c:pt>
                <c:pt idx="3">
                  <c:v>49.248542180794288</c:v>
                </c:pt>
                <c:pt idx="4">
                  <c:v>49.656570323125152</c:v>
                </c:pt>
                <c:pt idx="5">
                  <c:v>50.120914210080855</c:v>
                </c:pt>
                <c:pt idx="6">
                  <c:v>57.017114999534101</c:v>
                </c:pt>
                <c:pt idx="7">
                  <c:v>66.826052335243048</c:v>
                </c:pt>
                <c:pt idx="8">
                  <c:v>78.719128782200642</c:v>
                </c:pt>
                <c:pt idx="9">
                  <c:v>92.22881599275911</c:v>
                </c:pt>
                <c:pt idx="10">
                  <c:v>107.02367201836114</c:v>
                </c:pt>
                <c:pt idx="11">
                  <c:v>122.84397908438189</c:v>
                </c:pt>
                <c:pt idx="12">
                  <c:v>139.47495710495093</c:v>
                </c:pt>
                <c:pt idx="13">
                  <c:v>156.73331757281926</c:v>
                </c:pt>
                <c:pt idx="14">
                  <c:v>174.45965590226609</c:v>
                </c:pt>
                <c:pt idx="15">
                  <c:v>192.51375607505395</c:v>
                </c:pt>
                <c:pt idx="16">
                  <c:v>210.77148487256829</c:v>
                </c:pt>
                <c:pt idx="17">
                  <c:v>229.12261261452329</c:v>
                </c:pt>
                <c:pt idx="18">
                  <c:v>247.46920158835809</c:v>
                </c:pt>
                <c:pt idx="19">
                  <c:v>265.72435635873006</c:v>
                </c:pt>
                <c:pt idx="20">
                  <c:v>283.81121247133382</c:v>
                </c:pt>
                <c:pt idx="21">
                  <c:v>301.66208682808639</c:v>
                </c:pt>
                <c:pt idx="22">
                  <c:v>319.21774077076401</c:v>
                </c:pt>
                <c:pt idx="23">
                  <c:v>336.42672399468699</c:v>
                </c:pt>
                <c:pt idx="24">
                  <c:v>353.24477824231354</c:v>
                </c:pt>
                <c:pt idx="25">
                  <c:v>369.63428675365168</c:v>
                </c:pt>
                <c:pt idx="26">
                  <c:v>385.56376009527236</c:v>
                </c:pt>
                <c:pt idx="27">
                  <c:v>401.00735210129113</c:v>
                </c:pt>
                <c:pt idx="28">
                  <c:v>415.94440176156013</c:v>
                </c:pt>
                <c:pt idx="29">
                  <c:v>430.35899831640108</c:v>
                </c:pt>
                <c:pt idx="30">
                  <c:v>444.23956777887025</c:v>
                </c:pt>
                <c:pt idx="31">
                  <c:v>457.57847974787438</c:v>
                </c:pt>
                <c:pt idx="32">
                  <c:v>470.3716737951566</c:v>
                </c:pt>
                <c:pt idx="33">
                  <c:v>482.61830497288605</c:v>
                </c:pt>
                <c:pt idx="34">
                  <c:v>494.3204081429443</c:v>
                </c:pt>
                <c:pt idx="35">
                  <c:v>505.48258090697311</c:v>
                </c:pt>
                <c:pt idx="36">
                  <c:v>516.11168494153526</c:v>
                </c:pt>
                <c:pt idx="37">
                  <c:v>526.21656553243531</c:v>
                </c:pt>
                <c:pt idx="38">
                  <c:v>535.80778906877742</c:v>
                </c:pt>
                <c:pt idx="39">
                  <c:v>544.89739820979446</c:v>
                </c:pt>
                <c:pt idx="40">
                  <c:v>553.49868438248893</c:v>
                </c:pt>
                <c:pt idx="41">
                  <c:v>561.62597721047962</c:v>
                </c:pt>
                <c:pt idx="42">
                  <c:v>569.29445041760675</c:v>
                </c:pt>
                <c:pt idx="43">
                  <c:v>576.51994369623515</c:v>
                </c:pt>
                <c:pt idx="44">
                  <c:v>583.31879998150578</c:v>
                </c:pt>
                <c:pt idx="45">
                  <c:v>589.70771753004692</c:v>
                </c:pt>
                <c:pt idx="46">
                  <c:v>595.7036161655468</c:v>
                </c:pt>
                <c:pt idx="47">
                  <c:v>601.32351702436665</c:v>
                </c:pt>
                <c:pt idx="48">
                  <c:v>606.58443511209578</c:v>
                </c:pt>
                <c:pt idx="49">
                  <c:v>611.50328396644181</c:v>
                </c:pt>
                <c:pt idx="50">
                  <c:v>616.09679171282278</c:v>
                </c:pt>
                <c:pt idx="51">
                  <c:v>620.38142779608313</c:v>
                </c:pt>
                <c:pt idx="52">
                  <c:v>624.37333967441612</c:v>
                </c:pt>
                <c:pt idx="53">
                  <c:v>628.08829876932714</c:v>
                </c:pt>
                <c:pt idx="54">
                  <c:v>631.54165497779491</c:v>
                </c:pt>
                <c:pt idx="55">
                  <c:v>634.74829906909974</c:v>
                </c:pt>
                <c:pt idx="56">
                  <c:v>637.72263230858653</c:v>
                </c:pt>
                <c:pt idx="57">
                  <c:v>640.47854267334492</c:v>
                </c:pt>
                <c:pt idx="58">
                  <c:v>643.02938704996734</c:v>
                </c:pt>
                <c:pt idx="59">
                  <c:v>645.38797883162806</c:v>
                </c:pt>
                <c:pt idx="60">
                  <c:v>647.56658036035378</c:v>
                </c:pt>
                <c:pt idx="61">
                  <c:v>649.57689969003866</c:v>
                </c:pt>
                <c:pt idx="62">
                  <c:v>651.43009117614679</c:v>
                </c:pt>
                <c:pt idx="63">
                  <c:v>653.13675942880241</c:v>
                </c:pt>
                <c:pt idx="64">
                  <c:v>654.70696619676005</c:v>
                </c:pt>
                <c:pt idx="65">
                  <c:v>656.15023978032298</c:v>
                </c:pt>
                <c:pt idx="66">
                  <c:v>657.4755866013769</c:v>
                </c:pt>
                <c:pt idx="67">
                  <c:v>658.69150458815068</c:v>
                </c:pt>
                <c:pt idx="68">
                  <c:v>659.80599806089151</c:v>
                </c:pt>
                <c:pt idx="69">
                  <c:v>660.82659383223938</c:v>
                </c:pt>
                <c:pt idx="70">
                  <c:v>661.76035826256793</c:v>
                </c:pt>
                <c:pt idx="71">
                  <c:v>662.61391503582945</c:v>
                </c:pt>
                <c:pt idx="72">
                  <c:v>663.39346344544595</c:v>
                </c:pt>
                <c:pt idx="73">
                  <c:v>664.10479700246174</c:v>
                </c:pt>
                <c:pt idx="74">
                  <c:v>664.75332219949098</c:v>
                </c:pt>
                <c:pt idx="75">
                  <c:v>665.34407728394956</c:v>
                </c:pt>
                <c:pt idx="76">
                  <c:v>665.88175091263804</c:v>
                </c:pt>
                <c:pt idx="77">
                  <c:v>666.3707005769752</c:v>
                </c:pt>
                <c:pt idx="78">
                  <c:v>666.81497070408022</c:v>
                </c:pt>
                <c:pt idx="79">
                  <c:v>667.21831035350317</c:v>
                </c:pt>
                <c:pt idx="80">
                  <c:v>667.58419044275945</c:v>
                </c:pt>
                <c:pt idx="81">
                  <c:v>667.91582044696236</c:v>
                </c:pt>
                <c:pt idx="82">
                  <c:v>668.21616452884655</c:v>
                </c:pt>
                <c:pt idx="83">
                  <c:v>668.4879570653693</c:v>
                </c:pt>
                <c:pt idx="84">
                  <c:v>668.73371754594075</c:v>
                </c:pt>
                <c:pt idx="85">
                  <c:v>668.95576482521631</c:v>
                </c:pt>
                <c:pt idx="86">
                  <c:v>669.15623072036681</c:v>
                </c:pt>
                <c:pt idx="87">
                  <c:v>669.33707294885778</c:v>
                </c:pt>
                <c:pt idx="88">
                  <c:v>669.50008740810904</c:v>
                </c:pt>
                <c:pt idx="89">
                  <c:v>669.6469198030162</c:v>
                </c:pt>
                <c:pt idx="90">
                  <c:v>669.77907663124608</c:v>
                </c:pt>
                <c:pt idx="91">
                  <c:v>669.89793553955519</c:v>
                </c:pt>
                <c:pt idx="92">
                  <c:v>670.00475506714542</c:v>
                </c:pt>
                <c:pt idx="93">
                  <c:v>670.10068379433915</c:v>
                </c:pt>
                <c:pt idx="94">
                  <c:v>670.18676891667121</c:v>
                </c:pt>
                <c:pt idx="95">
                  <c:v>670.26396426589895</c:v>
                </c:pt>
                <c:pt idx="96">
                  <c:v>670.33313780047808</c:v>
                </c:pt>
                <c:pt idx="97">
                  <c:v>670.39507858877221</c:v>
                </c:pt>
                <c:pt idx="98">
                  <c:v>670.45050330870788</c:v>
                </c:pt>
                <c:pt idx="99">
                  <c:v>670.50006228777886</c:v>
                </c:pt>
                <c:pt idx="100">
                  <c:v>670.54434510728356</c:v>
                </c:pt>
                <c:pt idx="101">
                  <c:v>670.5838857944791</c:v>
                </c:pt>
                <c:pt idx="102">
                  <c:v>670.61916762597377</c:v>
                </c:pt>
                <c:pt idx="103">
                  <c:v>670.65062756519148</c:v>
                </c:pt>
                <c:pt idx="104">
                  <c:v>670.67866035614452</c:v>
                </c:pt>
                <c:pt idx="105">
                  <c:v>670.70362229506452</c:v>
                </c:pt>
                <c:pt idx="106">
                  <c:v>670.72583470068889</c:v>
                </c:pt>
                <c:pt idx="107">
                  <c:v>670.74558710318831</c:v>
                </c:pt>
                <c:pt idx="108">
                  <c:v>670.76314017087975</c:v>
                </c:pt>
                <c:pt idx="109">
                  <c:v>670.77872839299209</c:v>
                </c:pt>
                <c:pt idx="110">
                  <c:v>670.79256253586618</c:v>
                </c:pt>
                <c:pt idx="111">
                  <c:v>670.80483188907738</c:v>
                </c:pt>
                <c:pt idx="112">
                  <c:v>670.81570631707825</c:v>
                </c:pt>
                <c:pt idx="113">
                  <c:v>670.8253381310775</c:v>
                </c:pt>
                <c:pt idx="114">
                  <c:v>670.83386379500837</c:v>
                </c:pt>
                <c:pt idx="115">
                  <c:v>670.84140547859033</c:v>
                </c:pt>
                <c:pt idx="116">
                  <c:v>670.84807246967432</c:v>
                </c:pt>
                <c:pt idx="117">
                  <c:v>670.85396245726088</c:v>
                </c:pt>
                <c:pt idx="118">
                  <c:v>670.85916269582503</c:v>
                </c:pt>
                <c:pt idx="119">
                  <c:v>670.8637510608462</c:v>
                </c:pt>
                <c:pt idx="120">
                  <c:v>670.86779700474426</c:v>
                </c:pt>
                <c:pt idx="121">
                  <c:v>670.87136242176018</c:v>
                </c:pt>
                <c:pt idx="122">
                  <c:v>670.87450242968919</c:v>
                </c:pt>
                <c:pt idx="123">
                  <c:v>670.87726607577656</c:v>
                </c:pt>
                <c:pt idx="124">
                  <c:v>670.87969697352855</c:v>
                </c:pt>
                <c:pt idx="125">
                  <c:v>670.8818338766589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3C-48D2-ADEC-B2405A410953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F12'!$E$126:$E$251</c:f>
              <c:numCache>
                <c:formatCode>0</c:formatCode>
                <c:ptCount val="126"/>
                <c:pt idx="0">
                  <c:v>52.047327424751984</c:v>
                </c:pt>
                <c:pt idx="1">
                  <c:v>52.173033533536227</c:v>
                </c:pt>
                <c:pt idx="2">
                  <c:v>52.402304196465138</c:v>
                </c:pt>
                <c:pt idx="3">
                  <c:v>52.698758846865076</c:v>
                </c:pt>
                <c:pt idx="4">
                  <c:v>53.049389617415386</c:v>
                </c:pt>
                <c:pt idx="5">
                  <c:v>53.446652448439522</c:v>
                </c:pt>
                <c:pt idx="6">
                  <c:v>59.2672950210316</c:v>
                </c:pt>
                <c:pt idx="7">
                  <c:v>67.460472640371108</c:v>
                </c:pt>
                <c:pt idx="8">
                  <c:v>77.349845218847804</c:v>
                </c:pt>
                <c:pt idx="9">
                  <c:v>88.563914638126334</c:v>
                </c:pt>
                <c:pt idx="10">
                  <c:v>100.84463726662148</c:v>
                </c:pt>
                <c:pt idx="11">
                  <c:v>113.9928868648168</c:v>
                </c:pt>
                <c:pt idx="12">
                  <c:v>127.84576543568289</c:v>
                </c:pt>
                <c:pt idx="13">
                  <c:v>142.26520533036569</c:v>
                </c:pt>
                <c:pt idx="14">
                  <c:v>157.13151911839748</c:v>
                </c:pt>
                <c:pt idx="15">
                  <c:v>172.33942674228052</c:v>
                </c:pt>
                <c:pt idx="16">
                  <c:v>187.79544340110959</c:v>
                </c:pt>
                <c:pt idx="17">
                  <c:v>203.41606766172634</c:v>
                </c:pt>
                <c:pt idx="18">
                  <c:v>219.12646549834699</c:v>
                </c:pt>
                <c:pt idx="19">
                  <c:v>234.85947473295056</c:v>
                </c:pt>
                <c:pt idx="20">
                  <c:v>250.55482364887632</c:v>
                </c:pt>
                <c:pt idx="21">
                  <c:v>266.15849696009116</c:v>
                </c:pt>
                <c:pt idx="22">
                  <c:v>281.62220577130165</c:v>
                </c:pt>
                <c:pt idx="23">
                  <c:v>296.90293265909997</c:v>
                </c:pt>
                <c:pt idx="24">
                  <c:v>311.9625322527711</c:v>
                </c:pt>
                <c:pt idx="25">
                  <c:v>326.76737375498374</c:v>
                </c:pt>
                <c:pt idx="26">
                  <c:v>341.28801590644593</c:v>
                </c:pt>
                <c:pt idx="27">
                  <c:v>355.4989076752849</c:v>
                </c:pt>
                <c:pt idx="28">
                  <c:v>369.37810987897888</c:v>
                </c:pt>
                <c:pt idx="29">
                  <c:v>382.90703430099643</c:v>
                </c:pt>
                <c:pt idx="30">
                  <c:v>396.0701978252651</c:v>
                </c:pt>
                <c:pt idx="31">
                  <c:v>408.85498979800963</c:v>
                </c:pt>
                <c:pt idx="32">
                  <c:v>421.25145131862598</c:v>
                </c:pt>
                <c:pt idx="33">
                  <c:v>433.25206551417557</c:v>
                </c:pt>
                <c:pt idx="34">
                  <c:v>444.85155810438562</c:v>
                </c:pt>
                <c:pt idx="35">
                  <c:v>456.04670774298643</c:v>
                </c:pt>
                <c:pt idx="36">
                  <c:v>466.83616574641314</c:v>
                </c:pt>
                <c:pt idx="37">
                  <c:v>477.22028490665787</c:v>
                </c:pt>
                <c:pt idx="38">
                  <c:v>487.20095714173021</c:v>
                </c:pt>
                <c:pt idx="39">
                  <c:v>496.78145977268866</c:v>
                </c:pt>
                <c:pt idx="40">
                  <c:v>505.96631023616493</c:v>
                </c:pt>
                <c:pt idx="41">
                  <c:v>514.76112905021205</c:v>
                </c:pt>
                <c:pt idx="42">
                  <c:v>523.1725108523749</c:v>
                </c:pt>
                <c:pt idx="43">
                  <c:v>531.20790332460456</c:v>
                </c:pt>
                <c:pt idx="44">
                  <c:v>538.87549381195618</c:v>
                </c:pt>
                <c:pt idx="45">
                  <c:v>546.18410343224957</c:v>
                </c:pt>
                <c:pt idx="46">
                  <c:v>553.14308846322854</c:v>
                </c:pt>
                <c:pt idx="47">
                  <c:v>559.76224878289599</c:v>
                </c:pt>
                <c:pt idx="48">
                  <c:v>566.05174312834538</c:v>
                </c:pt>
                <c:pt idx="49">
                  <c:v>572.02201092885991</c:v>
                </c:pt>
                <c:pt idx="50">
                  <c:v>577.68370046070925</c:v>
                </c:pt>
                <c:pt idx="51">
                  <c:v>583.04760306403386</c:v>
                </c:pt>
                <c:pt idx="52">
                  <c:v>588.12459315666945</c:v>
                </c:pt>
                <c:pt idx="53">
                  <c:v>592.92557377572336</c:v>
                </c:pt>
                <c:pt idx="54">
                  <c:v>597.46142737520142</c:v>
                </c:pt>
                <c:pt idx="55">
                  <c:v>601.74297160696051</c:v>
                </c:pt>
                <c:pt idx="56">
                  <c:v>605.78091981267494</c:v>
                </c:pt>
                <c:pt idx="57">
                  <c:v>609.58584595625678</c:v>
                </c:pt>
                <c:pt idx="58">
                  <c:v>613.16815372920951</c:v>
                </c:pt>
                <c:pt idx="59">
                  <c:v>616.538049565547</c:v>
                </c:pt>
                <c:pt idx="60">
                  <c:v>619.70551930814679</c:v>
                </c:pt>
                <c:pt idx="61">
                  <c:v>622.68030827455459</c:v>
                </c:pt>
                <c:pt idx="62">
                  <c:v>625.47190447722539</c:v>
                </c:pt>
                <c:pt idx="63">
                  <c:v>628.08952476086665</c:v>
                </c:pt>
                <c:pt idx="64">
                  <c:v>630.54210362782919</c:v>
                </c:pt>
                <c:pt idx="65">
                  <c:v>632.83828453125022</c:v>
                </c:pt>
                <c:pt idx="66">
                  <c:v>634.98641342482676</c:v>
                </c:pt>
                <c:pt idx="67">
                  <c:v>636.99453436754925</c:v>
                </c:pt>
                <c:pt idx="68">
                  <c:v>638.87038699140544</c:v>
                </c:pt>
                <c:pt idx="69">
                  <c:v>640.62140564986157</c:v>
                </c:pt>
                <c:pt idx="70">
                  <c:v>642.25472007479459</c:v>
                </c:pt>
                <c:pt idx="71">
                  <c:v>643.77715737938797</c:v>
                </c:pt>
                <c:pt idx="72">
                  <c:v>645.19524525428778</c:v>
                </c:pt>
                <c:pt idx="73">
                  <c:v>646.51521621395818</c:v>
                </c:pt>
                <c:pt idx="74">
                  <c:v>647.74301275964808</c:v>
                </c:pt>
                <c:pt idx="75">
                  <c:v>648.88429333464046</c:v>
                </c:pt>
                <c:pt idx="76">
                  <c:v>649.94443895645566</c:v>
                </c:pt>
                <c:pt idx="77">
                  <c:v>650.92856041939865</c:v>
                </c:pt>
                <c:pt idx="78">
                  <c:v>651.84150596925281</c:v>
                </c:pt>
                <c:pt idx="79">
                  <c:v>652.68786936000151</c:v>
                </c:pt>
                <c:pt idx="80">
                  <c:v>653.47199821019467</c:v>
                </c:pt>
                <c:pt idx="81">
                  <c:v>654.19800258395423</c:v>
                </c:pt>
                <c:pt idx="82">
                  <c:v>654.86976372862739</c:v>
                </c:pt>
                <c:pt idx="83">
                  <c:v>655.49094290773462</c:v>
                </c:pt>
                <c:pt idx="84">
                  <c:v>656.06499027413395</c:v>
                </c:pt>
                <c:pt idx="85">
                  <c:v>656.59515373421834</c:v>
                </c:pt>
                <c:pt idx="86">
                  <c:v>657.08448775950149</c:v>
                </c:pt>
                <c:pt idx="87">
                  <c:v>657.53586210711217</c:v>
                </c:pt>
                <c:pt idx="88">
                  <c:v>657.95197041553956</c:v>
                </c:pt>
                <c:pt idx="89">
                  <c:v>658.33533864644596</c:v>
                </c:pt>
                <c:pt idx="90">
                  <c:v>658.68833334749661</c:v>
                </c:pt>
                <c:pt idx="91">
                  <c:v>659.01316971498034</c:v>
                </c:pt>
                <c:pt idx="92">
                  <c:v>659.31191943849706</c:v>
                </c:pt>
                <c:pt idx="93">
                  <c:v>659.5865183131998</c:v>
                </c:pt>
                <c:pt idx="94">
                  <c:v>659.83877360800659</c:v>
                </c:pt>
                <c:pt idx="95">
                  <c:v>660.07037118085486</c:v>
                </c:pt>
                <c:pt idx="96">
                  <c:v>660.28288233447563</c:v>
                </c:pt>
                <c:pt idx="97">
                  <c:v>660.47777040832693</c:v>
                </c:pt>
                <c:pt idx="98">
                  <c:v>660.65639710426638</c:v>
                </c:pt>
                <c:pt idx="99">
                  <c:v>660.82002854526252</c:v>
                </c:pt>
                <c:pt idx="100">
                  <c:v>660.96984106798004</c:v>
                </c:pt>
                <c:pt idx="101">
                  <c:v>661.10692675141104</c:v>
                </c:pt>
                <c:pt idx="102">
                  <c:v>661.23229868489977</c:v>
                </c:pt>
                <c:pt idx="103">
                  <c:v>661.34689597992474</c:v>
                </c:pt>
                <c:pt idx="104">
                  <c:v>661.45158853086696</c:v>
                </c:pt>
                <c:pt idx="105">
                  <c:v>661.54718153073156</c:v>
                </c:pt>
                <c:pt idx="106">
                  <c:v>661.63441974840214</c:v>
                </c:pt>
                <c:pt idx="107">
                  <c:v>661.71399157450696</c:v>
                </c:pt>
                <c:pt idx="108">
                  <c:v>661.78653284337781</c:v>
                </c:pt>
                <c:pt idx="109">
                  <c:v>661.85263043889154</c:v>
                </c:pt>
                <c:pt idx="110">
                  <c:v>661.91282569220584</c:v>
                </c:pt>
                <c:pt idx="111">
                  <c:v>661.96761757956017</c:v>
                </c:pt>
                <c:pt idx="112">
                  <c:v>662.01746572839158</c:v>
                </c:pt>
                <c:pt idx="113">
                  <c:v>662.06279324004936</c:v>
                </c:pt>
                <c:pt idx="114">
                  <c:v>662.10398933736565</c:v>
                </c:pt>
                <c:pt idx="115">
                  <c:v>662.14141184527227</c:v>
                </c:pt>
                <c:pt idx="116">
                  <c:v>662.17538951254687</c:v>
                </c:pt>
                <c:pt idx="117">
                  <c:v>662.20622418263042</c:v>
                </c:pt>
                <c:pt idx="118">
                  <c:v>662.23419282129066</c:v>
                </c:pt>
                <c:pt idx="119">
                  <c:v>662.25954940870963</c:v>
                </c:pt>
                <c:pt idx="120">
                  <c:v>662.28252670336565</c:v>
                </c:pt>
                <c:pt idx="121">
                  <c:v>662.30333788484756</c:v>
                </c:pt>
                <c:pt idx="122">
                  <c:v>662.32217808249879</c:v>
                </c:pt>
                <c:pt idx="123">
                  <c:v>662.33922579653984</c:v>
                </c:pt>
                <c:pt idx="124">
                  <c:v>662.35464421805864</c:v>
                </c:pt>
                <c:pt idx="125">
                  <c:v>662.36858245399628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3C-48D2-ADEC-B2405A410953}"/>
            </c:ext>
          </c:extLst>
        </c:ser>
        <c:ser>
          <c:idx val="3"/>
          <c:order val="3"/>
          <c:tx>
            <c:v>2,5 mm 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F12'!$E$126:$E$251</c:f>
              <c:numCache>
                <c:formatCode>0</c:formatCode>
                <c:ptCount val="126"/>
                <c:pt idx="0">
                  <c:v>53.112074322326976</c:v>
                </c:pt>
                <c:pt idx="1">
                  <c:v>53.250263359879341</c:v>
                </c:pt>
                <c:pt idx="2">
                  <c:v>53.48590103969218</c:v>
                </c:pt>
                <c:pt idx="3">
                  <c:v>53.781084307771835</c:v>
                </c:pt>
                <c:pt idx="4">
                  <c:v>54.123007756856055</c:v>
                </c:pt>
                <c:pt idx="5">
                  <c:v>54.504425429840694</c:v>
                </c:pt>
                <c:pt idx="6">
                  <c:v>59.825972996453174</c:v>
                </c:pt>
                <c:pt idx="7">
                  <c:v>67.009409116672373</c:v>
                </c:pt>
                <c:pt idx="8">
                  <c:v>75.481173528628005</c:v>
                </c:pt>
                <c:pt idx="9">
                  <c:v>84.942808697023224</c:v>
                </c:pt>
                <c:pt idx="10">
                  <c:v>95.195403145118462</c:v>
                </c:pt>
                <c:pt idx="11">
                  <c:v>106.09060125036149</c:v>
                </c:pt>
                <c:pt idx="12">
                  <c:v>117.51041756638301</c:v>
                </c:pt>
                <c:pt idx="13">
                  <c:v>129.35714419051067</c:v>
                </c:pt>
                <c:pt idx="14">
                  <c:v>141.5476519898333</c:v>
                </c:pt>
                <c:pt idx="15">
                  <c:v>154.00988594725089</c:v>
                </c:pt>
                <c:pt idx="16">
                  <c:v>166.68056665673765</c:v>
                </c:pt>
                <c:pt idx="17">
                  <c:v>179.50360402766717</c:v>
                </c:pt>
                <c:pt idx="18">
                  <c:v>192.42895556138848</c:v>
                </c:pt>
                <c:pt idx="19">
                  <c:v>205.41177478178355</c:v>
                </c:pt>
                <c:pt idx="20">
                  <c:v>218.41175611425774</c:v>
                </c:pt>
                <c:pt idx="21">
                  <c:v>231.39261694607774</c:v>
                </c:pt>
                <c:pt idx="22">
                  <c:v>244.32167806523603</c:v>
                </c:pt>
                <c:pt idx="23">
                  <c:v>257.16951632036773</c:v>
                </c:pt>
                <c:pt idx="24">
                  <c:v>269.90967142298496</c:v>
                </c:pt>
                <c:pt idx="25">
                  <c:v>282.51839412485629</c:v>
                </c:pt>
                <c:pt idx="26">
                  <c:v>294.97442658378014</c:v>
                </c:pt>
                <c:pt idx="27">
                  <c:v>307.2588081976715</c:v>
                </c:pt>
                <c:pt idx="28">
                  <c:v>319.35470191907609</c:v>
                </c:pt>
                <c:pt idx="29">
                  <c:v>331.24723729938307</c:v>
                </c:pt>
                <c:pt idx="30">
                  <c:v>342.92336740882917</c:v>
                </c:pt>
                <c:pt idx="31">
                  <c:v>354.37173743714317</c:v>
                </c:pt>
                <c:pt idx="32">
                  <c:v>365.58256326923129</c:v>
                </c:pt>
                <c:pt idx="33">
                  <c:v>376.5475186978739</c:v>
                </c:pt>
                <c:pt idx="34">
                  <c:v>387.25963021388179</c:v>
                </c:pt>
                <c:pt idx="35">
                  <c:v>397.7131785268669</c:v>
                </c:pt>
                <c:pt idx="36">
                  <c:v>407.90360613332098</c:v>
                </c:pt>
                <c:pt idx="37">
                  <c:v>417.82743037527564</c:v>
                </c:pt>
                <c:pt idx="38">
                  <c:v>427.4821615312261</c:v>
                </c:pt>
                <c:pt idx="39">
                  <c:v>436.86622555792405</c:v>
                </c:pt>
                <c:pt idx="40">
                  <c:v>445.97889116195387</c:v>
                </c:pt>
                <c:pt idx="41">
                  <c:v>454.82020092748883</c:v>
                </c:pt>
                <c:pt idx="42">
                  <c:v>463.39090626410075</c:v>
                </c:pt>
                <c:pt idx="43">
                  <c:v>471.69240596813574</c:v>
                </c:pt>
                <c:pt idx="44">
                  <c:v>479.72668821472473</c:v>
                </c:pt>
                <c:pt idx="45">
                  <c:v>487.49627581619291</c:v>
                </c:pt>
                <c:pt idx="46">
                  <c:v>495.00417459758108</c:v>
                </c:pt>
                <c:pt idx="47">
                  <c:v>502.2538247519401</c:v>
                </c:pt>
                <c:pt idx="48">
                  <c:v>509.24905504766502</c:v>
                </c:pt>
                <c:pt idx="49">
                  <c:v>515.99403976793246</c:v>
                </c:pt>
                <c:pt idx="50">
                  <c:v>522.49325826861502</c:v>
                </c:pt>
                <c:pt idx="51">
                  <c:v>528.75145704628392</c:v>
                </c:pt>
                <c:pt idx="52">
                  <c:v>534.77361421224919</c:v>
                </c:pt>
                <c:pt idx="53">
                  <c:v>540.56490627227743</c:v>
                </c:pt>
                <c:pt idx="54">
                  <c:v>546.13067711479914</c:v>
                </c:pt>
                <c:pt idx="55">
                  <c:v>551.4764091132206</c:v>
                </c:pt>
                <c:pt idx="56">
                  <c:v>556.60769625047988</c:v>
                </c:pt>
                <c:pt idx="57">
                  <c:v>561.53021917629292</c:v>
                </c:pt>
                <c:pt idx="58">
                  <c:v>566.24972210974931</c:v>
                </c:pt>
                <c:pt idx="59">
                  <c:v>570.77199150197964</c:v>
                </c:pt>
                <c:pt idx="60">
                  <c:v>575.10283637568455</c:v>
                </c:pt>
                <c:pt idx="61">
                  <c:v>579.2480702603242</c:v>
                </c:pt>
                <c:pt idx="62">
                  <c:v>583.21349464377579</c:v>
                </c:pt>
                <c:pt idx="63">
                  <c:v>587.00488386329255</c:v>
                </c:pt>
                <c:pt idx="64">
                  <c:v>590.62797136064319</c:v>
                </c:pt>
                <c:pt idx="65">
                  <c:v>594.0884372283607</c:v>
                </c:pt>
                <c:pt idx="66">
                  <c:v>597.39189697613199</c:v>
                </c:pt>
                <c:pt idx="67">
                  <c:v>600.54389144847471</c:v>
                </c:pt>
                <c:pt idx="68">
                  <c:v>603.54987782698606</c:v>
                </c:pt>
                <c:pt idx="69">
                  <c:v>606.4152216526146</c:v>
                </c:pt>
                <c:pt idx="70">
                  <c:v>609.14518980559717</c:v>
                </c:pt>
                <c:pt idx="71">
                  <c:v>611.744944382884</c:v>
                </c:pt>
                <c:pt idx="72">
                  <c:v>614.21953741509492</c:v>
                </c:pt>
                <c:pt idx="73">
                  <c:v>616.57390636724926</c:v>
                </c:pt>
                <c:pt idx="74">
                  <c:v>618.81287036971742</c:v>
                </c:pt>
                <c:pt idx="75">
                  <c:v>620.94112712803837</c:v>
                </c:pt>
                <c:pt idx="76">
                  <c:v>622.96325046243328</c:v>
                </c:pt>
                <c:pt idx="77">
                  <c:v>624.88368843000046</c:v>
                </c:pt>
                <c:pt idx="78">
                  <c:v>626.70676198472006</c:v>
                </c:pt>
                <c:pt idx="79">
                  <c:v>628.43666413250423</c:v>
                </c:pt>
                <c:pt idx="80">
                  <c:v>630.07745954060283</c:v>
                </c:pt>
                <c:pt idx="81">
                  <c:v>631.63308456270761</c:v>
                </c:pt>
                <c:pt idx="82">
                  <c:v>633.10734764309984</c:v>
                </c:pt>
                <c:pt idx="83">
                  <c:v>634.50393006512729</c:v>
                </c:pt>
                <c:pt idx="84">
                  <c:v>635.82638701120322</c:v>
                </c:pt>
                <c:pt idx="85">
                  <c:v>637.07814890336579</c:v>
                </c:pt>
                <c:pt idx="86">
                  <c:v>638.26252299523867</c:v>
                </c:pt>
                <c:pt idx="87">
                  <c:v>639.38269518796858</c:v>
                </c:pt>
                <c:pt idx="88">
                  <c:v>640.44173204440381</c:v>
                </c:pt>
                <c:pt idx="89">
                  <c:v>641.44258297740919</c:v>
                </c:pt>
                <c:pt idx="90">
                  <c:v>642.38808258976974</c:v>
                </c:pt>
                <c:pt idx="91">
                  <c:v>643.28095314465702</c:v>
                </c:pt>
                <c:pt idx="92">
                  <c:v>644.1238071470724</c:v>
                </c:pt>
                <c:pt idx="93">
                  <c:v>644.91915001807138</c:v>
                </c:pt>
                <c:pt idx="94">
                  <c:v>645.66938284490686</c:v>
                </c:pt>
                <c:pt idx="95">
                  <c:v>646.37680519149251</c:v>
                </c:pt>
                <c:pt idx="96">
                  <c:v>647.04361795480202</c:v>
                </c:pt>
                <c:pt idx="97">
                  <c:v>647.67192625397149</c:v>
                </c:pt>
                <c:pt idx="98">
                  <c:v>648.2637423399658</c:v>
                </c:pt>
                <c:pt idx="99">
                  <c:v>648.82098851471267</c:v>
                </c:pt>
                <c:pt idx="100">
                  <c:v>649.34550004958419</c:v>
                </c:pt>
                <c:pt idx="101">
                  <c:v>649.83902809404572</c:v>
                </c:pt>
                <c:pt idx="102">
                  <c:v>650.30324256616086</c:v>
                </c:pt>
                <c:pt idx="103">
                  <c:v>650.73973501747173</c:v>
                </c:pt>
                <c:pt idx="104">
                  <c:v>651.15002146555207</c:v>
                </c:pt>
                <c:pt idx="105">
                  <c:v>651.53554518825626</c:v>
                </c:pt>
                <c:pt idx="106">
                  <c:v>651.89767947437474</c:v>
                </c:pt>
                <c:pt idx="107">
                  <c:v>652.23773032604197</c:v>
                </c:pt>
                <c:pt idx="108">
                  <c:v>652.55693910884054</c:v>
                </c:pt>
                <c:pt idx="109">
                  <c:v>652.85648514610057</c:v>
                </c:pt>
                <c:pt idx="110">
                  <c:v>653.13748825440757</c:v>
                </c:pt>
                <c:pt idx="111">
                  <c:v>653.4010112178097</c:v>
                </c:pt>
                <c:pt idx="112">
                  <c:v>653.64806219866057</c:v>
                </c:pt>
                <c:pt idx="113">
                  <c:v>653.87959708343783</c:v>
                </c:pt>
                <c:pt idx="114">
                  <c:v>654.09652176225529</c:v>
                </c:pt>
                <c:pt idx="115">
                  <c:v>654.29969434112922</c:v>
                </c:pt>
                <c:pt idx="116">
                  <c:v>654.48992728637745</c:v>
                </c:pt>
                <c:pt idx="117">
                  <c:v>654.66798950081341</c:v>
                </c:pt>
                <c:pt idx="118">
                  <c:v>654.83460833166225</c:v>
                </c:pt>
                <c:pt idx="119">
                  <c:v>654.99047151036075</c:v>
                </c:pt>
                <c:pt idx="120">
                  <c:v>655.13622902461566</c:v>
                </c:pt>
                <c:pt idx="121">
                  <c:v>655.27249492328986</c:v>
                </c:pt>
                <c:pt idx="122">
                  <c:v>655.39984905485358</c:v>
                </c:pt>
                <c:pt idx="123">
                  <c:v>655.51883874029249</c:v>
                </c:pt>
                <c:pt idx="124">
                  <c:v>655.62998038149624</c:v>
                </c:pt>
                <c:pt idx="125">
                  <c:v>655.73376100627331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3C-48D2-ADEC-B2405A4109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7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F12'!$H$128:$H$251</c:f>
              <c:numCache>
                <c:formatCode>0</c:formatCode>
                <c:ptCount val="124"/>
                <c:pt idx="0">
                  <c:v>38.578203385037703</c:v>
                </c:pt>
                <c:pt idx="1">
                  <c:v>38.616283661755183</c:v>
                </c:pt>
                <c:pt idx="2">
                  <c:v>38.674166330098004</c:v>
                </c:pt>
                <c:pt idx="3">
                  <c:v>38.751851390066165</c:v>
                </c:pt>
                <c:pt idx="4">
                  <c:v>40.617833529141372</c:v>
                </c:pt>
                <c:pt idx="5">
                  <c:v>44.464054830750449</c:v>
                </c:pt>
                <c:pt idx="6">
                  <c:v>50.290515294893375</c:v>
                </c:pt>
                <c:pt idx="7">
                  <c:v>58.097214921570171</c:v>
                </c:pt>
                <c:pt idx="8">
                  <c:v>67.884153710780822</c:v>
                </c:pt>
                <c:pt idx="9">
                  <c:v>79.651331662525337</c:v>
                </c:pt>
                <c:pt idx="10">
                  <c:v>93.3987487768037</c:v>
                </c:pt>
                <c:pt idx="11">
                  <c:v>109.12640505361593</c:v>
                </c:pt>
                <c:pt idx="12">
                  <c:v>127.19543570400303</c:v>
                </c:pt>
                <c:pt idx="13">
                  <c:v>147.18678711135885</c:v>
                </c:pt>
                <c:pt idx="14">
                  <c:v>168.58777256746174</c:v>
                </c:pt>
                <c:pt idx="15">
                  <c:v>191.22764084382351</c:v>
                </c:pt>
                <c:pt idx="16">
                  <c:v>214.9294585248843</c:v>
                </c:pt>
                <c:pt idx="17">
                  <c:v>239.51251458263962</c:v>
                </c:pt>
                <c:pt idx="18">
                  <c:v>264.79468997988135</c:v>
                </c:pt>
                <c:pt idx="19">
                  <c:v>290.594753331802</c:v>
                </c:pt>
                <c:pt idx="20">
                  <c:v>316.73454561909585</c:v>
                </c:pt>
                <c:pt idx="21">
                  <c:v>343.04102011318594</c:v>
                </c:pt>
                <c:pt idx="22">
                  <c:v>369.34810776284348</c:v>
                </c:pt>
                <c:pt idx="23">
                  <c:v>395.49838306560923</c:v>
                </c:pt>
                <c:pt idx="24">
                  <c:v>421.3445106956201</c:v>
                </c:pt>
                <c:pt idx="25">
                  <c:v>446.7504586848367</c:v>
                </c:pt>
                <c:pt idx="26">
                  <c:v>471.59246957322318</c:v>
                </c:pt>
                <c:pt idx="27">
                  <c:v>495.75978648447409</c:v>
                </c:pt>
                <c:pt idx="28">
                  <c:v>519.15513639282017</c:v>
                </c:pt>
                <c:pt idx="29">
                  <c:v>541.6949777873167</c:v>
                </c:pt>
                <c:pt idx="30">
                  <c:v>563.30952439795885</c:v>
                </c:pt>
                <c:pt idx="31">
                  <c:v>583.94256053123547</c:v>
                </c:pt>
                <c:pt idx="32">
                  <c:v>603.55106680375184</c:v>
                </c:pt>
                <c:pt idx="33">
                  <c:v>622.10467761839482</c:v>
                </c:pt>
                <c:pt idx="34">
                  <c:v>639.58499357920891</c:v>
                </c:pt>
                <c:pt idx="35">
                  <c:v>655.984773192749</c:v>
                </c:pt>
                <c:pt idx="36">
                  <c:v>671.30702867981142</c:v>
                </c:pt>
                <c:pt idx="37">
                  <c:v>685.56405056537847</c:v>
                </c:pt>
                <c:pt idx="38">
                  <c:v>698.77638498464694</c:v>
                </c:pt>
                <c:pt idx="39">
                  <c:v>710.97178640980292</c:v>
                </c:pt>
                <c:pt idx="40">
                  <c:v>722.18416684490171</c:v>
                </c:pt>
                <c:pt idx="41">
                  <c:v>732.45256053929052</c:v>
                </c:pt>
                <c:pt idx="42">
                  <c:v>741.82012102001693</c:v>
                </c:pt>
                <c:pt idx="43">
                  <c:v>750.33316482601344</c:v>
                </c:pt>
                <c:pt idx="44">
                  <c:v>758.04027382325251</c:v>
                </c:pt>
                <c:pt idx="45">
                  <c:v>764.99146546634665</c:v>
                </c:pt>
                <c:pt idx="46">
                  <c:v>771.23743791601373</c:v>
                </c:pt>
                <c:pt idx="47">
                  <c:v>776.82889458223133</c:v>
                </c:pt>
                <c:pt idx="48">
                  <c:v>781.81595048833117</c:v>
                </c:pt>
                <c:pt idx="49">
                  <c:v>786.24762087990325</c:v>
                </c:pt>
                <c:pt idx="50">
                  <c:v>790.17139076179353</c:v>
                </c:pt>
                <c:pt idx="51">
                  <c:v>793.63286255418507</c:v>
                </c:pt>
                <c:pt idx="52">
                  <c:v>796.67547782278996</c:v>
                </c:pt>
                <c:pt idx="53">
                  <c:v>799.34030805804855</c:v>
                </c:pt>
                <c:pt idx="54">
                  <c:v>801.66590874601741</c:v>
                </c:pt>
                <c:pt idx="55">
                  <c:v>803.68823047526462</c:v>
                </c:pt>
                <c:pt idx="56">
                  <c:v>805.44058054052834</c:v>
                </c:pt>
                <c:pt idx="57">
                  <c:v>806.95362841254189</c:v>
                </c:pt>
                <c:pt idx="58">
                  <c:v>808.2554485192436</c:v>
                </c:pt>
                <c:pt idx="59">
                  <c:v>809.37159400028258</c:v>
                </c:pt>
                <c:pt idx="60">
                  <c:v>810.32519542780574</c:v>
                </c:pt>
                <c:pt idx="61">
                  <c:v>811.13707890607407</c:v>
                </c:pt>
                <c:pt idx="62">
                  <c:v>811.82589844602853</c:v>
                </c:pt>
                <c:pt idx="63">
                  <c:v>812.40827803594141</c:v>
                </c:pt>
                <c:pt idx="64">
                  <c:v>812.89895937553422</c:v>
                </c:pt>
                <c:pt idx="65">
                  <c:v>813.3109517908722</c:v>
                </c:pt>
                <c:pt idx="66">
                  <c:v>813.65568138608478</c:v>
                </c:pt>
                <c:pt idx="67">
                  <c:v>813.94313700350369</c:v>
                </c:pt>
                <c:pt idx="68">
                  <c:v>814.18201104677246</c:v>
                </c:pt>
                <c:pt idx="69">
                  <c:v>814.37983366503067</c:v>
                </c:pt>
                <c:pt idx="70">
                  <c:v>814.54309919591753</c:v>
                </c:pt>
                <c:pt idx="71">
                  <c:v>814.67738411837593</c:v>
                </c:pt>
                <c:pt idx="72">
                  <c:v>814.78745607239398</c:v>
                </c:pt>
                <c:pt idx="73">
                  <c:v>814.87737376263601</c:v>
                </c:pt>
                <c:pt idx="74">
                  <c:v>814.95057777835336</c:v>
                </c:pt>
                <c:pt idx="75">
                  <c:v>815.00997253585251</c:v>
                </c:pt>
                <c:pt idx="76">
                  <c:v>815.05799968562053</c:v>
                </c:pt>
                <c:pt idx="77">
                  <c:v>815.09670342786762</c:v>
                </c:pt>
                <c:pt idx="78">
                  <c:v>815.12778825182693</c:v>
                </c:pt>
                <c:pt idx="79">
                  <c:v>815.15266965981755</c:v>
                </c:pt>
                <c:pt idx="80">
                  <c:v>815.17251846086629</c:v>
                </c:pt>
                <c:pt idx="81">
                  <c:v>815.18829922444206</c:v>
                </c:pt>
                <c:pt idx="82">
                  <c:v>815.20080347616533</c:v>
                </c:pt>
                <c:pt idx="83">
                  <c:v>815.21067819742643</c:v>
                </c:pt>
                <c:pt idx="84">
                  <c:v>815.21845016257805</c:v>
                </c:pt>
                <c:pt idx="85">
                  <c:v>815.22454661323331</c:v>
                </c:pt>
                <c:pt idx="86">
                  <c:v>815.22931273133531</c:v>
                </c:pt>
                <c:pt idx="87">
                  <c:v>815.23302633283947</c:v>
                </c:pt>
                <c:pt idx="88">
                  <c:v>815.23591016348303</c:v>
                </c:pt>
                <c:pt idx="89">
                  <c:v>815.23814213835669</c:v>
                </c:pt>
                <c:pt idx="90">
                  <c:v>815.23986382868475</c:v>
                </c:pt>
                <c:pt idx="91">
                  <c:v>815.24118746299621</c:v>
                </c:pt>
                <c:pt idx="92">
                  <c:v>815.24220167614624</c:v>
                </c:pt>
                <c:pt idx="93">
                  <c:v>815.24297620868231</c:v>
                </c:pt>
                <c:pt idx="94">
                  <c:v>815.24356573096941</c:v>
                </c:pt>
                <c:pt idx="95">
                  <c:v>815.24401294128415</c:v>
                </c:pt>
                <c:pt idx="96">
                  <c:v>815.24435106471628</c:v>
                </c:pt>
                <c:pt idx="97">
                  <c:v>815.24460586001851</c:v>
                </c:pt>
                <c:pt idx="98">
                  <c:v>815.24479722437104</c:v>
                </c:pt>
                <c:pt idx="99">
                  <c:v>815.24494047115968</c:v>
                </c:pt>
                <c:pt idx="100">
                  <c:v>815.24504734310233</c:v>
                </c:pt>
                <c:pt idx="101">
                  <c:v>815.24512681217811</c:v>
                </c:pt>
                <c:pt idx="102">
                  <c:v>815.24518570860403</c:v>
                </c:pt>
                <c:pt idx="103">
                  <c:v>815.24522921335426</c:v>
                </c:pt>
                <c:pt idx="104">
                  <c:v>815.24526124225213</c:v>
                </c:pt>
                <c:pt idx="105">
                  <c:v>815.24528474428803</c:v>
                </c:pt>
                <c:pt idx="106">
                  <c:v>815.24530193238184</c:v>
                </c:pt>
                <c:pt idx="107">
                  <c:v>815.24531446117476</c:v>
                </c:pt>
                <c:pt idx="108">
                  <c:v>815.24532356346276</c:v>
                </c:pt>
                <c:pt idx="109">
                  <c:v>815.24533015447673</c:v>
                </c:pt>
                <c:pt idx="110">
                  <c:v>815.24533491127454</c:v>
                </c:pt>
                <c:pt idx="111">
                  <c:v>815.2453383329472</c:v>
                </c:pt>
                <c:pt idx="112">
                  <c:v>815.24534078609622</c:v>
                </c:pt>
                <c:pt idx="113">
                  <c:v>815.24534253905438</c:v>
                </c:pt>
                <c:pt idx="114">
                  <c:v>815.24534378753492</c:v>
                </c:pt>
                <c:pt idx="115">
                  <c:v>815.24534467378248</c:v>
                </c:pt>
                <c:pt idx="116">
                  <c:v>815.24534530081712</c:v>
                </c:pt>
                <c:pt idx="117">
                  <c:v>815.24534574298968</c:v>
                </c:pt>
                <c:pt idx="118">
                  <c:v>815.24534605377198</c:v>
                </c:pt>
                <c:pt idx="119">
                  <c:v>815.24534627148535</c:v>
                </c:pt>
                <c:pt idx="120">
                  <c:v>815.24534642349761</c:v>
                </c:pt>
                <c:pt idx="121">
                  <c:v>815.24534652928583</c:v>
                </c:pt>
                <c:pt idx="122">
                  <c:v>815.24534660266306</c:v>
                </c:pt>
                <c:pt idx="123">
                  <c:v>815.24534665339149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8D-47DB-9B84-85889E2470B3}"/>
            </c:ext>
          </c:extLst>
        </c:ser>
        <c:ser>
          <c:idx val="1"/>
          <c:order val="1"/>
          <c:tx>
            <c:v>1,5 mm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F12'!$H$128:$H$251</c:f>
              <c:numCache>
                <c:formatCode>0</c:formatCode>
                <c:ptCount val="124"/>
                <c:pt idx="0">
                  <c:v>55.744833426184073</c:v>
                </c:pt>
                <c:pt idx="1">
                  <c:v>55.848513407675568</c:v>
                </c:pt>
                <c:pt idx="2">
                  <c:v>56.053837362813169</c:v>
                </c:pt>
                <c:pt idx="3">
                  <c:v>56.330090887978599</c:v>
                </c:pt>
                <c:pt idx="4">
                  <c:v>61.62236511953904</c:v>
                </c:pt>
                <c:pt idx="5">
                  <c:v>70.101823060601873</c:v>
                </c:pt>
                <c:pt idx="6">
                  <c:v>80.910311126048896</c:v>
                </c:pt>
                <c:pt idx="7">
                  <c:v>93.58968355706952</c:v>
                </c:pt>
                <c:pt idx="8">
                  <c:v>107.81724263788158</c:v>
                </c:pt>
                <c:pt idx="9">
                  <c:v>123.33829360969617</c:v>
                </c:pt>
                <c:pt idx="10">
                  <c:v>139.93931243862494</c:v>
                </c:pt>
                <c:pt idx="11">
                  <c:v>157.43489635945934</c:v>
                </c:pt>
                <c:pt idx="12">
                  <c:v>175.66059785300411</c:v>
                </c:pt>
                <c:pt idx="13">
                  <c:v>194.46864419146914</c:v>
                </c:pt>
                <c:pt idx="14">
                  <c:v>213.7252103539538</c:v>
                </c:pt>
                <c:pt idx="15">
                  <c:v>233.30858489908576</c:v>
                </c:pt>
                <c:pt idx="16">
                  <c:v>253.10787404052189</c:v>
                </c:pt>
                <c:pt idx="17">
                  <c:v>273.0220414064766</c:v>
                </c:pt>
                <c:pt idx="18">
                  <c:v>292.9591623376848</c:v>
                </c:pt>
                <c:pt idx="19">
                  <c:v>312.83581761446374</c:v>
                </c:pt>
                <c:pt idx="20">
                  <c:v>332.57657878626424</c:v>
                </c:pt>
                <c:pt idx="21">
                  <c:v>352.11355407824419</c:v>
                </c:pt>
                <c:pt idx="22">
                  <c:v>371.38597452948312</c:v>
                </c:pt>
                <c:pt idx="23">
                  <c:v>390.3398069854843</c:v>
                </c:pt>
                <c:pt idx="24">
                  <c:v>408.92738520932261</c:v>
                </c:pt>
                <c:pt idx="25">
                  <c:v>427.10705351711931</c:v>
                </c:pt>
                <c:pt idx="26">
                  <c:v>444.84281949230518</c:v>
                </c:pt>
                <c:pt idx="27">
                  <c:v>462.10401381067931</c:v>
                </c:pt>
                <c:pt idx="28">
                  <c:v>478.86495622293324</c:v>
                </c:pt>
                <c:pt idx="29">
                  <c:v>495.10462743162805</c:v>
                </c:pt>
                <c:pt idx="30">
                  <c:v>510.80634705942214</c:v>
                </c:pt>
                <c:pt idx="31">
                  <c:v>525.95745819976241</c:v>
                </c:pt>
                <c:pt idx="32">
                  <c:v>540.54901921607757</c:v>
                </c:pt>
                <c:pt idx="33">
                  <c:v>554.57550354364605</c:v>
                </c:pt>
                <c:pt idx="34">
                  <c:v>568.03450827369863</c:v>
                </c:pt>
                <c:pt idx="35">
                  <c:v>580.92647227967745</c:v>
                </c:pt>
                <c:pt idx="36">
                  <c:v>593.2544045940557</c:v>
                </c:pt>
                <c:pt idx="37">
                  <c:v>605.02362367082117</c:v>
                </c:pt>
                <c:pt idx="38">
                  <c:v>616.24150808112188</c:v>
                </c:pt>
                <c:pt idx="39">
                  <c:v>626.91725909357422</c:v>
                </c:pt>
                <c:pt idx="40">
                  <c:v>637.061675490737</c:v>
                </c:pt>
                <c:pt idx="41">
                  <c:v>646.68694087268977</c:v>
                </c:pt>
                <c:pt idx="42">
                  <c:v>655.80642360011575</c:v>
                </c:pt>
                <c:pt idx="43">
                  <c:v>664.43448943474016</c:v>
                </c:pt>
                <c:pt idx="44">
                  <c:v>672.58632684581903</c:v>
                </c:pt>
                <c:pt idx="45">
                  <c:v>664.43448943474016</c:v>
                </c:pt>
                <c:pt idx="46">
                  <c:v>687.5252233257786</c:v>
                </c:pt>
                <c:pt idx="47">
                  <c:v>694.34537515267743</c:v>
                </c:pt>
                <c:pt idx="48">
                  <c:v>700.75522051125085</c:v>
                </c:pt>
                <c:pt idx="49">
                  <c:v>706.77187231988785</c:v>
                </c:pt>
                <c:pt idx="50">
                  <c:v>712.41247278584376</c:v>
                </c:pt>
                <c:pt idx="51">
                  <c:v>717.69410048762393</c:v>
                </c:pt>
                <c:pt idx="52">
                  <c:v>722.63368752522399</c:v>
                </c:pt>
                <c:pt idx="53">
                  <c:v>727.24794623278342</c:v>
                </c:pt>
                <c:pt idx="54">
                  <c:v>731.55330493128474</c:v>
                </c:pt>
                <c:pt idx="55">
                  <c:v>735.56585218792509</c:v>
                </c:pt>
                <c:pt idx="56">
                  <c:v>739.30128904317621</c:v>
                </c:pt>
                <c:pt idx="57">
                  <c:v>742.77488866586123</c:v>
                </c:pt>
                <c:pt idx="58">
                  <c:v>746.00146290029591</c:v>
                </c:pt>
                <c:pt idx="59">
                  <c:v>748.99533517718123</c:v>
                </c:pt>
                <c:pt idx="60">
                  <c:v>751.77031927100643</c:v>
                </c:pt>
                <c:pt idx="61">
                  <c:v>754.33970340075291</c:v>
                </c:pt>
                <c:pt idx="62">
                  <c:v>756.71623918723515</c:v>
                </c:pt>
                <c:pt idx="63">
                  <c:v>758.9121349990653</c:v>
                </c:pt>
                <c:pt idx="64">
                  <c:v>760.93905323954175</c:v>
                </c:pt>
                <c:pt idx="65">
                  <c:v>762.80811114843641</c:v>
                </c:pt>
                <c:pt idx="66">
                  <c:v>764.52988471526749</c:v>
                </c:pt>
                <c:pt idx="67">
                  <c:v>766.11441532395668</c:v>
                </c:pt>
                <c:pt idx="68">
                  <c:v>767.5712187724497</c:v>
                </c:pt>
                <c:pt idx="69">
                  <c:v>768.90929633468954</c:v>
                </c:pt>
                <c:pt idx="70">
                  <c:v>770.13714755604803</c:v>
                </c:pt>
                <c:pt idx="71">
                  <c:v>771.26278449674601</c:v>
                </c:pt>
                <c:pt idx="72">
                  <c:v>772.29374716074813</c:v>
                </c:pt>
                <c:pt idx="73">
                  <c:v>773.23711986995818</c:v>
                </c:pt>
                <c:pt idx="74">
                  <c:v>774.09954836515351</c:v>
                </c:pt>
                <c:pt idx="75">
                  <c:v>774.88725743586133</c:v>
                </c:pt>
                <c:pt idx="76">
                  <c:v>775.60606890123927</c:v>
                </c:pt>
                <c:pt idx="77">
                  <c:v>776.26141978288501</c:v>
                </c:pt>
                <c:pt idx="78">
                  <c:v>776.85838052835516</c:v>
                </c:pt>
                <c:pt idx="79">
                  <c:v>777.40167316095744</c:v>
                </c:pt>
                <c:pt idx="80">
                  <c:v>777.89568924710295</c:v>
                </c:pt>
                <c:pt idx="81">
                  <c:v>778.34450758714968</c:v>
                </c:pt>
                <c:pt idx="82">
                  <c:v>778.75191154924335</c:v>
                </c:pt>
                <c:pt idx="83">
                  <c:v>779.12140597818302</c:v>
                </c:pt>
                <c:pt idx="84">
                  <c:v>779.45623362283845</c:v>
                </c:pt>
                <c:pt idx="85">
                  <c:v>779.75939103613825</c:v>
                </c:pt>
                <c:pt idx="86">
                  <c:v>780.0336439111876</c:v>
                </c:pt>
                <c:pt idx="87">
                  <c:v>780.28154182568255</c:v>
                </c:pt>
                <c:pt idx="88">
                  <c:v>780.50543237453132</c:v>
                </c:pt>
                <c:pt idx="89">
                  <c:v>780.70747467749379</c:v>
                </c:pt>
                <c:pt idx="90">
                  <c:v>780.88965225477295</c:v>
                </c:pt>
                <c:pt idx="91">
                  <c:v>781.05378526888512</c:v>
                </c:pt>
                <c:pt idx="92">
                  <c:v>781.20154213583623</c:v>
                </c:pt>
                <c:pt idx="93">
                  <c:v>781.33445051270292</c:v>
                </c:pt>
                <c:pt idx="94">
                  <c:v>781.45390767220215</c:v>
                </c:pt>
                <c:pt idx="95">
                  <c:v>781.56119027777629</c:v>
                </c:pt>
                <c:pt idx="96">
                  <c:v>781.65746357517492</c:v>
                </c:pt>
                <c:pt idx="97">
                  <c:v>781.74379001851912</c:v>
                </c:pt>
                <c:pt idx="98">
                  <c:v>781.8211373504364</c:v>
                </c:pt>
                <c:pt idx="99">
                  <c:v>781.89038615708739</c:v>
                </c:pt>
                <c:pt idx="100">
                  <c:v>781.95233691982071</c:v>
                </c:pt>
                <c:pt idx="101">
                  <c:v>782.00771658580845</c:v>
                </c:pt>
                <c:pt idx="102">
                  <c:v>782.05718468038685</c:v>
                </c:pt>
                <c:pt idx="103">
                  <c:v>782.10133898396271</c:v>
                </c:pt>
                <c:pt idx="104">
                  <c:v>782.14072079629784</c:v>
                </c:pt>
                <c:pt idx="105">
                  <c:v>782.17581981076466</c:v>
                </c:pt>
                <c:pt idx="106">
                  <c:v>782.20707862079985</c:v>
                </c:pt>
                <c:pt idx="107">
                  <c:v>782.23489688030577</c:v>
                </c:pt>
                <c:pt idx="108">
                  <c:v>782.25963513916474</c:v>
                </c:pt>
                <c:pt idx="109">
                  <c:v>782.28161837437187</c:v>
                </c:pt>
                <c:pt idx="110">
                  <c:v>782.30113923656347</c:v>
                </c:pt>
                <c:pt idx="111">
                  <c:v>782.31846103094722</c:v>
                </c:pt>
                <c:pt idx="112">
                  <c:v>782.3338204508251</c:v>
                </c:pt>
                <c:pt idx="113">
                  <c:v>782.34743008107034</c:v>
                </c:pt>
                <c:pt idx="114">
                  <c:v>782.35948068806795</c:v>
                </c:pt>
                <c:pt idx="115">
                  <c:v>782.37014331177716</c:v>
                </c:pt>
                <c:pt idx="116">
                  <c:v>782.3795711747249</c:v>
                </c:pt>
                <c:pt idx="117">
                  <c:v>782.38790142189498</c:v>
                </c:pt>
                <c:pt idx="118">
                  <c:v>782.39525670465855</c:v>
                </c:pt>
                <c:pt idx="119">
                  <c:v>782.40174662107768</c:v>
                </c:pt>
                <c:pt idx="120">
                  <c:v>782.40746902413809</c:v>
                </c:pt>
                <c:pt idx="121">
                  <c:v>782.41251120870663</c:v>
                </c:pt>
                <c:pt idx="122">
                  <c:v>782.41695098728189</c:v>
                </c:pt>
                <c:pt idx="123">
                  <c:v>782.42085766391017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8D-47DB-9B84-85889E2470B3}"/>
            </c:ext>
          </c:extLst>
        </c:ser>
        <c:ser>
          <c:idx val="2"/>
          <c:order val="2"/>
          <c:tx>
            <c:v>2 mm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F12'!$H$128:$H$251</c:f>
              <c:numCache>
                <c:formatCode>0</c:formatCode>
                <c:ptCount val="124"/>
                <c:pt idx="0">
                  <c:v>59.363494914072021</c:v>
                </c:pt>
                <c:pt idx="1">
                  <c:v>59.460895411649517</c:v>
                </c:pt>
                <c:pt idx="2">
                  <c:v>59.647833989257606</c:v>
                </c:pt>
                <c:pt idx="3">
                  <c:v>59.895558096038712</c:v>
                </c:pt>
                <c:pt idx="4">
                  <c:v>64.479936087333158</c:v>
                </c:pt>
                <c:pt idx="5">
                  <c:v>71.660339704715057</c:v>
                </c:pt>
                <c:pt idx="6">
                  <c:v>80.711355417378741</c:v>
                </c:pt>
                <c:pt idx="7">
                  <c:v>91.26049695942379</c:v>
                </c:pt>
                <c:pt idx="8">
                  <c:v>103.05320237116837</c:v>
                </c:pt>
                <c:pt idx="9">
                  <c:v>115.89342566704204</c:v>
                </c:pt>
                <c:pt idx="10">
                  <c:v>129.61999476998551</c:v>
                </c:pt>
                <c:pt idx="11">
                  <c:v>144.09505685299314</c:v>
                </c:pt>
                <c:pt idx="12">
                  <c:v>159.19768237543281</c:v>
                </c:pt>
                <c:pt idx="13">
                  <c:v>174.82000826001922</c:v>
                </c:pt>
                <c:pt idx="14">
                  <c:v>190.86475857837718</c:v>
                </c:pt>
                <c:pt idx="15">
                  <c:v>207.24356716219449</c:v>
                </c:pt>
                <c:pt idx="16">
                  <c:v>223.87579251154875</c:v>
                </c:pt>
                <c:pt idx="17">
                  <c:v>240.68764755665632</c:v>
                </c:pt>
                <c:pt idx="18">
                  <c:v>257.61153737023562</c:v>
                </c:pt>
                <c:pt idx="19">
                  <c:v>274.58553779134479</c:v>
                </c:pt>
                <c:pt idx="20">
                  <c:v>291.55297153643357</c:v>
                </c:pt>
                <c:pt idx="21">
                  <c:v>308.46205292482313</c:v>
                </c:pt>
                <c:pt idx="22">
                  <c:v>325.26558161612394</c:v>
                </c:pt>
                <c:pt idx="23">
                  <c:v>341.92067183252544</c:v>
                </c:pt>
                <c:pt idx="24">
                  <c:v>358.3885076177956</c:v>
                </c:pt>
                <c:pt idx="25">
                  <c:v>374.63411747994064</c:v>
                </c:pt>
                <c:pt idx="26">
                  <c:v>390.62616371315454</c:v>
                </c:pt>
                <c:pt idx="27">
                  <c:v>406.3367430725952</c:v>
                </c:pt>
                <c:pt idx="28">
                  <c:v>421.74119646090156</c:v>
                </c:pt>
                <c:pt idx="29">
                  <c:v>436.81792599591614</c:v>
                </c:pt>
                <c:pt idx="30">
                  <c:v>451.54821834416612</c:v>
                </c:pt>
                <c:pt idx="31">
                  <c:v>465.91607357881531</c:v>
                </c:pt>
                <c:pt idx="32">
                  <c:v>479.90803909207432</c:v>
                </c:pt>
                <c:pt idx="33">
                  <c:v>493.51304828748295</c:v>
                </c:pt>
                <c:pt idx="34">
                  <c:v>506.72226391648712</c:v>
                </c:pt>
                <c:pt idx="35">
                  <c:v>519.52892602052452</c:v>
                </c:pt>
                <c:pt idx="36">
                  <c:v>531.92820450487852</c:v>
                </c:pt>
                <c:pt idx="37">
                  <c:v>543.91705641170381</c:v>
                </c:pt>
                <c:pt idx="38">
                  <c:v>555.49408798275874</c:v>
                </c:pt>
                <c:pt idx="39">
                  <c:v>566.65942161203918</c:v>
                </c:pt>
                <c:pt idx="40">
                  <c:v>577.41456778811983</c:v>
                </c:pt>
                <c:pt idx="41">
                  <c:v>587.76230211828135</c:v>
                </c:pt>
                <c:pt idx="42">
                  <c:v>597.7065475134923</c:v>
                </c:pt>
                <c:pt idx="43">
                  <c:v>607.25226159668659</c:v>
                </c:pt>
                <c:pt idx="44">
                  <c:v>616.40532937775595</c:v>
                </c:pt>
                <c:pt idx="45">
                  <c:v>625.17246121830954</c:v>
                </c:pt>
                <c:pt idx="46">
                  <c:v>633.5610960883015</c:v>
                </c:pt>
                <c:pt idx="47">
                  <c:v>641.57931009568699</c:v>
                </c:pt>
                <c:pt idx="48">
                  <c:v>649.23573024983557</c:v>
                </c:pt>
                <c:pt idx="49">
                  <c:v>656.53945339984398</c:v>
                </c:pt>
                <c:pt idx="50">
                  <c:v>663.49997027044105</c:v>
                </c:pt>
                <c:pt idx="51">
                  <c:v>670.1270945010159</c:v>
                </c:pt>
                <c:pt idx="52">
                  <c:v>676.43089657763505</c:v>
                </c:pt>
                <c:pt idx="53">
                  <c:v>682.42164253374233</c:v>
                </c:pt>
                <c:pt idx="54">
                  <c:v>688.10973728268493</c:v>
                </c:pt>
                <c:pt idx="55">
                  <c:v>693.50567243423075</c:v>
                </c:pt>
                <c:pt idx="56">
                  <c:v>698.61997843787049</c:v>
                </c:pt>
                <c:pt idx="57">
                  <c:v>703.46318088785836</c:v>
                </c:pt>
                <c:pt idx="58">
                  <c:v>708.04576081862467</c:v>
                </c:pt>
                <c:pt idx="59">
                  <c:v>712.37811881429616</c:v>
                </c:pt>
                <c:pt idx="60">
                  <c:v>716.47054275253083</c:v>
                </c:pt>
                <c:pt idx="61">
                  <c:v>720.33317900062514</c:v>
                </c:pt>
                <c:pt idx="62">
                  <c:v>723.97600688078671</c:v>
                </c:pt>
                <c:pt idx="63">
                  <c:v>727.40881622152619</c:v>
                </c:pt>
                <c:pt idx="64">
                  <c:v>730.64118781315631</c:v>
                </c:pt>
                <c:pt idx="65">
                  <c:v>733.68247658737664</c:v>
                </c:pt>
                <c:pt idx="66">
                  <c:v>736.54179734370859</c:v>
                </c:pt>
                <c:pt idx="67">
                  <c:v>739.22801284907473</c:v>
                </c:pt>
                <c:pt idx="68">
                  <c:v>741.7497241410091</c:v>
                </c:pt>
                <c:pt idx="69">
                  <c:v>744.11526286970616</c:v>
                </c:pt>
                <c:pt idx="70">
                  <c:v>746.33268551934725</c:v>
                </c:pt>
                <c:pt idx="71">
                  <c:v>748.40976935476328</c:v>
                </c:pt>
                <c:pt idx="72">
                  <c:v>750.35400994544921</c:v>
                </c:pt>
                <c:pt idx="73">
                  <c:v>752.17262012515312</c:v>
                </c:pt>
                <c:pt idx="74">
                  <c:v>753.87253025168377</c:v>
                </c:pt>
                <c:pt idx="75">
                  <c:v>755.46038963813112</c:v>
                </c:pt>
                <c:pt idx="76">
                  <c:v>756.94256903332712</c:v>
                </c:pt>
                <c:pt idx="77">
                  <c:v>758.32516403605359</c:v>
                </c:pt>
                <c:pt idx="78">
                  <c:v>759.61399933416408</c:v>
                </c:pt>
                <c:pt idx="79">
                  <c:v>760.81463366639764</c:v>
                </c:pt>
                <c:pt idx="80">
                  <c:v>761.93236541119791</c:v>
                </c:pt>
                <c:pt idx="81">
                  <c:v>762.97223871325116</c:v>
                </c:pt>
                <c:pt idx="82">
                  <c:v>763.93905006473449</c:v>
                </c:pt>
                <c:pt idx="83">
                  <c:v>764.83735526434884</c:v>
                </c:pt>
                <c:pt idx="84">
                  <c:v>765.67147668312862</c:v>
                </c:pt>
                <c:pt idx="85">
                  <c:v>766.44551077171343</c:v>
                </c:pt>
                <c:pt idx="86">
                  <c:v>767.16333574925488</c:v>
                </c:pt>
                <c:pt idx="87">
                  <c:v>767.82861941937017</c:v>
                </c:pt>
                <c:pt idx="88">
                  <c:v>768.44482706357792</c:v>
                </c:pt>
                <c:pt idx="89">
                  <c:v>769.01522936740537</c:v>
                </c:pt>
                <c:pt idx="90">
                  <c:v>769.54291033888092</c:v>
                </c:pt>
                <c:pt idx="91">
                  <c:v>770.03077518339012</c:v>
                </c:pt>
                <c:pt idx="92">
                  <c:v>770.48155810289222</c:v>
                </c:pt>
                <c:pt idx="93">
                  <c:v>770.89782999126726</c:v>
                </c:pt>
                <c:pt idx="94">
                  <c:v>771.28200600108505</c:v>
                </c:pt>
                <c:pt idx="95">
                  <c:v>771.63635296038501</c:v>
                </c:pt>
                <c:pt idx="96">
                  <c:v>771.96299662109891</c:v>
                </c:pt>
                <c:pt idx="97">
                  <c:v>772.26392872358736</c:v>
                </c:pt>
                <c:pt idx="98">
                  <c:v>772.54101386436048</c:v>
                </c:pt>
                <c:pt idx="99">
                  <c:v>772.79599615645725</c:v>
                </c:pt>
                <c:pt idx="100">
                  <c:v>773.03050567414834</c:v>
                </c:pt>
                <c:pt idx="101">
                  <c:v>773.24606467563194</c:v>
                </c:pt>
                <c:pt idx="102">
                  <c:v>773.44409359920655</c:v>
                </c:pt>
                <c:pt idx="103">
                  <c:v>773.62591683004746</c:v>
                </c:pt>
                <c:pt idx="104">
                  <c:v>773.79276823619068</c:v>
                </c:pt>
                <c:pt idx="105">
                  <c:v>773.94579647364787</c:v>
                </c:pt>
                <c:pt idx="106">
                  <c:v>774.0860700617518</c:v>
                </c:pt>
                <c:pt idx="107">
                  <c:v>774.2145822308654</c:v>
                </c:pt>
                <c:pt idx="108">
                  <c:v>774.33225554550131</c:v>
                </c:pt>
                <c:pt idx="109">
                  <c:v>774.43994630668692</c:v>
                </c:pt>
                <c:pt idx="110">
                  <c:v>774.53844873808953</c:v>
                </c:pt>
                <c:pt idx="111">
                  <c:v>774.62849896099647</c:v>
                </c:pt>
                <c:pt idx="112">
                  <c:v>774.71077876373101</c:v>
                </c:pt>
                <c:pt idx="113">
                  <c:v>774.78591917148026</c:v>
                </c:pt>
                <c:pt idx="114">
                  <c:v>774.85450382283739</c:v>
                </c:pt>
                <c:pt idx="115">
                  <c:v>774.91707215960651</c:v>
                </c:pt>
                <c:pt idx="116">
                  <c:v>774.97412243660654</c:v>
                </c:pt>
                <c:pt idx="117">
                  <c:v>775.02611455833494</c:v>
                </c:pt>
                <c:pt idx="118">
                  <c:v>775.0734727494314</c:v>
                </c:pt>
                <c:pt idx="119">
                  <c:v>775.11658806590526</c:v>
                </c:pt>
                <c:pt idx="120">
                  <c:v>775.15582075408372</c:v>
                </c:pt>
                <c:pt idx="121">
                  <c:v>775.19150246418212</c:v>
                </c:pt>
                <c:pt idx="122">
                  <c:v>775.22393832532509</c:v>
                </c:pt>
                <c:pt idx="123">
                  <c:v>775.25340888873075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38D-47DB-9B84-85889E2470B3}"/>
            </c:ext>
          </c:extLst>
        </c:ser>
        <c:ser>
          <c:idx val="3"/>
          <c:order val="3"/>
          <c:tx>
            <c:v>2,5 mm 72,5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F12'!$H$128:$H$251</c:f>
              <c:numCache>
                <c:formatCode>0</c:formatCode>
                <c:ptCount val="124"/>
                <c:pt idx="0">
                  <c:v>60.532405934070994</c:v>
                </c:pt>
                <c:pt idx="1">
                  <c:v>60.636751218644577</c:v>
                </c:pt>
                <c:pt idx="2">
                  <c:v>60.824826702085261</c:v>
                </c:pt>
                <c:pt idx="3">
                  <c:v>61.066673831887783</c:v>
                </c:pt>
                <c:pt idx="4">
                  <c:v>65.245907602430862</c:v>
                </c:pt>
                <c:pt idx="5">
                  <c:v>71.49288097196461</c:v>
                </c:pt>
                <c:pt idx="6">
                  <c:v>79.176715684594001</c:v>
                </c:pt>
                <c:pt idx="7">
                  <c:v>87.991330627203411</c:v>
                </c:pt>
                <c:pt idx="8">
                  <c:v>97.736252850330061</c:v>
                </c:pt>
                <c:pt idx="9">
                  <c:v>108.26250365883334</c:v>
                </c:pt>
                <c:pt idx="10">
                  <c:v>119.4512601620562</c:v>
                </c:pt>
                <c:pt idx="11">
                  <c:v>131.20345572002248</c:v>
                </c:pt>
                <c:pt idx="12">
                  <c:v>143.43401597261152</c:v>
                </c:pt>
                <c:pt idx="13">
                  <c:v>156.06836941680854</c:v>
                </c:pt>
                <c:pt idx="14">
                  <c:v>169.04019253558363</c:v>
                </c:pt>
                <c:pt idx="15">
                  <c:v>182.28987658882795</c:v>
                </c:pt>
                <c:pt idx="16">
                  <c:v>195.76344096580613</c:v>
                </c:pt>
                <c:pt idx="17">
                  <c:v>209.4117356107007</c:v>
                </c:pt>
                <c:pt idx="18">
                  <c:v>223.18983754582189</c:v>
                </c:pt>
                <c:pt idx="19">
                  <c:v>237.05658172874371</c:v>
                </c:pt>
                <c:pt idx="20">
                  <c:v>250.97418728542948</c:v>
                </c:pt>
                <c:pt idx="21">
                  <c:v>264.90795295893389</c:v>
                </c:pt>
                <c:pt idx="22">
                  <c:v>278.82600375877723</c:v>
                </c:pt>
                <c:pt idx="23">
                  <c:v>292.69907613544183</c:v>
                </c:pt>
                <c:pt idx="24">
                  <c:v>306.50033259500691</c:v>
                </c:pt>
                <c:pt idx="25">
                  <c:v>320.20519913797477</c:v>
                </c:pt>
                <c:pt idx="26">
                  <c:v>333.79122063786707</c:v>
                </c:pt>
                <c:pt idx="27">
                  <c:v>347.23793051060801</c:v>
                </c:pt>
                <c:pt idx="28">
                  <c:v>360.52673192074963</c:v>
                </c:pt>
                <c:pt idx="29">
                  <c:v>373.64078842781794</c:v>
                </c:pt>
                <c:pt idx="30">
                  <c:v>386.56492246437801</c:v>
                </c:pt>
                <c:pt idx="31">
                  <c:v>399.28552040399683</c:v>
                </c:pt>
                <c:pt idx="32">
                  <c:v>411.79044325500212</c:v>
                </c:pt>
                <c:pt idx="33">
                  <c:v>424.0689422278939</c:v>
                </c:pt>
                <c:pt idx="34">
                  <c:v>436.11157858712085</c:v>
                </c:pt>
                <c:pt idx="35">
                  <c:v>447.91014732372446</c:v>
                </c:pt>
                <c:pt idx="36">
                  <c:v>459.45760428285894</c:v>
                </c:pt>
                <c:pt idx="37">
                  <c:v>470.74799645607948</c:v>
                </c:pt>
                <c:pt idx="38">
                  <c:v>481.77639520734647</c:v>
                </c:pt>
                <c:pt idx="39">
                  <c:v>492.5388322477524</c:v>
                </c:pt>
                <c:pt idx="40">
                  <c:v>503.03223820982913</c:v>
                </c:pt>
                <c:pt idx="41">
                  <c:v>513.25438370009306</c:v>
                </c:pt>
                <c:pt idx="42">
                  <c:v>523.20382273002724</c:v>
                </c:pt>
                <c:pt idx="43">
                  <c:v>532.8798384422023</c:v>
                </c:pt>
                <c:pt idx="44">
                  <c:v>542.28239106081264</c:v>
                </c:pt>
                <c:pt idx="45">
                  <c:v>551.41206800534417</c:v>
                </c:pt>
                <c:pt idx="46">
                  <c:v>560.27003611306372</c:v>
                </c:pt>
                <c:pt idx="47">
                  <c:v>568.85799592103569</c:v>
                </c:pt>
                <c:pt idx="48">
                  <c:v>577.17813796186419</c:v>
                </c:pt>
                <c:pt idx="49">
                  <c:v>585.23310102964035</c:v>
                </c:pt>
                <c:pt idx="50">
                  <c:v>593.02593237395388</c:v>
                </c:pt>
                <c:pt idx="51">
                  <c:v>600.56004978048327</c:v>
                </c:pt>
                <c:pt idx="52">
                  <c:v>607.83920549681147</c:v>
                </c:pt>
                <c:pt idx="53">
                  <c:v>614.86745196186928</c:v>
                </c:pt>
                <c:pt idx="54">
                  <c:v>621.64910929687812</c:v>
                </c:pt>
                <c:pt idx="55">
                  <c:v>628.1887345149712</c:v>
                </c:pt>
                <c:pt idx="56">
                  <c:v>634.491092405872</c:v>
                </c:pt>
                <c:pt idx="57">
                  <c:v>640.56112805115777</c:v>
                </c:pt>
                <c:pt idx="58">
                  <c:v>646.40394092480824</c:v>
                </c:pt>
                <c:pt idx="59">
                  <c:v>652.02476053293003</c:v>
                </c:pt>
                <c:pt idx="60">
                  <c:v>657.42892354582352</c:v>
                </c:pt>
                <c:pt idx="61">
                  <c:v>662.62185237492804</c:v>
                </c:pt>
                <c:pt idx="62">
                  <c:v>667.60903514662937</c:v>
                </c:pt>
                <c:pt idx="63">
                  <c:v>672.39600702452799</c:v>
                </c:pt>
                <c:pt idx="64">
                  <c:v>676.98833283144882</c:v>
                </c:pt>
                <c:pt idx="65">
                  <c:v>681.39159092233149</c:v>
                </c:pt>
                <c:pt idx="66">
                  <c:v>685.61135825909594</c:v>
                </c:pt>
                <c:pt idx="67">
                  <c:v>689.65319663867137</c:v>
                </c:pt>
                <c:pt idx="68">
                  <c:v>693.52264002560662</c:v>
                </c:pt>
                <c:pt idx="69">
                  <c:v>697.22518294100666</c:v>
                </c:pt>
                <c:pt idx="70">
                  <c:v>700.76626985999701</c:v>
                </c:pt>
                <c:pt idx="71">
                  <c:v>704.15128557048786</c:v>
                </c:pt>
                <c:pt idx="72">
                  <c:v>707.38554644666647</c:v>
                </c:pt>
                <c:pt idx="73">
                  <c:v>710.47429259140699</c:v>
                </c:pt>
                <c:pt idx="74">
                  <c:v>713.42268080263557</c:v>
                </c:pt>
                <c:pt idx="75">
                  <c:v>716.23577831961381</c:v>
                </c:pt>
                <c:pt idx="76">
                  <c:v>718.91855730609507</c:v>
                </c:pt>
                <c:pt idx="77">
                  <c:v>721.47589002837537</c:v>
                </c:pt>
                <c:pt idx="78">
                  <c:v>723.91254468737463</c:v>
                </c:pt>
                <c:pt idx="79">
                  <c:v>726.23318186503923</c:v>
                </c:pt>
                <c:pt idx="80">
                  <c:v>728.44235154658156</c:v>
                </c:pt>
                <c:pt idx="81">
                  <c:v>730.54449068128861</c:v>
                </c:pt>
                <c:pt idx="82">
                  <c:v>732.54392124591971</c:v>
                </c:pt>
                <c:pt idx="83">
                  <c:v>734.44484877598268</c:v>
                </c:pt>
                <c:pt idx="84">
                  <c:v>736.25136133149624</c:v>
                </c:pt>
                <c:pt idx="85">
                  <c:v>737.96742886514289</c:v>
                </c:pt>
                <c:pt idx="86">
                  <c:v>739.59690296204894</c:v>
                </c:pt>
                <c:pt idx="87">
                  <c:v>741.1435169217209</c:v>
                </c:pt>
                <c:pt idx="88">
                  <c:v>742.61088615400138</c:v>
                </c:pt>
                <c:pt idx="89">
                  <c:v>744.00250886218078</c:v>
                </c:pt>
                <c:pt idx="90">
                  <c:v>745.32176698770422</c:v>
                </c:pt>
                <c:pt idx="91">
                  <c:v>746.57192739217089</c:v>
                </c:pt>
                <c:pt idx="92">
                  <c:v>747.75614325356787</c:v>
                </c:pt>
                <c:pt idx="93">
                  <c:v>748.87745565491264</c:v>
                </c:pt>
                <c:pt idx="94">
                  <c:v>749.938795344661</c:v>
                </c:pt>
                <c:pt idx="95">
                  <c:v>750.94298464941699</c:v>
                </c:pt>
                <c:pt idx="96">
                  <c:v>751.89273952061444</c:v>
                </c:pt>
                <c:pt idx="97">
                  <c:v>752.790671697942</c:v>
                </c:pt>
                <c:pt idx="98">
                  <c:v>753.63929097336302</c:v>
                </c:pt>
                <c:pt idx="99">
                  <c:v>754.4410075406139</c:v>
                </c:pt>
                <c:pt idx="100">
                  <c:v>755.19813441606777</c:v>
                </c:pt>
                <c:pt idx="101">
                  <c:v>755.91288991781937</c:v>
                </c:pt>
                <c:pt idx="102">
                  <c:v>756.58740019076879</c:v>
                </c:pt>
                <c:pt idx="103">
                  <c:v>757.22370176638651</c:v>
                </c:pt>
                <c:pt idx="104">
                  <c:v>757.82374414668197</c:v>
                </c:pt>
                <c:pt idx="105">
                  <c:v>758.38939240272794</c:v>
                </c:pt>
                <c:pt idx="106">
                  <c:v>758.92242977886804</c:v>
                </c:pt>
                <c:pt idx="107">
                  <c:v>759.42456029448044</c:v>
                </c:pt>
                <c:pt idx="108">
                  <c:v>759.89741133587734</c:v>
                </c:pt>
                <c:pt idx="109">
                  <c:v>760.34253623159384</c:v>
                </c:pt>
                <c:pt idx="110">
                  <c:v>760.76141680495527</c:v>
                </c:pt>
                <c:pt idx="111">
                  <c:v>761.15546589841517</c:v>
                </c:pt>
                <c:pt idx="112">
                  <c:v>761.52602986472493</c:v>
                </c:pt>
                <c:pt idx="113">
                  <c:v>761.87439102053088</c:v>
                </c:pt>
                <c:pt idx="114">
                  <c:v>762.20177005850167</c:v>
                </c:pt>
                <c:pt idx="115">
                  <c:v>762.50932841455892</c:v>
                </c:pt>
                <c:pt idx="116">
                  <c:v>762.79817058722779</c:v>
                </c:pt>
                <c:pt idx="117">
                  <c:v>763.0693464065414</c:v>
                </c:pt>
                <c:pt idx="118">
                  <c:v>763.32385325031407</c:v>
                </c:pt>
                <c:pt idx="119">
                  <c:v>763.56263820596394</c:v>
                </c:pt>
                <c:pt idx="120">
                  <c:v>763.78660017639345</c:v>
                </c:pt>
                <c:pt idx="121">
                  <c:v>763.99659192875026</c:v>
                </c:pt>
                <c:pt idx="122">
                  <c:v>764.19342208517276</c:v>
                </c:pt>
                <c:pt idx="123">
                  <c:v>764.3778570548892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38D-47DB-9B84-85889E2470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6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F12'!$H$128:$H$251</c:f>
              <c:numCache>
                <c:formatCode>0</c:formatCode>
                <c:ptCount val="124"/>
                <c:pt idx="0">
                  <c:v>38.578203385037703</c:v>
                </c:pt>
                <c:pt idx="1">
                  <c:v>38.616283661755183</c:v>
                </c:pt>
                <c:pt idx="2">
                  <c:v>38.674166330098004</c:v>
                </c:pt>
                <c:pt idx="3">
                  <c:v>38.751851390066165</c:v>
                </c:pt>
                <c:pt idx="4">
                  <c:v>40.617833529141372</c:v>
                </c:pt>
                <c:pt idx="5">
                  <c:v>44.464054830750449</c:v>
                </c:pt>
                <c:pt idx="6">
                  <c:v>50.290515294893375</c:v>
                </c:pt>
                <c:pt idx="7">
                  <c:v>58.097214921570171</c:v>
                </c:pt>
                <c:pt idx="8">
                  <c:v>67.884153710780822</c:v>
                </c:pt>
                <c:pt idx="9">
                  <c:v>79.651331662525337</c:v>
                </c:pt>
                <c:pt idx="10">
                  <c:v>93.3987487768037</c:v>
                </c:pt>
                <c:pt idx="11">
                  <c:v>109.12640505361593</c:v>
                </c:pt>
                <c:pt idx="12">
                  <c:v>127.19543570400303</c:v>
                </c:pt>
                <c:pt idx="13">
                  <c:v>147.18678711135885</c:v>
                </c:pt>
                <c:pt idx="14">
                  <c:v>168.58777256746174</c:v>
                </c:pt>
                <c:pt idx="15">
                  <c:v>191.22764084382351</c:v>
                </c:pt>
                <c:pt idx="16">
                  <c:v>214.9294585248843</c:v>
                </c:pt>
                <c:pt idx="17">
                  <c:v>239.51251458263962</c:v>
                </c:pt>
                <c:pt idx="18">
                  <c:v>264.79468997988135</c:v>
                </c:pt>
                <c:pt idx="19">
                  <c:v>290.594753331802</c:v>
                </c:pt>
                <c:pt idx="20">
                  <c:v>316.73454561909585</c:v>
                </c:pt>
                <c:pt idx="21">
                  <c:v>343.04102011318594</c:v>
                </c:pt>
                <c:pt idx="22">
                  <c:v>369.34810776284348</c:v>
                </c:pt>
                <c:pt idx="23">
                  <c:v>395.49838306560923</c:v>
                </c:pt>
                <c:pt idx="24">
                  <c:v>421.3445106956201</c:v>
                </c:pt>
                <c:pt idx="25">
                  <c:v>446.7504586848367</c:v>
                </c:pt>
                <c:pt idx="26">
                  <c:v>471.59246957322318</c:v>
                </c:pt>
                <c:pt idx="27">
                  <c:v>495.75978648447409</c:v>
                </c:pt>
                <c:pt idx="28">
                  <c:v>519.15513639282017</c:v>
                </c:pt>
                <c:pt idx="29">
                  <c:v>541.6949777873167</c:v>
                </c:pt>
                <c:pt idx="30">
                  <c:v>563.30952439795885</c:v>
                </c:pt>
                <c:pt idx="31">
                  <c:v>583.94256053123547</c:v>
                </c:pt>
                <c:pt idx="32">
                  <c:v>603.55106680375184</c:v>
                </c:pt>
                <c:pt idx="33">
                  <c:v>622.10467761839482</c:v>
                </c:pt>
                <c:pt idx="34">
                  <c:v>639.58499357920891</c:v>
                </c:pt>
                <c:pt idx="35">
                  <c:v>655.984773192749</c:v>
                </c:pt>
                <c:pt idx="36">
                  <c:v>671.30702867981142</c:v>
                </c:pt>
                <c:pt idx="37">
                  <c:v>685.56405056537847</c:v>
                </c:pt>
                <c:pt idx="38">
                  <c:v>698.77638498464694</c:v>
                </c:pt>
                <c:pt idx="39">
                  <c:v>710.97178640980292</c:v>
                </c:pt>
                <c:pt idx="40">
                  <c:v>722.18416684490171</c:v>
                </c:pt>
                <c:pt idx="41">
                  <c:v>732.45256053929052</c:v>
                </c:pt>
                <c:pt idx="42">
                  <c:v>741.82012102001693</c:v>
                </c:pt>
                <c:pt idx="43">
                  <c:v>750.33316482601344</c:v>
                </c:pt>
                <c:pt idx="44">
                  <c:v>758.04027382325251</c:v>
                </c:pt>
                <c:pt idx="45">
                  <c:v>764.99146546634665</c:v>
                </c:pt>
                <c:pt idx="46">
                  <c:v>771.23743791601373</c:v>
                </c:pt>
                <c:pt idx="47">
                  <c:v>776.82889458223133</c:v>
                </c:pt>
                <c:pt idx="48">
                  <c:v>781.81595048833117</c:v>
                </c:pt>
                <c:pt idx="49">
                  <c:v>786.24762087990325</c:v>
                </c:pt>
                <c:pt idx="50">
                  <c:v>790.17139076179353</c:v>
                </c:pt>
                <c:pt idx="51">
                  <c:v>793.63286255418507</c:v>
                </c:pt>
                <c:pt idx="52">
                  <c:v>796.67547782278996</c:v>
                </c:pt>
                <c:pt idx="53">
                  <c:v>799.34030805804855</c:v>
                </c:pt>
                <c:pt idx="54">
                  <c:v>801.66590874601741</c:v>
                </c:pt>
                <c:pt idx="55">
                  <c:v>803.68823047526462</c:v>
                </c:pt>
                <c:pt idx="56">
                  <c:v>805.44058054052834</c:v>
                </c:pt>
                <c:pt idx="57">
                  <c:v>806.95362841254189</c:v>
                </c:pt>
                <c:pt idx="58">
                  <c:v>808.2554485192436</c:v>
                </c:pt>
                <c:pt idx="59">
                  <c:v>809.37159400028258</c:v>
                </c:pt>
                <c:pt idx="60">
                  <c:v>810.32519542780574</c:v>
                </c:pt>
                <c:pt idx="61">
                  <c:v>811.13707890607407</c:v>
                </c:pt>
                <c:pt idx="62">
                  <c:v>811.82589844602853</c:v>
                </c:pt>
                <c:pt idx="63">
                  <c:v>812.40827803594141</c:v>
                </c:pt>
                <c:pt idx="64">
                  <c:v>812.89895937553422</c:v>
                </c:pt>
                <c:pt idx="65">
                  <c:v>813.3109517908722</c:v>
                </c:pt>
                <c:pt idx="66">
                  <c:v>813.65568138608478</c:v>
                </c:pt>
                <c:pt idx="67">
                  <c:v>813.94313700350369</c:v>
                </c:pt>
                <c:pt idx="68">
                  <c:v>814.18201104677246</c:v>
                </c:pt>
                <c:pt idx="69">
                  <c:v>814.37983366503067</c:v>
                </c:pt>
                <c:pt idx="70">
                  <c:v>814.54309919591753</c:v>
                </c:pt>
                <c:pt idx="71">
                  <c:v>814.67738411837593</c:v>
                </c:pt>
                <c:pt idx="72">
                  <c:v>814.78745607239398</c:v>
                </c:pt>
                <c:pt idx="73">
                  <c:v>814.87737376263601</c:v>
                </c:pt>
                <c:pt idx="74">
                  <c:v>814.95057777835336</c:v>
                </c:pt>
                <c:pt idx="75">
                  <c:v>815.00997253585251</c:v>
                </c:pt>
                <c:pt idx="76">
                  <c:v>815.05799968562053</c:v>
                </c:pt>
                <c:pt idx="77">
                  <c:v>815.09670342786762</c:v>
                </c:pt>
                <c:pt idx="78">
                  <c:v>815.12778825182693</c:v>
                </c:pt>
                <c:pt idx="79">
                  <c:v>815.15266965981755</c:v>
                </c:pt>
                <c:pt idx="80">
                  <c:v>815.17251846086629</c:v>
                </c:pt>
                <c:pt idx="81">
                  <c:v>815.18829922444206</c:v>
                </c:pt>
                <c:pt idx="82">
                  <c:v>815.20080347616533</c:v>
                </c:pt>
                <c:pt idx="83">
                  <c:v>815.21067819742643</c:v>
                </c:pt>
                <c:pt idx="84">
                  <c:v>815.21845016257805</c:v>
                </c:pt>
                <c:pt idx="85">
                  <c:v>815.22454661323331</c:v>
                </c:pt>
                <c:pt idx="86">
                  <c:v>815.22931273133531</c:v>
                </c:pt>
                <c:pt idx="87">
                  <c:v>815.23302633283947</c:v>
                </c:pt>
                <c:pt idx="88">
                  <c:v>815.23591016348303</c:v>
                </c:pt>
                <c:pt idx="89">
                  <c:v>815.23814213835669</c:v>
                </c:pt>
                <c:pt idx="90">
                  <c:v>815.23986382868475</c:v>
                </c:pt>
                <c:pt idx="91">
                  <c:v>815.24118746299621</c:v>
                </c:pt>
                <c:pt idx="92">
                  <c:v>815.24220167614624</c:v>
                </c:pt>
                <c:pt idx="93">
                  <c:v>815.24297620868231</c:v>
                </c:pt>
                <c:pt idx="94">
                  <c:v>815.24356573096941</c:v>
                </c:pt>
                <c:pt idx="95">
                  <c:v>815.24401294128415</c:v>
                </c:pt>
                <c:pt idx="96">
                  <c:v>815.24435106471628</c:v>
                </c:pt>
                <c:pt idx="97">
                  <c:v>815.24460586001851</c:v>
                </c:pt>
                <c:pt idx="98">
                  <c:v>815.24479722437104</c:v>
                </c:pt>
                <c:pt idx="99">
                  <c:v>815.24494047115968</c:v>
                </c:pt>
                <c:pt idx="100">
                  <c:v>815.24504734310233</c:v>
                </c:pt>
                <c:pt idx="101">
                  <c:v>815.24512681217811</c:v>
                </c:pt>
                <c:pt idx="102">
                  <c:v>815.24518570860403</c:v>
                </c:pt>
                <c:pt idx="103">
                  <c:v>815.24522921335426</c:v>
                </c:pt>
                <c:pt idx="104">
                  <c:v>815.24526124225213</c:v>
                </c:pt>
                <c:pt idx="105">
                  <c:v>815.24528474428803</c:v>
                </c:pt>
                <c:pt idx="106">
                  <c:v>815.24530193238184</c:v>
                </c:pt>
                <c:pt idx="107">
                  <c:v>815.24531446117476</c:v>
                </c:pt>
                <c:pt idx="108">
                  <c:v>815.24532356346276</c:v>
                </c:pt>
                <c:pt idx="109">
                  <c:v>815.24533015447673</c:v>
                </c:pt>
                <c:pt idx="110">
                  <c:v>815.24533491127454</c:v>
                </c:pt>
                <c:pt idx="111">
                  <c:v>815.2453383329472</c:v>
                </c:pt>
                <c:pt idx="112">
                  <c:v>815.24534078609622</c:v>
                </c:pt>
                <c:pt idx="113">
                  <c:v>815.24534253905438</c:v>
                </c:pt>
                <c:pt idx="114">
                  <c:v>815.24534378753492</c:v>
                </c:pt>
                <c:pt idx="115">
                  <c:v>815.24534467378248</c:v>
                </c:pt>
                <c:pt idx="116">
                  <c:v>815.24534530081712</c:v>
                </c:pt>
                <c:pt idx="117">
                  <c:v>815.24534574298968</c:v>
                </c:pt>
                <c:pt idx="118">
                  <c:v>815.24534605377198</c:v>
                </c:pt>
                <c:pt idx="119">
                  <c:v>815.24534627148535</c:v>
                </c:pt>
                <c:pt idx="120">
                  <c:v>815.24534642349761</c:v>
                </c:pt>
                <c:pt idx="121">
                  <c:v>815.24534652928583</c:v>
                </c:pt>
                <c:pt idx="122">
                  <c:v>815.24534660266306</c:v>
                </c:pt>
                <c:pt idx="123">
                  <c:v>815.24534665339149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6D-4604-AF8B-46D59846A0CC}"/>
            </c:ext>
          </c:extLst>
        </c:ser>
        <c:ser>
          <c:idx val="1"/>
          <c:order val="1"/>
          <c:tx>
            <c:v>1,5 mm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F12'!$H$128:$H$251</c:f>
              <c:numCache>
                <c:formatCode>0</c:formatCode>
                <c:ptCount val="124"/>
                <c:pt idx="0">
                  <c:v>55.744833426184073</c:v>
                </c:pt>
                <c:pt idx="1">
                  <c:v>55.848513407675568</c:v>
                </c:pt>
                <c:pt idx="2">
                  <c:v>56.053837362813169</c:v>
                </c:pt>
                <c:pt idx="3">
                  <c:v>56.330090887978599</c:v>
                </c:pt>
                <c:pt idx="4">
                  <c:v>61.62236511953904</c:v>
                </c:pt>
                <c:pt idx="5">
                  <c:v>70.101823060601873</c:v>
                </c:pt>
                <c:pt idx="6">
                  <c:v>80.910311126048896</c:v>
                </c:pt>
                <c:pt idx="7">
                  <c:v>93.58968355706952</c:v>
                </c:pt>
                <c:pt idx="8">
                  <c:v>107.81724263788158</c:v>
                </c:pt>
                <c:pt idx="9">
                  <c:v>123.33829360969617</c:v>
                </c:pt>
                <c:pt idx="10">
                  <c:v>139.93931243862494</c:v>
                </c:pt>
                <c:pt idx="11">
                  <c:v>157.43489635945934</c:v>
                </c:pt>
                <c:pt idx="12">
                  <c:v>175.66059785300411</c:v>
                </c:pt>
                <c:pt idx="13">
                  <c:v>194.46864419146914</c:v>
                </c:pt>
                <c:pt idx="14">
                  <c:v>213.7252103539538</c:v>
                </c:pt>
                <c:pt idx="15">
                  <c:v>233.30858489908576</c:v>
                </c:pt>
                <c:pt idx="16">
                  <c:v>253.10787404052189</c:v>
                </c:pt>
                <c:pt idx="17">
                  <c:v>273.0220414064766</c:v>
                </c:pt>
                <c:pt idx="18">
                  <c:v>292.9591623376848</c:v>
                </c:pt>
                <c:pt idx="19">
                  <c:v>312.83581761446374</c:v>
                </c:pt>
                <c:pt idx="20">
                  <c:v>332.57657878626424</c:v>
                </c:pt>
                <c:pt idx="21">
                  <c:v>352.11355407824419</c:v>
                </c:pt>
                <c:pt idx="22">
                  <c:v>371.38597452948312</c:v>
                </c:pt>
                <c:pt idx="23">
                  <c:v>390.3398069854843</c:v>
                </c:pt>
                <c:pt idx="24">
                  <c:v>408.92738520932261</c:v>
                </c:pt>
                <c:pt idx="25">
                  <c:v>427.10705351711931</c:v>
                </c:pt>
                <c:pt idx="26">
                  <c:v>444.84281949230518</c:v>
                </c:pt>
                <c:pt idx="27">
                  <c:v>462.10401381067931</c:v>
                </c:pt>
                <c:pt idx="28">
                  <c:v>478.86495622293324</c:v>
                </c:pt>
                <c:pt idx="29">
                  <c:v>495.10462743162805</c:v>
                </c:pt>
                <c:pt idx="30">
                  <c:v>510.80634705942214</c:v>
                </c:pt>
                <c:pt idx="31">
                  <c:v>525.95745819976241</c:v>
                </c:pt>
                <c:pt idx="32">
                  <c:v>540.54901921607757</c:v>
                </c:pt>
                <c:pt idx="33">
                  <c:v>554.57550354364605</c:v>
                </c:pt>
                <c:pt idx="34">
                  <c:v>568.03450827369863</c:v>
                </c:pt>
                <c:pt idx="35">
                  <c:v>580.92647227967745</c:v>
                </c:pt>
                <c:pt idx="36">
                  <c:v>593.2544045940557</c:v>
                </c:pt>
                <c:pt idx="37">
                  <c:v>605.02362367082117</c:v>
                </c:pt>
                <c:pt idx="38">
                  <c:v>616.24150808112188</c:v>
                </c:pt>
                <c:pt idx="39">
                  <c:v>626.91725909357422</c:v>
                </c:pt>
                <c:pt idx="40">
                  <c:v>637.061675490737</c:v>
                </c:pt>
                <c:pt idx="41">
                  <c:v>646.68694087268977</c:v>
                </c:pt>
                <c:pt idx="42">
                  <c:v>655.80642360011575</c:v>
                </c:pt>
                <c:pt idx="43">
                  <c:v>664.43448943474016</c:v>
                </c:pt>
                <c:pt idx="44">
                  <c:v>672.58632684581903</c:v>
                </c:pt>
                <c:pt idx="45">
                  <c:v>664.43448943474016</c:v>
                </c:pt>
                <c:pt idx="46">
                  <c:v>687.5252233257786</c:v>
                </c:pt>
                <c:pt idx="47">
                  <c:v>694.34537515267743</c:v>
                </c:pt>
                <c:pt idx="48">
                  <c:v>700.75522051125085</c:v>
                </c:pt>
                <c:pt idx="49">
                  <c:v>706.77187231988785</c:v>
                </c:pt>
                <c:pt idx="50">
                  <c:v>712.41247278584376</c:v>
                </c:pt>
                <c:pt idx="51">
                  <c:v>717.69410048762393</c:v>
                </c:pt>
                <c:pt idx="52">
                  <c:v>722.63368752522399</c:v>
                </c:pt>
                <c:pt idx="53">
                  <c:v>727.24794623278342</c:v>
                </c:pt>
                <c:pt idx="54">
                  <c:v>731.55330493128474</c:v>
                </c:pt>
                <c:pt idx="55">
                  <c:v>735.56585218792509</c:v>
                </c:pt>
                <c:pt idx="56">
                  <c:v>739.30128904317621</c:v>
                </c:pt>
                <c:pt idx="57">
                  <c:v>742.77488866586123</c:v>
                </c:pt>
                <c:pt idx="58">
                  <c:v>746.00146290029591</c:v>
                </c:pt>
                <c:pt idx="59">
                  <c:v>748.99533517718123</c:v>
                </c:pt>
                <c:pt idx="60">
                  <c:v>751.77031927100643</c:v>
                </c:pt>
                <c:pt idx="61">
                  <c:v>754.33970340075291</c:v>
                </c:pt>
                <c:pt idx="62">
                  <c:v>756.71623918723515</c:v>
                </c:pt>
                <c:pt idx="63">
                  <c:v>758.9121349990653</c:v>
                </c:pt>
                <c:pt idx="64">
                  <c:v>760.93905323954175</c:v>
                </c:pt>
                <c:pt idx="65">
                  <c:v>762.80811114843641</c:v>
                </c:pt>
                <c:pt idx="66">
                  <c:v>764.52988471526749</c:v>
                </c:pt>
                <c:pt idx="67">
                  <c:v>766.11441532395668</c:v>
                </c:pt>
                <c:pt idx="68">
                  <c:v>767.5712187724497</c:v>
                </c:pt>
                <c:pt idx="69">
                  <c:v>768.90929633468954</c:v>
                </c:pt>
                <c:pt idx="70">
                  <c:v>770.13714755604803</c:v>
                </c:pt>
                <c:pt idx="71">
                  <c:v>771.26278449674601</c:v>
                </c:pt>
                <c:pt idx="72">
                  <c:v>772.29374716074813</c:v>
                </c:pt>
                <c:pt idx="73">
                  <c:v>773.23711986995818</c:v>
                </c:pt>
                <c:pt idx="74">
                  <c:v>774.09954836515351</c:v>
                </c:pt>
                <c:pt idx="75">
                  <c:v>774.88725743586133</c:v>
                </c:pt>
                <c:pt idx="76">
                  <c:v>775.60606890123927</c:v>
                </c:pt>
                <c:pt idx="77">
                  <c:v>776.26141978288501</c:v>
                </c:pt>
                <c:pt idx="78">
                  <c:v>776.85838052835516</c:v>
                </c:pt>
                <c:pt idx="79">
                  <c:v>777.40167316095744</c:v>
                </c:pt>
                <c:pt idx="80">
                  <c:v>777.89568924710295</c:v>
                </c:pt>
                <c:pt idx="81">
                  <c:v>778.34450758714968</c:v>
                </c:pt>
                <c:pt idx="82">
                  <c:v>778.75191154924335</c:v>
                </c:pt>
                <c:pt idx="83">
                  <c:v>779.12140597818302</c:v>
                </c:pt>
                <c:pt idx="84">
                  <c:v>779.45623362283845</c:v>
                </c:pt>
                <c:pt idx="85">
                  <c:v>779.75939103613825</c:v>
                </c:pt>
                <c:pt idx="86">
                  <c:v>780.0336439111876</c:v>
                </c:pt>
                <c:pt idx="87">
                  <c:v>780.28154182568255</c:v>
                </c:pt>
                <c:pt idx="88">
                  <c:v>780.50543237453132</c:v>
                </c:pt>
                <c:pt idx="89">
                  <c:v>780.70747467749379</c:v>
                </c:pt>
                <c:pt idx="90">
                  <c:v>780.88965225477295</c:v>
                </c:pt>
                <c:pt idx="91">
                  <c:v>781.05378526888512</c:v>
                </c:pt>
                <c:pt idx="92">
                  <c:v>781.20154213583623</c:v>
                </c:pt>
                <c:pt idx="93">
                  <c:v>781.33445051270292</c:v>
                </c:pt>
                <c:pt idx="94">
                  <c:v>781.45390767220215</c:v>
                </c:pt>
                <c:pt idx="95">
                  <c:v>781.56119027777629</c:v>
                </c:pt>
                <c:pt idx="96">
                  <c:v>781.65746357517492</c:v>
                </c:pt>
                <c:pt idx="97">
                  <c:v>781.74379001851912</c:v>
                </c:pt>
                <c:pt idx="98">
                  <c:v>781.8211373504364</c:v>
                </c:pt>
                <c:pt idx="99">
                  <c:v>781.89038615708739</c:v>
                </c:pt>
                <c:pt idx="100">
                  <c:v>781.95233691982071</c:v>
                </c:pt>
                <c:pt idx="101">
                  <c:v>782.00771658580845</c:v>
                </c:pt>
                <c:pt idx="102">
                  <c:v>782.05718468038685</c:v>
                </c:pt>
                <c:pt idx="103">
                  <c:v>782.10133898396271</c:v>
                </c:pt>
                <c:pt idx="104">
                  <c:v>782.14072079629784</c:v>
                </c:pt>
                <c:pt idx="105">
                  <c:v>782.17581981076466</c:v>
                </c:pt>
                <c:pt idx="106">
                  <c:v>782.20707862079985</c:v>
                </c:pt>
                <c:pt idx="107">
                  <c:v>782.23489688030577</c:v>
                </c:pt>
                <c:pt idx="108">
                  <c:v>782.25963513916474</c:v>
                </c:pt>
                <c:pt idx="109">
                  <c:v>782.28161837437187</c:v>
                </c:pt>
                <c:pt idx="110">
                  <c:v>782.30113923656347</c:v>
                </c:pt>
                <c:pt idx="111">
                  <c:v>782.31846103094722</c:v>
                </c:pt>
                <c:pt idx="112">
                  <c:v>782.3338204508251</c:v>
                </c:pt>
                <c:pt idx="113">
                  <c:v>782.34743008107034</c:v>
                </c:pt>
                <c:pt idx="114">
                  <c:v>782.35948068806795</c:v>
                </c:pt>
                <c:pt idx="115">
                  <c:v>782.37014331177716</c:v>
                </c:pt>
                <c:pt idx="116">
                  <c:v>782.3795711747249</c:v>
                </c:pt>
                <c:pt idx="117">
                  <c:v>782.38790142189498</c:v>
                </c:pt>
                <c:pt idx="118">
                  <c:v>782.39525670465855</c:v>
                </c:pt>
                <c:pt idx="119">
                  <c:v>782.40174662107768</c:v>
                </c:pt>
                <c:pt idx="120">
                  <c:v>782.40746902413809</c:v>
                </c:pt>
                <c:pt idx="121">
                  <c:v>782.41251120870663</c:v>
                </c:pt>
                <c:pt idx="122">
                  <c:v>782.41695098728189</c:v>
                </c:pt>
                <c:pt idx="123">
                  <c:v>782.42085766391017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6D-4604-AF8B-46D59846A0CC}"/>
            </c:ext>
          </c:extLst>
        </c:ser>
        <c:ser>
          <c:idx val="2"/>
          <c:order val="2"/>
          <c:tx>
            <c:v>2 mm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F12'!$H$128:$H$251</c:f>
              <c:numCache>
                <c:formatCode>0</c:formatCode>
                <c:ptCount val="124"/>
                <c:pt idx="0">
                  <c:v>59.363494914072021</c:v>
                </c:pt>
                <c:pt idx="1">
                  <c:v>59.460895411649517</c:v>
                </c:pt>
                <c:pt idx="2">
                  <c:v>59.647833989257606</c:v>
                </c:pt>
                <c:pt idx="3">
                  <c:v>59.895558096038712</c:v>
                </c:pt>
                <c:pt idx="4">
                  <c:v>64.479936087333158</c:v>
                </c:pt>
                <c:pt idx="5">
                  <c:v>71.660339704715057</c:v>
                </c:pt>
                <c:pt idx="6">
                  <c:v>80.711355417378741</c:v>
                </c:pt>
                <c:pt idx="7">
                  <c:v>91.26049695942379</c:v>
                </c:pt>
                <c:pt idx="8">
                  <c:v>103.05320237116837</c:v>
                </c:pt>
                <c:pt idx="9">
                  <c:v>115.89342566704204</c:v>
                </c:pt>
                <c:pt idx="10">
                  <c:v>129.61999476998551</c:v>
                </c:pt>
                <c:pt idx="11">
                  <c:v>144.09505685299314</c:v>
                </c:pt>
                <c:pt idx="12">
                  <c:v>159.19768237543281</c:v>
                </c:pt>
                <c:pt idx="13">
                  <c:v>174.82000826001922</c:v>
                </c:pt>
                <c:pt idx="14">
                  <c:v>190.86475857837718</c:v>
                </c:pt>
                <c:pt idx="15">
                  <c:v>207.24356716219449</c:v>
                </c:pt>
                <c:pt idx="16">
                  <c:v>223.87579251154875</c:v>
                </c:pt>
                <c:pt idx="17">
                  <c:v>240.68764755665632</c:v>
                </c:pt>
                <c:pt idx="18">
                  <c:v>257.61153737023562</c:v>
                </c:pt>
                <c:pt idx="19">
                  <c:v>274.58553779134479</c:v>
                </c:pt>
                <c:pt idx="20">
                  <c:v>291.55297153643357</c:v>
                </c:pt>
                <c:pt idx="21">
                  <c:v>308.46205292482313</c:v>
                </c:pt>
                <c:pt idx="22">
                  <c:v>325.26558161612394</c:v>
                </c:pt>
                <c:pt idx="23">
                  <c:v>341.92067183252544</c:v>
                </c:pt>
                <c:pt idx="24">
                  <c:v>358.3885076177956</c:v>
                </c:pt>
                <c:pt idx="25">
                  <c:v>374.63411747994064</c:v>
                </c:pt>
                <c:pt idx="26">
                  <c:v>390.62616371315454</c:v>
                </c:pt>
                <c:pt idx="27">
                  <c:v>406.3367430725952</c:v>
                </c:pt>
                <c:pt idx="28">
                  <c:v>421.74119646090156</c:v>
                </c:pt>
                <c:pt idx="29">
                  <c:v>436.81792599591614</c:v>
                </c:pt>
                <c:pt idx="30">
                  <c:v>451.54821834416612</c:v>
                </c:pt>
                <c:pt idx="31">
                  <c:v>465.91607357881531</c:v>
                </c:pt>
                <c:pt idx="32">
                  <c:v>479.90803909207432</c:v>
                </c:pt>
                <c:pt idx="33">
                  <c:v>493.51304828748295</c:v>
                </c:pt>
                <c:pt idx="34">
                  <c:v>506.72226391648712</c:v>
                </c:pt>
                <c:pt idx="35">
                  <c:v>519.52892602052452</c:v>
                </c:pt>
                <c:pt idx="36">
                  <c:v>531.92820450487852</c:v>
                </c:pt>
                <c:pt idx="37">
                  <c:v>543.91705641170381</c:v>
                </c:pt>
                <c:pt idx="38">
                  <c:v>555.49408798275874</c:v>
                </c:pt>
                <c:pt idx="39">
                  <c:v>566.65942161203918</c:v>
                </c:pt>
                <c:pt idx="40">
                  <c:v>577.41456778811983</c:v>
                </c:pt>
                <c:pt idx="41">
                  <c:v>587.76230211828135</c:v>
                </c:pt>
                <c:pt idx="42">
                  <c:v>597.7065475134923</c:v>
                </c:pt>
                <c:pt idx="43">
                  <c:v>607.25226159668659</c:v>
                </c:pt>
                <c:pt idx="44">
                  <c:v>616.40532937775595</c:v>
                </c:pt>
                <c:pt idx="45">
                  <c:v>625.17246121830954</c:v>
                </c:pt>
                <c:pt idx="46">
                  <c:v>633.5610960883015</c:v>
                </c:pt>
                <c:pt idx="47">
                  <c:v>641.57931009568699</c:v>
                </c:pt>
                <c:pt idx="48">
                  <c:v>649.23573024983557</c:v>
                </c:pt>
                <c:pt idx="49">
                  <c:v>656.53945339984398</c:v>
                </c:pt>
                <c:pt idx="50">
                  <c:v>663.49997027044105</c:v>
                </c:pt>
                <c:pt idx="51">
                  <c:v>670.1270945010159</c:v>
                </c:pt>
                <c:pt idx="52">
                  <c:v>676.43089657763505</c:v>
                </c:pt>
                <c:pt idx="53">
                  <c:v>682.42164253374233</c:v>
                </c:pt>
                <c:pt idx="54">
                  <c:v>688.10973728268493</c:v>
                </c:pt>
                <c:pt idx="55">
                  <c:v>693.50567243423075</c:v>
                </c:pt>
                <c:pt idx="56">
                  <c:v>698.61997843787049</c:v>
                </c:pt>
                <c:pt idx="57">
                  <c:v>703.46318088785836</c:v>
                </c:pt>
                <c:pt idx="58">
                  <c:v>708.04576081862467</c:v>
                </c:pt>
                <c:pt idx="59">
                  <c:v>712.37811881429616</c:v>
                </c:pt>
                <c:pt idx="60">
                  <c:v>716.47054275253083</c:v>
                </c:pt>
                <c:pt idx="61">
                  <c:v>720.33317900062514</c:v>
                </c:pt>
                <c:pt idx="62">
                  <c:v>723.97600688078671</c:v>
                </c:pt>
                <c:pt idx="63">
                  <c:v>727.40881622152619</c:v>
                </c:pt>
                <c:pt idx="64">
                  <c:v>730.64118781315631</c:v>
                </c:pt>
                <c:pt idx="65">
                  <c:v>733.68247658737664</c:v>
                </c:pt>
                <c:pt idx="66">
                  <c:v>736.54179734370859</c:v>
                </c:pt>
                <c:pt idx="67">
                  <c:v>739.22801284907473</c:v>
                </c:pt>
                <c:pt idx="68">
                  <c:v>741.7497241410091</c:v>
                </c:pt>
                <c:pt idx="69">
                  <c:v>744.11526286970616</c:v>
                </c:pt>
                <c:pt idx="70">
                  <c:v>746.33268551934725</c:v>
                </c:pt>
                <c:pt idx="71">
                  <c:v>748.40976935476328</c:v>
                </c:pt>
                <c:pt idx="72">
                  <c:v>750.35400994544921</c:v>
                </c:pt>
                <c:pt idx="73">
                  <c:v>752.17262012515312</c:v>
                </c:pt>
                <c:pt idx="74">
                  <c:v>753.87253025168377</c:v>
                </c:pt>
                <c:pt idx="75">
                  <c:v>755.46038963813112</c:v>
                </c:pt>
                <c:pt idx="76">
                  <c:v>756.94256903332712</c:v>
                </c:pt>
                <c:pt idx="77">
                  <c:v>758.32516403605359</c:v>
                </c:pt>
                <c:pt idx="78">
                  <c:v>759.61399933416408</c:v>
                </c:pt>
                <c:pt idx="79">
                  <c:v>760.81463366639764</c:v>
                </c:pt>
                <c:pt idx="80">
                  <c:v>761.93236541119791</c:v>
                </c:pt>
                <c:pt idx="81">
                  <c:v>762.97223871325116</c:v>
                </c:pt>
                <c:pt idx="82">
                  <c:v>763.93905006473449</c:v>
                </c:pt>
                <c:pt idx="83">
                  <c:v>764.83735526434884</c:v>
                </c:pt>
                <c:pt idx="84">
                  <c:v>765.67147668312862</c:v>
                </c:pt>
                <c:pt idx="85">
                  <c:v>766.44551077171343</c:v>
                </c:pt>
                <c:pt idx="86">
                  <c:v>767.16333574925488</c:v>
                </c:pt>
                <c:pt idx="87">
                  <c:v>767.82861941937017</c:v>
                </c:pt>
                <c:pt idx="88">
                  <c:v>768.44482706357792</c:v>
                </c:pt>
                <c:pt idx="89">
                  <c:v>769.01522936740537</c:v>
                </c:pt>
                <c:pt idx="90">
                  <c:v>769.54291033888092</c:v>
                </c:pt>
                <c:pt idx="91">
                  <c:v>770.03077518339012</c:v>
                </c:pt>
                <c:pt idx="92">
                  <c:v>770.48155810289222</c:v>
                </c:pt>
                <c:pt idx="93">
                  <c:v>770.89782999126726</c:v>
                </c:pt>
                <c:pt idx="94">
                  <c:v>771.28200600108505</c:v>
                </c:pt>
                <c:pt idx="95">
                  <c:v>771.63635296038501</c:v>
                </c:pt>
                <c:pt idx="96">
                  <c:v>771.96299662109891</c:v>
                </c:pt>
                <c:pt idx="97">
                  <c:v>772.26392872358736</c:v>
                </c:pt>
                <c:pt idx="98">
                  <c:v>772.54101386436048</c:v>
                </c:pt>
                <c:pt idx="99">
                  <c:v>772.79599615645725</c:v>
                </c:pt>
                <c:pt idx="100">
                  <c:v>773.03050567414834</c:v>
                </c:pt>
                <c:pt idx="101">
                  <c:v>773.24606467563194</c:v>
                </c:pt>
                <c:pt idx="102">
                  <c:v>773.44409359920655</c:v>
                </c:pt>
                <c:pt idx="103">
                  <c:v>773.62591683004746</c:v>
                </c:pt>
                <c:pt idx="104">
                  <c:v>773.79276823619068</c:v>
                </c:pt>
                <c:pt idx="105">
                  <c:v>773.94579647364787</c:v>
                </c:pt>
                <c:pt idx="106">
                  <c:v>774.0860700617518</c:v>
                </c:pt>
                <c:pt idx="107">
                  <c:v>774.2145822308654</c:v>
                </c:pt>
                <c:pt idx="108">
                  <c:v>774.33225554550131</c:v>
                </c:pt>
                <c:pt idx="109">
                  <c:v>774.43994630668692</c:v>
                </c:pt>
                <c:pt idx="110">
                  <c:v>774.53844873808953</c:v>
                </c:pt>
                <c:pt idx="111">
                  <c:v>774.62849896099647</c:v>
                </c:pt>
                <c:pt idx="112">
                  <c:v>774.71077876373101</c:v>
                </c:pt>
                <c:pt idx="113">
                  <c:v>774.78591917148026</c:v>
                </c:pt>
                <c:pt idx="114">
                  <c:v>774.85450382283739</c:v>
                </c:pt>
                <c:pt idx="115">
                  <c:v>774.91707215960651</c:v>
                </c:pt>
                <c:pt idx="116">
                  <c:v>774.97412243660654</c:v>
                </c:pt>
                <c:pt idx="117">
                  <c:v>775.02611455833494</c:v>
                </c:pt>
                <c:pt idx="118">
                  <c:v>775.0734727494314</c:v>
                </c:pt>
                <c:pt idx="119">
                  <c:v>775.11658806590526</c:v>
                </c:pt>
                <c:pt idx="120">
                  <c:v>775.15582075408372</c:v>
                </c:pt>
                <c:pt idx="121">
                  <c:v>775.19150246418212</c:v>
                </c:pt>
                <c:pt idx="122">
                  <c:v>775.22393832532509</c:v>
                </c:pt>
                <c:pt idx="123">
                  <c:v>775.25340888873075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6D-4604-AF8B-46D59846A0CC}"/>
            </c:ext>
          </c:extLst>
        </c:ser>
        <c:ser>
          <c:idx val="3"/>
          <c:order val="3"/>
          <c:tx>
            <c:v>2,5 mm 72,5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F12'!$H$128:$H$251</c:f>
              <c:numCache>
                <c:formatCode>0</c:formatCode>
                <c:ptCount val="124"/>
                <c:pt idx="0">
                  <c:v>60.532405934070994</c:v>
                </c:pt>
                <c:pt idx="1">
                  <c:v>60.636751218644577</c:v>
                </c:pt>
                <c:pt idx="2">
                  <c:v>60.824826702085261</c:v>
                </c:pt>
                <c:pt idx="3">
                  <c:v>61.066673831887783</c:v>
                </c:pt>
                <c:pt idx="4">
                  <c:v>65.245907602430862</c:v>
                </c:pt>
                <c:pt idx="5">
                  <c:v>71.49288097196461</c:v>
                </c:pt>
                <c:pt idx="6">
                  <c:v>79.176715684594001</c:v>
                </c:pt>
                <c:pt idx="7">
                  <c:v>87.991330627203411</c:v>
                </c:pt>
                <c:pt idx="8">
                  <c:v>97.736252850330061</c:v>
                </c:pt>
                <c:pt idx="9">
                  <c:v>108.26250365883334</c:v>
                </c:pt>
                <c:pt idx="10">
                  <c:v>119.4512601620562</c:v>
                </c:pt>
                <c:pt idx="11">
                  <c:v>131.20345572002248</c:v>
                </c:pt>
                <c:pt idx="12">
                  <c:v>143.43401597261152</c:v>
                </c:pt>
                <c:pt idx="13">
                  <c:v>156.06836941680854</c:v>
                </c:pt>
                <c:pt idx="14">
                  <c:v>169.04019253558363</c:v>
                </c:pt>
                <c:pt idx="15">
                  <c:v>182.28987658882795</c:v>
                </c:pt>
                <c:pt idx="16">
                  <c:v>195.76344096580613</c:v>
                </c:pt>
                <c:pt idx="17">
                  <c:v>209.4117356107007</c:v>
                </c:pt>
                <c:pt idx="18">
                  <c:v>223.18983754582189</c:v>
                </c:pt>
                <c:pt idx="19">
                  <c:v>237.05658172874371</c:v>
                </c:pt>
                <c:pt idx="20">
                  <c:v>250.97418728542948</c:v>
                </c:pt>
                <c:pt idx="21">
                  <c:v>264.90795295893389</c:v>
                </c:pt>
                <c:pt idx="22">
                  <c:v>278.82600375877723</c:v>
                </c:pt>
                <c:pt idx="23">
                  <c:v>292.69907613544183</c:v>
                </c:pt>
                <c:pt idx="24">
                  <c:v>306.50033259500691</c:v>
                </c:pt>
                <c:pt idx="25">
                  <c:v>320.20519913797477</c:v>
                </c:pt>
                <c:pt idx="26">
                  <c:v>333.79122063786707</c:v>
                </c:pt>
                <c:pt idx="27">
                  <c:v>347.23793051060801</c:v>
                </c:pt>
                <c:pt idx="28">
                  <c:v>360.52673192074963</c:v>
                </c:pt>
                <c:pt idx="29">
                  <c:v>373.64078842781794</c:v>
                </c:pt>
                <c:pt idx="30">
                  <c:v>386.56492246437801</c:v>
                </c:pt>
                <c:pt idx="31">
                  <c:v>399.28552040399683</c:v>
                </c:pt>
                <c:pt idx="32">
                  <c:v>411.79044325500212</c:v>
                </c:pt>
                <c:pt idx="33">
                  <c:v>424.0689422278939</c:v>
                </c:pt>
                <c:pt idx="34">
                  <c:v>436.11157858712085</c:v>
                </c:pt>
                <c:pt idx="35">
                  <c:v>447.91014732372446</c:v>
                </c:pt>
                <c:pt idx="36">
                  <c:v>459.45760428285894</c:v>
                </c:pt>
                <c:pt idx="37">
                  <c:v>470.74799645607948</c:v>
                </c:pt>
                <c:pt idx="38">
                  <c:v>481.77639520734647</c:v>
                </c:pt>
                <c:pt idx="39">
                  <c:v>492.5388322477524</c:v>
                </c:pt>
                <c:pt idx="40">
                  <c:v>503.03223820982913</c:v>
                </c:pt>
                <c:pt idx="41">
                  <c:v>513.25438370009306</c:v>
                </c:pt>
                <c:pt idx="42">
                  <c:v>523.20382273002724</c:v>
                </c:pt>
                <c:pt idx="43">
                  <c:v>532.8798384422023</c:v>
                </c:pt>
                <c:pt idx="44">
                  <c:v>542.28239106081264</c:v>
                </c:pt>
                <c:pt idx="45">
                  <c:v>551.41206800534417</c:v>
                </c:pt>
                <c:pt idx="46">
                  <c:v>560.27003611306372</c:v>
                </c:pt>
                <c:pt idx="47">
                  <c:v>568.85799592103569</c:v>
                </c:pt>
                <c:pt idx="48">
                  <c:v>577.17813796186419</c:v>
                </c:pt>
                <c:pt idx="49">
                  <c:v>585.23310102964035</c:v>
                </c:pt>
                <c:pt idx="50">
                  <c:v>593.02593237395388</c:v>
                </c:pt>
                <c:pt idx="51">
                  <c:v>600.56004978048327</c:v>
                </c:pt>
                <c:pt idx="52">
                  <c:v>607.83920549681147</c:v>
                </c:pt>
                <c:pt idx="53">
                  <c:v>614.86745196186928</c:v>
                </c:pt>
                <c:pt idx="54">
                  <c:v>621.64910929687812</c:v>
                </c:pt>
                <c:pt idx="55">
                  <c:v>628.1887345149712</c:v>
                </c:pt>
                <c:pt idx="56">
                  <c:v>634.491092405872</c:v>
                </c:pt>
                <c:pt idx="57">
                  <c:v>640.56112805115777</c:v>
                </c:pt>
                <c:pt idx="58">
                  <c:v>646.40394092480824</c:v>
                </c:pt>
                <c:pt idx="59">
                  <c:v>652.02476053293003</c:v>
                </c:pt>
                <c:pt idx="60">
                  <c:v>657.42892354582352</c:v>
                </c:pt>
                <c:pt idx="61">
                  <c:v>662.62185237492804</c:v>
                </c:pt>
                <c:pt idx="62">
                  <c:v>667.60903514662937</c:v>
                </c:pt>
                <c:pt idx="63">
                  <c:v>672.39600702452799</c:v>
                </c:pt>
                <c:pt idx="64">
                  <c:v>676.98833283144882</c:v>
                </c:pt>
                <c:pt idx="65">
                  <c:v>681.39159092233149</c:v>
                </c:pt>
                <c:pt idx="66">
                  <c:v>685.61135825909594</c:v>
                </c:pt>
                <c:pt idx="67">
                  <c:v>689.65319663867137</c:v>
                </c:pt>
                <c:pt idx="68">
                  <c:v>693.52264002560662</c:v>
                </c:pt>
                <c:pt idx="69">
                  <c:v>697.22518294100666</c:v>
                </c:pt>
                <c:pt idx="70">
                  <c:v>700.76626985999701</c:v>
                </c:pt>
                <c:pt idx="71">
                  <c:v>704.15128557048786</c:v>
                </c:pt>
                <c:pt idx="72">
                  <c:v>707.38554644666647</c:v>
                </c:pt>
                <c:pt idx="73">
                  <c:v>710.47429259140699</c:v>
                </c:pt>
                <c:pt idx="74">
                  <c:v>713.42268080263557</c:v>
                </c:pt>
                <c:pt idx="75">
                  <c:v>716.23577831961381</c:v>
                </c:pt>
                <c:pt idx="76">
                  <c:v>718.91855730609507</c:v>
                </c:pt>
                <c:pt idx="77">
                  <c:v>721.47589002837537</c:v>
                </c:pt>
                <c:pt idx="78">
                  <c:v>723.91254468737463</c:v>
                </c:pt>
                <c:pt idx="79">
                  <c:v>726.23318186503923</c:v>
                </c:pt>
                <c:pt idx="80">
                  <c:v>728.44235154658156</c:v>
                </c:pt>
                <c:pt idx="81">
                  <c:v>730.54449068128861</c:v>
                </c:pt>
                <c:pt idx="82">
                  <c:v>732.54392124591971</c:v>
                </c:pt>
                <c:pt idx="83">
                  <c:v>734.44484877598268</c:v>
                </c:pt>
                <c:pt idx="84">
                  <c:v>736.25136133149624</c:v>
                </c:pt>
                <c:pt idx="85">
                  <c:v>737.96742886514289</c:v>
                </c:pt>
                <c:pt idx="86">
                  <c:v>739.59690296204894</c:v>
                </c:pt>
                <c:pt idx="87">
                  <c:v>741.1435169217209</c:v>
                </c:pt>
                <c:pt idx="88">
                  <c:v>742.61088615400138</c:v>
                </c:pt>
                <c:pt idx="89">
                  <c:v>744.00250886218078</c:v>
                </c:pt>
                <c:pt idx="90">
                  <c:v>745.32176698770422</c:v>
                </c:pt>
                <c:pt idx="91">
                  <c:v>746.57192739217089</c:v>
                </c:pt>
                <c:pt idx="92">
                  <c:v>747.75614325356787</c:v>
                </c:pt>
                <c:pt idx="93">
                  <c:v>748.87745565491264</c:v>
                </c:pt>
                <c:pt idx="94">
                  <c:v>749.938795344661</c:v>
                </c:pt>
                <c:pt idx="95">
                  <c:v>750.94298464941699</c:v>
                </c:pt>
                <c:pt idx="96">
                  <c:v>751.89273952061444</c:v>
                </c:pt>
                <c:pt idx="97">
                  <c:v>752.790671697942</c:v>
                </c:pt>
                <c:pt idx="98">
                  <c:v>753.63929097336302</c:v>
                </c:pt>
                <c:pt idx="99">
                  <c:v>754.4410075406139</c:v>
                </c:pt>
                <c:pt idx="100">
                  <c:v>755.19813441606777</c:v>
                </c:pt>
                <c:pt idx="101">
                  <c:v>755.91288991781937</c:v>
                </c:pt>
                <c:pt idx="102">
                  <c:v>756.58740019076879</c:v>
                </c:pt>
                <c:pt idx="103">
                  <c:v>757.22370176638651</c:v>
                </c:pt>
                <c:pt idx="104">
                  <c:v>757.82374414668197</c:v>
                </c:pt>
                <c:pt idx="105">
                  <c:v>758.38939240272794</c:v>
                </c:pt>
                <c:pt idx="106">
                  <c:v>758.92242977886804</c:v>
                </c:pt>
                <c:pt idx="107">
                  <c:v>759.42456029448044</c:v>
                </c:pt>
                <c:pt idx="108">
                  <c:v>759.89741133587734</c:v>
                </c:pt>
                <c:pt idx="109">
                  <c:v>760.34253623159384</c:v>
                </c:pt>
                <c:pt idx="110">
                  <c:v>760.76141680495527</c:v>
                </c:pt>
                <c:pt idx="111">
                  <c:v>761.15546589841517</c:v>
                </c:pt>
                <c:pt idx="112">
                  <c:v>761.52602986472493</c:v>
                </c:pt>
                <c:pt idx="113">
                  <c:v>761.87439102053088</c:v>
                </c:pt>
                <c:pt idx="114">
                  <c:v>762.20177005850167</c:v>
                </c:pt>
                <c:pt idx="115">
                  <c:v>762.50932841455892</c:v>
                </c:pt>
                <c:pt idx="116">
                  <c:v>762.79817058722779</c:v>
                </c:pt>
                <c:pt idx="117">
                  <c:v>763.0693464065414</c:v>
                </c:pt>
                <c:pt idx="118">
                  <c:v>763.32385325031407</c:v>
                </c:pt>
                <c:pt idx="119">
                  <c:v>763.56263820596394</c:v>
                </c:pt>
                <c:pt idx="120">
                  <c:v>763.78660017639345</c:v>
                </c:pt>
                <c:pt idx="121">
                  <c:v>763.99659192875026</c:v>
                </c:pt>
                <c:pt idx="122">
                  <c:v>764.19342208517276</c:v>
                </c:pt>
                <c:pt idx="123">
                  <c:v>764.3778570548892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D6D-4604-AF8B-46D59846A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85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F12'!$K$131:$K$251</c:f>
              <c:numCache>
                <c:formatCode>0</c:formatCode>
                <c:ptCount val="121"/>
                <c:pt idx="0">
                  <c:v>43.131207213700002</c:v>
                </c:pt>
                <c:pt idx="1">
                  <c:v>43.908685496899999</c:v>
                </c:pt>
                <c:pt idx="2">
                  <c:v>46.500827683499999</c:v>
                </c:pt>
                <c:pt idx="3">
                  <c:v>51.072947935199998</c:v>
                </c:pt>
                <c:pt idx="4">
                  <c:v>57.714047727599997</c:v>
                </c:pt>
                <c:pt idx="5">
                  <c:v>66.481537300699998</c:v>
                </c:pt>
                <c:pt idx="6">
                  <c:v>77.412933729800002</c:v>
                </c:pt>
                <c:pt idx="7">
                  <c:v>90.5309266493</c:v>
                </c:pt>
                <c:pt idx="8">
                  <c:v>105.90639218658373</c:v>
                </c:pt>
                <c:pt idx="9">
                  <c:v>124.09908083283996</c:v>
                </c:pt>
                <c:pt idx="10">
                  <c:v>144.00531310234294</c:v>
                </c:pt>
                <c:pt idx="11">
                  <c:v>165.47868959739895</c:v>
                </c:pt>
                <c:pt idx="12">
                  <c:v>188.36277712960469</c:v>
                </c:pt>
                <c:pt idx="13">
                  <c:v>212.4931977042788</c:v>
                </c:pt>
                <c:pt idx="14">
                  <c:v>237.69974950533714</c:v>
                </c:pt>
                <c:pt idx="15">
                  <c:v>263.8085311100233</c:v>
                </c:pt>
                <c:pt idx="16">
                  <c:v>290.6440382071201</c:v>
                </c:pt>
                <c:pt idx="17">
                  <c:v>318.03120194015429</c:v>
                </c:pt>
                <c:pt idx="18">
                  <c:v>345.79733914343893</c:v>
                </c:pt>
                <c:pt idx="19">
                  <c:v>373.77398686797346</c:v>
                </c:pt>
                <c:pt idx="20">
                  <c:v>401.79859648044601</c:v>
                </c:pt>
                <c:pt idx="21">
                  <c:v>429.71606608016708</c:v>
                </c:pt>
                <c:pt idx="22">
                  <c:v>457.38009385665492</c:v>
                </c:pt>
                <c:pt idx="23">
                  <c:v>484.65433915916486</c:v>
                </c:pt>
                <c:pt idx="24">
                  <c:v>511.41338233284444</c:v>
                </c:pt>
                <c:pt idx="25">
                  <c:v>537.54347866808814</c:v>
                </c:pt>
                <c:pt idx="26">
                  <c:v>562.94310599385778</c:v>
                </c:pt>
                <c:pt idx="27">
                  <c:v>587.52330941814239</c:v>
                </c:pt>
                <c:pt idx="28">
                  <c:v>611.2078503885092</c:v>
                </c:pt>
                <c:pt idx="29">
                  <c:v>633.93317053704129</c:v>
                </c:pt>
                <c:pt idx="30">
                  <c:v>655.64818362693552</c:v>
                </c:pt>
                <c:pt idx="31">
                  <c:v>676.31391128928715</c:v>
                </c:pt>
                <c:pt idx="32">
                  <c:v>695.90298010120898</c:v>
                </c:pt>
                <c:pt idx="33">
                  <c:v>714.39899889988988</c:v>
                </c:pt>
                <c:pt idx="34">
                  <c:v>731.79583605598532</c:v>
                </c:pt>
                <c:pt idx="35">
                  <c:v>748.09681676253183</c:v>
                </c:pt>
                <c:pt idx="36">
                  <c:v>763.31386026308178</c:v>
                </c:pt>
                <c:pt idx="37">
                  <c:v>777.46657638635156</c:v>
                </c:pt>
                <c:pt idx="38">
                  <c:v>790.5813398236437</c:v>
                </c:pt>
                <c:pt idx="39">
                  <c:v>802.69035933525458</c:v>
                </c:pt>
                <c:pt idx="40">
                  <c:v>813.83075756234734</c:v>
                </c:pt>
                <c:pt idx="41">
                  <c:v>824.04367541233091</c:v>
                </c:pt>
                <c:pt idx="42">
                  <c:v>833.37341313950822</c:v>
                </c:pt>
                <c:pt idx="43">
                  <c:v>841.86661831722472</c:v>
                </c:pt>
                <c:pt idx="44">
                  <c:v>849.57152894801914</c:v>
                </c:pt>
                <c:pt idx="45">
                  <c:v>856.53727803443621</c:v>
                </c:pt>
                <c:pt idx="46">
                  <c:v>862.81326407937263</c:v>
                </c:pt>
                <c:pt idx="47">
                  <c:v>868.44859023863285</c:v>
                </c:pt>
                <c:pt idx="48">
                  <c:v>873.4915732402942</c:v>
                </c:pt>
                <c:pt idx="49">
                  <c:v>877.98932173889148</c:v>
                </c:pt>
                <c:pt idx="50">
                  <c:v>881.98738250364693</c:v>
                </c:pt>
                <c:pt idx="51">
                  <c:v>885.52945175859782</c:v>
                </c:pt>
                <c:pt idx="52">
                  <c:v>888.65714810193651</c:v>
                </c:pt>
                <c:pt idx="53">
                  <c:v>891.40984273000936</c:v>
                </c:pt>
                <c:pt idx="54">
                  <c:v>893.82454217129828</c:v>
                </c:pt>
                <c:pt idx="55">
                  <c:v>895.93581838637579</c:v>
                </c:pt>
                <c:pt idx="56">
                  <c:v>897.77578089720305</c:v>
                </c:pt>
                <c:pt idx="57">
                  <c:v>899.37408555679008</c:v>
                </c:pt>
                <c:pt idx="58">
                  <c:v>900.7579746402514</c:v>
                </c:pt>
                <c:pt idx="59">
                  <c:v>901.95234311187278</c:v>
                </c:pt>
                <c:pt idx="60">
                  <c:v>902.97982618113588</c:v>
                </c:pt>
                <c:pt idx="61">
                  <c:v>903.8609035852586</c:v>
                </c:pt>
                <c:pt idx="62">
                  <c:v>904.61401640919735</c:v>
                </c:pt>
                <c:pt idx="63">
                  <c:v>905.25569266000821</c:v>
                </c:pt>
                <c:pt idx="64">
                  <c:v>905.80067823632112</c:v>
                </c:pt>
                <c:pt idx="65">
                  <c:v>906.26207036258052</c:v>
                </c:pt>
                <c:pt idx="66">
                  <c:v>906.65145098063238</c:v>
                </c:pt>
                <c:pt idx="67">
                  <c:v>906.97901799907766</c:v>
                </c:pt>
                <c:pt idx="68">
                  <c:v>907.25371268632682</c:v>
                </c:pt>
                <c:pt idx="69">
                  <c:v>907.48334185099156</c:v>
                </c:pt>
                <c:pt idx="70">
                  <c:v>907.67469377929626</c:v>
                </c:pt>
                <c:pt idx="71">
                  <c:v>907.83364719123585</c:v>
                </c:pt>
                <c:pt idx="72">
                  <c:v>907.96527273416882</c:v>
                </c:pt>
                <c:pt idx="73">
                  <c:v>908.07392675446306</c:v>
                </c:pt>
                <c:pt idx="74">
                  <c:v>908.16333727566246</c:v>
                </c:pt>
                <c:pt idx="75">
                  <c:v>908.23668226708241</c:v>
                </c:pt>
                <c:pt idx="76">
                  <c:v>908.29666041200801</c:v>
                </c:pt>
                <c:pt idx="77">
                  <c:v>908.34555468235203</c:v>
                </c:pt>
                <c:pt idx="78">
                  <c:v>908.38528909958995</c:v>
                </c:pt>
                <c:pt idx="79">
                  <c:v>908.41747911296693</c:v>
                </c:pt>
                <c:pt idx="80">
                  <c:v>908.44347605834469</c:v>
                </c:pt>
                <c:pt idx="81">
                  <c:v>908.46440617749749</c:v>
                </c:pt>
                <c:pt idx="82">
                  <c:v>908.48120468091508</c:v>
                </c:pt>
                <c:pt idx="83">
                  <c:v>908.49464532976663</c:v>
                </c:pt>
                <c:pt idx="84">
                  <c:v>908.50536599693294</c:v>
                </c:pt>
                <c:pt idx="85">
                  <c:v>908.51389064498233</c:v>
                </c:pt>
                <c:pt idx="86">
                  <c:v>908.52064813245784</c:v>
                </c:pt>
                <c:pt idx="87">
                  <c:v>908.52598823039045</c:v>
                </c:pt>
                <c:pt idx="88">
                  <c:v>908.53019519987799</c:v>
                </c:pt>
                <c:pt idx="89">
                  <c:v>908.5334992499138</c:v>
                </c:pt>
                <c:pt idx="90">
                  <c:v>908.53608616328279</c:v>
                </c:pt>
                <c:pt idx="91">
                  <c:v>908.53810534793013</c:v>
                </c:pt>
                <c:pt idx="92">
                  <c:v>908.53967654222322</c:v>
                </c:pt>
                <c:pt idx="93">
                  <c:v>908.54089537534867</c:v>
                </c:pt>
                <c:pt idx="94">
                  <c:v>908.54183795890765</c:v>
                </c:pt>
                <c:pt idx="95">
                  <c:v>908.54256466274205</c:v>
                </c:pt>
                <c:pt idx="96">
                  <c:v>908.54312320716087</c:v>
                </c:pt>
                <c:pt idx="97">
                  <c:v>908.54355118503645</c:v>
                </c:pt>
                <c:pt idx="98">
                  <c:v>908.54387811060894</c:v>
                </c:pt>
                <c:pt idx="99">
                  <c:v>908.54412707718586</c:v>
                </c:pt>
                <c:pt idx="100">
                  <c:v>908.54431609309813</c:v>
                </c:pt>
                <c:pt idx="101">
                  <c:v>908.54445915414703</c:v>
                </c:pt>
                <c:pt idx="102">
                  <c:v>908.54456710117699</c:v>
                </c:pt>
                <c:pt idx="103">
                  <c:v>908.54464830318238</c:v>
                </c:pt>
                <c:pt idx="104">
                  <c:v>908.54470919936455</c:v>
                </c:pt>
                <c:pt idx="105">
                  <c:v>908.5447547276292</c:v>
                </c:pt>
                <c:pt idx="106">
                  <c:v>908.54478866203908</c:v>
                </c:pt>
                <c:pt idx="107">
                  <c:v>908.54481387756903</c:v>
                </c:pt>
                <c:pt idx="108">
                  <c:v>908.54483255705441</c:v>
                </c:pt>
                <c:pt idx="109">
                  <c:v>908.54484635235326</c:v>
                </c:pt>
                <c:pt idx="110">
                  <c:v>908.54485650939193</c:v>
                </c:pt>
                <c:pt idx="111">
                  <c:v>908.54486396483094</c:v>
                </c:pt>
                <c:pt idx="112">
                  <c:v>908.54486942052256</c:v>
                </c:pt>
                <c:pt idx="113">
                  <c:v>908.54487340065236</c:v>
                </c:pt>
                <c:pt idx="114">
                  <c:v>908.5448762954336</c:v>
                </c:pt>
                <c:pt idx="115">
                  <c:v>908.54487839440094</c:v>
                </c:pt>
                <c:pt idx="116">
                  <c:v>908.54487991168662</c:v>
                </c:pt>
                <c:pt idx="117">
                  <c:v>908.54488100514163</c:v>
                </c:pt>
                <c:pt idx="118">
                  <c:v>908.54488179075133</c:v>
                </c:pt>
                <c:pt idx="119">
                  <c:v>908.54488235346207</c:v>
                </c:pt>
                <c:pt idx="120">
                  <c:v>908.54488275528649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6B-4BF1-A62C-46F7F8FC64E7}"/>
            </c:ext>
          </c:extLst>
        </c:ser>
        <c:ser>
          <c:idx val="1"/>
          <c:order val="1"/>
          <c:tx>
            <c:v>1,5 mm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F12'!$K$131:$K$251</c:f>
              <c:numCache>
                <c:formatCode>0</c:formatCode>
                <c:ptCount val="121"/>
                <c:pt idx="0">
                  <c:v>60.628112774030001</c:v>
                </c:pt>
                <c:pt idx="1">
                  <c:v>64.211197124960563</c:v>
                </c:pt>
                <c:pt idx="2">
                  <c:v>71.457276587757747</c:v>
                </c:pt>
                <c:pt idx="3">
                  <c:v>81.236880546211182</c:v>
                </c:pt>
                <c:pt idx="4">
                  <c:v>93.059091978268384</c:v>
                </c:pt>
                <c:pt idx="5">
                  <c:v>106.59420159280057</c:v>
                </c:pt>
                <c:pt idx="6">
                  <c:v>121.58699193066843</c:v>
                </c:pt>
                <c:pt idx="7">
                  <c:v>137.82504053451669</c:v>
                </c:pt>
                <c:pt idx="8">
                  <c:v>155.12399858166884</c:v>
                </c:pt>
                <c:pt idx="9">
                  <c:v>173.31976208879564</c:v>
                </c:pt>
                <c:pt idx="10">
                  <c:v>192.26392129620899</c:v>
                </c:pt>
                <c:pt idx="11">
                  <c:v>211.82093958363782</c:v>
                </c:pt>
                <c:pt idx="12">
                  <c:v>231.86631316749515</c:v>
                </c:pt>
                <c:pt idx="13">
                  <c:v>252.28531636245327</c:v>
                </c:pt>
                <c:pt idx="14">
                  <c:v>272.97210948284635</c:v>
                </c:pt>
                <c:pt idx="15">
                  <c:v>293.82907702815942</c:v>
                </c:pt>
                <c:pt idx="16">
                  <c:v>314.7663143787953</c:v>
                </c:pt>
                <c:pt idx="17">
                  <c:v>335.70121091416547</c:v>
                </c:pt>
                <c:pt idx="18">
                  <c:v>356.55809562069703</c:v>
                </c:pt>
                <c:pt idx="19">
                  <c:v>377.26792275152934</c:v>
                </c:pt>
                <c:pt idx="20">
                  <c:v>397.76798259060814</c:v>
                </c:pt>
                <c:pt idx="21">
                  <c:v>418.00162737491161</c:v>
                </c:pt>
                <c:pt idx="22">
                  <c:v>437.91800583328887</c:v>
                </c:pt>
                <c:pt idx="23">
                  <c:v>457.47180215388607</c:v>
                </c:pt>
                <c:pt idx="24">
                  <c:v>476.62297683641697</c:v>
                </c:pt>
                <c:pt idx="25">
                  <c:v>495.33650804106594</c:v>
                </c:pt>
                <c:pt idx="26">
                  <c:v>513.58213285786951</c:v>
                </c:pt>
                <c:pt idx="27">
                  <c:v>531.33408848727186</c:v>
                </c:pt>
                <c:pt idx="28">
                  <c:v>548.57085371153335</c:v>
                </c:pt>
                <c:pt idx="29">
                  <c:v>565.274891295359</c:v>
                </c:pt>
                <c:pt idx="30">
                  <c:v>581.4323921162852</c:v>
                </c:pt>
                <c:pt idx="31">
                  <c:v>597.03302191578689</c:v>
                </c:pt>
                <c:pt idx="32">
                  <c:v>612.06967159885176</c:v>
                </c:pt>
                <c:pt idx="33">
                  <c:v>626.53821200674577</c:v>
                </c:pt>
                <c:pt idx="34">
                  <c:v>640.43725405509531</c:v>
                </c:pt>
                <c:pt idx="35">
                  <c:v>653.76791507546227</c:v>
                </c:pt>
                <c:pt idx="36">
                  <c:v>666.53359212931787</c:v>
                </c:pt>
                <c:pt idx="37">
                  <c:v>678.73974298380597</c:v>
                </c:pt>
                <c:pt idx="38">
                  <c:v>690.39367535267377</c:v>
                </c:pt>
                <c:pt idx="39">
                  <c:v>701.50434491635804</c:v>
                </c:pt>
                <c:pt idx="40">
                  <c:v>712.0821625448765</c:v>
                </c:pt>
                <c:pt idx="41">
                  <c:v>722.13881105777705</c:v>
                </c:pt>
                <c:pt idx="42">
                  <c:v>731.68707176849375</c:v>
                </c:pt>
                <c:pt idx="43">
                  <c:v>740.7406609771831</c:v>
                </c:pt>
                <c:pt idx="44">
                  <c:v>749.31407649738878</c:v>
                </c:pt>
                <c:pt idx="45">
                  <c:v>757.42245422833389</c:v>
                </c:pt>
                <c:pt idx="46">
                  <c:v>765.08143471677238</c:v>
                </c:pt>
                <c:pt idx="47">
                  <c:v>772.30703959040807</c:v>
                </c:pt>
                <c:pt idx="48">
                  <c:v>779.11555768908738</c:v>
                </c:pt>
                <c:pt idx="49">
                  <c:v>785.52344067035358</c:v>
                </c:pt>
                <c:pt idx="50">
                  <c:v>791.5472078224501</c:v>
                </c:pt>
                <c:pt idx="51">
                  <c:v>797.20335978034132</c:v>
                </c:pt>
                <c:pt idx="52">
                  <c:v>802.50830080863807</c:v>
                </c:pt>
                <c:pt idx="53">
                  <c:v>807.47826928915663</c:v>
                </c:pt>
                <c:pt idx="54">
                  <c:v>812.12927602998514</c:v>
                </c:pt>
                <c:pt idx="55">
                  <c:v>816.4770499970266</c:v>
                </c:pt>
                <c:pt idx="56">
                  <c:v>820.53699105769374</c:v>
                </c:pt>
                <c:pt idx="57">
                  <c:v>824.32412931942349</c:v>
                </c:pt>
                <c:pt idx="58">
                  <c:v>827.85309064255421</c:v>
                </c:pt>
                <c:pt idx="59">
                  <c:v>831.13806790753267</c:v>
                </c:pt>
                <c:pt idx="60">
                  <c:v>834.19279762001929</c:v>
                </c:pt>
                <c:pt idx="61">
                  <c:v>837.03054144386624</c:v>
                </c:pt>
                <c:pt idx="62">
                  <c:v>839.66407226083084</c:v>
                </c:pt>
                <c:pt idx="63">
                  <c:v>842.10566436690556</c:v>
                </c:pt>
                <c:pt idx="64">
                  <c:v>844.3670874279768</c:v>
                </c:pt>
                <c:pt idx="65">
                  <c:v>846.4596038318756</c:v>
                </c:pt>
                <c:pt idx="66">
                  <c:v>848.39396908945935</c:v>
                </c:pt>
                <c:pt idx="67">
                  <c:v>850.18043495389827</c:v>
                </c:pt>
                <c:pt idx="68">
                  <c:v>851.82875494461382</c:v>
                </c:pt>
                <c:pt idx="69">
                  <c:v>853.3481919800555</c:v>
                </c:pt>
                <c:pt idx="70">
                  <c:v>854.74752784156533</c:v>
                </c:pt>
                <c:pt idx="71">
                  <c:v>856.03507420871915</c:v>
                </c:pt>
                <c:pt idx="72">
                  <c:v>857.21868502464417</c:v>
                </c:pt>
                <c:pt idx="73">
                  <c:v>858.30576996770128</c:v>
                </c:pt>
                <c:pt idx="74">
                  <c:v>859.30330882348983</c:v>
                </c:pt>
                <c:pt idx="75">
                  <c:v>860.21786656827067</c:v>
                </c:pt>
                <c:pt idx="76">
                  <c:v>861.055608991496</c:v>
                </c:pt>
                <c:pt idx="77">
                  <c:v>861.82231870114151</c:v>
                </c:pt>
                <c:pt idx="78">
                  <c:v>862.52341137085944</c:v>
                </c:pt>
                <c:pt idx="79">
                  <c:v>863.16395210258304</c:v>
                </c:pt>
                <c:pt idx="80">
                  <c:v>863.74867179207399</c:v>
                </c:pt>
                <c:pt idx="81">
                  <c:v>864.28198339797905</c:v>
                </c:pt>
                <c:pt idx="82">
                  <c:v>864.76799802725122</c:v>
                </c:pt>
                <c:pt idx="83">
                  <c:v>865.21054076126916</c:v>
                </c:pt>
                <c:pt idx="84">
                  <c:v>865.61316615767419</c:v>
                </c:pt>
                <c:pt idx="85">
                  <c:v>865.97917337283968</c:v>
                </c:pt>
                <c:pt idx="86">
                  <c:v>866.31162085899757</c:v>
                </c:pt>
                <c:pt idx="87">
                  <c:v>866.61334059841408</c:v>
                </c:pt>
                <c:pt idx="88">
                  <c:v>866.88695184462642</c:v>
                </c:pt>
                <c:pt idx="89">
                  <c:v>867.13487434768138</c:v>
                </c:pt>
                <c:pt idx="90">
                  <c:v>867.35934104655621</c:v>
                </c:pt>
                <c:pt idx="91">
                  <c:v>867.56241021755591</c:v>
                </c:pt>
                <c:pt idx="92">
                  <c:v>867.74597707247085</c:v>
                </c:pt>
                <c:pt idx="93">
                  <c:v>867.91178480470933</c:v>
                </c:pt>
                <c:pt idx="94">
                  <c:v>868.06143508550485</c:v>
                </c:pt>
                <c:pt idx="95">
                  <c:v>868.19639801568667</c:v>
                </c:pt>
                <c:pt idx="96">
                  <c:v>868.31802154142576</c:v>
                </c:pt>
                <c:pt idx="97">
                  <c:v>868.42754034486097</c:v>
                </c:pt>
                <c:pt idx="98">
                  <c:v>868.5260842226096</c:v>
                </c:pt>
                <c:pt idx="99">
                  <c:v>868.61468596690645</c:v>
                </c:pt>
                <c:pt idx="100">
                  <c:v>868.69428876551967</c:v>
                </c:pt>
                <c:pt idx="101">
                  <c:v>868.76575313770957</c:v>
                </c:pt>
                <c:pt idx="102">
                  <c:v>868.82986342433492</c:v>
                </c:pt>
                <c:pt idx="103">
                  <c:v>868.88733385081605</c:v>
                </c:pt>
                <c:pt idx="104">
                  <c:v>868.9388141820566</c:v>
                </c:pt>
                <c:pt idx="105">
                  <c:v>868.98489498862239</c:v>
                </c:pt>
                <c:pt idx="106">
                  <c:v>869.02611254351439</c:v>
                </c:pt>
                <c:pt idx="107">
                  <c:v>869.06295336876531</c:v>
                </c:pt>
                <c:pt idx="108">
                  <c:v>869.09585845085178</c:v>
                </c:pt>
                <c:pt idx="109">
                  <c:v>869.1252271435834</c:v>
                </c:pt>
                <c:pt idx="110">
                  <c:v>869.15142077669429</c:v>
                </c:pt>
                <c:pt idx="111">
                  <c:v>869.174765987868</c:v>
                </c:pt>
                <c:pt idx="112">
                  <c:v>869.19555779536188</c:v>
                </c:pt>
                <c:pt idx="113">
                  <c:v>869.21406242778903</c:v>
                </c:pt>
                <c:pt idx="114">
                  <c:v>869.23051992697185</c:v>
                </c:pt>
                <c:pt idx="115">
                  <c:v>869.24514653910933</c:v>
                </c:pt>
                <c:pt idx="116">
                  <c:v>869.25813690880955</c:v>
                </c:pt>
                <c:pt idx="117">
                  <c:v>869.26966608984424</c:v>
                </c:pt>
                <c:pt idx="118">
                  <c:v>869.27989138577527</c:v>
                </c:pt>
                <c:pt idx="119">
                  <c:v>869.28895403290903</c:v>
                </c:pt>
                <c:pt idx="120">
                  <c:v>869.29698073734062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6B-4BF1-A62C-46F7F8FC64E7}"/>
            </c:ext>
          </c:extLst>
        </c:ser>
        <c:ser>
          <c:idx val="2"/>
          <c:order val="2"/>
          <c:tx>
            <c:v>2 mm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F12'!$K$131:$K$251</c:f>
              <c:numCache>
                <c:formatCode>0</c:formatCode>
                <c:ptCount val="121"/>
                <c:pt idx="0">
                  <c:v>64.276262158765007</c:v>
                </c:pt>
                <c:pt idx="1">
                  <c:v>67.460707575962488</c:v>
                </c:pt>
                <c:pt idx="2">
                  <c:v>73.673996744319084</c:v>
                </c:pt>
                <c:pt idx="3">
                  <c:v>81.923198414478179</c:v>
                </c:pt>
                <c:pt idx="4">
                  <c:v>91.798815200872696</c:v>
                </c:pt>
                <c:pt idx="5">
                  <c:v>103.03544456642567</c:v>
                </c:pt>
                <c:pt idx="6">
                  <c:v>115.43365230510994</c:v>
                </c:pt>
                <c:pt idx="7">
                  <c:v>128.83147932733823</c:v>
                </c:pt>
                <c:pt idx="8">
                  <c:v>143.09115060902207</c:v>
                </c:pt>
                <c:pt idx="9">
                  <c:v>158.09194064085125</c:v>
                </c:pt>
                <c:pt idx="10">
                  <c:v>173.72597071744053</c:v>
                </c:pt>
                <c:pt idx="11">
                  <c:v>189.89556146105269</c:v>
                </c:pt>
                <c:pt idx="12">
                  <c:v>206.51147643907098</c:v>
                </c:pt>
                <c:pt idx="13">
                  <c:v>223.49170652268549</c:v>
                </c:pt>
                <c:pt idx="14">
                  <c:v>240.7605971098584</c:v>
                </c:pt>
                <c:pt idx="15">
                  <c:v>258.2482002827112</c:v>
                </c:pt>
                <c:pt idx="16">
                  <c:v>275.88977851802952</c:v>
                </c:pt>
                <c:pt idx="17">
                  <c:v>293.62541266270182</c:v>
                </c:pt>
                <c:pt idx="18">
                  <c:v>311.39968281904839</c:v>
                </c:pt>
                <c:pt idx="19">
                  <c:v>329.16140086309053</c:v>
                </c:pt>
                <c:pt idx="20">
                  <c:v>346.86337988825551</c:v>
                </c:pt>
                <c:pt idx="21">
                  <c:v>364.46223026155894</c:v>
                </c:pt>
                <c:pt idx="22">
                  <c:v>381.91817498514524</c:v>
                </c:pt>
                <c:pt idx="23">
                  <c:v>399.1948791517533</c:v>
                </c:pt>
                <c:pt idx="24">
                  <c:v>416.25928976769393</c:v>
                </c:pt>
                <c:pt idx="25">
                  <c:v>433.08148328368804</c:v>
                </c:pt>
                <c:pt idx="26">
                  <c:v>449.63451894865597</c:v>
                </c:pt>
                <c:pt idx="27">
                  <c:v>465.89429666906517</c:v>
                </c:pt>
                <c:pt idx="28">
                  <c:v>481.83941847451644</c:v>
                </c:pt>
                <c:pt idx="29">
                  <c:v>497.45105299918731</c:v>
                </c:pt>
                <c:pt idx="30">
                  <c:v>512.71280261689799</c:v>
                </c:pt>
                <c:pt idx="31">
                  <c:v>527.61057303543623</c:v>
                </c:pt>
                <c:pt idx="32">
                  <c:v>542.13244527802044</c:v>
                </c:pt>
                <c:pt idx="33">
                  <c:v>556.26855006749315</c:v>
                </c:pt>
                <c:pt idx="34">
                  <c:v>570.01094469004056</c:v>
                </c:pt>
                <c:pt idx="35">
                  <c:v>583.35349245615237</c:v>
                </c:pt>
                <c:pt idx="36">
                  <c:v>596.29174490180685</c:v>
                </c:pt>
                <c:pt idx="37">
                  <c:v>608.82282688614885</c:v>
                </c:pt>
                <c:pt idx="38">
                  <c:v>620.94532474598259</c:v>
                </c:pt>
                <c:pt idx="39">
                  <c:v>632.6591776644625</c:v>
                </c:pt>
                <c:pt idx="40">
                  <c:v>643.96557240315997</c:v>
                </c:pt>
                <c:pt idx="41">
                  <c:v>654.86684153457088</c:v>
                </c:pt>
                <c:pt idx="42">
                  <c:v>665.36636529724024</c:v>
                </c:pt>
                <c:pt idx="43">
                  <c:v>675.46847717888738</c:v>
                </c:pt>
                <c:pt idx="44">
                  <c:v>685.1783733148967</c:v>
                </c:pt>
                <c:pt idx="45">
                  <c:v>694.50202577090624</c:v>
                </c:pt>
                <c:pt idx="46">
                  <c:v>703.44609975941171</c:v>
                </c:pt>
                <c:pt idx="47">
                  <c:v>712.01787482166571</c:v>
                </c:pt>
                <c:pt idx="48">
                  <c:v>720.22516998798483</c:v>
                </c:pt>
                <c:pt idx="49">
                  <c:v>728.07627291211497</c:v>
                </c:pt>
                <c:pt idx="50">
                  <c:v>735.57987295870953</c:v>
                </c:pt>
                <c:pt idx="51">
                  <c:v>742.74499820737412</c:v>
                </c:pt>
                <c:pt idx="52">
                  <c:v>749.58095632223785</c:v>
                </c:pt>
                <c:pt idx="53">
                  <c:v>756.09727922266779</c:v>
                </c:pt>
                <c:pt idx="54">
                  <c:v>762.30367147861034</c:v>
                </c:pt>
                <c:pt idx="55">
                  <c:v>768.20996234311554</c:v>
                </c:pt>
                <c:pt idx="56">
                  <c:v>773.82606132490116</c:v>
                </c:pt>
                <c:pt idx="57">
                  <c:v>779.16191719531844</c:v>
                </c:pt>
                <c:pt idx="58">
                  <c:v>784.22748031675735</c:v>
                </c:pt>
                <c:pt idx="59">
                  <c:v>789.03266817334452</c:v>
                </c:pt>
                <c:pt idx="60">
                  <c:v>793.58733397972048</c:v>
                </c:pt>
                <c:pt idx="61">
                  <c:v>797.90123823962983</c:v>
                </c:pt>
                <c:pt idx="62">
                  <c:v>801.98402312302233</c:v>
                </c:pt>
                <c:pt idx="63">
                  <c:v>805.84518952824862</c:v>
                </c:pt>
                <c:pt idx="64">
                  <c:v>809.49407669468349</c:v>
                </c:pt>
                <c:pt idx="65">
                  <c:v>812.93984423067559</c:v>
                </c:pt>
                <c:pt idx="66">
                  <c:v>816.19145642203421</c:v>
                </c:pt>
                <c:pt idx="67">
                  <c:v>819.25766868722076</c:v>
                </c:pt>
                <c:pt idx="68">
                  <c:v>822.14701604704419</c:v>
                </c:pt>
                <c:pt idx="69">
                  <c:v>824.8678034787772</c:v>
                </c:pt>
                <c:pt idx="70">
                  <c:v>827.42809802727049</c:v>
                </c:pt>
                <c:pt idx="71">
                  <c:v>829.83572254871001</c:v>
                </c:pt>
                <c:pt idx="72">
                  <c:v>832.09825096611064</c:v>
                </c:pt>
                <c:pt idx="73">
                  <c:v>834.22300491942133</c:v>
                </c:pt>
                <c:pt idx="74">
                  <c:v>836.21705169715426</c:v>
                </c:pt>
                <c:pt idx="75">
                  <c:v>838.08720334072825</c:v>
                </c:pt>
                <c:pt idx="76">
                  <c:v>839.84001681715688</c:v>
                </c:pt>
                <c:pt idx="77">
                  <c:v>841.48179516030348</c:v>
                </c:pt>
                <c:pt idx="78">
                  <c:v>843.0185894855997</c:v>
                </c:pt>
                <c:pt idx="79">
                  <c:v>844.45620178787328</c:v>
                </c:pt>
                <c:pt idx="80">
                  <c:v>845.80018843668995</c:v>
                </c:pt>
                <c:pt idx="81">
                  <c:v>847.05586428839558</c:v>
                </c:pt>
                <c:pt idx="82">
                  <c:v>848.22830733876901</c:v>
                </c:pt>
                <c:pt idx="83">
                  <c:v>849.32236384488647</c:v>
                </c:pt>
                <c:pt idx="84">
                  <c:v>850.342653849405</c:v>
                </c:pt>
                <c:pt idx="85">
                  <c:v>851.29357704498341</c:v>
                </c:pt>
                <c:pt idx="86">
                  <c:v>852.1793189209609</c:v>
                </c:pt>
                <c:pt idx="87">
                  <c:v>853.0038571386882</c:v>
                </c:pt>
                <c:pt idx="88">
                  <c:v>853.77096808604301</c:v>
                </c:pt>
                <c:pt idx="89">
                  <c:v>854.48423356565002</c:v>
                </c:pt>
                <c:pt idx="90">
                  <c:v>855.14704757515824</c:v>
                </c:pt>
                <c:pt idx="91">
                  <c:v>855.7626231415968</c:v>
                </c:pt>
                <c:pt idx="92">
                  <c:v>856.33399917533666</c:v>
                </c:pt>
                <c:pt idx="93">
                  <c:v>856.86404731251287</c:v>
                </c:pt>
                <c:pt idx="94">
                  <c:v>857.35547871792471</c:v>
                </c:pt>
                <c:pt idx="95">
                  <c:v>857.8108508234202</c:v>
                </c:pt>
                <c:pt idx="96">
                  <c:v>858.23257397958025</c:v>
                </c:pt>
                <c:pt idx="97">
                  <c:v>858.62291800116998</c:v>
                </c:pt>
                <c:pt idx="98">
                  <c:v>858.98401858929435</c:v>
                </c:pt>
                <c:pt idx="99">
                  <c:v>859.3178836155131</c:v>
                </c:pt>
                <c:pt idx="100">
                  <c:v>859.62639925531448</c:v>
                </c:pt>
                <c:pt idx="101">
                  <c:v>859.9113359603474</c:v>
                </c:pt>
                <c:pt idx="102">
                  <c:v>860.17435426065231</c:v>
                </c:pt>
                <c:pt idx="103">
                  <c:v>860.41701038982728</c:v>
                </c:pt>
                <c:pt idx="104">
                  <c:v>860.64076172762555</c:v>
                </c:pt>
                <c:pt idx="105">
                  <c:v>860.8469720559026</c:v>
                </c:pt>
                <c:pt idx="106">
                  <c:v>861.03691662512438</c:v>
                </c:pt>
                <c:pt idx="107">
                  <c:v>861.21178702982365</c:v>
                </c:pt>
                <c:pt idx="108">
                  <c:v>861.3726958924475</c:v>
                </c:pt>
                <c:pt idx="109">
                  <c:v>861.52068135599018</c:v>
                </c:pt>
                <c:pt idx="110">
                  <c:v>861.65671138664686</c:v>
                </c:pt>
                <c:pt idx="111">
                  <c:v>861.78168788848006</c:v>
                </c:pt>
                <c:pt idx="112">
                  <c:v>861.89645063274327</c:v>
                </c:pt>
                <c:pt idx="113">
                  <c:v>862.00178100508822</c:v>
                </c:pt>
                <c:pt idx="114">
                  <c:v>862.09840557437349</c:v>
                </c:pt>
                <c:pt idx="115">
                  <c:v>862.18699948722121</c:v>
                </c:pt>
                <c:pt idx="116">
                  <c:v>862.26818969282397</c:v>
                </c:pt>
                <c:pt idx="117">
                  <c:v>862.34255800280198</c:v>
                </c:pt>
                <c:pt idx="118">
                  <c:v>862.41064399114748</c:v>
                </c:pt>
                <c:pt idx="119">
                  <c:v>862.47294773948465</c:v>
                </c:pt>
                <c:pt idx="120">
                  <c:v>862.52993243301273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F6B-4BF1-A62C-46F7F8FC64E7}"/>
            </c:ext>
          </c:extLst>
        </c:ser>
        <c:ser>
          <c:idx val="3"/>
          <c:order val="3"/>
          <c:tx>
            <c:v>2,5 mm 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F12'!$K$131:$K$251</c:f>
              <c:numCache>
                <c:formatCode>0</c:formatCode>
                <c:ptCount val="121"/>
                <c:pt idx="0">
                  <c:v>65.514117140217991</c:v>
                </c:pt>
                <c:pt idx="1">
                  <c:v>68.464600143807843</c:v>
                </c:pt>
                <c:pt idx="2">
                  <c:v>73.88551345831138</c:v>
                </c:pt>
                <c:pt idx="3">
                  <c:v>80.88342007017161</c:v>
                </c:pt>
                <c:pt idx="4">
                  <c:v>89.11513074484526</c:v>
                </c:pt>
                <c:pt idx="5">
                  <c:v>98.367821036214536</c:v>
                </c:pt>
                <c:pt idx="6">
                  <c:v>108.48738148650398</c:v>
                </c:pt>
                <c:pt idx="7">
                  <c:v>119.3525895225572</c:v>
                </c:pt>
                <c:pt idx="8">
                  <c:v>130.86311053902807</c:v>
                </c:pt>
                <c:pt idx="9">
                  <c:v>142.93305148233731</c:v>
                </c:pt>
                <c:pt idx="10">
                  <c:v>155.48714639641719</c:v>
                </c:pt>
                <c:pt idx="11">
                  <c:v>168.45833639263424</c:v>
                </c:pt>
                <c:pt idx="12">
                  <c:v>181.78615026898649</c:v>
                </c:pt>
                <c:pt idx="13">
                  <c:v>195.41557376136655</c:v>
                </c:pt>
                <c:pt idx="14">
                  <c:v>209.29623161572101</c:v>
                </c:pt>
                <c:pt idx="15">
                  <c:v>223.38177777756584</c:v>
                </c:pt>
                <c:pt idx="16">
                  <c:v>237.62942847297984</c:v>
                </c:pt>
                <c:pt idx="17">
                  <c:v>251.99959600634372</c:v>
                </c:pt>
                <c:pt idx="18">
                  <c:v>266.45559513938417</c:v>
                </c:pt>
                <c:pt idx="19">
                  <c:v>280.96340277827437</c:v>
                </c:pt>
                <c:pt idx="20">
                  <c:v>295.49145746440411</c:v>
                </c:pt>
                <c:pt idx="21">
                  <c:v>310.01048902126183</c:v>
                </c:pt>
                <c:pt idx="22">
                  <c:v>324.49337134924599</c:v>
                </c:pt>
                <c:pt idx="23">
                  <c:v>338.91499320392711</c:v>
                </c:pt>
                <c:pt idx="24">
                  <c:v>353.25214310477509</c:v>
                </c:pt>
                <c:pt idx="25">
                  <c:v>367.48340546935884</c:v>
                </c:pt>
                <c:pt idx="26">
                  <c:v>381.58906576314865</c:v>
                </c:pt>
                <c:pt idx="27">
                  <c:v>395.55102297121908</c:v>
                </c:pt>
                <c:pt idx="28">
                  <c:v>409.35270808573063</c:v>
                </c:pt>
                <c:pt idx="29">
                  <c:v>422.9790075969882</c:v>
                </c:pt>
                <c:pt idx="30">
                  <c:v>436.41619120064286</c:v>
                </c:pt>
                <c:pt idx="31">
                  <c:v>449.65184310681991</c:v>
                </c:pt>
                <c:pt idx="32">
                  <c:v>462.67479647118296</c:v>
                </c:pt>
                <c:pt idx="33">
                  <c:v>475.47507057257866</c:v>
                </c:pt>
                <c:pt idx="34">
                  <c:v>488.04381044370723</c:v>
                </c:pt>
                <c:pt idx="35">
                  <c:v>500.37322872546622</c:v>
                </c:pt>
                <c:pt idx="36">
                  <c:v>512.45654956598628</c:v>
                </c:pt>
                <c:pt idx="37">
                  <c:v>524.28795442501428</c:v>
                </c:pt>
                <c:pt idx="38">
                  <c:v>535.86252967533846</c:v>
                </c:pt>
                <c:pt idx="39">
                  <c:v>547.17621591726675</c:v>
                </c:pt>
                <c:pt idx="40">
                  <c:v>558.22575894107513</c:v>
                </c:pt>
                <c:pt idx="41">
                  <c:v>569.00866228695236</c:v>
                </c:pt>
                <c:pt idx="42">
                  <c:v>579.52314136312816</c:v>
                </c:pt>
                <c:pt idx="43">
                  <c:v>589.76807909126433</c:v>
                </c:pt>
                <c:pt idx="44">
                  <c:v>599.74298305439584</c:v>
                </c:pt>
                <c:pt idx="45">
                  <c:v>609.44794412709052</c:v>
                </c:pt>
                <c:pt idx="46">
                  <c:v>618.88359657051183</c:v>
                </c:pt>
                <c:pt idx="47">
                  <c:v>628.05107957694349</c:v>
                </c:pt>
                <c:pt idx="48">
                  <c:v>636.95200024929102</c:v>
                </c:pt>
                <c:pt idx="49">
                  <c:v>645.58839800138162</c:v>
                </c:pt>
                <c:pt idx="50">
                  <c:v>653.96271036460746</c:v>
                </c:pt>
                <c:pt idx="51">
                  <c:v>662.07774018580233</c:v>
                </c:pt>
                <c:pt idx="52">
                  <c:v>669.93662420025521</c:v>
                </c:pt>
                <c:pt idx="53">
                  <c:v>677.54280296258992</c:v>
                </c:pt>
                <c:pt idx="54">
                  <c:v>684.89999211689428</c:v>
                </c:pt>
                <c:pt idx="55">
                  <c:v>692.01215498607121</c:v>
                </c:pt>
                <c:pt idx="56">
                  <c:v>698.88347645891554</c:v>
                </c:pt>
                <c:pt idx="57">
                  <c:v>705.51833815196517</c:v>
                </c:pt>
                <c:pt idx="58">
                  <c:v>711.92129482175574</c:v>
                </c:pt>
                <c:pt idx="59">
                  <c:v>718.09705200171311</c:v>
                </c:pt>
                <c:pt idx="60">
                  <c:v>724.0504448366413</c:v>
                </c:pt>
                <c:pt idx="61">
                  <c:v>729.78641808654857</c:v>
                </c:pt>
                <c:pt idx="62">
                  <c:v>735.31000727043875</c:v>
                </c:pt>
                <c:pt idx="63">
                  <c:v>740.62632091971625</c:v>
                </c:pt>
                <c:pt idx="64">
                  <c:v>745.74052390995325</c:v>
                </c:pt>
                <c:pt idx="65">
                  <c:v>750.65782183901149</c:v>
                </c:pt>
                <c:pt idx="66">
                  <c:v>755.38344641887113</c:v>
                </c:pt>
                <c:pt idx="67">
                  <c:v>759.92264184797159</c:v>
                </c:pt>
                <c:pt idx="68">
                  <c:v>764.28065213049433</c:v>
                </c:pt>
                <c:pt idx="69">
                  <c:v>768.4627093086815</c:v>
                </c:pt>
                <c:pt idx="70">
                  <c:v>772.47402257413933</c:v>
                </c:pt>
                <c:pt idx="71">
                  <c:v>776.31976822396905</c:v>
                </c:pt>
                <c:pt idx="72">
                  <c:v>780.00508042761146</c:v>
                </c:pt>
                <c:pt idx="73">
                  <c:v>783.53504277039951</c:v>
                </c:pt>
                <c:pt idx="74">
                  <c:v>786.91468054003917</c:v>
                </c:pt>
                <c:pt idx="75">
                  <c:v>790.14895372252568</c:v>
                </c:pt>
                <c:pt idx="76">
                  <c:v>793.24275067438452</c:v>
                </c:pt>
                <c:pt idx="77">
                  <c:v>796.20088243858072</c:v>
                </c:pt>
                <c:pt idx="78">
                  <c:v>799.02807767195111</c:v>
                </c:pt>
                <c:pt idx="79">
                  <c:v>801.72897815260387</c:v>
                </c:pt>
                <c:pt idx="80">
                  <c:v>804.30813483635393</c:v>
                </c:pt>
                <c:pt idx="81">
                  <c:v>806.77000443195698</c:v>
                </c:pt>
                <c:pt idx="82">
                  <c:v>809.11894646563474</c:v>
                </c:pt>
                <c:pt idx="83">
                  <c:v>811.35922080614364</c:v>
                </c:pt>
                <c:pt idx="84">
                  <c:v>813.49498562244992</c:v>
                </c:pt>
                <c:pt idx="85">
                  <c:v>815.53029574690095</c:v>
                </c:pt>
                <c:pt idx="86">
                  <c:v>817.46910141763442</c:v>
                </c:pt>
                <c:pt idx="87">
                  <c:v>819.31524737484551</c:v>
                </c:pt>
                <c:pt idx="88">
                  <c:v>821.07247228641086</c:v>
                </c:pt>
                <c:pt idx="89">
                  <c:v>822.7444084792744</c:v>
                </c:pt>
                <c:pt idx="90">
                  <c:v>824.33458195390426</c:v>
                </c:pt>
                <c:pt idx="91">
                  <c:v>825.84641266002802</c:v>
                </c:pt>
                <c:pt idx="92">
                  <c:v>827.28321501277617</c:v>
                </c:pt>
                <c:pt idx="93">
                  <c:v>828.64819862925606</c:v>
                </c:pt>
                <c:pt idx="94">
                  <c:v>829.94446926648345</c:v>
                </c:pt>
                <c:pt idx="95">
                  <c:v>831.17502994248548</c:v>
                </c:pt>
                <c:pt idx="96">
                  <c:v>832.34278222326873</c:v>
                </c:pt>
                <c:pt idx="97">
                  <c:v>833.45052765920809</c:v>
                </c:pt>
                <c:pt idx="98">
                  <c:v>834.50096935526869</c:v>
                </c:pt>
                <c:pt idx="99">
                  <c:v>835.49671366029713</c:v>
                </c:pt>
                <c:pt idx="100">
                  <c:v>836.44027196143952</c:v>
                </c:pt>
                <c:pt idx="101">
                  <c:v>837.33406257053218</c:v>
                </c:pt>
                <c:pt idx="102">
                  <c:v>838.18041269009382</c:v>
                </c:pt>
                <c:pt idx="103">
                  <c:v>838.98156044728432</c:v>
                </c:pt>
                <c:pt idx="104">
                  <c:v>839.73965698493919</c:v>
                </c:pt>
                <c:pt idx="105">
                  <c:v>840.45676859948207</c:v>
                </c:pt>
                <c:pt idx="106">
                  <c:v>841.13487891620491</c:v>
                </c:pt>
                <c:pt idx="107">
                  <c:v>841.77589109305666</c:v>
                </c:pt>
                <c:pt idx="108">
                  <c:v>842.38163004471664</c:v>
                </c:pt>
                <c:pt idx="109">
                  <c:v>842.95384467933343</c:v>
                </c:pt>
                <c:pt idx="110">
                  <c:v>843.49421014089069</c:v>
                </c:pt>
                <c:pt idx="111">
                  <c:v>844.00433005071716</c:v>
                </c:pt>
                <c:pt idx="112">
                  <c:v>844.48573874219198</c:v>
                </c:pt>
                <c:pt idx="113">
                  <c:v>844.9399034832004</c:v>
                </c:pt>
                <c:pt idx="114">
                  <c:v>845.36822668138063</c:v>
                </c:pt>
                <c:pt idx="115">
                  <c:v>845.7720480676544</c:v>
                </c:pt>
                <c:pt idx="116">
                  <c:v>846.15264685397835</c:v>
                </c:pt>
                <c:pt idx="117">
                  <c:v>846.51124386165452</c:v>
                </c:pt>
                <c:pt idx="118">
                  <c:v>846.8490036169361</c:v>
                </c:pt>
                <c:pt idx="119">
                  <c:v>847.16703641102595</c:v>
                </c:pt>
                <c:pt idx="120">
                  <c:v>847.46640032191101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F6B-4BF1-A62C-46F7F8FC6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6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F12'!$K$131:$K$251</c:f>
              <c:numCache>
                <c:formatCode>0</c:formatCode>
                <c:ptCount val="121"/>
                <c:pt idx="0">
                  <c:v>43.131207213700002</c:v>
                </c:pt>
                <c:pt idx="1">
                  <c:v>43.908685496899999</c:v>
                </c:pt>
                <c:pt idx="2">
                  <c:v>46.500827683499999</c:v>
                </c:pt>
                <c:pt idx="3">
                  <c:v>51.072947935199998</c:v>
                </c:pt>
                <c:pt idx="4">
                  <c:v>57.714047727599997</c:v>
                </c:pt>
                <c:pt idx="5">
                  <c:v>66.481537300699998</c:v>
                </c:pt>
                <c:pt idx="6">
                  <c:v>77.412933729800002</c:v>
                </c:pt>
                <c:pt idx="7">
                  <c:v>90.5309266493</c:v>
                </c:pt>
                <c:pt idx="8">
                  <c:v>105.90639218658373</c:v>
                </c:pt>
                <c:pt idx="9">
                  <c:v>124.09908083283996</c:v>
                </c:pt>
                <c:pt idx="10">
                  <c:v>144.00531310234294</c:v>
                </c:pt>
                <c:pt idx="11">
                  <c:v>165.47868959739895</c:v>
                </c:pt>
                <c:pt idx="12">
                  <c:v>188.36277712960469</c:v>
                </c:pt>
                <c:pt idx="13">
                  <c:v>212.4931977042788</c:v>
                </c:pt>
                <c:pt idx="14">
                  <c:v>237.69974950533714</c:v>
                </c:pt>
                <c:pt idx="15">
                  <c:v>263.8085311100233</c:v>
                </c:pt>
                <c:pt idx="16">
                  <c:v>290.6440382071201</c:v>
                </c:pt>
                <c:pt idx="17">
                  <c:v>318.03120194015429</c:v>
                </c:pt>
                <c:pt idx="18">
                  <c:v>345.79733914343893</c:v>
                </c:pt>
                <c:pt idx="19">
                  <c:v>373.77398686797346</c:v>
                </c:pt>
                <c:pt idx="20">
                  <c:v>401.79859648044601</c:v>
                </c:pt>
                <c:pt idx="21">
                  <c:v>429.71606608016708</c:v>
                </c:pt>
                <c:pt idx="22">
                  <c:v>457.38009385665492</c:v>
                </c:pt>
                <c:pt idx="23">
                  <c:v>484.65433915916486</c:v>
                </c:pt>
                <c:pt idx="24">
                  <c:v>511.41338233284444</c:v>
                </c:pt>
                <c:pt idx="25">
                  <c:v>537.54347866808814</c:v>
                </c:pt>
                <c:pt idx="26">
                  <c:v>562.94310599385778</c:v>
                </c:pt>
                <c:pt idx="27">
                  <c:v>587.52330941814239</c:v>
                </c:pt>
                <c:pt idx="28">
                  <c:v>611.2078503885092</c:v>
                </c:pt>
                <c:pt idx="29">
                  <c:v>633.93317053704129</c:v>
                </c:pt>
                <c:pt idx="30">
                  <c:v>655.64818362693552</c:v>
                </c:pt>
                <c:pt idx="31">
                  <c:v>676.31391128928715</c:v>
                </c:pt>
                <c:pt idx="32">
                  <c:v>695.90298010120898</c:v>
                </c:pt>
                <c:pt idx="33">
                  <c:v>714.39899889988988</c:v>
                </c:pt>
                <c:pt idx="34">
                  <c:v>731.79583605598532</c:v>
                </c:pt>
                <c:pt idx="35">
                  <c:v>748.09681676253183</c:v>
                </c:pt>
                <c:pt idx="36">
                  <c:v>763.31386026308178</c:v>
                </c:pt>
                <c:pt idx="37">
                  <c:v>777.46657638635156</c:v>
                </c:pt>
                <c:pt idx="38">
                  <c:v>790.5813398236437</c:v>
                </c:pt>
                <c:pt idx="39">
                  <c:v>802.69035933525458</c:v>
                </c:pt>
                <c:pt idx="40">
                  <c:v>813.83075756234734</c:v>
                </c:pt>
                <c:pt idx="41">
                  <c:v>824.04367541233091</c:v>
                </c:pt>
                <c:pt idx="42">
                  <c:v>833.37341313950822</c:v>
                </c:pt>
                <c:pt idx="43">
                  <c:v>841.86661831722472</c:v>
                </c:pt>
                <c:pt idx="44">
                  <c:v>849.57152894801914</c:v>
                </c:pt>
                <c:pt idx="45">
                  <c:v>856.53727803443621</c:v>
                </c:pt>
                <c:pt idx="46">
                  <c:v>862.81326407937263</c:v>
                </c:pt>
                <c:pt idx="47">
                  <c:v>868.44859023863285</c:v>
                </c:pt>
                <c:pt idx="48">
                  <c:v>873.4915732402942</c:v>
                </c:pt>
                <c:pt idx="49">
                  <c:v>877.98932173889148</c:v>
                </c:pt>
                <c:pt idx="50">
                  <c:v>881.98738250364693</c:v>
                </c:pt>
                <c:pt idx="51">
                  <c:v>885.52945175859782</c:v>
                </c:pt>
                <c:pt idx="52">
                  <c:v>888.65714810193651</c:v>
                </c:pt>
                <c:pt idx="53">
                  <c:v>891.40984273000936</c:v>
                </c:pt>
                <c:pt idx="54">
                  <c:v>893.82454217129828</c:v>
                </c:pt>
                <c:pt idx="55">
                  <c:v>895.93581838637579</c:v>
                </c:pt>
                <c:pt idx="56">
                  <c:v>897.77578089720305</c:v>
                </c:pt>
                <c:pt idx="57">
                  <c:v>899.37408555679008</c:v>
                </c:pt>
                <c:pt idx="58">
                  <c:v>900.7579746402514</c:v>
                </c:pt>
                <c:pt idx="59">
                  <c:v>901.95234311187278</c:v>
                </c:pt>
                <c:pt idx="60">
                  <c:v>902.97982618113588</c:v>
                </c:pt>
                <c:pt idx="61">
                  <c:v>903.8609035852586</c:v>
                </c:pt>
                <c:pt idx="62">
                  <c:v>904.61401640919735</c:v>
                </c:pt>
                <c:pt idx="63">
                  <c:v>905.25569266000821</c:v>
                </c:pt>
                <c:pt idx="64">
                  <c:v>905.80067823632112</c:v>
                </c:pt>
                <c:pt idx="65">
                  <c:v>906.26207036258052</c:v>
                </c:pt>
                <c:pt idx="66">
                  <c:v>906.65145098063238</c:v>
                </c:pt>
                <c:pt idx="67">
                  <c:v>906.97901799907766</c:v>
                </c:pt>
                <c:pt idx="68">
                  <c:v>907.25371268632682</c:v>
                </c:pt>
                <c:pt idx="69">
                  <c:v>907.48334185099156</c:v>
                </c:pt>
                <c:pt idx="70">
                  <c:v>907.67469377929626</c:v>
                </c:pt>
                <c:pt idx="71">
                  <c:v>907.83364719123585</c:v>
                </c:pt>
                <c:pt idx="72">
                  <c:v>907.96527273416882</c:v>
                </c:pt>
                <c:pt idx="73">
                  <c:v>908.07392675446306</c:v>
                </c:pt>
                <c:pt idx="74">
                  <c:v>908.16333727566246</c:v>
                </c:pt>
                <c:pt idx="75">
                  <c:v>908.23668226708241</c:v>
                </c:pt>
                <c:pt idx="76">
                  <c:v>908.29666041200801</c:v>
                </c:pt>
                <c:pt idx="77">
                  <c:v>908.34555468235203</c:v>
                </c:pt>
                <c:pt idx="78">
                  <c:v>908.38528909958995</c:v>
                </c:pt>
                <c:pt idx="79">
                  <c:v>908.41747911296693</c:v>
                </c:pt>
                <c:pt idx="80">
                  <c:v>908.44347605834469</c:v>
                </c:pt>
                <c:pt idx="81">
                  <c:v>908.46440617749749</c:v>
                </c:pt>
                <c:pt idx="82">
                  <c:v>908.48120468091508</c:v>
                </c:pt>
                <c:pt idx="83">
                  <c:v>908.49464532976663</c:v>
                </c:pt>
                <c:pt idx="84">
                  <c:v>908.50536599693294</c:v>
                </c:pt>
                <c:pt idx="85">
                  <c:v>908.51389064498233</c:v>
                </c:pt>
                <c:pt idx="86">
                  <c:v>908.52064813245784</c:v>
                </c:pt>
                <c:pt idx="87">
                  <c:v>908.52598823039045</c:v>
                </c:pt>
                <c:pt idx="88">
                  <c:v>908.53019519987799</c:v>
                </c:pt>
                <c:pt idx="89">
                  <c:v>908.5334992499138</c:v>
                </c:pt>
                <c:pt idx="90">
                  <c:v>908.53608616328279</c:v>
                </c:pt>
                <c:pt idx="91">
                  <c:v>908.53810534793013</c:v>
                </c:pt>
                <c:pt idx="92">
                  <c:v>908.53967654222322</c:v>
                </c:pt>
                <c:pt idx="93">
                  <c:v>908.54089537534867</c:v>
                </c:pt>
                <c:pt idx="94">
                  <c:v>908.54183795890765</c:v>
                </c:pt>
                <c:pt idx="95">
                  <c:v>908.54256466274205</c:v>
                </c:pt>
                <c:pt idx="96">
                  <c:v>908.54312320716087</c:v>
                </c:pt>
                <c:pt idx="97">
                  <c:v>908.54355118503645</c:v>
                </c:pt>
                <c:pt idx="98">
                  <c:v>908.54387811060894</c:v>
                </c:pt>
                <c:pt idx="99">
                  <c:v>908.54412707718586</c:v>
                </c:pt>
                <c:pt idx="100">
                  <c:v>908.54431609309813</c:v>
                </c:pt>
                <c:pt idx="101">
                  <c:v>908.54445915414703</c:v>
                </c:pt>
                <c:pt idx="102">
                  <c:v>908.54456710117699</c:v>
                </c:pt>
                <c:pt idx="103">
                  <c:v>908.54464830318238</c:v>
                </c:pt>
                <c:pt idx="104">
                  <c:v>908.54470919936455</c:v>
                </c:pt>
                <c:pt idx="105">
                  <c:v>908.5447547276292</c:v>
                </c:pt>
                <c:pt idx="106">
                  <c:v>908.54478866203908</c:v>
                </c:pt>
                <c:pt idx="107">
                  <c:v>908.54481387756903</c:v>
                </c:pt>
                <c:pt idx="108">
                  <c:v>908.54483255705441</c:v>
                </c:pt>
                <c:pt idx="109">
                  <c:v>908.54484635235326</c:v>
                </c:pt>
                <c:pt idx="110">
                  <c:v>908.54485650939193</c:v>
                </c:pt>
                <c:pt idx="111">
                  <c:v>908.54486396483094</c:v>
                </c:pt>
                <c:pt idx="112">
                  <c:v>908.54486942052256</c:v>
                </c:pt>
                <c:pt idx="113">
                  <c:v>908.54487340065236</c:v>
                </c:pt>
                <c:pt idx="114">
                  <c:v>908.5448762954336</c:v>
                </c:pt>
                <c:pt idx="115">
                  <c:v>908.54487839440094</c:v>
                </c:pt>
                <c:pt idx="116">
                  <c:v>908.54487991168662</c:v>
                </c:pt>
                <c:pt idx="117">
                  <c:v>908.54488100514163</c:v>
                </c:pt>
                <c:pt idx="118">
                  <c:v>908.54488179075133</c:v>
                </c:pt>
                <c:pt idx="119">
                  <c:v>908.54488235346207</c:v>
                </c:pt>
                <c:pt idx="120">
                  <c:v>908.54488275528649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1A-406A-BB0A-D3C0840444E2}"/>
            </c:ext>
          </c:extLst>
        </c:ser>
        <c:ser>
          <c:idx val="1"/>
          <c:order val="1"/>
          <c:tx>
            <c:v>1,5 mm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F12'!$K$131:$K$251</c:f>
              <c:numCache>
                <c:formatCode>0</c:formatCode>
                <c:ptCount val="121"/>
                <c:pt idx="0">
                  <c:v>60.628112774030001</c:v>
                </c:pt>
                <c:pt idx="1">
                  <c:v>64.211197124960563</c:v>
                </c:pt>
                <c:pt idx="2">
                  <c:v>71.457276587757747</c:v>
                </c:pt>
                <c:pt idx="3">
                  <c:v>81.236880546211182</c:v>
                </c:pt>
                <c:pt idx="4">
                  <c:v>93.059091978268384</c:v>
                </c:pt>
                <c:pt idx="5">
                  <c:v>106.59420159280057</c:v>
                </c:pt>
                <c:pt idx="6">
                  <c:v>121.58699193066843</c:v>
                </c:pt>
                <c:pt idx="7">
                  <c:v>137.82504053451669</c:v>
                </c:pt>
                <c:pt idx="8">
                  <c:v>155.12399858166884</c:v>
                </c:pt>
                <c:pt idx="9">
                  <c:v>173.31976208879564</c:v>
                </c:pt>
                <c:pt idx="10">
                  <c:v>192.26392129620899</c:v>
                </c:pt>
                <c:pt idx="11">
                  <c:v>211.82093958363782</c:v>
                </c:pt>
                <c:pt idx="12">
                  <c:v>231.86631316749515</c:v>
                </c:pt>
                <c:pt idx="13">
                  <c:v>252.28531636245327</c:v>
                </c:pt>
                <c:pt idx="14">
                  <c:v>272.97210948284635</c:v>
                </c:pt>
                <c:pt idx="15">
                  <c:v>293.82907702815942</c:v>
                </c:pt>
                <c:pt idx="16">
                  <c:v>314.7663143787953</c:v>
                </c:pt>
                <c:pt idx="17">
                  <c:v>335.70121091416547</c:v>
                </c:pt>
                <c:pt idx="18">
                  <c:v>356.55809562069703</c:v>
                </c:pt>
                <c:pt idx="19">
                  <c:v>377.26792275152934</c:v>
                </c:pt>
                <c:pt idx="20">
                  <c:v>397.76798259060814</c:v>
                </c:pt>
                <c:pt idx="21">
                  <c:v>418.00162737491161</c:v>
                </c:pt>
                <c:pt idx="22">
                  <c:v>437.91800583328887</c:v>
                </c:pt>
                <c:pt idx="23">
                  <c:v>457.47180215388607</c:v>
                </c:pt>
                <c:pt idx="24">
                  <c:v>476.62297683641697</c:v>
                </c:pt>
                <c:pt idx="25">
                  <c:v>495.33650804106594</c:v>
                </c:pt>
                <c:pt idx="26">
                  <c:v>513.58213285786951</c:v>
                </c:pt>
                <c:pt idx="27">
                  <c:v>531.33408848727186</c:v>
                </c:pt>
                <c:pt idx="28">
                  <c:v>548.57085371153335</c:v>
                </c:pt>
                <c:pt idx="29">
                  <c:v>565.274891295359</c:v>
                </c:pt>
                <c:pt idx="30">
                  <c:v>581.4323921162852</c:v>
                </c:pt>
                <c:pt idx="31">
                  <c:v>597.03302191578689</c:v>
                </c:pt>
                <c:pt idx="32">
                  <c:v>612.06967159885176</c:v>
                </c:pt>
                <c:pt idx="33">
                  <c:v>626.53821200674577</c:v>
                </c:pt>
                <c:pt idx="34">
                  <c:v>640.43725405509531</c:v>
                </c:pt>
                <c:pt idx="35">
                  <c:v>653.76791507546227</c:v>
                </c:pt>
                <c:pt idx="36">
                  <c:v>666.53359212931787</c:v>
                </c:pt>
                <c:pt idx="37">
                  <c:v>678.73974298380597</c:v>
                </c:pt>
                <c:pt idx="38">
                  <c:v>690.39367535267377</c:v>
                </c:pt>
                <c:pt idx="39">
                  <c:v>701.50434491635804</c:v>
                </c:pt>
                <c:pt idx="40">
                  <c:v>712.0821625448765</c:v>
                </c:pt>
                <c:pt idx="41">
                  <c:v>722.13881105777705</c:v>
                </c:pt>
                <c:pt idx="42">
                  <c:v>731.68707176849375</c:v>
                </c:pt>
                <c:pt idx="43">
                  <c:v>740.7406609771831</c:v>
                </c:pt>
                <c:pt idx="44">
                  <c:v>749.31407649738878</c:v>
                </c:pt>
                <c:pt idx="45">
                  <c:v>757.42245422833389</c:v>
                </c:pt>
                <c:pt idx="46">
                  <c:v>765.08143471677238</c:v>
                </c:pt>
                <c:pt idx="47">
                  <c:v>772.30703959040807</c:v>
                </c:pt>
                <c:pt idx="48">
                  <c:v>779.11555768908738</c:v>
                </c:pt>
                <c:pt idx="49">
                  <c:v>785.52344067035358</c:v>
                </c:pt>
                <c:pt idx="50">
                  <c:v>791.5472078224501</c:v>
                </c:pt>
                <c:pt idx="51">
                  <c:v>797.20335978034132</c:v>
                </c:pt>
                <c:pt idx="52">
                  <c:v>802.50830080863807</c:v>
                </c:pt>
                <c:pt idx="53">
                  <c:v>807.47826928915663</c:v>
                </c:pt>
                <c:pt idx="54">
                  <c:v>812.12927602998514</c:v>
                </c:pt>
                <c:pt idx="55">
                  <c:v>816.4770499970266</c:v>
                </c:pt>
                <c:pt idx="56">
                  <c:v>820.53699105769374</c:v>
                </c:pt>
                <c:pt idx="57">
                  <c:v>824.32412931942349</c:v>
                </c:pt>
                <c:pt idx="58">
                  <c:v>827.85309064255421</c:v>
                </c:pt>
                <c:pt idx="59">
                  <c:v>831.13806790753267</c:v>
                </c:pt>
                <c:pt idx="60">
                  <c:v>834.19279762001929</c:v>
                </c:pt>
                <c:pt idx="61">
                  <c:v>837.03054144386624</c:v>
                </c:pt>
                <c:pt idx="62">
                  <c:v>839.66407226083084</c:v>
                </c:pt>
                <c:pt idx="63">
                  <c:v>842.10566436690556</c:v>
                </c:pt>
                <c:pt idx="64">
                  <c:v>844.3670874279768</c:v>
                </c:pt>
                <c:pt idx="65">
                  <c:v>846.4596038318756</c:v>
                </c:pt>
                <c:pt idx="66">
                  <c:v>848.39396908945935</c:v>
                </c:pt>
                <c:pt idx="67">
                  <c:v>850.18043495389827</c:v>
                </c:pt>
                <c:pt idx="68">
                  <c:v>851.82875494461382</c:v>
                </c:pt>
                <c:pt idx="69">
                  <c:v>853.3481919800555</c:v>
                </c:pt>
                <c:pt idx="70">
                  <c:v>854.74752784156533</c:v>
                </c:pt>
                <c:pt idx="71">
                  <c:v>856.03507420871915</c:v>
                </c:pt>
                <c:pt idx="72">
                  <c:v>857.21868502464417</c:v>
                </c:pt>
                <c:pt idx="73">
                  <c:v>858.30576996770128</c:v>
                </c:pt>
                <c:pt idx="74">
                  <c:v>859.30330882348983</c:v>
                </c:pt>
                <c:pt idx="75">
                  <c:v>860.21786656827067</c:v>
                </c:pt>
                <c:pt idx="76">
                  <c:v>861.055608991496</c:v>
                </c:pt>
                <c:pt idx="77">
                  <c:v>861.82231870114151</c:v>
                </c:pt>
                <c:pt idx="78">
                  <c:v>862.52341137085944</c:v>
                </c:pt>
                <c:pt idx="79">
                  <c:v>863.16395210258304</c:v>
                </c:pt>
                <c:pt idx="80">
                  <c:v>863.74867179207399</c:v>
                </c:pt>
                <c:pt idx="81">
                  <c:v>864.28198339797905</c:v>
                </c:pt>
                <c:pt idx="82">
                  <c:v>864.76799802725122</c:v>
                </c:pt>
                <c:pt idx="83">
                  <c:v>865.21054076126916</c:v>
                </c:pt>
                <c:pt idx="84">
                  <c:v>865.61316615767419</c:v>
                </c:pt>
                <c:pt idx="85">
                  <c:v>865.97917337283968</c:v>
                </c:pt>
                <c:pt idx="86">
                  <c:v>866.31162085899757</c:v>
                </c:pt>
                <c:pt idx="87">
                  <c:v>866.61334059841408</c:v>
                </c:pt>
                <c:pt idx="88">
                  <c:v>866.88695184462642</c:v>
                </c:pt>
                <c:pt idx="89">
                  <c:v>867.13487434768138</c:v>
                </c:pt>
                <c:pt idx="90">
                  <c:v>867.35934104655621</c:v>
                </c:pt>
                <c:pt idx="91">
                  <c:v>867.56241021755591</c:v>
                </c:pt>
                <c:pt idx="92">
                  <c:v>867.74597707247085</c:v>
                </c:pt>
                <c:pt idx="93">
                  <c:v>867.91178480470933</c:v>
                </c:pt>
                <c:pt idx="94">
                  <c:v>868.06143508550485</c:v>
                </c:pt>
                <c:pt idx="95">
                  <c:v>868.19639801568667</c:v>
                </c:pt>
                <c:pt idx="96">
                  <c:v>868.31802154142576</c:v>
                </c:pt>
                <c:pt idx="97">
                  <c:v>868.42754034486097</c:v>
                </c:pt>
                <c:pt idx="98">
                  <c:v>868.5260842226096</c:v>
                </c:pt>
                <c:pt idx="99">
                  <c:v>868.61468596690645</c:v>
                </c:pt>
                <c:pt idx="100">
                  <c:v>868.69428876551967</c:v>
                </c:pt>
                <c:pt idx="101">
                  <c:v>868.76575313770957</c:v>
                </c:pt>
                <c:pt idx="102">
                  <c:v>868.82986342433492</c:v>
                </c:pt>
                <c:pt idx="103">
                  <c:v>868.88733385081605</c:v>
                </c:pt>
                <c:pt idx="104">
                  <c:v>868.9388141820566</c:v>
                </c:pt>
                <c:pt idx="105">
                  <c:v>868.98489498862239</c:v>
                </c:pt>
                <c:pt idx="106">
                  <c:v>869.02611254351439</c:v>
                </c:pt>
                <c:pt idx="107">
                  <c:v>869.06295336876531</c:v>
                </c:pt>
                <c:pt idx="108">
                  <c:v>869.09585845085178</c:v>
                </c:pt>
                <c:pt idx="109">
                  <c:v>869.1252271435834</c:v>
                </c:pt>
                <c:pt idx="110">
                  <c:v>869.15142077669429</c:v>
                </c:pt>
                <c:pt idx="111">
                  <c:v>869.174765987868</c:v>
                </c:pt>
                <c:pt idx="112">
                  <c:v>869.19555779536188</c:v>
                </c:pt>
                <c:pt idx="113">
                  <c:v>869.21406242778903</c:v>
                </c:pt>
                <c:pt idx="114">
                  <c:v>869.23051992697185</c:v>
                </c:pt>
                <c:pt idx="115">
                  <c:v>869.24514653910933</c:v>
                </c:pt>
                <c:pt idx="116">
                  <c:v>869.25813690880955</c:v>
                </c:pt>
                <c:pt idx="117">
                  <c:v>869.26966608984424</c:v>
                </c:pt>
                <c:pt idx="118">
                  <c:v>869.27989138577527</c:v>
                </c:pt>
                <c:pt idx="119">
                  <c:v>869.28895403290903</c:v>
                </c:pt>
                <c:pt idx="120">
                  <c:v>869.29698073734062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81A-406A-BB0A-D3C0840444E2}"/>
            </c:ext>
          </c:extLst>
        </c:ser>
        <c:ser>
          <c:idx val="2"/>
          <c:order val="2"/>
          <c:tx>
            <c:v>2 mm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F12'!$K$131:$K$251</c:f>
              <c:numCache>
                <c:formatCode>0</c:formatCode>
                <c:ptCount val="121"/>
                <c:pt idx="0">
                  <c:v>64.276262158765007</c:v>
                </c:pt>
                <c:pt idx="1">
                  <c:v>67.460707575962488</c:v>
                </c:pt>
                <c:pt idx="2">
                  <c:v>73.673996744319084</c:v>
                </c:pt>
                <c:pt idx="3">
                  <c:v>81.923198414478179</c:v>
                </c:pt>
                <c:pt idx="4">
                  <c:v>91.798815200872696</c:v>
                </c:pt>
                <c:pt idx="5">
                  <c:v>103.03544456642567</c:v>
                </c:pt>
                <c:pt idx="6">
                  <c:v>115.43365230510994</c:v>
                </c:pt>
                <c:pt idx="7">
                  <c:v>128.83147932733823</c:v>
                </c:pt>
                <c:pt idx="8">
                  <c:v>143.09115060902207</c:v>
                </c:pt>
                <c:pt idx="9">
                  <c:v>158.09194064085125</c:v>
                </c:pt>
                <c:pt idx="10">
                  <c:v>173.72597071744053</c:v>
                </c:pt>
                <c:pt idx="11">
                  <c:v>189.89556146105269</c:v>
                </c:pt>
                <c:pt idx="12">
                  <c:v>206.51147643907098</c:v>
                </c:pt>
                <c:pt idx="13">
                  <c:v>223.49170652268549</c:v>
                </c:pt>
                <c:pt idx="14">
                  <c:v>240.7605971098584</c:v>
                </c:pt>
                <c:pt idx="15">
                  <c:v>258.2482002827112</c:v>
                </c:pt>
                <c:pt idx="16">
                  <c:v>275.88977851802952</c:v>
                </c:pt>
                <c:pt idx="17">
                  <c:v>293.62541266270182</c:v>
                </c:pt>
                <c:pt idx="18">
                  <c:v>311.39968281904839</c:v>
                </c:pt>
                <c:pt idx="19">
                  <c:v>329.16140086309053</c:v>
                </c:pt>
                <c:pt idx="20">
                  <c:v>346.86337988825551</c:v>
                </c:pt>
                <c:pt idx="21">
                  <c:v>364.46223026155894</c:v>
                </c:pt>
                <c:pt idx="22">
                  <c:v>381.91817498514524</c:v>
                </c:pt>
                <c:pt idx="23">
                  <c:v>399.1948791517533</c:v>
                </c:pt>
                <c:pt idx="24">
                  <c:v>416.25928976769393</c:v>
                </c:pt>
                <c:pt idx="25">
                  <c:v>433.08148328368804</c:v>
                </c:pt>
                <c:pt idx="26">
                  <c:v>449.63451894865597</c:v>
                </c:pt>
                <c:pt idx="27">
                  <c:v>465.89429666906517</c:v>
                </c:pt>
                <c:pt idx="28">
                  <c:v>481.83941847451644</c:v>
                </c:pt>
                <c:pt idx="29">
                  <c:v>497.45105299918731</c:v>
                </c:pt>
                <c:pt idx="30">
                  <c:v>512.71280261689799</c:v>
                </c:pt>
                <c:pt idx="31">
                  <c:v>527.61057303543623</c:v>
                </c:pt>
                <c:pt idx="32">
                  <c:v>542.13244527802044</c:v>
                </c:pt>
                <c:pt idx="33">
                  <c:v>556.26855006749315</c:v>
                </c:pt>
                <c:pt idx="34">
                  <c:v>570.01094469004056</c:v>
                </c:pt>
                <c:pt idx="35">
                  <c:v>583.35349245615237</c:v>
                </c:pt>
                <c:pt idx="36">
                  <c:v>596.29174490180685</c:v>
                </c:pt>
                <c:pt idx="37">
                  <c:v>608.82282688614885</c:v>
                </c:pt>
                <c:pt idx="38">
                  <c:v>620.94532474598259</c:v>
                </c:pt>
                <c:pt idx="39">
                  <c:v>632.6591776644625</c:v>
                </c:pt>
                <c:pt idx="40">
                  <c:v>643.96557240315997</c:v>
                </c:pt>
                <c:pt idx="41">
                  <c:v>654.86684153457088</c:v>
                </c:pt>
                <c:pt idx="42">
                  <c:v>665.36636529724024</c:v>
                </c:pt>
                <c:pt idx="43">
                  <c:v>675.46847717888738</c:v>
                </c:pt>
                <c:pt idx="44">
                  <c:v>685.1783733148967</c:v>
                </c:pt>
                <c:pt idx="45">
                  <c:v>694.50202577090624</c:v>
                </c:pt>
                <c:pt idx="46">
                  <c:v>703.44609975941171</c:v>
                </c:pt>
                <c:pt idx="47">
                  <c:v>712.01787482166571</c:v>
                </c:pt>
                <c:pt idx="48">
                  <c:v>720.22516998798483</c:v>
                </c:pt>
                <c:pt idx="49">
                  <c:v>728.07627291211497</c:v>
                </c:pt>
                <c:pt idx="50">
                  <c:v>735.57987295870953</c:v>
                </c:pt>
                <c:pt idx="51">
                  <c:v>742.74499820737412</c:v>
                </c:pt>
                <c:pt idx="52">
                  <c:v>749.58095632223785</c:v>
                </c:pt>
                <c:pt idx="53">
                  <c:v>756.09727922266779</c:v>
                </c:pt>
                <c:pt idx="54">
                  <c:v>762.30367147861034</c:v>
                </c:pt>
                <c:pt idx="55">
                  <c:v>768.20996234311554</c:v>
                </c:pt>
                <c:pt idx="56">
                  <c:v>773.82606132490116</c:v>
                </c:pt>
                <c:pt idx="57">
                  <c:v>779.16191719531844</c:v>
                </c:pt>
                <c:pt idx="58">
                  <c:v>784.22748031675735</c:v>
                </c:pt>
                <c:pt idx="59">
                  <c:v>789.03266817334452</c:v>
                </c:pt>
                <c:pt idx="60">
                  <c:v>793.58733397972048</c:v>
                </c:pt>
                <c:pt idx="61">
                  <c:v>797.90123823962983</c:v>
                </c:pt>
                <c:pt idx="62">
                  <c:v>801.98402312302233</c:v>
                </c:pt>
                <c:pt idx="63">
                  <c:v>805.84518952824862</c:v>
                </c:pt>
                <c:pt idx="64">
                  <c:v>809.49407669468349</c:v>
                </c:pt>
                <c:pt idx="65">
                  <c:v>812.93984423067559</c:v>
                </c:pt>
                <c:pt idx="66">
                  <c:v>816.19145642203421</c:v>
                </c:pt>
                <c:pt idx="67">
                  <c:v>819.25766868722076</c:v>
                </c:pt>
                <c:pt idx="68">
                  <c:v>822.14701604704419</c:v>
                </c:pt>
                <c:pt idx="69">
                  <c:v>824.8678034787772</c:v>
                </c:pt>
                <c:pt idx="70">
                  <c:v>827.42809802727049</c:v>
                </c:pt>
                <c:pt idx="71">
                  <c:v>829.83572254871001</c:v>
                </c:pt>
                <c:pt idx="72">
                  <c:v>832.09825096611064</c:v>
                </c:pt>
                <c:pt idx="73">
                  <c:v>834.22300491942133</c:v>
                </c:pt>
                <c:pt idx="74">
                  <c:v>836.21705169715426</c:v>
                </c:pt>
                <c:pt idx="75">
                  <c:v>838.08720334072825</c:v>
                </c:pt>
                <c:pt idx="76">
                  <c:v>839.84001681715688</c:v>
                </c:pt>
                <c:pt idx="77">
                  <c:v>841.48179516030348</c:v>
                </c:pt>
                <c:pt idx="78">
                  <c:v>843.0185894855997</c:v>
                </c:pt>
                <c:pt idx="79">
                  <c:v>844.45620178787328</c:v>
                </c:pt>
                <c:pt idx="80">
                  <c:v>845.80018843668995</c:v>
                </c:pt>
                <c:pt idx="81">
                  <c:v>847.05586428839558</c:v>
                </c:pt>
                <c:pt idx="82">
                  <c:v>848.22830733876901</c:v>
                </c:pt>
                <c:pt idx="83">
                  <c:v>849.32236384488647</c:v>
                </c:pt>
                <c:pt idx="84">
                  <c:v>850.342653849405</c:v>
                </c:pt>
                <c:pt idx="85">
                  <c:v>851.29357704498341</c:v>
                </c:pt>
                <c:pt idx="86">
                  <c:v>852.1793189209609</c:v>
                </c:pt>
                <c:pt idx="87">
                  <c:v>853.0038571386882</c:v>
                </c:pt>
                <c:pt idx="88">
                  <c:v>853.77096808604301</c:v>
                </c:pt>
                <c:pt idx="89">
                  <c:v>854.48423356565002</c:v>
                </c:pt>
                <c:pt idx="90">
                  <c:v>855.14704757515824</c:v>
                </c:pt>
                <c:pt idx="91">
                  <c:v>855.7626231415968</c:v>
                </c:pt>
                <c:pt idx="92">
                  <c:v>856.33399917533666</c:v>
                </c:pt>
                <c:pt idx="93">
                  <c:v>856.86404731251287</c:v>
                </c:pt>
                <c:pt idx="94">
                  <c:v>857.35547871792471</c:v>
                </c:pt>
                <c:pt idx="95">
                  <c:v>857.8108508234202</c:v>
                </c:pt>
                <c:pt idx="96">
                  <c:v>858.23257397958025</c:v>
                </c:pt>
                <c:pt idx="97">
                  <c:v>858.62291800116998</c:v>
                </c:pt>
                <c:pt idx="98">
                  <c:v>858.98401858929435</c:v>
                </c:pt>
                <c:pt idx="99">
                  <c:v>859.3178836155131</c:v>
                </c:pt>
                <c:pt idx="100">
                  <c:v>859.62639925531448</c:v>
                </c:pt>
                <c:pt idx="101">
                  <c:v>859.9113359603474</c:v>
                </c:pt>
                <c:pt idx="102">
                  <c:v>860.17435426065231</c:v>
                </c:pt>
                <c:pt idx="103">
                  <c:v>860.41701038982728</c:v>
                </c:pt>
                <c:pt idx="104">
                  <c:v>860.64076172762555</c:v>
                </c:pt>
                <c:pt idx="105">
                  <c:v>860.8469720559026</c:v>
                </c:pt>
                <c:pt idx="106">
                  <c:v>861.03691662512438</c:v>
                </c:pt>
                <c:pt idx="107">
                  <c:v>861.21178702982365</c:v>
                </c:pt>
                <c:pt idx="108">
                  <c:v>861.3726958924475</c:v>
                </c:pt>
                <c:pt idx="109">
                  <c:v>861.52068135599018</c:v>
                </c:pt>
                <c:pt idx="110">
                  <c:v>861.65671138664686</c:v>
                </c:pt>
                <c:pt idx="111">
                  <c:v>861.78168788848006</c:v>
                </c:pt>
                <c:pt idx="112">
                  <c:v>861.89645063274327</c:v>
                </c:pt>
                <c:pt idx="113">
                  <c:v>862.00178100508822</c:v>
                </c:pt>
                <c:pt idx="114">
                  <c:v>862.09840557437349</c:v>
                </c:pt>
                <c:pt idx="115">
                  <c:v>862.18699948722121</c:v>
                </c:pt>
                <c:pt idx="116">
                  <c:v>862.26818969282397</c:v>
                </c:pt>
                <c:pt idx="117">
                  <c:v>862.34255800280198</c:v>
                </c:pt>
                <c:pt idx="118">
                  <c:v>862.41064399114748</c:v>
                </c:pt>
                <c:pt idx="119">
                  <c:v>862.47294773948465</c:v>
                </c:pt>
                <c:pt idx="120">
                  <c:v>862.52993243301273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81A-406A-BB0A-D3C0840444E2}"/>
            </c:ext>
          </c:extLst>
        </c:ser>
        <c:ser>
          <c:idx val="3"/>
          <c:order val="3"/>
          <c:tx>
            <c:v>2,5 mm 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F12'!$K$131:$K$251</c:f>
              <c:numCache>
                <c:formatCode>0</c:formatCode>
                <c:ptCount val="121"/>
                <c:pt idx="0">
                  <c:v>65.514117140217991</c:v>
                </c:pt>
                <c:pt idx="1">
                  <c:v>68.464600143807843</c:v>
                </c:pt>
                <c:pt idx="2">
                  <c:v>73.88551345831138</c:v>
                </c:pt>
                <c:pt idx="3">
                  <c:v>80.88342007017161</c:v>
                </c:pt>
                <c:pt idx="4">
                  <c:v>89.11513074484526</c:v>
                </c:pt>
                <c:pt idx="5">
                  <c:v>98.367821036214536</c:v>
                </c:pt>
                <c:pt idx="6">
                  <c:v>108.48738148650398</c:v>
                </c:pt>
                <c:pt idx="7">
                  <c:v>119.3525895225572</c:v>
                </c:pt>
                <c:pt idx="8">
                  <c:v>130.86311053902807</c:v>
                </c:pt>
                <c:pt idx="9">
                  <c:v>142.93305148233731</c:v>
                </c:pt>
                <c:pt idx="10">
                  <c:v>155.48714639641719</c:v>
                </c:pt>
                <c:pt idx="11">
                  <c:v>168.45833639263424</c:v>
                </c:pt>
                <c:pt idx="12">
                  <c:v>181.78615026898649</c:v>
                </c:pt>
                <c:pt idx="13">
                  <c:v>195.41557376136655</c:v>
                </c:pt>
                <c:pt idx="14">
                  <c:v>209.29623161572101</c:v>
                </c:pt>
                <c:pt idx="15">
                  <c:v>223.38177777756584</c:v>
                </c:pt>
                <c:pt idx="16">
                  <c:v>237.62942847297984</c:v>
                </c:pt>
                <c:pt idx="17">
                  <c:v>251.99959600634372</c:v>
                </c:pt>
                <c:pt idx="18">
                  <c:v>266.45559513938417</c:v>
                </c:pt>
                <c:pt idx="19">
                  <c:v>280.96340277827437</c:v>
                </c:pt>
                <c:pt idx="20">
                  <c:v>295.49145746440411</c:v>
                </c:pt>
                <c:pt idx="21">
                  <c:v>310.01048902126183</c:v>
                </c:pt>
                <c:pt idx="22">
                  <c:v>324.49337134924599</c:v>
                </c:pt>
                <c:pt idx="23">
                  <c:v>338.91499320392711</c:v>
                </c:pt>
                <c:pt idx="24">
                  <c:v>353.25214310477509</c:v>
                </c:pt>
                <c:pt idx="25">
                  <c:v>367.48340546935884</c:v>
                </c:pt>
                <c:pt idx="26">
                  <c:v>381.58906576314865</c:v>
                </c:pt>
                <c:pt idx="27">
                  <c:v>395.55102297121908</c:v>
                </c:pt>
                <c:pt idx="28">
                  <c:v>409.35270808573063</c:v>
                </c:pt>
                <c:pt idx="29">
                  <c:v>422.9790075969882</c:v>
                </c:pt>
                <c:pt idx="30">
                  <c:v>436.41619120064286</c:v>
                </c:pt>
                <c:pt idx="31">
                  <c:v>449.65184310681991</c:v>
                </c:pt>
                <c:pt idx="32">
                  <c:v>462.67479647118296</c:v>
                </c:pt>
                <c:pt idx="33">
                  <c:v>475.47507057257866</c:v>
                </c:pt>
                <c:pt idx="34">
                  <c:v>488.04381044370723</c:v>
                </c:pt>
                <c:pt idx="35">
                  <c:v>500.37322872546622</c:v>
                </c:pt>
                <c:pt idx="36">
                  <c:v>512.45654956598628</c:v>
                </c:pt>
                <c:pt idx="37">
                  <c:v>524.28795442501428</c:v>
                </c:pt>
                <c:pt idx="38">
                  <c:v>535.86252967533846</c:v>
                </c:pt>
                <c:pt idx="39">
                  <c:v>547.17621591726675</c:v>
                </c:pt>
                <c:pt idx="40">
                  <c:v>558.22575894107513</c:v>
                </c:pt>
                <c:pt idx="41">
                  <c:v>569.00866228695236</c:v>
                </c:pt>
                <c:pt idx="42">
                  <c:v>579.52314136312816</c:v>
                </c:pt>
                <c:pt idx="43">
                  <c:v>589.76807909126433</c:v>
                </c:pt>
                <c:pt idx="44">
                  <c:v>599.74298305439584</c:v>
                </c:pt>
                <c:pt idx="45">
                  <c:v>609.44794412709052</c:v>
                </c:pt>
                <c:pt idx="46">
                  <c:v>618.88359657051183</c:v>
                </c:pt>
                <c:pt idx="47">
                  <c:v>628.05107957694349</c:v>
                </c:pt>
                <c:pt idx="48">
                  <c:v>636.95200024929102</c:v>
                </c:pt>
                <c:pt idx="49">
                  <c:v>645.58839800138162</c:v>
                </c:pt>
                <c:pt idx="50">
                  <c:v>653.96271036460746</c:v>
                </c:pt>
                <c:pt idx="51">
                  <c:v>662.07774018580233</c:v>
                </c:pt>
                <c:pt idx="52">
                  <c:v>669.93662420025521</c:v>
                </c:pt>
                <c:pt idx="53">
                  <c:v>677.54280296258992</c:v>
                </c:pt>
                <c:pt idx="54">
                  <c:v>684.89999211689428</c:v>
                </c:pt>
                <c:pt idx="55">
                  <c:v>692.01215498607121</c:v>
                </c:pt>
                <c:pt idx="56">
                  <c:v>698.88347645891554</c:v>
                </c:pt>
                <c:pt idx="57">
                  <c:v>705.51833815196517</c:v>
                </c:pt>
                <c:pt idx="58">
                  <c:v>711.92129482175574</c:v>
                </c:pt>
                <c:pt idx="59">
                  <c:v>718.09705200171311</c:v>
                </c:pt>
                <c:pt idx="60">
                  <c:v>724.0504448366413</c:v>
                </c:pt>
                <c:pt idx="61">
                  <c:v>729.78641808654857</c:v>
                </c:pt>
                <c:pt idx="62">
                  <c:v>735.31000727043875</c:v>
                </c:pt>
                <c:pt idx="63">
                  <c:v>740.62632091971625</c:v>
                </c:pt>
                <c:pt idx="64">
                  <c:v>745.74052390995325</c:v>
                </c:pt>
                <c:pt idx="65">
                  <c:v>750.65782183901149</c:v>
                </c:pt>
                <c:pt idx="66">
                  <c:v>755.38344641887113</c:v>
                </c:pt>
                <c:pt idx="67">
                  <c:v>759.92264184797159</c:v>
                </c:pt>
                <c:pt idx="68">
                  <c:v>764.28065213049433</c:v>
                </c:pt>
                <c:pt idx="69">
                  <c:v>768.4627093086815</c:v>
                </c:pt>
                <c:pt idx="70">
                  <c:v>772.47402257413933</c:v>
                </c:pt>
                <c:pt idx="71">
                  <c:v>776.31976822396905</c:v>
                </c:pt>
                <c:pt idx="72">
                  <c:v>780.00508042761146</c:v>
                </c:pt>
                <c:pt idx="73">
                  <c:v>783.53504277039951</c:v>
                </c:pt>
                <c:pt idx="74">
                  <c:v>786.91468054003917</c:v>
                </c:pt>
                <c:pt idx="75">
                  <c:v>790.14895372252568</c:v>
                </c:pt>
                <c:pt idx="76">
                  <c:v>793.24275067438452</c:v>
                </c:pt>
                <c:pt idx="77">
                  <c:v>796.20088243858072</c:v>
                </c:pt>
                <c:pt idx="78">
                  <c:v>799.02807767195111</c:v>
                </c:pt>
                <c:pt idx="79">
                  <c:v>801.72897815260387</c:v>
                </c:pt>
                <c:pt idx="80">
                  <c:v>804.30813483635393</c:v>
                </c:pt>
                <c:pt idx="81">
                  <c:v>806.77000443195698</c:v>
                </c:pt>
                <c:pt idx="82">
                  <c:v>809.11894646563474</c:v>
                </c:pt>
                <c:pt idx="83">
                  <c:v>811.35922080614364</c:v>
                </c:pt>
                <c:pt idx="84">
                  <c:v>813.49498562244992</c:v>
                </c:pt>
                <c:pt idx="85">
                  <c:v>815.53029574690095</c:v>
                </c:pt>
                <c:pt idx="86">
                  <c:v>817.46910141763442</c:v>
                </c:pt>
                <c:pt idx="87">
                  <c:v>819.31524737484551</c:v>
                </c:pt>
                <c:pt idx="88">
                  <c:v>821.07247228641086</c:v>
                </c:pt>
                <c:pt idx="89">
                  <c:v>822.7444084792744</c:v>
                </c:pt>
                <c:pt idx="90">
                  <c:v>824.33458195390426</c:v>
                </c:pt>
                <c:pt idx="91">
                  <c:v>825.84641266002802</c:v>
                </c:pt>
                <c:pt idx="92">
                  <c:v>827.28321501277617</c:v>
                </c:pt>
                <c:pt idx="93">
                  <c:v>828.64819862925606</c:v>
                </c:pt>
                <c:pt idx="94">
                  <c:v>829.94446926648345</c:v>
                </c:pt>
                <c:pt idx="95">
                  <c:v>831.17502994248548</c:v>
                </c:pt>
                <c:pt idx="96">
                  <c:v>832.34278222326873</c:v>
                </c:pt>
                <c:pt idx="97">
                  <c:v>833.45052765920809</c:v>
                </c:pt>
                <c:pt idx="98">
                  <c:v>834.50096935526869</c:v>
                </c:pt>
                <c:pt idx="99">
                  <c:v>835.49671366029713</c:v>
                </c:pt>
                <c:pt idx="100">
                  <c:v>836.44027196143952</c:v>
                </c:pt>
                <c:pt idx="101">
                  <c:v>837.33406257053218</c:v>
                </c:pt>
                <c:pt idx="102">
                  <c:v>838.18041269009382</c:v>
                </c:pt>
                <c:pt idx="103">
                  <c:v>838.98156044728432</c:v>
                </c:pt>
                <c:pt idx="104">
                  <c:v>839.73965698493919</c:v>
                </c:pt>
                <c:pt idx="105">
                  <c:v>840.45676859948207</c:v>
                </c:pt>
                <c:pt idx="106">
                  <c:v>841.13487891620491</c:v>
                </c:pt>
                <c:pt idx="107">
                  <c:v>841.77589109305666</c:v>
                </c:pt>
                <c:pt idx="108">
                  <c:v>842.38163004471664</c:v>
                </c:pt>
                <c:pt idx="109">
                  <c:v>842.95384467933343</c:v>
                </c:pt>
                <c:pt idx="110">
                  <c:v>843.49421014089069</c:v>
                </c:pt>
                <c:pt idx="111">
                  <c:v>844.00433005071716</c:v>
                </c:pt>
                <c:pt idx="112">
                  <c:v>844.48573874219198</c:v>
                </c:pt>
                <c:pt idx="113">
                  <c:v>844.9399034832004</c:v>
                </c:pt>
                <c:pt idx="114">
                  <c:v>845.36822668138063</c:v>
                </c:pt>
                <c:pt idx="115">
                  <c:v>845.7720480676544</c:v>
                </c:pt>
                <c:pt idx="116">
                  <c:v>846.15264685397835</c:v>
                </c:pt>
                <c:pt idx="117">
                  <c:v>846.51124386165452</c:v>
                </c:pt>
                <c:pt idx="118">
                  <c:v>846.8490036169361</c:v>
                </c:pt>
                <c:pt idx="119">
                  <c:v>847.16703641102595</c:v>
                </c:pt>
                <c:pt idx="120">
                  <c:v>847.46640032191101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81A-406A-BB0A-D3C0840444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9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S12'!$E$126:$E$251</c:f>
              <c:numCache>
                <c:formatCode>0</c:formatCode>
                <c:ptCount val="126"/>
                <c:pt idx="0">
                  <c:v>33.628586391224701</c:v>
                </c:pt>
                <c:pt idx="1">
                  <c:v>33.534401928146458</c:v>
                </c:pt>
                <c:pt idx="2">
                  <c:v>33.453206486178139</c:v>
                </c:pt>
                <c:pt idx="3">
                  <c:v>33.385000065319758</c:v>
                </c:pt>
                <c:pt idx="4">
                  <c:v>33.329782665571294</c:v>
                </c:pt>
                <c:pt idx="5">
                  <c:v>33.287554286932753</c:v>
                </c:pt>
                <c:pt idx="6">
                  <c:v>33.579666661593379</c:v>
                </c:pt>
                <c:pt idx="7">
                  <c:v>35.170681147246697</c:v>
                </c:pt>
                <c:pt idx="8">
                  <c:v>38.0605977438927</c:v>
                </c:pt>
                <c:pt idx="9">
                  <c:v>42.249416451531395</c:v>
                </c:pt>
                <c:pt idx="10">
                  <c:v>47.737137270162776</c:v>
                </c:pt>
                <c:pt idx="11">
                  <c:v>54.52376019978685</c:v>
                </c:pt>
                <c:pt idx="12">
                  <c:v>62.609285240403622</c:v>
                </c:pt>
                <c:pt idx="13">
                  <c:v>71.993712392013066</c:v>
                </c:pt>
                <c:pt idx="14">
                  <c:v>83.708881086700003</c:v>
                </c:pt>
                <c:pt idx="15">
                  <c:v>96.589120497600007</c:v>
                </c:pt>
                <c:pt idx="16">
                  <c:v>110.54084327694279</c:v>
                </c:pt>
                <c:pt idx="17">
                  <c:v>126.72379981212241</c:v>
                </c:pt>
                <c:pt idx="18">
                  <c:v>144.14641734720672</c:v>
                </c:pt>
                <c:pt idx="19">
                  <c:v>162.700010272176</c:v>
                </c:pt>
                <c:pt idx="20">
                  <c:v>182.26291050462194</c:v>
                </c:pt>
                <c:pt idx="21">
                  <c:v>202.7025111265944</c:v>
                </c:pt>
                <c:pt idx="22">
                  <c:v>223.8774573734857</c:v>
                </c:pt>
                <c:pt idx="23">
                  <c:v>245.6399486730121</c:v>
                </c:pt>
                <c:pt idx="24">
                  <c:v>267.83810897241926</c:v>
                </c:pt>
                <c:pt idx="25">
                  <c:v>290.31837841808499</c:v>
                </c:pt>
                <c:pt idx="26">
                  <c:v>312.92787738953245</c:v>
                </c:pt>
                <c:pt idx="27">
                  <c:v>335.51669380610633</c:v>
                </c:pt>
                <c:pt idx="28">
                  <c:v>357.94004638259401</c:v>
                </c:pt>
                <c:pt idx="29">
                  <c:v>380.06027994695273</c:v>
                </c:pt>
                <c:pt idx="30">
                  <c:v>401.74865384947867</c:v>
                </c:pt>
                <c:pt idx="31">
                  <c:v>422.88689065070156</c:v>
                </c:pt>
                <c:pt idx="32">
                  <c:v>443.36845940347308</c:v>
                </c:pt>
                <c:pt idx="33">
                  <c:v>463.09957564597272</c:v>
                </c:pt>
                <c:pt idx="34">
                  <c:v>481.99990838466908</c:v>
                </c:pt>
                <c:pt idx="35">
                  <c:v>500.00299255531348</c:v>
                </c:pt>
                <c:pt idx="36">
                  <c:v>517.05635340168544</c:v>
                </c:pt>
                <c:pt idx="37">
                  <c:v>533.12135662514459</c:v>
                </c:pt>
                <c:pt idx="38">
                  <c:v>548.17280478580926</c:v>
                </c:pt>
                <c:pt idx="39">
                  <c:v>562.19830607498966</c:v>
                </c:pt>
                <c:pt idx="40">
                  <c:v>575.19744607500888</c:v>
                </c:pt>
                <c:pt idx="41">
                  <c:v>587.18079637840992</c:v>
                </c:pt>
                <c:pt idx="42">
                  <c:v>598.16879591139286</c:v>
                </c:pt>
                <c:pt idx="43">
                  <c:v>608.19054150866623</c:v>
                </c:pt>
                <c:pt idx="44">
                  <c:v>617.28252378219497</c:v>
                </c:pt>
                <c:pt idx="45">
                  <c:v>625.48734272241973</c:v>
                </c:pt>
                <c:pt idx="46">
                  <c:v>632.85243491231074</c:v>
                </c:pt>
                <c:pt idx="47">
                  <c:v>639.42884089389088</c:v>
                </c:pt>
                <c:pt idx="48">
                  <c:v>645.27003729340515</c:v>
                </c:pt>
                <c:pt idx="49">
                  <c:v>650.43085398193841</c:v>
                </c:pt>
                <c:pt idx="50">
                  <c:v>654.96649201800915</c:v>
                </c:pt>
                <c:pt idx="51">
                  <c:v>658.93165357175701</c:v>
                </c:pt>
                <c:pt idx="52">
                  <c:v>662.37979063305306</c:v>
                </c:pt>
                <c:pt idx="53">
                  <c:v>665.36247520087443</c:v>
                </c:pt>
                <c:pt idx="54">
                  <c:v>667.92888995364001</c:v>
                </c:pt>
                <c:pt idx="55">
                  <c:v>670.12543519522512</c:v>
                </c:pt>
                <c:pt idx="56">
                  <c:v>671.99544521413782</c:v>
                </c:pt>
                <c:pt idx="57">
                  <c:v>673.57900510989623</c:v>
                </c:pt>
                <c:pt idx="58">
                  <c:v>674.91285763031988</c:v>
                </c:pt>
                <c:pt idx="59">
                  <c:v>676.03038860233733</c:v>
                </c:pt>
                <c:pt idx="60">
                  <c:v>676.9616790840679</c:v>
                </c:pt>
                <c:pt idx="61">
                  <c:v>677.73361235984601</c:v>
                </c:pt>
                <c:pt idx="62">
                  <c:v>678.37002427514403</c:v>
                </c:pt>
                <c:pt idx="63">
                  <c:v>678.89188609225971</c:v>
                </c:pt>
                <c:pt idx="64">
                  <c:v>679.31750996608787</c:v>
                </c:pt>
                <c:pt idx="65">
                  <c:v>679.6627682204753</c:v>
                </c:pt>
                <c:pt idx="66">
                  <c:v>679.94131878286828</c:v>
                </c:pt>
                <c:pt idx="67">
                  <c:v>680.16483034882742</c:v>
                </c:pt>
                <c:pt idx="68">
                  <c:v>680.34320204784433</c:v>
                </c:pt>
                <c:pt idx="69">
                  <c:v>680.48477352666839</c:v>
                </c:pt>
                <c:pt idx="70">
                  <c:v>680.59652242461482</c:v>
                </c:pt>
                <c:pt idx="71">
                  <c:v>680.68424716502057</c:v>
                </c:pt>
                <c:pt idx="72">
                  <c:v>680.75273381472095</c:v>
                </c:pt>
                <c:pt idx="73">
                  <c:v>680.8059064632464</c:v>
                </c:pt>
                <c:pt idx="74">
                  <c:v>680.84696114592305</c:v>
                </c:pt>
                <c:pt idx="75">
                  <c:v>680.87848378577485</c:v>
                </c:pt>
                <c:pt idx="76">
                  <c:v>680.90255296745022</c:v>
                </c:pt>
                <c:pt idx="77">
                  <c:v>680.92082859431957</c:v>
                </c:pt>
                <c:pt idx="78">
                  <c:v>680.93462763084892</c:v>
                </c:pt>
                <c:pt idx="79">
                  <c:v>680.94498821041009</c:v>
                </c:pt>
                <c:pt idx="80">
                  <c:v>680.95272340765382</c:v>
                </c:pt>
                <c:pt idx="81">
                  <c:v>680.95846594754823</c:v>
                </c:pt>
                <c:pt idx="82">
                  <c:v>680.96270506203848</c:v>
                </c:pt>
                <c:pt idx="83">
                  <c:v>680.96581662048447</c:v>
                </c:pt>
                <c:pt idx="84">
                  <c:v>680.96808756045414</c:v>
                </c:pt>
                <c:pt idx="85">
                  <c:v>680.96973553839189</c:v>
                </c:pt>
                <c:pt idx="86">
                  <c:v>680.97092461092564</c:v>
                </c:pt>
                <c:pt idx="87">
                  <c:v>680.97177765148319</c:v>
                </c:pt>
                <c:pt idx="88">
                  <c:v>680.97238610660736</c:v>
                </c:pt>
                <c:pt idx="89">
                  <c:v>680.97281760395288</c:v>
                </c:pt>
                <c:pt idx="90">
                  <c:v>680.97312184063196</c:v>
                </c:pt>
                <c:pt idx="91">
                  <c:v>680.97333510684291</c:v>
                </c:pt>
                <c:pt idx="92">
                  <c:v>680.97348373556645</c:v>
                </c:pt>
                <c:pt idx="93">
                  <c:v>680.97358671413269</c:v>
                </c:pt>
                <c:pt idx="94">
                  <c:v>680.97365764700146</c:v>
                </c:pt>
                <c:pt idx="95">
                  <c:v>680.97370622034543</c:v>
                </c:pt>
                <c:pt idx="96">
                  <c:v>680.97373928709385</c:v>
                </c:pt>
                <c:pt idx="97">
                  <c:v>680.97376166509127</c:v>
                </c:pt>
                <c:pt idx="98">
                  <c:v>680.97377672007985</c:v>
                </c:pt>
                <c:pt idx="99">
                  <c:v>680.97378678852419</c:v>
                </c:pt>
                <c:pt idx="100">
                  <c:v>680.97379348213315</c:v>
                </c:pt>
                <c:pt idx="101">
                  <c:v>680.97379790564923</c:v>
                </c:pt>
                <c:pt idx="102">
                  <c:v>680.97380081152778</c:v>
                </c:pt>
                <c:pt idx="103">
                  <c:v>680.97380270903432</c:v>
                </c:pt>
                <c:pt idx="104">
                  <c:v>680.97380394065897</c:v>
                </c:pt>
                <c:pt idx="105">
                  <c:v>680.97380473527278</c:v>
                </c:pt>
                <c:pt idx="106">
                  <c:v>680.97380524484981</c:v>
                </c:pt>
                <c:pt idx="107">
                  <c:v>680.97380556966255</c:v>
                </c:pt>
                <c:pt idx="108">
                  <c:v>680.97380577545005</c:v>
                </c:pt>
                <c:pt idx="109">
                  <c:v>680.97380590503701</c:v>
                </c:pt>
                <c:pt idx="110">
                  <c:v>680.97380598614313</c:v>
                </c:pt>
                <c:pt idx="111">
                  <c:v>680.97380603659644</c:v>
                </c:pt>
                <c:pt idx="112">
                  <c:v>680.97380606778961</c:v>
                </c:pt>
                <c:pt idx="113">
                  <c:v>680.97380608695698</c:v>
                </c:pt>
                <c:pt idx="114">
                  <c:v>680.97380609866252</c:v>
                </c:pt>
                <c:pt idx="115">
                  <c:v>680.97380610576704</c:v>
                </c:pt>
                <c:pt idx="116">
                  <c:v>680.97380611005235</c:v>
                </c:pt>
                <c:pt idx="117">
                  <c:v>680.97380611262133</c:v>
                </c:pt>
                <c:pt idx="118">
                  <c:v>680.97380611415167</c:v>
                </c:pt>
                <c:pt idx="119">
                  <c:v>680.97380611505776</c:v>
                </c:pt>
                <c:pt idx="120">
                  <c:v>680.97380611559083</c:v>
                </c:pt>
                <c:pt idx="121">
                  <c:v>680.97380611590245</c:v>
                </c:pt>
                <c:pt idx="122">
                  <c:v>680.97380611608355</c:v>
                </c:pt>
                <c:pt idx="123">
                  <c:v>680.97380611618814</c:v>
                </c:pt>
                <c:pt idx="124">
                  <c:v>680.97380611624817</c:v>
                </c:pt>
                <c:pt idx="125">
                  <c:v>680.97380611628228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F4-4767-A201-672ED832A808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S12'!$E$126:$E$251</c:f>
              <c:numCache>
                <c:formatCode>0</c:formatCode>
                <c:ptCount val="126"/>
                <c:pt idx="0">
                  <c:v>51.109328848014002</c:v>
                </c:pt>
                <c:pt idx="1">
                  <c:v>51.121527091181974</c:v>
                </c:pt>
                <c:pt idx="2">
                  <c:v>51.155259694724805</c:v>
                </c:pt>
                <c:pt idx="3">
                  <c:v>51.209079951168292</c:v>
                </c:pt>
                <c:pt idx="4">
                  <c:v>51.282261834415067</c:v>
                </c:pt>
                <c:pt idx="5">
                  <c:v>51.374311193606445</c:v>
                </c:pt>
                <c:pt idx="6">
                  <c:v>53.27294639630793</c:v>
                </c:pt>
                <c:pt idx="7">
                  <c:v>56.840466098809657</c:v>
                </c:pt>
                <c:pt idx="8">
                  <c:v>61.970581757262721</c:v>
                </c:pt>
                <c:pt idx="9">
                  <c:v>68.576200126380172</c:v>
                </c:pt>
                <c:pt idx="10">
                  <c:v>76.57375183571969</c:v>
                </c:pt>
                <c:pt idx="11">
                  <c:v>85.87850975668573</c:v>
                </c:pt>
                <c:pt idx="12">
                  <c:v>96.402933925015077</c:v>
                </c:pt>
                <c:pt idx="13">
                  <c:v>108.05622047429961</c:v>
                </c:pt>
                <c:pt idx="14">
                  <c:v>120.74442975865838</c:v>
                </c:pt>
                <c:pt idx="15">
                  <c:v>134.37092582256889</c:v>
                </c:pt>
                <c:pt idx="16">
                  <c:v>148.83699280836123</c:v>
                </c:pt>
                <c:pt idx="17">
                  <c:v>164.04255187532573</c:v>
                </c:pt>
                <c:pt idx="18">
                  <c:v>179.8869304375973</c:v>
                </c:pt>
                <c:pt idx="19">
                  <c:v>196.26965066128065</c:v>
                </c:pt>
                <c:pt idx="20">
                  <c:v>213.0912130333864</c:v>
                </c:pt>
                <c:pt idx="21">
                  <c:v>230.25385650010878</c:v>
                </c:pt>
                <c:pt idx="22">
                  <c:v>247.6622806503533</c:v>
                </c:pt>
                <c:pt idx="23">
                  <c:v>265.22431844312842</c:v>
                </c:pt>
                <c:pt idx="24">
                  <c:v>282.85155043934441</c:v>
                </c:pt>
                <c:pt idx="25">
                  <c:v>300.45985361154493</c:v>
                </c:pt>
                <c:pt idx="26">
                  <c:v>317.96987968298032</c:v>
                </c:pt>
                <c:pt idx="27">
                  <c:v>335.30745964982299</c:v>
                </c:pt>
                <c:pt idx="28">
                  <c:v>352.40393269656022</c:v>
                </c:pt>
                <c:pt idx="29">
                  <c:v>369.19639913689304</c:v>
                </c:pt>
                <c:pt idx="30">
                  <c:v>385.62789830380353</c:v>
                </c:pt>
                <c:pt idx="31">
                  <c:v>401.64751347128708</c:v>
                </c:pt>
                <c:pt idx="32">
                  <c:v>417.21040691321002</c:v>
                </c:pt>
                <c:pt idx="33">
                  <c:v>432.27778908859733</c:v>
                </c:pt>
                <c:pt idx="34">
                  <c:v>446.81682668514622</c:v>
                </c:pt>
                <c:pt idx="35">
                  <c:v>460.80049485345057</c:v>
                </c:pt>
                <c:pt idx="36">
                  <c:v>474.20737942476234</c:v>
                </c:pt>
                <c:pt idx="37">
                  <c:v>487.02143522887781</c:v>
                </c:pt>
                <c:pt idx="38">
                  <c:v>499.23170682147133</c:v>
                </c:pt>
                <c:pt idx="39">
                  <c:v>510.83201799970624</c:v>
                </c:pt>
                <c:pt idx="40">
                  <c:v>521.82063644040647</c:v>
                </c:pt>
                <c:pt idx="41">
                  <c:v>532.19991964725011</c:v>
                </c:pt>
                <c:pt idx="42">
                  <c:v>541.97594815414504</c:v>
                </c:pt>
                <c:pt idx="43">
                  <c:v>551.15815161369062</c:v>
                </c:pt>
                <c:pt idx="44">
                  <c:v>559.75893301549058</c:v>
                </c:pt>
                <c:pt idx="45">
                  <c:v>567.79329584214213</c:v>
                </c:pt>
                <c:pt idx="46">
                  <c:v>575.27847849401667</c:v>
                </c:pt>
                <c:pt idx="47">
                  <c:v>582.23359980998259</c:v>
                </c:pt>
                <c:pt idx="48">
                  <c:v>588.67931899195435</c:v>
                </c:pt>
                <c:pt idx="49">
                  <c:v>594.63751271757019</c:v>
                </c:pt>
                <c:pt idx="50">
                  <c:v>600.13097170750575</c:v>
                </c:pt>
                <c:pt idx="51">
                  <c:v>605.18311851079568</c:v>
                </c:pt>
                <c:pt idx="52">
                  <c:v>609.81774779077273</c:v>
                </c:pt>
                <c:pt idx="53">
                  <c:v>614.05878994231534</c:v>
                </c:pt>
                <c:pt idx="54">
                  <c:v>617.93009845317533</c:v>
                </c:pt>
                <c:pt idx="55">
                  <c:v>621.45526104222199</c:v>
                </c:pt>
                <c:pt idx="56">
                  <c:v>624.65743426822974</c:v>
                </c:pt>
                <c:pt idx="57">
                  <c:v>627.5592010059795</c:v>
                </c:pt>
                <c:pt idx="58">
                  <c:v>630.18244993258463</c:v>
                </c:pt>
                <c:pt idx="59">
                  <c:v>632.54827595571146</c:v>
                </c:pt>
                <c:pt idx="60">
                  <c:v>634.67690034567693</c:v>
                </c:pt>
                <c:pt idx="61">
                  <c:v>636.58760920338386</c:v>
                </c:pt>
                <c:pt idx="62">
                  <c:v>638.29870880334647</c:v>
                </c:pt>
                <c:pt idx="63">
                  <c:v>639.82749629279249</c:v>
                </c:pt>
                <c:pt idx="64">
                  <c:v>641.19024420083906</c:v>
                </c:pt>
                <c:pt idx="65">
                  <c:v>642.40219721260951</c:v>
                </c:pt>
                <c:pt idx="66">
                  <c:v>643.47757968838221</c:v>
                </c:pt>
                <c:pt idx="67">
                  <c:v>644.42961245387016</c:v>
                </c:pt>
                <c:pt idx="68">
                  <c:v>645.27053745102444</c:v>
                </c:pt>
                <c:pt idx="69">
                  <c:v>646.01164891595397</c:v>
                </c:pt>
                <c:pt idx="70">
                  <c:v>646.66332983844575</c:v>
                </c:pt>
                <c:pt idx="71">
                  <c:v>647.23509255316844</c:v>
                </c:pt>
                <c:pt idx="72">
                  <c:v>647.73562241322145</c:v>
                </c:pt>
                <c:pt idx="73">
                  <c:v>648.17282359978856</c:v>
                </c:pt>
                <c:pt idx="74">
                  <c:v>648.55386622512447</c:v>
                </c:pt>
                <c:pt idx="75">
                  <c:v>648.88523398806558</c:v>
                </c:pt>
                <c:pt idx="76">
                  <c:v>649.17277174015999</c:v>
                </c:pt>
                <c:pt idx="77">
                  <c:v>649.42173241505657</c:v>
                </c:pt>
                <c:pt idx="78">
                  <c:v>649.6368228629874</c:v>
                </c:pt>
                <c:pt idx="79">
                  <c:v>649.82224821524301</c:v>
                </c:pt>
                <c:pt idx="80">
                  <c:v>649.98175447996368</c:v>
                </c:pt>
                <c:pt idx="81">
                  <c:v>650.11866914002007</c:v>
                </c:pt>
                <c:pt idx="82">
                  <c:v>650.2359395861082</c:v>
                </c:pt>
                <c:pt idx="83">
                  <c:v>650.33616927343837</c:v>
                </c:pt>
                <c:pt idx="84">
                  <c:v>650.42165153873123</c:v>
                </c:pt>
                <c:pt idx="85">
                  <c:v>650.49440105588303</c:v>
                </c:pt>
                <c:pt idx="86">
                  <c:v>650.55618294399187</c:v>
                </c:pt>
                <c:pt idx="87">
                  <c:v>650.60853957085055</c:v>
                </c:pt>
                <c:pt idx="88">
                  <c:v>650.65281511896319</c:v>
                </c:pt>
                <c:pt idx="89">
                  <c:v>650.69017800013091</c:v>
                </c:pt>
                <c:pt idx="90">
                  <c:v>650.72164121916126</c:v>
                </c:pt>
                <c:pt idx="91">
                  <c:v>650.74808079779871</c:v>
                </c:pt>
                <c:pt idx="92">
                  <c:v>650.77025237703617</c:v>
                </c:pt>
                <c:pt idx="93">
                  <c:v>650.78880612002592</c:v>
                </c:pt>
                <c:pt idx="94">
                  <c:v>650.8043000393078</c:v>
                </c:pt>
                <c:pt idx="95">
                  <c:v>650.81721187143955</c:v>
                </c:pt>
                <c:pt idx="96">
                  <c:v>650.82794961972331</c:v>
                </c:pt>
                <c:pt idx="97">
                  <c:v>650.83686088193679</c:v>
                </c:pt>
                <c:pt idx="98">
                  <c:v>650.8442410751037</c:v>
                </c:pt>
                <c:pt idx="99">
                  <c:v>650.85034066365256</c:v>
                </c:pt>
                <c:pt idx="100">
                  <c:v>650.85537149106972</c:v>
                </c:pt>
                <c:pt idx="101">
                  <c:v>650.85951230854494</c:v>
                </c:pt>
                <c:pt idx="102">
                  <c:v>650.86291358732774</c:v>
                </c:pt>
                <c:pt idx="103">
                  <c:v>650.86570169469576</c:v>
                </c:pt>
                <c:pt idx="104">
                  <c:v>650.86798250671097</c:v>
                </c:pt>
                <c:pt idx="105">
                  <c:v>650.86984452439867</c:v>
                </c:pt>
                <c:pt idx="106">
                  <c:v>650.87136155369944</c:v>
                </c:pt>
                <c:pt idx="107">
                  <c:v>650.87259500357766</c:v>
                </c:pt>
                <c:pt idx="108">
                  <c:v>650.87359585105014</c:v>
                </c:pt>
                <c:pt idx="109">
                  <c:v>650.87440631666277</c:v>
                </c:pt>
                <c:pt idx="110">
                  <c:v>650.8750612890924</c:v>
                </c:pt>
                <c:pt idx="111">
                  <c:v>650.87558953309167</c:v>
                </c:pt>
                <c:pt idx="112">
                  <c:v>650.87601471093217</c:v>
                </c:pt>
                <c:pt idx="113">
                  <c:v>650.87635624380539</c:v>
                </c:pt>
                <c:pt idx="114">
                  <c:v>650.87663003631371</c:v>
                </c:pt>
                <c:pt idx="115">
                  <c:v>650.87684908419806</c:v>
                </c:pt>
                <c:pt idx="116">
                  <c:v>650.87702398278054</c:v>
                </c:pt>
                <c:pt idx="117">
                  <c:v>650.87716335123662</c:v>
                </c:pt>
                <c:pt idx="118">
                  <c:v>650.87727418571626</c:v>
                </c:pt>
                <c:pt idx="119">
                  <c:v>650.87736215249458</c:v>
                </c:pt>
                <c:pt idx="120">
                  <c:v>650.87743183071882</c:v>
                </c:pt>
                <c:pt idx="121">
                  <c:v>650.8774869129104</c:v>
                </c:pt>
                <c:pt idx="122">
                  <c:v>650.87753037016057</c:v>
                </c:pt>
                <c:pt idx="123">
                  <c:v>650.87756458789829</c:v>
                </c:pt>
                <c:pt idx="124">
                  <c:v>650.87759147719669</c:v>
                </c:pt>
                <c:pt idx="125">
                  <c:v>650.877612565802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4F4-4767-A201-672ED832A808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S12'!$E$126:$E$251</c:f>
              <c:numCache>
                <c:formatCode>0</c:formatCode>
                <c:ptCount val="126"/>
                <c:pt idx="0">
                  <c:v>57.101459732370927</c:v>
                </c:pt>
                <c:pt idx="1">
                  <c:v>57.13451644699353</c:v>
                </c:pt>
                <c:pt idx="2">
                  <c:v>57.210700962164083</c:v>
                </c:pt>
                <c:pt idx="3">
                  <c:v>57.321262037343899</c:v>
                </c:pt>
                <c:pt idx="4">
                  <c:v>57.462411655071946</c:v>
                </c:pt>
                <c:pt idx="5">
                  <c:v>57.631755278294008</c:v>
                </c:pt>
                <c:pt idx="6">
                  <c:v>60.619209039654038</c:v>
                </c:pt>
                <c:pt idx="7">
                  <c:v>65.555156051092126</c:v>
                </c:pt>
                <c:pt idx="8">
                  <c:v>72.119779267649278</c:v>
                </c:pt>
                <c:pt idx="9">
                  <c:v>80.108177172656724</c:v>
                </c:pt>
                <c:pt idx="10">
                  <c:v>89.359582599436521</c:v>
                </c:pt>
                <c:pt idx="11">
                  <c:v>99.735875518657167</c:v>
                </c:pt>
                <c:pt idx="12">
                  <c:v>111.11255309452474</c:v>
                </c:pt>
                <c:pt idx="13">
                  <c:v>123.37432416917284</c:v>
                </c:pt>
                <c:pt idx="14">
                  <c:v>136.41278713069676</c:v>
                </c:pt>
                <c:pt idx="15">
                  <c:v>150.12516389722663</c:v>
                </c:pt>
                <c:pt idx="16">
                  <c:v>164.41361128134906</c:v>
                </c:pt>
                <c:pt idx="17">
                  <c:v>179.18486291372022</c:v>
                </c:pt>
                <c:pt idx="18">
                  <c:v>194.35006448197942</c:v>
                </c:pt>
                <c:pt idx="19">
                  <c:v>209.82472142119025</c:v>
                </c:pt>
                <c:pt idx="20">
                  <c:v>225.52870925366784</c:v>
                </c:pt>
                <c:pt idx="21">
                  <c:v>241.38631488871681</c:v>
                </c:pt>
                <c:pt idx="22">
                  <c:v>257.32628827862357</c:v>
                </c:pt>
                <c:pt idx="23">
                  <c:v>273.28189090316772</c:v>
                </c:pt>
                <c:pt idx="24">
                  <c:v>289.19093224002262</c:v>
                </c:pt>
                <c:pt idx="25">
                  <c:v>304.99578858059897</c:v>
                </c:pt>
                <c:pt idx="26">
                  <c:v>320.6434007993754</c:v>
                </c:pt>
                <c:pt idx="27">
                  <c:v>336.08524929844248</c:v>
                </c:pt>
                <c:pt idx="28">
                  <c:v>351.27730552617101</c:v>
                </c:pt>
                <c:pt idx="29">
                  <c:v>366.17996033637047</c:v>
                </c:pt>
                <c:pt idx="30">
                  <c:v>380.75793009533749</c:v>
                </c:pt>
                <c:pt idx="31">
                  <c:v>394.98014191513937</c:v>
                </c:pt>
                <c:pt idx="32">
                  <c:v>408.81959973134354</c:v>
                </c:pt>
                <c:pt idx="33">
                  <c:v>422.25323318015376</c:v>
                </c:pt>
                <c:pt idx="34">
                  <c:v>435.26173138404351</c:v>
                </c:pt>
                <c:pt idx="35">
                  <c:v>447.82936384212474</c:v>
                </c:pt>
                <c:pt idx="36">
                  <c:v>459.94379065378314</c:v>
                </c:pt>
                <c:pt idx="37">
                  <c:v>471.59586429143661</c:v>
                </c:pt>
                <c:pt idx="38">
                  <c:v>482.77942508864442</c:v>
                </c:pt>
                <c:pt idx="39">
                  <c:v>493.4910925301524</c:v>
                </c:pt>
                <c:pt idx="40">
                  <c:v>503.7300543266316</c:v>
                </c:pt>
                <c:pt idx="41">
                  <c:v>513.49785513402571</c:v>
                </c:pt>
                <c:pt idx="42">
                  <c:v>522.79818664007848</c:v>
                </c:pt>
                <c:pt idx="43">
                  <c:v>531.63668059277404</c:v>
                </c:pt>
                <c:pt idx="44">
                  <c:v>540.02070619062124</c:v>
                </c:pt>
                <c:pt idx="45">
                  <c:v>547.95917309610252</c:v>
                </c:pt>
                <c:pt idx="46">
                  <c:v>555.46234117392157</c:v>
                </c:pt>
                <c:pt idx="47">
                  <c:v>562.54163789732775</c:v>
                </c:pt>
                <c:pt idx="48">
                  <c:v>569.20948421088474</c:v>
                </c:pt>
                <c:pt idx="49">
                  <c:v>575.47912948829537</c:v>
                </c:pt>
                <c:pt idx="50">
                  <c:v>581.36449608081864</c:v>
                </c:pt>
                <c:pt idx="51">
                  <c:v>586.88003381661258</c:v>
                </c:pt>
                <c:pt idx="52">
                  <c:v>592.04058468495032</c:v>
                </c:pt>
                <c:pt idx="53">
                  <c:v>596.86125782242107</c:v>
                </c:pt>
                <c:pt idx="54">
                  <c:v>601.35731481142352</c:v>
                </c:pt>
                <c:pt idx="55">
                  <c:v>605.54406520481871</c:v>
                </c:pt>
                <c:pt idx="56">
                  <c:v>609.43677210461317</c:v>
                </c:pt>
                <c:pt idx="57">
                  <c:v>613.05056754701559</c:v>
                </c:pt>
                <c:pt idx="58">
                  <c:v>616.40037738092894</c:v>
                </c:pt>
                <c:pt idx="59">
                  <c:v>619.50085527163128</c:v>
                </c:pt>
                <c:pt idx="60">
                  <c:v>622.36632541568565</c:v>
                </c:pt>
                <c:pt idx="61">
                  <c:v>625.01073351649052</c:v>
                </c:pt>
                <c:pt idx="62">
                  <c:v>627.44760554181391</c:v>
                </c:pt>
                <c:pt idx="63">
                  <c:v>629.69001376454958</c:v>
                </c:pt>
                <c:pt idx="64">
                  <c:v>631.75054957514317</c:v>
                </c:pt>
                <c:pt idx="65">
                  <c:v>633.64130254801421</c:v>
                </c:pt>
                <c:pt idx="66">
                  <c:v>635.37384524417598</c:v>
                </c:pt>
                <c:pt idx="67">
                  <c:v>636.9592232374539</c:v>
                </c:pt>
                <c:pt idx="68">
                  <c:v>638.40794986156629</c:v>
                </c:pt>
                <c:pt idx="69">
                  <c:v>639.73000518921071</c:v>
                </c:pt>
                <c:pt idx="70">
                  <c:v>640.93483877159269</c:v>
                </c:pt>
                <c:pt idx="71">
                  <c:v>642.03137568691113</c:v>
                </c:pt>
                <c:pt idx="72">
                  <c:v>643.02802546867474</c:v>
                </c:pt>
                <c:pt idx="73">
                  <c:v>643.93269350879359</c:v>
                </c:pt>
                <c:pt idx="74">
                  <c:v>644.75279455573582</c:v>
                </c:pt>
                <c:pt idx="75">
                  <c:v>645.49526795419831</c:v>
                </c:pt>
                <c:pt idx="76">
                  <c:v>646.16659429932849</c:v>
                </c:pt>
                <c:pt idx="77">
                  <c:v>646.77281320520399</c:v>
                </c:pt>
                <c:pt idx="78">
                  <c:v>647.31954191371881</c:v>
                </c:pt>
                <c:pt idx="79">
                  <c:v>647.81199449596568</c:v>
                </c:pt>
                <c:pt idx="80">
                  <c:v>648.25500142342707</c:v>
                </c:pt>
                <c:pt idx="81">
                  <c:v>648.65302931059409</c:v>
                </c:pt>
                <c:pt idx="82">
                  <c:v>649.01020065387229</c:v>
                </c:pt>
                <c:pt idx="83">
                  <c:v>649.33031341368621</c:v>
                </c:pt>
                <c:pt idx="84">
                  <c:v>649.61686030745989</c:v>
                </c:pt>
                <c:pt idx="85">
                  <c:v>649.87304770057767</c:v>
                </c:pt>
                <c:pt idx="86">
                  <c:v>650.10181400046531</c:v>
                </c:pt>
                <c:pt idx="87">
                  <c:v>650.30584747557123</c:v>
                </c:pt>
                <c:pt idx="88">
                  <c:v>650.48760343625656</c:v>
                </c:pt>
                <c:pt idx="89">
                  <c:v>650.64932072846193</c:v>
                </c:pt>
                <c:pt idx="90">
                  <c:v>650.79303750351391</c:v>
                </c:pt>
                <c:pt idx="91">
                  <c:v>650.92060623863517</c:v>
                </c:pt>
                <c:pt idx="92">
                  <c:v>651.03370799266236</c:v>
                </c:pt>
                <c:pt idx="93">
                  <c:v>651.13386589023332</c:v>
                </c:pt>
                <c:pt idx="94">
                  <c:v>651.22245783533151</c:v>
                </c:pt>
                <c:pt idx="95">
                  <c:v>651.30072846165842</c:v>
                </c:pt>
                <c:pt idx="96">
                  <c:v>651.36980033290433</c:v>
                </c:pt>
                <c:pt idx="97">
                  <c:v>651.43068441068783</c:v>
                </c:pt>
                <c:pt idx="98">
                  <c:v>651.48428981180859</c:v>
                </c:pt>
                <c:pt idx="99">
                  <c:v>651.53143287957494</c:v>
                </c:pt>
                <c:pt idx="100">
                  <c:v>651.57284559641471</c:v>
                </c:pt>
                <c:pt idx="101">
                  <c:v>651.60918336680481</c:v>
                </c:pt>
                <c:pt idx="102">
                  <c:v>651.64103220085042</c:v>
                </c:pt>
                <c:pt idx="103">
                  <c:v>651.66891532965553</c:v>
                </c:pt>
                <c:pt idx="104">
                  <c:v>651.69329928402635</c:v>
                </c:pt>
                <c:pt idx="105">
                  <c:v>651.71459946808261</c:v>
                </c:pt>
                <c:pt idx="106">
                  <c:v>651.7331852590836</c:v>
                </c:pt>
                <c:pt idx="107">
                  <c:v>651.74938466424157</c:v>
                </c:pt>
                <c:pt idx="108">
                  <c:v>651.76348856454945</c:v>
                </c:pt>
                <c:pt idx="109">
                  <c:v>651.7757545747271</c:v>
                </c:pt>
                <c:pt idx="110">
                  <c:v>651.7864105473268</c:v>
                </c:pt>
                <c:pt idx="111">
                  <c:v>651.79565774786795</c:v>
                </c:pt>
                <c:pt idx="112">
                  <c:v>651.80367372662363</c:v>
                </c:pt>
                <c:pt idx="113">
                  <c:v>651.81061491137825</c:v>
                </c:pt>
                <c:pt idx="114">
                  <c:v>651.81661894413787</c:v>
                </c:pt>
                <c:pt idx="115">
                  <c:v>651.82180678343127</c:v>
                </c:pt>
                <c:pt idx="116">
                  <c:v>651.8262845924919</c:v>
                </c:pt>
                <c:pt idx="117">
                  <c:v>651.83014543228353</c:v>
                </c:pt>
                <c:pt idx="118">
                  <c:v>651.83347077703274</c:v>
                </c:pt>
                <c:pt idx="119">
                  <c:v>651.83633186866814</c:v>
                </c:pt>
                <c:pt idx="120">
                  <c:v>651.83879092534528</c:v>
                </c:pt>
                <c:pt idx="121">
                  <c:v>651.8409022180731</c:v>
                </c:pt>
                <c:pt idx="122">
                  <c:v>651.84271302833565</c:v>
                </c:pt>
                <c:pt idx="123">
                  <c:v>651.84426449855187</c:v>
                </c:pt>
                <c:pt idx="124">
                  <c:v>651.84559238621432</c:v>
                </c:pt>
                <c:pt idx="125">
                  <c:v>651.84672773160923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4F4-4767-A201-672ED832A808}"/>
            </c:ext>
          </c:extLst>
        </c:ser>
        <c:ser>
          <c:idx val="3"/>
          <c:order val="3"/>
          <c:tx>
            <c:v>2,5 mm 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S12'!$E$126:$E$251</c:f>
              <c:numCache>
                <c:formatCode>0</c:formatCode>
                <c:ptCount val="126"/>
                <c:pt idx="0">
                  <c:v>52.375339846635939</c:v>
                </c:pt>
                <c:pt idx="1">
                  <c:v>52.424285243098893</c:v>
                </c:pt>
                <c:pt idx="2">
                  <c:v>52.527116238762119</c:v>
                </c:pt>
                <c:pt idx="3">
                  <c:v>52.669564044075059</c:v>
                </c:pt>
                <c:pt idx="4">
                  <c:v>52.845901672678792</c:v>
                </c:pt>
                <c:pt idx="5">
                  <c:v>53.052634469288478</c:v>
                </c:pt>
                <c:pt idx="6">
                  <c:v>56.435840204296142</c:v>
                </c:pt>
                <c:pt idx="7">
                  <c:v>61.683446945108358</c:v>
                </c:pt>
                <c:pt idx="8">
                  <c:v>68.405286404530443</c:v>
                </c:pt>
                <c:pt idx="9">
                  <c:v>76.369999603899942</c:v>
                </c:pt>
                <c:pt idx="10">
                  <c:v>85.407157491306975</c:v>
                </c:pt>
                <c:pt idx="11">
                  <c:v>95.378131533054102</c:v>
                </c:pt>
                <c:pt idx="12">
                  <c:v>106.16377834244304</c:v>
                </c:pt>
                <c:pt idx="13">
                  <c:v>117.65825612820186</c:v>
                </c:pt>
                <c:pt idx="14">
                  <c:v>129.76557773448116</c:v>
                </c:pt>
                <c:pt idx="15">
                  <c:v>142.39754909096121</c:v>
                </c:pt>
                <c:pt idx="16">
                  <c:v>155.47247183163876</c:v>
                </c:pt>
                <c:pt idx="17">
                  <c:v>168.91429375391448</c:v>
                </c:pt>
                <c:pt idx="18">
                  <c:v>182.65203329246975</c:v>
                </c:pt>
                <c:pt idx="19">
                  <c:v>196.61937670765093</c:v>
                </c:pt>
                <c:pt idx="20">
                  <c:v>210.75438617013111</c:v>
                </c:pt>
                <c:pt idx="21">
                  <c:v>224.99927962697353</c:v>
                </c:pt>
                <c:pt idx="22">
                  <c:v>239.30025699682454</c:v>
                </c:pt>
                <c:pt idx="23">
                  <c:v>253.60735578537566</c:v>
                </c:pt>
                <c:pt idx="24">
                  <c:v>267.87432473182309</c:v>
                </c:pt>
                <c:pt idx="25">
                  <c:v>282.05850776378594</c:v>
                </c:pt>
                <c:pt idx="26">
                  <c:v>296.12073303233319</c:v>
                </c:pt>
                <c:pt idx="27">
                  <c:v>310.02520352929952</c:v>
                </c:pt>
                <c:pt idx="28">
                  <c:v>323.73938700919251</c:v>
                </c:pt>
                <c:pt idx="29">
                  <c:v>337.23390380886286</c:v>
                </c:pt>
                <c:pt idx="30">
                  <c:v>350.48241178482954</c:v>
                </c:pt>
                <c:pt idx="31">
                  <c:v>363.46148804080707</c:v>
                </c:pt>
                <c:pt idx="32">
                  <c:v>376.15050744438423</c:v>
                </c:pt>
                <c:pt idx="33">
                  <c:v>388.5315181650563</c:v>
                </c:pt>
                <c:pt idx="34">
                  <c:v>400.5891146295267</c:v>
                </c:pt>
                <c:pt idx="35">
                  <c:v>412.31030840124782</c:v>
                </c:pt>
                <c:pt idx="36">
                  <c:v>423.68439756201815</c:v>
                </c:pt>
                <c:pt idx="37">
                  <c:v>434.70283521346562</c:v>
                </c:pt>
                <c:pt idx="38">
                  <c:v>445.35909773234698</c:v>
                </c:pt>
                <c:pt idx="39">
                  <c:v>455.64855341133978</c:v>
                </c:pt>
                <c:pt idx="40">
                  <c:v>465.56833210058392</c:v>
                </c:pt>
                <c:pt idx="41">
                  <c:v>475.11719643800689</c:v>
                </c:pt>
                <c:pt idx="42">
                  <c:v>484.29541522119376</c:v>
                </c:pt>
                <c:pt idx="43">
                  <c:v>493.10463943234623</c:v>
                </c:pt>
                <c:pt idx="44">
                  <c:v>501.54778138259155</c:v>
                </c:pt>
                <c:pt idx="45">
                  <c:v>509.62889739392529</c:v>
                </c:pt>
                <c:pt idx="46">
                  <c:v>517.35307438767688</c:v>
                </c:pt>
                <c:pt idx="47">
                  <c:v>524.72632069853148</c:v>
                </c:pt>
                <c:pt idx="48">
                  <c:v>531.75546138364825</c:v>
                </c:pt>
                <c:pt idx="49">
                  <c:v>538.44803824797862</c:v>
                </c:pt>
                <c:pt idx="50">
                  <c:v>544.81221476001531</c:v>
                </c:pt>
                <c:pt idx="51">
                  <c:v>550.85668598735106</c:v>
                </c:pt>
                <c:pt idx="52">
                  <c:v>556.59059363895517</c:v>
                </c:pt>
                <c:pt idx="53">
                  <c:v>562.02344626119884</c:v>
                </c:pt>
                <c:pt idx="54">
                  <c:v>567.16504459761916</c:v>
                </c:pt>
                <c:pt idx="55">
                  <c:v>572.02541208830746</c:v>
                </c:pt>
                <c:pt idx="56">
                  <c:v>576.61473045371292</c:v>
                </c:pt>
                <c:pt idx="57">
                  <c:v>580.9432802796199</c:v>
                </c:pt>
                <c:pt idx="58">
                  <c:v>585.0213864950598</c:v>
                </c:pt>
                <c:pt idx="59">
                  <c:v>588.85936861289417</c:v>
                </c:pt>
                <c:pt idx="60">
                  <c:v>592.46749558373358</c:v>
                </c:pt>
                <c:pt idx="61">
                  <c:v>595.8559450975664</c:v>
                </c:pt>
                <c:pt idx="62">
                  <c:v>599.03476715391469</c:v>
                </c:pt>
                <c:pt idx="63">
                  <c:v>602.01385171031473</c:v>
                </c:pt>
                <c:pt idx="64">
                  <c:v>604.80290021034489</c:v>
                </c:pt>
                <c:pt idx="65">
                  <c:v>607.41140078608032</c:v>
                </c:pt>
                <c:pt idx="66">
                  <c:v>609.8486069256378</c:v>
                </c:pt>
                <c:pt idx="67">
                  <c:v>612.12351939416499</c:v>
                </c:pt>
                <c:pt idx="68">
                  <c:v>614.244871196095</c:v>
                </c:pt>
                <c:pt idx="69">
                  <c:v>616.22111536753391</c:v>
                </c:pt>
                <c:pt idx="70">
                  <c:v>618.0604153901412</c:v>
                </c:pt>
                <c:pt idx="71">
                  <c:v>619.77063802159455</c:v>
                </c:pt>
                <c:pt idx="72">
                  <c:v>621.35934834259206</c:v>
                </c:pt>
                <c:pt idx="73">
                  <c:v>622.83380682614552</c:v>
                </c:pt>
                <c:pt idx="74">
                  <c:v>624.20096824153973</c:v>
                </c:pt>
                <c:pt idx="75">
                  <c:v>625.46748221262203</c:v>
                </c:pt>
                <c:pt idx="76">
                  <c:v>626.63969525793107</c:v>
                </c:pt>
                <c:pt idx="77">
                  <c:v>627.72365414843091</c:v>
                </c:pt>
                <c:pt idx="78">
                  <c:v>628.72511042720816</c:v>
                </c:pt>
                <c:pt idx="79">
                  <c:v>629.64952594427939</c:v>
                </c:pt>
                <c:pt idx="80">
                  <c:v>630.50207926857991</c:v>
                </c:pt>
                <c:pt idx="81">
                  <c:v>631.28767284815899</c:v>
                </c:pt>
                <c:pt idx="82">
                  <c:v>632.01094079852805</c:v>
                </c:pt>
                <c:pt idx="83">
                  <c:v>632.67625720792842</c:v>
                </c:pt>
                <c:pt idx="84">
                  <c:v>633.28774485693793</c:v>
                </c:pt>
                <c:pt idx="85">
                  <c:v>633.84928425828173</c:v>
                </c:pt>
                <c:pt idx="86">
                  <c:v>634.36452293090611</c:v>
                </c:pt>
                <c:pt idx="87">
                  <c:v>634.83688483026719</c:v>
                </c:pt>
                <c:pt idx="88">
                  <c:v>635.26957986437208</c:v>
                </c:pt>
                <c:pt idx="89">
                  <c:v>635.66561343234252</c:v>
                </c:pt>
                <c:pt idx="90">
                  <c:v>636.0277959291451</c:v>
                </c:pt>
                <c:pt idx="91">
                  <c:v>636.35875216663658</c:v>
                </c:pt>
                <c:pt idx="92">
                  <c:v>636.66093066718668</c:v>
                </c:pt>
                <c:pt idx="93">
                  <c:v>636.93661279187677</c:v>
                </c:pt>
                <c:pt idx="94">
                  <c:v>637.18792167061781</c:v>
                </c:pt>
                <c:pt idx="95">
                  <c:v>637.41683090649599</c:v>
                </c:pt>
                <c:pt idx="96">
                  <c:v>637.62517303123923</c:v>
                </c:pt>
                <c:pt idx="97">
                  <c:v>637.81464769291767</c:v>
                </c:pt>
                <c:pt idx="98">
                  <c:v>637.9868295608527</c:v>
                </c:pt>
                <c:pt idx="99">
                  <c:v>638.14317593622059</c:v>
                </c:pt>
                <c:pt idx="100">
                  <c:v>638.28503406002392</c:v>
                </c:pt>
                <c:pt idx="101">
                  <c:v>638.41364811296853</c:v>
                </c:pt>
                <c:pt idx="102">
                  <c:v>638.53016590435016</c:v>
                </c:pt>
                <c:pt idx="103">
                  <c:v>638.63564524933565</c:v>
                </c:pt>
                <c:pt idx="104">
                  <c:v>638.73106003603505</c:v>
                </c:pt>
                <c:pt idx="105">
                  <c:v>638.81730598552804</c:v>
                </c:pt>
                <c:pt idx="106">
                  <c:v>638.8952061095307</c:v>
                </c:pt>
                <c:pt idx="107">
                  <c:v>638.96551587170347</c:v>
                </c:pt>
                <c:pt idx="108">
                  <c:v>639.02892805971305</c:v>
                </c:pt>
                <c:pt idx="109">
                  <c:v>639.08607737608349</c:v>
                </c:pt>
                <c:pt idx="110">
                  <c:v>639.13754475663541</c:v>
                </c:pt>
                <c:pt idx="111">
                  <c:v>639.18386142591237</c:v>
                </c:pt>
                <c:pt idx="112">
                  <c:v>639.22551269946177</c:v>
                </c:pt>
                <c:pt idx="113">
                  <c:v>639.26294154317861</c:v>
                </c:pt>
                <c:pt idx="114">
                  <c:v>639.29655190014626</c:v>
                </c:pt>
                <c:pt idx="115">
                  <c:v>639.32671179554166</c:v>
                </c:pt>
                <c:pt idx="116">
                  <c:v>639.35375623021082</c:v>
                </c:pt>
                <c:pt idx="117">
                  <c:v>639.37798987348344</c:v>
                </c:pt>
                <c:pt idx="118">
                  <c:v>639.39968956569601</c:v>
                </c:pt>
                <c:pt idx="119">
                  <c:v>639.41910664072702</c:v>
                </c:pt>
                <c:pt idx="120">
                  <c:v>639.43646907864218</c:v>
                </c:pt>
                <c:pt idx="121">
                  <c:v>639.45198349829309</c:v>
                </c:pt>
                <c:pt idx="122">
                  <c:v>639.46583699942823</c:v>
                </c:pt>
                <c:pt idx="123">
                  <c:v>639.47819886356285</c:v>
                </c:pt>
                <c:pt idx="124">
                  <c:v>639.48922212251887</c:v>
                </c:pt>
                <c:pt idx="125">
                  <c:v>639.49904500319394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4F4-4767-A201-672ED832A8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55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S12'!$E$126:$E$251</c:f>
              <c:numCache>
                <c:formatCode>0</c:formatCode>
                <c:ptCount val="126"/>
                <c:pt idx="0">
                  <c:v>33.628586391224701</c:v>
                </c:pt>
                <c:pt idx="1">
                  <c:v>33.534401928146458</c:v>
                </c:pt>
                <c:pt idx="2">
                  <c:v>33.453206486178139</c:v>
                </c:pt>
                <c:pt idx="3">
                  <c:v>33.385000065319758</c:v>
                </c:pt>
                <c:pt idx="4">
                  <c:v>33.329782665571294</c:v>
                </c:pt>
                <c:pt idx="5">
                  <c:v>33.287554286932753</c:v>
                </c:pt>
                <c:pt idx="6">
                  <c:v>33.579666661593379</c:v>
                </c:pt>
                <c:pt idx="7">
                  <c:v>35.170681147246697</c:v>
                </c:pt>
                <c:pt idx="8">
                  <c:v>38.0605977438927</c:v>
                </c:pt>
                <c:pt idx="9">
                  <c:v>42.249416451531395</c:v>
                </c:pt>
                <c:pt idx="10">
                  <c:v>47.737137270162776</c:v>
                </c:pt>
                <c:pt idx="11">
                  <c:v>54.52376019978685</c:v>
                </c:pt>
                <c:pt idx="12">
                  <c:v>62.609285240403622</c:v>
                </c:pt>
                <c:pt idx="13">
                  <c:v>71.993712392013066</c:v>
                </c:pt>
                <c:pt idx="14">
                  <c:v>83.708881086700003</c:v>
                </c:pt>
                <c:pt idx="15">
                  <c:v>96.589120497600007</c:v>
                </c:pt>
                <c:pt idx="16">
                  <c:v>110.54084327694279</c:v>
                </c:pt>
                <c:pt idx="17">
                  <c:v>126.72379981212241</c:v>
                </c:pt>
                <c:pt idx="18">
                  <c:v>144.14641734720672</c:v>
                </c:pt>
                <c:pt idx="19">
                  <c:v>162.700010272176</c:v>
                </c:pt>
                <c:pt idx="20">
                  <c:v>182.26291050462194</c:v>
                </c:pt>
                <c:pt idx="21">
                  <c:v>202.7025111265944</c:v>
                </c:pt>
                <c:pt idx="22">
                  <c:v>223.8774573734857</c:v>
                </c:pt>
                <c:pt idx="23">
                  <c:v>245.6399486730121</c:v>
                </c:pt>
                <c:pt idx="24">
                  <c:v>267.83810897241926</c:v>
                </c:pt>
                <c:pt idx="25">
                  <c:v>290.31837841808499</c:v>
                </c:pt>
                <c:pt idx="26">
                  <c:v>312.92787738953245</c:v>
                </c:pt>
                <c:pt idx="27">
                  <c:v>335.51669380610633</c:v>
                </c:pt>
                <c:pt idx="28">
                  <c:v>357.94004638259401</c:v>
                </c:pt>
                <c:pt idx="29">
                  <c:v>380.06027994695273</c:v>
                </c:pt>
                <c:pt idx="30">
                  <c:v>401.74865384947867</c:v>
                </c:pt>
                <c:pt idx="31">
                  <c:v>422.88689065070156</c:v>
                </c:pt>
                <c:pt idx="32">
                  <c:v>443.36845940347308</c:v>
                </c:pt>
                <c:pt idx="33">
                  <c:v>463.09957564597272</c:v>
                </c:pt>
                <c:pt idx="34">
                  <c:v>481.99990838466908</c:v>
                </c:pt>
                <c:pt idx="35">
                  <c:v>500.00299255531348</c:v>
                </c:pt>
                <c:pt idx="36">
                  <c:v>517.05635340168544</c:v>
                </c:pt>
                <c:pt idx="37">
                  <c:v>533.12135662514459</c:v>
                </c:pt>
                <c:pt idx="38">
                  <c:v>548.17280478580926</c:v>
                </c:pt>
                <c:pt idx="39">
                  <c:v>562.19830607498966</c:v>
                </c:pt>
                <c:pt idx="40">
                  <c:v>575.19744607500888</c:v>
                </c:pt>
                <c:pt idx="41">
                  <c:v>587.18079637840992</c:v>
                </c:pt>
                <c:pt idx="42">
                  <c:v>598.16879591139286</c:v>
                </c:pt>
                <c:pt idx="43">
                  <c:v>608.19054150866623</c:v>
                </c:pt>
                <c:pt idx="44">
                  <c:v>617.28252378219497</c:v>
                </c:pt>
                <c:pt idx="45">
                  <c:v>625.48734272241973</c:v>
                </c:pt>
                <c:pt idx="46">
                  <c:v>632.85243491231074</c:v>
                </c:pt>
                <c:pt idx="47">
                  <c:v>639.42884089389088</c:v>
                </c:pt>
                <c:pt idx="48">
                  <c:v>645.27003729340515</c:v>
                </c:pt>
                <c:pt idx="49">
                  <c:v>650.43085398193841</c:v>
                </c:pt>
                <c:pt idx="50">
                  <c:v>654.96649201800915</c:v>
                </c:pt>
                <c:pt idx="51">
                  <c:v>658.93165357175701</c:v>
                </c:pt>
                <c:pt idx="52">
                  <c:v>662.37979063305306</c:v>
                </c:pt>
                <c:pt idx="53">
                  <c:v>665.36247520087443</c:v>
                </c:pt>
                <c:pt idx="54">
                  <c:v>667.92888995364001</c:v>
                </c:pt>
                <c:pt idx="55">
                  <c:v>670.12543519522512</c:v>
                </c:pt>
                <c:pt idx="56">
                  <c:v>671.99544521413782</c:v>
                </c:pt>
                <c:pt idx="57">
                  <c:v>673.57900510989623</c:v>
                </c:pt>
                <c:pt idx="58">
                  <c:v>674.91285763031988</c:v>
                </c:pt>
                <c:pt idx="59">
                  <c:v>676.03038860233733</c:v>
                </c:pt>
                <c:pt idx="60">
                  <c:v>676.9616790840679</c:v>
                </c:pt>
                <c:pt idx="61">
                  <c:v>677.73361235984601</c:v>
                </c:pt>
                <c:pt idx="62">
                  <c:v>678.37002427514403</c:v>
                </c:pt>
                <c:pt idx="63">
                  <c:v>678.89188609225971</c:v>
                </c:pt>
                <c:pt idx="64">
                  <c:v>679.31750996608787</c:v>
                </c:pt>
                <c:pt idx="65">
                  <c:v>679.6627682204753</c:v>
                </c:pt>
                <c:pt idx="66">
                  <c:v>679.94131878286828</c:v>
                </c:pt>
                <c:pt idx="67">
                  <c:v>680.16483034882742</c:v>
                </c:pt>
                <c:pt idx="68">
                  <c:v>680.34320204784433</c:v>
                </c:pt>
                <c:pt idx="69">
                  <c:v>680.48477352666839</c:v>
                </c:pt>
                <c:pt idx="70">
                  <c:v>680.59652242461482</c:v>
                </c:pt>
                <c:pt idx="71">
                  <c:v>680.68424716502057</c:v>
                </c:pt>
                <c:pt idx="72">
                  <c:v>680.75273381472095</c:v>
                </c:pt>
                <c:pt idx="73">
                  <c:v>680.8059064632464</c:v>
                </c:pt>
                <c:pt idx="74">
                  <c:v>680.84696114592305</c:v>
                </c:pt>
                <c:pt idx="75">
                  <c:v>680.87848378577485</c:v>
                </c:pt>
                <c:pt idx="76">
                  <c:v>680.90255296745022</c:v>
                </c:pt>
                <c:pt idx="77">
                  <c:v>680.92082859431957</c:v>
                </c:pt>
                <c:pt idx="78">
                  <c:v>680.93462763084892</c:v>
                </c:pt>
                <c:pt idx="79">
                  <c:v>680.94498821041009</c:v>
                </c:pt>
                <c:pt idx="80">
                  <c:v>680.95272340765382</c:v>
                </c:pt>
                <c:pt idx="81">
                  <c:v>680.95846594754823</c:v>
                </c:pt>
                <c:pt idx="82">
                  <c:v>680.96270506203848</c:v>
                </c:pt>
                <c:pt idx="83">
                  <c:v>680.96581662048447</c:v>
                </c:pt>
                <c:pt idx="84">
                  <c:v>680.96808756045414</c:v>
                </c:pt>
                <c:pt idx="85">
                  <c:v>680.96973553839189</c:v>
                </c:pt>
                <c:pt idx="86">
                  <c:v>680.97092461092564</c:v>
                </c:pt>
                <c:pt idx="87">
                  <c:v>680.97177765148319</c:v>
                </c:pt>
                <c:pt idx="88">
                  <c:v>680.97238610660736</c:v>
                </c:pt>
                <c:pt idx="89">
                  <c:v>680.97281760395288</c:v>
                </c:pt>
                <c:pt idx="90">
                  <c:v>680.97312184063196</c:v>
                </c:pt>
                <c:pt idx="91">
                  <c:v>680.97333510684291</c:v>
                </c:pt>
                <c:pt idx="92">
                  <c:v>680.97348373556645</c:v>
                </c:pt>
                <c:pt idx="93">
                  <c:v>680.97358671413269</c:v>
                </c:pt>
                <c:pt idx="94">
                  <c:v>680.97365764700146</c:v>
                </c:pt>
                <c:pt idx="95">
                  <c:v>680.97370622034543</c:v>
                </c:pt>
                <c:pt idx="96">
                  <c:v>680.97373928709385</c:v>
                </c:pt>
                <c:pt idx="97">
                  <c:v>680.97376166509127</c:v>
                </c:pt>
                <c:pt idx="98">
                  <c:v>680.97377672007985</c:v>
                </c:pt>
                <c:pt idx="99">
                  <c:v>680.97378678852419</c:v>
                </c:pt>
                <c:pt idx="100">
                  <c:v>680.97379348213315</c:v>
                </c:pt>
                <c:pt idx="101">
                  <c:v>680.97379790564923</c:v>
                </c:pt>
                <c:pt idx="102">
                  <c:v>680.97380081152778</c:v>
                </c:pt>
                <c:pt idx="103">
                  <c:v>680.97380270903432</c:v>
                </c:pt>
                <c:pt idx="104">
                  <c:v>680.97380394065897</c:v>
                </c:pt>
                <c:pt idx="105">
                  <c:v>680.97380473527278</c:v>
                </c:pt>
                <c:pt idx="106">
                  <c:v>680.97380524484981</c:v>
                </c:pt>
                <c:pt idx="107">
                  <c:v>680.97380556966255</c:v>
                </c:pt>
                <c:pt idx="108">
                  <c:v>680.97380577545005</c:v>
                </c:pt>
                <c:pt idx="109">
                  <c:v>680.97380590503701</c:v>
                </c:pt>
                <c:pt idx="110">
                  <c:v>680.97380598614313</c:v>
                </c:pt>
                <c:pt idx="111">
                  <c:v>680.97380603659644</c:v>
                </c:pt>
                <c:pt idx="112">
                  <c:v>680.97380606778961</c:v>
                </c:pt>
                <c:pt idx="113">
                  <c:v>680.97380608695698</c:v>
                </c:pt>
                <c:pt idx="114">
                  <c:v>680.97380609866252</c:v>
                </c:pt>
                <c:pt idx="115">
                  <c:v>680.97380610576704</c:v>
                </c:pt>
                <c:pt idx="116">
                  <c:v>680.97380611005235</c:v>
                </c:pt>
                <c:pt idx="117">
                  <c:v>680.97380611262133</c:v>
                </c:pt>
                <c:pt idx="118">
                  <c:v>680.97380611415167</c:v>
                </c:pt>
                <c:pt idx="119">
                  <c:v>680.97380611505776</c:v>
                </c:pt>
                <c:pt idx="120">
                  <c:v>680.97380611559083</c:v>
                </c:pt>
                <c:pt idx="121">
                  <c:v>680.97380611590245</c:v>
                </c:pt>
                <c:pt idx="122">
                  <c:v>680.97380611608355</c:v>
                </c:pt>
                <c:pt idx="123">
                  <c:v>680.97380611618814</c:v>
                </c:pt>
                <c:pt idx="124">
                  <c:v>680.97380611624817</c:v>
                </c:pt>
                <c:pt idx="125">
                  <c:v>680.97380611628228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30-44B2-8B56-02126FE5FC5E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S12'!$E$126:$E$251</c:f>
              <c:numCache>
                <c:formatCode>0</c:formatCode>
                <c:ptCount val="126"/>
                <c:pt idx="0">
                  <c:v>51.109328848014002</c:v>
                </c:pt>
                <c:pt idx="1">
                  <c:v>51.121527091181974</c:v>
                </c:pt>
                <c:pt idx="2">
                  <c:v>51.155259694724805</c:v>
                </c:pt>
                <c:pt idx="3">
                  <c:v>51.209079951168292</c:v>
                </c:pt>
                <c:pt idx="4">
                  <c:v>51.282261834415067</c:v>
                </c:pt>
                <c:pt idx="5">
                  <c:v>51.374311193606445</c:v>
                </c:pt>
                <c:pt idx="6">
                  <c:v>53.27294639630793</c:v>
                </c:pt>
                <c:pt idx="7">
                  <c:v>56.840466098809657</c:v>
                </c:pt>
                <c:pt idx="8">
                  <c:v>61.970581757262721</c:v>
                </c:pt>
                <c:pt idx="9">
                  <c:v>68.576200126380172</c:v>
                </c:pt>
                <c:pt idx="10">
                  <c:v>76.57375183571969</c:v>
                </c:pt>
                <c:pt idx="11">
                  <c:v>85.87850975668573</c:v>
                </c:pt>
                <c:pt idx="12">
                  <c:v>96.402933925015077</c:v>
                </c:pt>
                <c:pt idx="13">
                  <c:v>108.05622047429961</c:v>
                </c:pt>
                <c:pt idx="14">
                  <c:v>120.74442975865838</c:v>
                </c:pt>
                <c:pt idx="15">
                  <c:v>134.37092582256889</c:v>
                </c:pt>
                <c:pt idx="16">
                  <c:v>148.83699280836123</c:v>
                </c:pt>
                <c:pt idx="17">
                  <c:v>164.04255187532573</c:v>
                </c:pt>
                <c:pt idx="18">
                  <c:v>179.8869304375973</c:v>
                </c:pt>
                <c:pt idx="19">
                  <c:v>196.26965066128065</c:v>
                </c:pt>
                <c:pt idx="20">
                  <c:v>213.0912130333864</c:v>
                </c:pt>
                <c:pt idx="21">
                  <c:v>230.25385650010878</c:v>
                </c:pt>
                <c:pt idx="22">
                  <c:v>247.6622806503533</c:v>
                </c:pt>
                <c:pt idx="23">
                  <c:v>265.22431844312842</c:v>
                </c:pt>
                <c:pt idx="24">
                  <c:v>282.85155043934441</c:v>
                </c:pt>
                <c:pt idx="25">
                  <c:v>300.45985361154493</c:v>
                </c:pt>
                <c:pt idx="26">
                  <c:v>317.96987968298032</c:v>
                </c:pt>
                <c:pt idx="27">
                  <c:v>335.30745964982299</c:v>
                </c:pt>
                <c:pt idx="28">
                  <c:v>352.40393269656022</c:v>
                </c:pt>
                <c:pt idx="29">
                  <c:v>369.19639913689304</c:v>
                </c:pt>
                <c:pt idx="30">
                  <c:v>385.62789830380353</c:v>
                </c:pt>
                <c:pt idx="31">
                  <c:v>401.64751347128708</c:v>
                </c:pt>
                <c:pt idx="32">
                  <c:v>417.21040691321002</c:v>
                </c:pt>
                <c:pt idx="33">
                  <c:v>432.27778908859733</c:v>
                </c:pt>
                <c:pt idx="34">
                  <c:v>446.81682668514622</c:v>
                </c:pt>
                <c:pt idx="35">
                  <c:v>460.80049485345057</c:v>
                </c:pt>
                <c:pt idx="36">
                  <c:v>474.20737942476234</c:v>
                </c:pt>
                <c:pt idx="37">
                  <c:v>487.02143522887781</c:v>
                </c:pt>
                <c:pt idx="38">
                  <c:v>499.23170682147133</c:v>
                </c:pt>
                <c:pt idx="39">
                  <c:v>510.83201799970624</c:v>
                </c:pt>
                <c:pt idx="40">
                  <c:v>521.82063644040647</c:v>
                </c:pt>
                <c:pt idx="41">
                  <c:v>532.19991964725011</c:v>
                </c:pt>
                <c:pt idx="42">
                  <c:v>541.97594815414504</c:v>
                </c:pt>
                <c:pt idx="43">
                  <c:v>551.15815161369062</c:v>
                </c:pt>
                <c:pt idx="44">
                  <c:v>559.75893301549058</c:v>
                </c:pt>
                <c:pt idx="45">
                  <c:v>567.79329584214213</c:v>
                </c:pt>
                <c:pt idx="46">
                  <c:v>575.27847849401667</c:v>
                </c:pt>
                <c:pt idx="47">
                  <c:v>582.23359980998259</c:v>
                </c:pt>
                <c:pt idx="48">
                  <c:v>588.67931899195435</c:v>
                </c:pt>
                <c:pt idx="49">
                  <c:v>594.63751271757019</c:v>
                </c:pt>
                <c:pt idx="50">
                  <c:v>600.13097170750575</c:v>
                </c:pt>
                <c:pt idx="51">
                  <c:v>605.18311851079568</c:v>
                </c:pt>
                <c:pt idx="52">
                  <c:v>609.81774779077273</c:v>
                </c:pt>
                <c:pt idx="53">
                  <c:v>614.05878994231534</c:v>
                </c:pt>
                <c:pt idx="54">
                  <c:v>617.93009845317533</c:v>
                </c:pt>
                <c:pt idx="55">
                  <c:v>621.45526104222199</c:v>
                </c:pt>
                <c:pt idx="56">
                  <c:v>624.65743426822974</c:v>
                </c:pt>
                <c:pt idx="57">
                  <c:v>627.5592010059795</c:v>
                </c:pt>
                <c:pt idx="58">
                  <c:v>630.18244993258463</c:v>
                </c:pt>
                <c:pt idx="59">
                  <c:v>632.54827595571146</c:v>
                </c:pt>
                <c:pt idx="60">
                  <c:v>634.67690034567693</c:v>
                </c:pt>
                <c:pt idx="61">
                  <c:v>636.58760920338386</c:v>
                </c:pt>
                <c:pt idx="62">
                  <c:v>638.29870880334647</c:v>
                </c:pt>
                <c:pt idx="63">
                  <c:v>639.82749629279249</c:v>
                </c:pt>
                <c:pt idx="64">
                  <c:v>641.19024420083906</c:v>
                </c:pt>
                <c:pt idx="65">
                  <c:v>642.40219721260951</c:v>
                </c:pt>
                <c:pt idx="66">
                  <c:v>643.47757968838221</c:v>
                </c:pt>
                <c:pt idx="67">
                  <c:v>644.42961245387016</c:v>
                </c:pt>
                <c:pt idx="68">
                  <c:v>645.27053745102444</c:v>
                </c:pt>
                <c:pt idx="69">
                  <c:v>646.01164891595397</c:v>
                </c:pt>
                <c:pt idx="70">
                  <c:v>646.66332983844575</c:v>
                </c:pt>
                <c:pt idx="71">
                  <c:v>647.23509255316844</c:v>
                </c:pt>
                <c:pt idx="72">
                  <c:v>647.73562241322145</c:v>
                </c:pt>
                <c:pt idx="73">
                  <c:v>648.17282359978856</c:v>
                </c:pt>
                <c:pt idx="74">
                  <c:v>648.55386622512447</c:v>
                </c:pt>
                <c:pt idx="75">
                  <c:v>648.88523398806558</c:v>
                </c:pt>
                <c:pt idx="76">
                  <c:v>649.17277174015999</c:v>
                </c:pt>
                <c:pt idx="77">
                  <c:v>649.42173241505657</c:v>
                </c:pt>
                <c:pt idx="78">
                  <c:v>649.6368228629874</c:v>
                </c:pt>
                <c:pt idx="79">
                  <c:v>649.82224821524301</c:v>
                </c:pt>
                <c:pt idx="80">
                  <c:v>649.98175447996368</c:v>
                </c:pt>
                <c:pt idx="81">
                  <c:v>650.11866914002007</c:v>
                </c:pt>
                <c:pt idx="82">
                  <c:v>650.2359395861082</c:v>
                </c:pt>
                <c:pt idx="83">
                  <c:v>650.33616927343837</c:v>
                </c:pt>
                <c:pt idx="84">
                  <c:v>650.42165153873123</c:v>
                </c:pt>
                <c:pt idx="85">
                  <c:v>650.49440105588303</c:v>
                </c:pt>
                <c:pt idx="86">
                  <c:v>650.55618294399187</c:v>
                </c:pt>
                <c:pt idx="87">
                  <c:v>650.60853957085055</c:v>
                </c:pt>
                <c:pt idx="88">
                  <c:v>650.65281511896319</c:v>
                </c:pt>
                <c:pt idx="89">
                  <c:v>650.69017800013091</c:v>
                </c:pt>
                <c:pt idx="90">
                  <c:v>650.72164121916126</c:v>
                </c:pt>
                <c:pt idx="91">
                  <c:v>650.74808079779871</c:v>
                </c:pt>
                <c:pt idx="92">
                  <c:v>650.77025237703617</c:v>
                </c:pt>
                <c:pt idx="93">
                  <c:v>650.78880612002592</c:v>
                </c:pt>
                <c:pt idx="94">
                  <c:v>650.8043000393078</c:v>
                </c:pt>
                <c:pt idx="95">
                  <c:v>650.81721187143955</c:v>
                </c:pt>
                <c:pt idx="96">
                  <c:v>650.82794961972331</c:v>
                </c:pt>
                <c:pt idx="97">
                  <c:v>650.83686088193679</c:v>
                </c:pt>
                <c:pt idx="98">
                  <c:v>650.8442410751037</c:v>
                </c:pt>
                <c:pt idx="99">
                  <c:v>650.85034066365256</c:v>
                </c:pt>
                <c:pt idx="100">
                  <c:v>650.85537149106972</c:v>
                </c:pt>
                <c:pt idx="101">
                  <c:v>650.85951230854494</c:v>
                </c:pt>
                <c:pt idx="102">
                  <c:v>650.86291358732774</c:v>
                </c:pt>
                <c:pt idx="103">
                  <c:v>650.86570169469576</c:v>
                </c:pt>
                <c:pt idx="104">
                  <c:v>650.86798250671097</c:v>
                </c:pt>
                <c:pt idx="105">
                  <c:v>650.86984452439867</c:v>
                </c:pt>
                <c:pt idx="106">
                  <c:v>650.87136155369944</c:v>
                </c:pt>
                <c:pt idx="107">
                  <c:v>650.87259500357766</c:v>
                </c:pt>
                <c:pt idx="108">
                  <c:v>650.87359585105014</c:v>
                </c:pt>
                <c:pt idx="109">
                  <c:v>650.87440631666277</c:v>
                </c:pt>
                <c:pt idx="110">
                  <c:v>650.8750612890924</c:v>
                </c:pt>
                <c:pt idx="111">
                  <c:v>650.87558953309167</c:v>
                </c:pt>
                <c:pt idx="112">
                  <c:v>650.87601471093217</c:v>
                </c:pt>
                <c:pt idx="113">
                  <c:v>650.87635624380539</c:v>
                </c:pt>
                <c:pt idx="114">
                  <c:v>650.87663003631371</c:v>
                </c:pt>
                <c:pt idx="115">
                  <c:v>650.87684908419806</c:v>
                </c:pt>
                <c:pt idx="116">
                  <c:v>650.87702398278054</c:v>
                </c:pt>
                <c:pt idx="117">
                  <c:v>650.87716335123662</c:v>
                </c:pt>
                <c:pt idx="118">
                  <c:v>650.87727418571626</c:v>
                </c:pt>
                <c:pt idx="119">
                  <c:v>650.87736215249458</c:v>
                </c:pt>
                <c:pt idx="120">
                  <c:v>650.87743183071882</c:v>
                </c:pt>
                <c:pt idx="121">
                  <c:v>650.8774869129104</c:v>
                </c:pt>
                <c:pt idx="122">
                  <c:v>650.87753037016057</c:v>
                </c:pt>
                <c:pt idx="123">
                  <c:v>650.87756458789829</c:v>
                </c:pt>
                <c:pt idx="124">
                  <c:v>650.87759147719669</c:v>
                </c:pt>
                <c:pt idx="125">
                  <c:v>650.877612565802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130-44B2-8B56-02126FE5FC5E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S12'!$E$126:$E$251</c:f>
              <c:numCache>
                <c:formatCode>0</c:formatCode>
                <c:ptCount val="126"/>
                <c:pt idx="0">
                  <c:v>57.101459732370927</c:v>
                </c:pt>
                <c:pt idx="1">
                  <c:v>57.13451644699353</c:v>
                </c:pt>
                <c:pt idx="2">
                  <c:v>57.210700962164083</c:v>
                </c:pt>
                <c:pt idx="3">
                  <c:v>57.321262037343899</c:v>
                </c:pt>
                <c:pt idx="4">
                  <c:v>57.462411655071946</c:v>
                </c:pt>
                <c:pt idx="5">
                  <c:v>57.631755278294008</c:v>
                </c:pt>
                <c:pt idx="6">
                  <c:v>60.619209039654038</c:v>
                </c:pt>
                <c:pt idx="7">
                  <c:v>65.555156051092126</c:v>
                </c:pt>
                <c:pt idx="8">
                  <c:v>72.119779267649278</c:v>
                </c:pt>
                <c:pt idx="9">
                  <c:v>80.108177172656724</c:v>
                </c:pt>
                <c:pt idx="10">
                  <c:v>89.359582599436521</c:v>
                </c:pt>
                <c:pt idx="11">
                  <c:v>99.735875518657167</c:v>
                </c:pt>
                <c:pt idx="12">
                  <c:v>111.11255309452474</c:v>
                </c:pt>
                <c:pt idx="13">
                  <c:v>123.37432416917284</c:v>
                </c:pt>
                <c:pt idx="14">
                  <c:v>136.41278713069676</c:v>
                </c:pt>
                <c:pt idx="15">
                  <c:v>150.12516389722663</c:v>
                </c:pt>
                <c:pt idx="16">
                  <c:v>164.41361128134906</c:v>
                </c:pt>
                <c:pt idx="17">
                  <c:v>179.18486291372022</c:v>
                </c:pt>
                <c:pt idx="18">
                  <c:v>194.35006448197942</c:v>
                </c:pt>
                <c:pt idx="19">
                  <c:v>209.82472142119025</c:v>
                </c:pt>
                <c:pt idx="20">
                  <c:v>225.52870925366784</c:v>
                </c:pt>
                <c:pt idx="21">
                  <c:v>241.38631488871681</c:v>
                </c:pt>
                <c:pt idx="22">
                  <c:v>257.32628827862357</c:v>
                </c:pt>
                <c:pt idx="23">
                  <c:v>273.28189090316772</c:v>
                </c:pt>
                <c:pt idx="24">
                  <c:v>289.19093224002262</c:v>
                </c:pt>
                <c:pt idx="25">
                  <c:v>304.99578858059897</c:v>
                </c:pt>
                <c:pt idx="26">
                  <c:v>320.6434007993754</c:v>
                </c:pt>
                <c:pt idx="27">
                  <c:v>336.08524929844248</c:v>
                </c:pt>
                <c:pt idx="28">
                  <c:v>351.27730552617101</c:v>
                </c:pt>
                <c:pt idx="29">
                  <c:v>366.17996033637047</c:v>
                </c:pt>
                <c:pt idx="30">
                  <c:v>380.75793009533749</c:v>
                </c:pt>
                <c:pt idx="31">
                  <c:v>394.98014191513937</c:v>
                </c:pt>
                <c:pt idx="32">
                  <c:v>408.81959973134354</c:v>
                </c:pt>
                <c:pt idx="33">
                  <c:v>422.25323318015376</c:v>
                </c:pt>
                <c:pt idx="34">
                  <c:v>435.26173138404351</c:v>
                </c:pt>
                <c:pt idx="35">
                  <c:v>447.82936384212474</c:v>
                </c:pt>
                <c:pt idx="36">
                  <c:v>459.94379065378314</c:v>
                </c:pt>
                <c:pt idx="37">
                  <c:v>471.59586429143661</c:v>
                </c:pt>
                <c:pt idx="38">
                  <c:v>482.77942508864442</c:v>
                </c:pt>
                <c:pt idx="39">
                  <c:v>493.4910925301524</c:v>
                </c:pt>
                <c:pt idx="40">
                  <c:v>503.7300543266316</c:v>
                </c:pt>
                <c:pt idx="41">
                  <c:v>513.49785513402571</c:v>
                </c:pt>
                <c:pt idx="42">
                  <c:v>522.79818664007848</c:v>
                </c:pt>
                <c:pt idx="43">
                  <c:v>531.63668059277404</c:v>
                </c:pt>
                <c:pt idx="44">
                  <c:v>540.02070619062124</c:v>
                </c:pt>
                <c:pt idx="45">
                  <c:v>547.95917309610252</c:v>
                </c:pt>
                <c:pt idx="46">
                  <c:v>555.46234117392157</c:v>
                </c:pt>
                <c:pt idx="47">
                  <c:v>562.54163789732775</c:v>
                </c:pt>
                <c:pt idx="48">
                  <c:v>569.20948421088474</c:v>
                </c:pt>
                <c:pt idx="49">
                  <c:v>575.47912948829537</c:v>
                </c:pt>
                <c:pt idx="50">
                  <c:v>581.36449608081864</c:v>
                </c:pt>
                <c:pt idx="51">
                  <c:v>586.88003381661258</c:v>
                </c:pt>
                <c:pt idx="52">
                  <c:v>592.04058468495032</c:v>
                </c:pt>
                <c:pt idx="53">
                  <c:v>596.86125782242107</c:v>
                </c:pt>
                <c:pt idx="54">
                  <c:v>601.35731481142352</c:v>
                </c:pt>
                <c:pt idx="55">
                  <c:v>605.54406520481871</c:v>
                </c:pt>
                <c:pt idx="56">
                  <c:v>609.43677210461317</c:v>
                </c:pt>
                <c:pt idx="57">
                  <c:v>613.05056754701559</c:v>
                </c:pt>
                <c:pt idx="58">
                  <c:v>616.40037738092894</c:v>
                </c:pt>
                <c:pt idx="59">
                  <c:v>619.50085527163128</c:v>
                </c:pt>
                <c:pt idx="60">
                  <c:v>622.36632541568565</c:v>
                </c:pt>
                <c:pt idx="61">
                  <c:v>625.01073351649052</c:v>
                </c:pt>
                <c:pt idx="62">
                  <c:v>627.44760554181391</c:v>
                </c:pt>
                <c:pt idx="63">
                  <c:v>629.69001376454958</c:v>
                </c:pt>
                <c:pt idx="64">
                  <c:v>631.75054957514317</c:v>
                </c:pt>
                <c:pt idx="65">
                  <c:v>633.64130254801421</c:v>
                </c:pt>
                <c:pt idx="66">
                  <c:v>635.37384524417598</c:v>
                </c:pt>
                <c:pt idx="67">
                  <c:v>636.9592232374539</c:v>
                </c:pt>
                <c:pt idx="68">
                  <c:v>638.40794986156629</c:v>
                </c:pt>
                <c:pt idx="69">
                  <c:v>639.73000518921071</c:v>
                </c:pt>
                <c:pt idx="70">
                  <c:v>640.93483877159269</c:v>
                </c:pt>
                <c:pt idx="71">
                  <c:v>642.03137568691113</c:v>
                </c:pt>
                <c:pt idx="72">
                  <c:v>643.02802546867474</c:v>
                </c:pt>
                <c:pt idx="73">
                  <c:v>643.93269350879359</c:v>
                </c:pt>
                <c:pt idx="74">
                  <c:v>644.75279455573582</c:v>
                </c:pt>
                <c:pt idx="75">
                  <c:v>645.49526795419831</c:v>
                </c:pt>
                <c:pt idx="76">
                  <c:v>646.16659429932849</c:v>
                </c:pt>
                <c:pt idx="77">
                  <c:v>646.77281320520399</c:v>
                </c:pt>
                <c:pt idx="78">
                  <c:v>647.31954191371881</c:v>
                </c:pt>
                <c:pt idx="79">
                  <c:v>647.81199449596568</c:v>
                </c:pt>
                <c:pt idx="80">
                  <c:v>648.25500142342707</c:v>
                </c:pt>
                <c:pt idx="81">
                  <c:v>648.65302931059409</c:v>
                </c:pt>
                <c:pt idx="82">
                  <c:v>649.01020065387229</c:v>
                </c:pt>
                <c:pt idx="83">
                  <c:v>649.33031341368621</c:v>
                </c:pt>
                <c:pt idx="84">
                  <c:v>649.61686030745989</c:v>
                </c:pt>
                <c:pt idx="85">
                  <c:v>649.87304770057767</c:v>
                </c:pt>
                <c:pt idx="86">
                  <c:v>650.10181400046531</c:v>
                </c:pt>
                <c:pt idx="87">
                  <c:v>650.30584747557123</c:v>
                </c:pt>
                <c:pt idx="88">
                  <c:v>650.48760343625656</c:v>
                </c:pt>
                <c:pt idx="89">
                  <c:v>650.64932072846193</c:v>
                </c:pt>
                <c:pt idx="90">
                  <c:v>650.79303750351391</c:v>
                </c:pt>
                <c:pt idx="91">
                  <c:v>650.92060623863517</c:v>
                </c:pt>
                <c:pt idx="92">
                  <c:v>651.03370799266236</c:v>
                </c:pt>
                <c:pt idx="93">
                  <c:v>651.13386589023332</c:v>
                </c:pt>
                <c:pt idx="94">
                  <c:v>651.22245783533151</c:v>
                </c:pt>
                <c:pt idx="95">
                  <c:v>651.30072846165842</c:v>
                </c:pt>
                <c:pt idx="96">
                  <c:v>651.36980033290433</c:v>
                </c:pt>
                <c:pt idx="97">
                  <c:v>651.43068441068783</c:v>
                </c:pt>
                <c:pt idx="98">
                  <c:v>651.48428981180859</c:v>
                </c:pt>
                <c:pt idx="99">
                  <c:v>651.53143287957494</c:v>
                </c:pt>
                <c:pt idx="100">
                  <c:v>651.57284559641471</c:v>
                </c:pt>
                <c:pt idx="101">
                  <c:v>651.60918336680481</c:v>
                </c:pt>
                <c:pt idx="102">
                  <c:v>651.64103220085042</c:v>
                </c:pt>
                <c:pt idx="103">
                  <c:v>651.66891532965553</c:v>
                </c:pt>
                <c:pt idx="104">
                  <c:v>651.69329928402635</c:v>
                </c:pt>
                <c:pt idx="105">
                  <c:v>651.71459946808261</c:v>
                </c:pt>
                <c:pt idx="106">
                  <c:v>651.7331852590836</c:v>
                </c:pt>
                <c:pt idx="107">
                  <c:v>651.74938466424157</c:v>
                </c:pt>
                <c:pt idx="108">
                  <c:v>651.76348856454945</c:v>
                </c:pt>
                <c:pt idx="109">
                  <c:v>651.7757545747271</c:v>
                </c:pt>
                <c:pt idx="110">
                  <c:v>651.7864105473268</c:v>
                </c:pt>
                <c:pt idx="111">
                  <c:v>651.79565774786795</c:v>
                </c:pt>
                <c:pt idx="112">
                  <c:v>651.80367372662363</c:v>
                </c:pt>
                <c:pt idx="113">
                  <c:v>651.81061491137825</c:v>
                </c:pt>
                <c:pt idx="114">
                  <c:v>651.81661894413787</c:v>
                </c:pt>
                <c:pt idx="115">
                  <c:v>651.82180678343127</c:v>
                </c:pt>
                <c:pt idx="116">
                  <c:v>651.8262845924919</c:v>
                </c:pt>
                <c:pt idx="117">
                  <c:v>651.83014543228353</c:v>
                </c:pt>
                <c:pt idx="118">
                  <c:v>651.83347077703274</c:v>
                </c:pt>
                <c:pt idx="119">
                  <c:v>651.83633186866814</c:v>
                </c:pt>
                <c:pt idx="120">
                  <c:v>651.83879092534528</c:v>
                </c:pt>
                <c:pt idx="121">
                  <c:v>651.8409022180731</c:v>
                </c:pt>
                <c:pt idx="122">
                  <c:v>651.84271302833565</c:v>
                </c:pt>
                <c:pt idx="123">
                  <c:v>651.84426449855187</c:v>
                </c:pt>
                <c:pt idx="124">
                  <c:v>651.84559238621432</c:v>
                </c:pt>
                <c:pt idx="125">
                  <c:v>651.84672773160923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130-44B2-8B56-02126FE5FC5E}"/>
            </c:ext>
          </c:extLst>
        </c:ser>
        <c:ser>
          <c:idx val="3"/>
          <c:order val="3"/>
          <c:tx>
            <c:v>2,5 mm 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S12'!$E$126:$E$251</c:f>
              <c:numCache>
                <c:formatCode>0</c:formatCode>
                <c:ptCount val="126"/>
                <c:pt idx="0">
                  <c:v>52.375339846635939</c:v>
                </c:pt>
                <c:pt idx="1">
                  <c:v>52.424285243098893</c:v>
                </c:pt>
                <c:pt idx="2">
                  <c:v>52.527116238762119</c:v>
                </c:pt>
                <c:pt idx="3">
                  <c:v>52.669564044075059</c:v>
                </c:pt>
                <c:pt idx="4">
                  <c:v>52.845901672678792</c:v>
                </c:pt>
                <c:pt idx="5">
                  <c:v>53.052634469288478</c:v>
                </c:pt>
                <c:pt idx="6">
                  <c:v>56.435840204296142</c:v>
                </c:pt>
                <c:pt idx="7">
                  <c:v>61.683446945108358</c:v>
                </c:pt>
                <c:pt idx="8">
                  <c:v>68.405286404530443</c:v>
                </c:pt>
                <c:pt idx="9">
                  <c:v>76.369999603899942</c:v>
                </c:pt>
                <c:pt idx="10">
                  <c:v>85.407157491306975</c:v>
                </c:pt>
                <c:pt idx="11">
                  <c:v>95.378131533054102</c:v>
                </c:pt>
                <c:pt idx="12">
                  <c:v>106.16377834244304</c:v>
                </c:pt>
                <c:pt idx="13">
                  <c:v>117.65825612820186</c:v>
                </c:pt>
                <c:pt idx="14">
                  <c:v>129.76557773448116</c:v>
                </c:pt>
                <c:pt idx="15">
                  <c:v>142.39754909096121</c:v>
                </c:pt>
                <c:pt idx="16">
                  <c:v>155.47247183163876</c:v>
                </c:pt>
                <c:pt idx="17">
                  <c:v>168.91429375391448</c:v>
                </c:pt>
                <c:pt idx="18">
                  <c:v>182.65203329246975</c:v>
                </c:pt>
                <c:pt idx="19">
                  <c:v>196.61937670765093</c:v>
                </c:pt>
                <c:pt idx="20">
                  <c:v>210.75438617013111</c:v>
                </c:pt>
                <c:pt idx="21">
                  <c:v>224.99927962697353</c:v>
                </c:pt>
                <c:pt idx="22">
                  <c:v>239.30025699682454</c:v>
                </c:pt>
                <c:pt idx="23">
                  <c:v>253.60735578537566</c:v>
                </c:pt>
                <c:pt idx="24">
                  <c:v>267.87432473182309</c:v>
                </c:pt>
                <c:pt idx="25">
                  <c:v>282.05850776378594</c:v>
                </c:pt>
                <c:pt idx="26">
                  <c:v>296.12073303233319</c:v>
                </c:pt>
                <c:pt idx="27">
                  <c:v>310.02520352929952</c:v>
                </c:pt>
                <c:pt idx="28">
                  <c:v>323.73938700919251</c:v>
                </c:pt>
                <c:pt idx="29">
                  <c:v>337.23390380886286</c:v>
                </c:pt>
                <c:pt idx="30">
                  <c:v>350.48241178482954</c:v>
                </c:pt>
                <c:pt idx="31">
                  <c:v>363.46148804080707</c:v>
                </c:pt>
                <c:pt idx="32">
                  <c:v>376.15050744438423</c:v>
                </c:pt>
                <c:pt idx="33">
                  <c:v>388.5315181650563</c:v>
                </c:pt>
                <c:pt idx="34">
                  <c:v>400.5891146295267</c:v>
                </c:pt>
                <c:pt idx="35">
                  <c:v>412.31030840124782</c:v>
                </c:pt>
                <c:pt idx="36">
                  <c:v>423.68439756201815</c:v>
                </c:pt>
                <c:pt idx="37">
                  <c:v>434.70283521346562</c:v>
                </c:pt>
                <c:pt idx="38">
                  <c:v>445.35909773234698</c:v>
                </c:pt>
                <c:pt idx="39">
                  <c:v>455.64855341133978</c:v>
                </c:pt>
                <c:pt idx="40">
                  <c:v>465.56833210058392</c:v>
                </c:pt>
                <c:pt idx="41">
                  <c:v>475.11719643800689</c:v>
                </c:pt>
                <c:pt idx="42">
                  <c:v>484.29541522119376</c:v>
                </c:pt>
                <c:pt idx="43">
                  <c:v>493.10463943234623</c:v>
                </c:pt>
                <c:pt idx="44">
                  <c:v>501.54778138259155</c:v>
                </c:pt>
                <c:pt idx="45">
                  <c:v>509.62889739392529</c:v>
                </c:pt>
                <c:pt idx="46">
                  <c:v>517.35307438767688</c:v>
                </c:pt>
                <c:pt idx="47">
                  <c:v>524.72632069853148</c:v>
                </c:pt>
                <c:pt idx="48">
                  <c:v>531.75546138364825</c:v>
                </c:pt>
                <c:pt idx="49">
                  <c:v>538.44803824797862</c:v>
                </c:pt>
                <c:pt idx="50">
                  <c:v>544.81221476001531</c:v>
                </c:pt>
                <c:pt idx="51">
                  <c:v>550.85668598735106</c:v>
                </c:pt>
                <c:pt idx="52">
                  <c:v>556.59059363895517</c:v>
                </c:pt>
                <c:pt idx="53">
                  <c:v>562.02344626119884</c:v>
                </c:pt>
                <c:pt idx="54">
                  <c:v>567.16504459761916</c:v>
                </c:pt>
                <c:pt idx="55">
                  <c:v>572.02541208830746</c:v>
                </c:pt>
                <c:pt idx="56">
                  <c:v>576.61473045371292</c:v>
                </c:pt>
                <c:pt idx="57">
                  <c:v>580.9432802796199</c:v>
                </c:pt>
                <c:pt idx="58">
                  <c:v>585.0213864950598</c:v>
                </c:pt>
                <c:pt idx="59">
                  <c:v>588.85936861289417</c:v>
                </c:pt>
                <c:pt idx="60">
                  <c:v>592.46749558373358</c:v>
                </c:pt>
                <c:pt idx="61">
                  <c:v>595.8559450975664</c:v>
                </c:pt>
                <c:pt idx="62">
                  <c:v>599.03476715391469</c:v>
                </c:pt>
                <c:pt idx="63">
                  <c:v>602.01385171031473</c:v>
                </c:pt>
                <c:pt idx="64">
                  <c:v>604.80290021034489</c:v>
                </c:pt>
                <c:pt idx="65">
                  <c:v>607.41140078608032</c:v>
                </c:pt>
                <c:pt idx="66">
                  <c:v>609.8486069256378</c:v>
                </c:pt>
                <c:pt idx="67">
                  <c:v>612.12351939416499</c:v>
                </c:pt>
                <c:pt idx="68">
                  <c:v>614.244871196095</c:v>
                </c:pt>
                <c:pt idx="69">
                  <c:v>616.22111536753391</c:v>
                </c:pt>
                <c:pt idx="70">
                  <c:v>618.0604153901412</c:v>
                </c:pt>
                <c:pt idx="71">
                  <c:v>619.77063802159455</c:v>
                </c:pt>
                <c:pt idx="72">
                  <c:v>621.35934834259206</c:v>
                </c:pt>
                <c:pt idx="73">
                  <c:v>622.83380682614552</c:v>
                </c:pt>
                <c:pt idx="74">
                  <c:v>624.20096824153973</c:v>
                </c:pt>
                <c:pt idx="75">
                  <c:v>625.46748221262203</c:v>
                </c:pt>
                <c:pt idx="76">
                  <c:v>626.63969525793107</c:v>
                </c:pt>
                <c:pt idx="77">
                  <c:v>627.72365414843091</c:v>
                </c:pt>
                <c:pt idx="78">
                  <c:v>628.72511042720816</c:v>
                </c:pt>
                <c:pt idx="79">
                  <c:v>629.64952594427939</c:v>
                </c:pt>
                <c:pt idx="80">
                  <c:v>630.50207926857991</c:v>
                </c:pt>
                <c:pt idx="81">
                  <c:v>631.28767284815899</c:v>
                </c:pt>
                <c:pt idx="82">
                  <c:v>632.01094079852805</c:v>
                </c:pt>
                <c:pt idx="83">
                  <c:v>632.67625720792842</c:v>
                </c:pt>
                <c:pt idx="84">
                  <c:v>633.28774485693793</c:v>
                </c:pt>
                <c:pt idx="85">
                  <c:v>633.84928425828173</c:v>
                </c:pt>
                <c:pt idx="86">
                  <c:v>634.36452293090611</c:v>
                </c:pt>
                <c:pt idx="87">
                  <c:v>634.83688483026719</c:v>
                </c:pt>
                <c:pt idx="88">
                  <c:v>635.26957986437208</c:v>
                </c:pt>
                <c:pt idx="89">
                  <c:v>635.66561343234252</c:v>
                </c:pt>
                <c:pt idx="90">
                  <c:v>636.0277959291451</c:v>
                </c:pt>
                <c:pt idx="91">
                  <c:v>636.35875216663658</c:v>
                </c:pt>
                <c:pt idx="92">
                  <c:v>636.66093066718668</c:v>
                </c:pt>
                <c:pt idx="93">
                  <c:v>636.93661279187677</c:v>
                </c:pt>
                <c:pt idx="94">
                  <c:v>637.18792167061781</c:v>
                </c:pt>
                <c:pt idx="95">
                  <c:v>637.41683090649599</c:v>
                </c:pt>
                <c:pt idx="96">
                  <c:v>637.62517303123923</c:v>
                </c:pt>
                <c:pt idx="97">
                  <c:v>637.81464769291767</c:v>
                </c:pt>
                <c:pt idx="98">
                  <c:v>637.9868295608527</c:v>
                </c:pt>
                <c:pt idx="99">
                  <c:v>638.14317593622059</c:v>
                </c:pt>
                <c:pt idx="100">
                  <c:v>638.28503406002392</c:v>
                </c:pt>
                <c:pt idx="101">
                  <c:v>638.41364811296853</c:v>
                </c:pt>
                <c:pt idx="102">
                  <c:v>638.53016590435016</c:v>
                </c:pt>
                <c:pt idx="103">
                  <c:v>638.63564524933565</c:v>
                </c:pt>
                <c:pt idx="104">
                  <c:v>638.73106003603505</c:v>
                </c:pt>
                <c:pt idx="105">
                  <c:v>638.81730598552804</c:v>
                </c:pt>
                <c:pt idx="106">
                  <c:v>638.8952061095307</c:v>
                </c:pt>
                <c:pt idx="107">
                  <c:v>638.96551587170347</c:v>
                </c:pt>
                <c:pt idx="108">
                  <c:v>639.02892805971305</c:v>
                </c:pt>
                <c:pt idx="109">
                  <c:v>639.08607737608349</c:v>
                </c:pt>
                <c:pt idx="110">
                  <c:v>639.13754475663541</c:v>
                </c:pt>
                <c:pt idx="111">
                  <c:v>639.18386142591237</c:v>
                </c:pt>
                <c:pt idx="112">
                  <c:v>639.22551269946177</c:v>
                </c:pt>
                <c:pt idx="113">
                  <c:v>639.26294154317861</c:v>
                </c:pt>
                <c:pt idx="114">
                  <c:v>639.29655190014626</c:v>
                </c:pt>
                <c:pt idx="115">
                  <c:v>639.32671179554166</c:v>
                </c:pt>
                <c:pt idx="116">
                  <c:v>639.35375623021082</c:v>
                </c:pt>
                <c:pt idx="117">
                  <c:v>639.37798987348344</c:v>
                </c:pt>
                <c:pt idx="118">
                  <c:v>639.39968956569601</c:v>
                </c:pt>
                <c:pt idx="119">
                  <c:v>639.41910664072702</c:v>
                </c:pt>
                <c:pt idx="120">
                  <c:v>639.43646907864218</c:v>
                </c:pt>
                <c:pt idx="121">
                  <c:v>639.45198349829309</c:v>
                </c:pt>
                <c:pt idx="122">
                  <c:v>639.46583699942823</c:v>
                </c:pt>
                <c:pt idx="123">
                  <c:v>639.47819886356285</c:v>
                </c:pt>
                <c:pt idx="124">
                  <c:v>639.48922212251887</c:v>
                </c:pt>
                <c:pt idx="125">
                  <c:v>639.49904500319394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130-44B2-8B56-02126FE5F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7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S12'!$H$128:$H$251</c:f>
              <c:numCache>
                <c:formatCode>0</c:formatCode>
                <c:ptCount val="124"/>
                <c:pt idx="0">
                  <c:v>39.446743029032902</c:v>
                </c:pt>
                <c:pt idx="1">
                  <c:v>39.324660931751552</c:v>
                </c:pt>
                <c:pt idx="2">
                  <c:v>39.215450487750054</c:v>
                </c:pt>
                <c:pt idx="3">
                  <c:v>39.119111697028416</c:v>
                </c:pt>
                <c:pt idx="4">
                  <c:v>38.863664720204099</c:v>
                </c:pt>
                <c:pt idx="5">
                  <c:v>39.895383071365387</c:v>
                </c:pt>
                <c:pt idx="6">
                  <c:v>42.214266750512273</c:v>
                </c:pt>
                <c:pt idx="7">
                  <c:v>45.820315757644757</c:v>
                </c:pt>
                <c:pt idx="8">
                  <c:v>50.713530092762845</c:v>
                </c:pt>
                <c:pt idx="9">
                  <c:v>56.893909755866531</c:v>
                </c:pt>
                <c:pt idx="10">
                  <c:v>64.361454746955815</c:v>
                </c:pt>
                <c:pt idx="11">
                  <c:v>73.116165066030703</c:v>
                </c:pt>
                <c:pt idx="12">
                  <c:v>83.158040713091182</c:v>
                </c:pt>
                <c:pt idx="13">
                  <c:v>96.092427833900004</c:v>
                </c:pt>
                <c:pt idx="14">
                  <c:v>110.082418932</c:v>
                </c:pt>
                <c:pt idx="15">
                  <c:v>125.674181616</c:v>
                </c:pt>
                <c:pt idx="16">
                  <c:v>143.00896225624811</c:v>
                </c:pt>
                <c:pt idx="17">
                  <c:v>162.15215596965243</c:v>
                </c:pt>
                <c:pt idx="18">
                  <c:v>182.54520845981864</c:v>
                </c:pt>
                <c:pt idx="19">
                  <c:v>204.07037413512182</c:v>
                </c:pt>
                <c:pt idx="20">
                  <c:v>226.59755307479799</c:v>
                </c:pt>
                <c:pt idx="21">
                  <c:v>249.9862842777359</c:v>
                </c:pt>
                <c:pt idx="22">
                  <c:v>274.08788512082918</c:v>
                </c:pt>
                <c:pt idx="23">
                  <c:v>298.74770058376822</c:v>
                </c:pt>
                <c:pt idx="24">
                  <c:v>323.80742066467951</c:v>
                </c:pt>
                <c:pt idx="25">
                  <c:v>349.10742099972884</c:v>
                </c:pt>
                <c:pt idx="26">
                  <c:v>374.48907998117528</c:v>
                </c:pt>
                <c:pt idx="27">
                  <c:v>399.79702560526835</c:v>
                </c:pt>
                <c:pt idx="28">
                  <c:v>424.88126680930583</c:v>
                </c:pt>
                <c:pt idx="29">
                  <c:v>449.59916707343029</c:v>
                </c:pt>
                <c:pt idx="30">
                  <c:v>473.81722242276516</c:v>
                </c:pt>
                <c:pt idx="31">
                  <c:v>497.4126114837938</c:v>
                </c:pt>
                <c:pt idx="32">
                  <c:v>520.27449170347609</c:v>
                </c:pt>
                <c:pt idx="33">
                  <c:v>542.30502297965143</c:v>
                </c:pt>
                <c:pt idx="34">
                  <c:v>563.42010750664474</c:v>
                </c:pt>
                <c:pt idx="35">
                  <c:v>583.54984233197001</c:v>
                </c:pt>
                <c:pt idx="36">
                  <c:v>602.63868867292388</c:v>
                </c:pt>
                <c:pt idx="37">
                  <c:v>620.64536919438729</c:v>
                </c:pt>
                <c:pt idx="38">
                  <c:v>637.54251096485063</c:v>
                </c:pt>
                <c:pt idx="39">
                  <c:v>653.31605748436118</c:v>
                </c:pt>
                <c:pt idx="40">
                  <c:v>667.96447785500209</c:v>
                </c:pt>
                <c:pt idx="41">
                  <c:v>681.49780472789132</c:v>
                </c:pt>
                <c:pt idx="42">
                  <c:v>693.93653504604026</c:v>
                </c:pt>
                <c:pt idx="43">
                  <c:v>705.31042879555628</c:v>
                </c:pt>
                <c:pt idx="44">
                  <c:v>715.65724101186072</c:v>
                </c:pt>
                <c:pt idx="45">
                  <c:v>725.02142124007605</c:v>
                </c:pt>
                <c:pt idx="46">
                  <c:v>733.45281263398954</c:v>
                </c:pt>
                <c:pt idx="47">
                  <c:v>741.00538004068903</c:v>
                </c:pt>
                <c:pt idx="48">
                  <c:v>747.73599292418169</c:v>
                </c:pt>
                <c:pt idx="49">
                  <c:v>753.7032850098044</c:v>
                </c:pt>
                <c:pt idx="50">
                  <c:v>758.96660826451694</c:v>
                </c:pt>
                <c:pt idx="51">
                  <c:v>763.58509444412027</c:v>
                </c:pt>
                <c:pt idx="52">
                  <c:v>767.61683310303295</c:v>
                </c:pt>
                <c:pt idx="53">
                  <c:v>771.11817082314997</c:v>
                </c:pt>
                <c:pt idx="54">
                  <c:v>774.14313260037181</c:v>
                </c:pt>
                <c:pt idx="55">
                  <c:v>776.74296292930853</c:v>
                </c:pt>
                <c:pt idx="56">
                  <c:v>778.96578121952393</c:v>
                </c:pt>
                <c:pt idx="57">
                  <c:v>780.85634380383385</c:v>
                </c:pt>
                <c:pt idx="58">
                  <c:v>782.45590297750675</c:v>
                </c:pt>
                <c:pt idx="59">
                  <c:v>783.80215222961749</c:v>
                </c:pt>
                <c:pt idx="60">
                  <c:v>784.92924606647148</c:v>
                </c:pt>
                <c:pt idx="61">
                  <c:v>785.86788253726377</c:v>
                </c:pt>
                <c:pt idx="62">
                  <c:v>786.64543669674333</c:v>
                </c:pt>
                <c:pt idx="63">
                  <c:v>787.28613371301606</c:v>
                </c:pt>
                <c:pt idx="64">
                  <c:v>787.81125108089634</c:v>
                </c:pt>
                <c:pt idx="65">
                  <c:v>788.23934036204935</c:v>
                </c:pt>
                <c:pt idx="66">
                  <c:v>788.58645997482381</c:v>
                </c:pt>
                <c:pt idx="67">
                  <c:v>788.86641173668238</c:v>
                </c:pt>
                <c:pt idx="68">
                  <c:v>789.09097506521471</c:v>
                </c:pt>
                <c:pt idx="69">
                  <c:v>789.27013392297215</c:v>
                </c:pt>
                <c:pt idx="70">
                  <c:v>789.41229270903932</c:v>
                </c:pt>
                <c:pt idx="71">
                  <c:v>789.52447832777079</c:v>
                </c:pt>
                <c:pt idx="72">
                  <c:v>789.6125265826854</c:v>
                </c:pt>
                <c:pt idx="73">
                  <c:v>789.68125183947609</c:v>
                </c:pt>
                <c:pt idx="74">
                  <c:v>789.73459957184252</c:v>
                </c:pt>
                <c:pt idx="75">
                  <c:v>789.77578194878356</c:v>
                </c:pt>
                <c:pt idx="76">
                  <c:v>789.807397048143</c:v>
                </c:pt>
                <c:pt idx="77">
                  <c:v>789.83153259819426</c:v>
                </c:pt>
                <c:pt idx="78">
                  <c:v>789.84985536882243</c:v>
                </c:pt>
                <c:pt idx="79">
                  <c:v>789.8636874697105</c:v>
                </c:pt>
                <c:pt idx="80">
                  <c:v>789.87407087861061</c:v>
                </c:pt>
                <c:pt idx="81">
                  <c:v>789.88182153182061</c:v>
                </c:pt>
                <c:pt idx="82">
                  <c:v>789.88757427408609</c:v>
                </c:pt>
                <c:pt idx="83">
                  <c:v>789.89181989787733</c:v>
                </c:pt>
                <c:pt idx="84">
                  <c:v>789.89493541248055</c:v>
                </c:pt>
                <c:pt idx="85">
                  <c:v>789.89720858018461</c:v>
                </c:pt>
                <c:pt idx="86">
                  <c:v>789.89885764709902</c:v>
                </c:pt>
                <c:pt idx="87">
                  <c:v>789.90004708537697</c:v>
                </c:pt>
                <c:pt idx="88">
                  <c:v>789.90090005604179</c:v>
                </c:pt>
                <c:pt idx="89">
                  <c:v>789.90150820023064</c:v>
                </c:pt>
                <c:pt idx="90">
                  <c:v>789.90193927345342</c:v>
                </c:pt>
                <c:pt idx="91">
                  <c:v>789.90224305353945</c:v>
                </c:pt>
                <c:pt idx="92">
                  <c:v>789.90245587875643</c:v>
                </c:pt>
                <c:pt idx="93">
                  <c:v>789.90260410809651</c:v>
                </c:pt>
                <c:pt idx="94">
                  <c:v>789.90270674046747</c:v>
                </c:pt>
                <c:pt idx="95">
                  <c:v>789.90277738286852</c:v>
                </c:pt>
                <c:pt idx="96">
                  <c:v>789.90282571870841</c:v>
                </c:pt>
                <c:pt idx="97">
                  <c:v>789.90285859536607</c:v>
                </c:pt>
                <c:pt idx="98">
                  <c:v>789.90288082398502</c:v>
                </c:pt>
                <c:pt idx="99">
                  <c:v>789.9028957634697</c:v>
                </c:pt>
                <c:pt idx="100">
                  <c:v>789.90290574389326</c:v>
                </c:pt>
                <c:pt idx="101">
                  <c:v>789.90291237131294</c:v>
                </c:pt>
                <c:pt idx="102">
                  <c:v>789.90291674566822</c:v>
                </c:pt>
                <c:pt idx="103">
                  <c:v>789.90291961545552</c:v>
                </c:pt>
                <c:pt idx="104">
                  <c:v>789.90292148675542</c:v>
                </c:pt>
                <c:pt idx="105">
                  <c:v>789.90292269954989</c:v>
                </c:pt>
                <c:pt idx="106">
                  <c:v>789.90292348076923</c:v>
                </c:pt>
                <c:pt idx="107">
                  <c:v>789.90292398091105</c:v>
                </c:pt>
                <c:pt idx="108">
                  <c:v>789.90292429913984</c:v>
                </c:pt>
                <c:pt idx="109">
                  <c:v>789.90292450037509</c:v>
                </c:pt>
                <c:pt idx="110">
                  <c:v>789.90292462684272</c:v>
                </c:pt>
                <c:pt idx="111">
                  <c:v>789.90292470583006</c:v>
                </c:pt>
                <c:pt idx="112">
                  <c:v>789.90292475485637</c:v>
                </c:pt>
                <c:pt idx="113">
                  <c:v>789.90292478509696</c:v>
                </c:pt>
                <c:pt idx="114">
                  <c:v>789.9029248036336</c:v>
                </c:pt>
                <c:pt idx="115">
                  <c:v>789.90292481492475</c:v>
                </c:pt>
                <c:pt idx="116">
                  <c:v>789.90292482175937</c:v>
                </c:pt>
                <c:pt idx="117">
                  <c:v>789.9029248258704</c:v>
                </c:pt>
                <c:pt idx="118">
                  <c:v>789.90292482832751</c:v>
                </c:pt>
                <c:pt idx="119">
                  <c:v>789.9029248297868</c:v>
                </c:pt>
                <c:pt idx="120">
                  <c:v>789.90292483064798</c:v>
                </c:pt>
                <c:pt idx="121">
                  <c:v>789.90292483115297</c:v>
                </c:pt>
                <c:pt idx="122">
                  <c:v>789.90292483144719</c:v>
                </c:pt>
                <c:pt idx="123">
                  <c:v>789.9029248316175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52-4D02-A7A5-862A07553651}"/>
            </c:ext>
          </c:extLst>
        </c:ser>
        <c:ser>
          <c:idx val="1"/>
          <c:order val="1"/>
          <c:tx>
            <c:v>1,5 mm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S12'!$H$128:$H$251</c:f>
              <c:numCache>
                <c:formatCode>0</c:formatCode>
                <c:ptCount val="124"/>
                <c:pt idx="0">
                  <c:v>57.628678811364011</c:v>
                </c:pt>
                <c:pt idx="1">
                  <c:v>57.637477471340162</c:v>
                </c:pt>
                <c:pt idx="2">
                  <c:v>57.663243253827545</c:v>
                </c:pt>
                <c:pt idx="3">
                  <c:v>57.705629656349743</c:v>
                </c:pt>
                <c:pt idx="4">
                  <c:v>59.018201960548595</c:v>
                </c:pt>
                <c:pt idx="5">
                  <c:v>61.905107460088857</c:v>
                </c:pt>
                <c:pt idx="6">
                  <c:v>66.322003956991921</c:v>
                </c:pt>
                <c:pt idx="7">
                  <c:v>72.224862053253219</c:v>
                </c:pt>
                <c:pt idx="8">
                  <c:v>79.564567446705723</c:v>
                </c:pt>
                <c:pt idx="9">
                  <c:v>88.285614965133959</c:v>
                </c:pt>
                <c:pt idx="10">
                  <c:v>98.325869417550052</c:v>
                </c:pt>
                <c:pt idx="11">
                  <c:v>109.61677038888593</c:v>
                </c:pt>
                <c:pt idx="12">
                  <c:v>122.08377241138385</c:v>
                </c:pt>
                <c:pt idx="13">
                  <c:v>135.64692943777061</c:v>
                </c:pt>
                <c:pt idx="14">
                  <c:v>150.22157502358141</c:v>
                </c:pt>
                <c:pt idx="15">
                  <c:v>165.71906756476812</c:v>
                </c:pt>
                <c:pt idx="16">
                  <c:v>182.04757844412086</c:v>
                </c:pt>
                <c:pt idx="17">
                  <c:v>199.11290541763242</c:v>
                </c:pt>
                <c:pt idx="18">
                  <c:v>216.81929620883852</c:v>
                </c:pt>
                <c:pt idx="19">
                  <c:v>235.07026904833674</c:v>
                </c:pt>
                <c:pt idx="20">
                  <c:v>253.76941825953492</c:v>
                </c:pt>
                <c:pt idx="21">
                  <c:v>272.82119417925861</c:v>
                </c:pt>
                <c:pt idx="22">
                  <c:v>292.13164782803966</c:v>
                </c:pt>
                <c:pt idx="23">
                  <c:v>311.60913186525477</c:v>
                </c:pt>
                <c:pt idx="24">
                  <c:v>331.16495050192032</c:v>
                </c:pt>
                <c:pt idx="25">
                  <c:v>350.71395220374887</c:v>
                </c:pt>
                <c:pt idx="26">
                  <c:v>370.1750601934358</c:v>
                </c:pt>
                <c:pt idx="27">
                  <c:v>389.47173694231316</c:v>
                </c:pt>
                <c:pt idx="28">
                  <c:v>408.53238001272439</c:v>
                </c:pt>
                <c:pt idx="29">
                  <c:v>427.29064775744075</c:v>
                </c:pt>
                <c:pt idx="30">
                  <c:v>445.68571448477252</c:v>
                </c:pt>
                <c:pt idx="31">
                  <c:v>463.66245574211024</c:v>
                </c:pt>
                <c:pt idx="32">
                  <c:v>481.17156534214689</c:v>
                </c:pt>
                <c:pt idx="33">
                  <c:v>498.16960664252537</c:v>
                </c:pt>
                <c:pt idx="34">
                  <c:v>514.61900138076339</c:v>
                </c:pt>
                <c:pt idx="35">
                  <c:v>530.48796005403119</c:v>
                </c:pt>
                <c:pt idx="36">
                  <c:v>545.75035841203839</c:v>
                </c:pt>
                <c:pt idx="37">
                  <c:v>560.38556509780699</c:v>
                </c:pt>
                <c:pt idx="38">
                  <c:v>574.37822582461513</c:v>
                </c:pt>
                <c:pt idx="39">
                  <c:v>587.7180097194032</c:v>
                </c:pt>
                <c:pt idx="40">
                  <c:v>600.39932359694797</c:v>
                </c:pt>
                <c:pt idx="41">
                  <c:v>612.4209999605996</c:v>
                </c:pt>
                <c:pt idx="42">
                  <c:v>623.78596446134725</c:v>
                </c:pt>
                <c:pt idx="43">
                  <c:v>634.50088839590182</c:v>
                </c:pt>
                <c:pt idx="44">
                  <c:v>644.57583159580349</c:v>
                </c:pt>
                <c:pt idx="45">
                  <c:v>654.02388076357443</c:v>
                </c:pt>
                <c:pt idx="46">
                  <c:v>662.86078795945491</c:v>
                </c:pt>
                <c:pt idx="47">
                  <c:v>671.10461354424433</c:v>
                </c:pt>
                <c:pt idx="48">
                  <c:v>678.77537745126131</c:v>
                </c:pt>
                <c:pt idx="49">
                  <c:v>685.8947222041138</c:v>
                </c:pt>
                <c:pt idx="50">
                  <c:v>692.48559062712718</c:v>
                </c:pt>
                <c:pt idx="51">
                  <c:v>698.57192072146586</c:v>
                </c:pt>
                <c:pt idx="52">
                  <c:v>704.17835971103568</c:v>
                </c:pt>
                <c:pt idx="53">
                  <c:v>709.32999880603086</c:v>
                </c:pt>
                <c:pt idx="54">
                  <c:v>714.05212979536248</c:v>
                </c:pt>
                <c:pt idx="55">
                  <c:v>718.37002416801874</c:v>
                </c:pt>
                <c:pt idx="56">
                  <c:v>722.30873508238847</c:v>
                </c:pt>
                <c:pt idx="57">
                  <c:v>725.89292215541184</c:v>
                </c:pt>
                <c:pt idx="58">
                  <c:v>729.14669873276512</c:v>
                </c:pt>
                <c:pt idx="59">
                  <c:v>732.09350102874043</c:v>
                </c:pt>
                <c:pt idx="60">
                  <c:v>734.75597829083074</c:v>
                </c:pt>
                <c:pt idx="61">
                  <c:v>737.15590294911192</c:v>
                </c:pt>
                <c:pt idx="62">
                  <c:v>739.31409955351342</c:v>
                </c:pt>
                <c:pt idx="63">
                  <c:v>741.25039118146799</c:v>
                </c:pt>
                <c:pt idx="64">
                  <c:v>742.98356191218977</c:v>
                </c:pt>
                <c:pt idx="65">
                  <c:v>744.53133390950143</c:v>
                </c:pt>
                <c:pt idx="66">
                  <c:v>745.9103576298827</c:v>
                </c:pt>
                <c:pt idx="67">
                  <c:v>747.13621367324242</c:v>
                </c:pt>
                <c:pt idx="68">
                  <c:v>748.22342481763008</c:v>
                </c:pt>
                <c:pt idx="69">
                  <c:v>749.18547682248425</c:v>
                </c:pt>
                <c:pt idx="70">
                  <c:v>750.03484664485165</c:v>
                </c:pt>
                <c:pt idx="71">
                  <c:v>750.78303678618977</c:v>
                </c:pt>
                <c:pt idx="72">
                  <c:v>751.44061457089549</c:v>
                </c:pt>
                <c:pt idx="73">
                  <c:v>752.01725524879134</c:v>
                </c:pt>
                <c:pt idx="74">
                  <c:v>752.52178790988796</c:v>
                </c:pt>
                <c:pt idx="75">
                  <c:v>752.96224329847564</c:v>
                </c:pt>
                <c:pt idx="76">
                  <c:v>753.34590271293803</c:v>
                </c:pt>
                <c:pt idx="77">
                  <c:v>753.67934727581212</c:v>
                </c:pt>
                <c:pt idx="78">
                  <c:v>753.96850695403134</c:v>
                </c:pt>
                <c:pt idx="79">
                  <c:v>754.21870880070867</c:v>
                </c:pt>
                <c:pt idx="80">
                  <c:v>754.43472397625578</c:v>
                </c:pt>
                <c:pt idx="81">
                  <c:v>754.6208131873102</c:v>
                </c:pt>
                <c:pt idx="82">
                  <c:v>754.7807702563224</c:v>
                </c:pt>
                <c:pt idx="83">
                  <c:v>754.91796360238459</c:v>
                </c:pt>
                <c:pt idx="84">
                  <c:v>755.03537547480107</c:v>
                </c:pt>
                <c:pt idx="85">
                  <c:v>755.13563883499262</c:v>
                </c:pt>
                <c:pt idx="86">
                  <c:v>755.22107182970365</c:v>
                </c:pt>
                <c:pt idx="87">
                  <c:v>755.29370983938463</c:v>
                </c:pt>
                <c:pt idx="88">
                  <c:v>755.35533512035136</c:v>
                </c:pt>
                <c:pt idx="89">
                  <c:v>755.40750408826932</c:v>
                </c:pt>
                <c:pt idx="90">
                  <c:v>755.45157231410224</c:v>
                </c:pt>
                <c:pt idx="91">
                  <c:v>755.48871732236114</c:v>
                </c:pt>
                <c:pt idx="92">
                  <c:v>755.51995929577367</c:v>
                </c:pt>
                <c:pt idx="93">
                  <c:v>755.54617980084936</c:v>
                </c:pt>
                <c:pt idx="94">
                  <c:v>755.56813865571667</c:v>
                </c:pt>
                <c:pt idx="95">
                  <c:v>755.58648906552423</c:v>
                </c:pt>
                <c:pt idx="96">
                  <c:v>755.60179115206051</c:v>
                </c:pt>
                <c:pt idx="97">
                  <c:v>755.61452400348048</c:v>
                </c:pt>
                <c:pt idx="98">
                  <c:v>755.62509636750053</c:v>
                </c:pt>
                <c:pt idx="99">
                  <c:v>755.63385610749947</c:v>
                </c:pt>
                <c:pt idx="100">
                  <c:v>755.64109853594255</c:v>
                </c:pt>
                <c:pt idx="101">
                  <c:v>755.64707373371539</c:v>
                </c:pt>
                <c:pt idx="102">
                  <c:v>755.65199295755303</c:v>
                </c:pt>
                <c:pt idx="103">
                  <c:v>755.6560342309939</c:v>
                </c:pt>
                <c:pt idx="104">
                  <c:v>755.65934720734367</c:v>
                </c:pt>
                <c:pt idx="105">
                  <c:v>755.6620573861702</c:v>
                </c:pt>
                <c:pt idx="106">
                  <c:v>755.66426975796799</c:v>
                </c:pt>
                <c:pt idx="107">
                  <c:v>755.66607194494259</c:v>
                </c:pt>
                <c:pt idx="108">
                  <c:v>755.66753689944017</c:v>
                </c:pt>
                <c:pt idx="109">
                  <c:v>755.66872521544201</c:v>
                </c:pt>
                <c:pt idx="110">
                  <c:v>755.66968710280253</c:v>
                </c:pt>
                <c:pt idx="111">
                  <c:v>755.67046406854888</c:v>
                </c:pt>
                <c:pt idx="112">
                  <c:v>755.67109034460395</c:v>
                </c:pt>
                <c:pt idx="113">
                  <c:v>755.67159409673764</c:v>
                </c:pt>
                <c:pt idx="114">
                  <c:v>755.67199844539346</c:v>
                </c:pt>
                <c:pt idx="115">
                  <c:v>755.67232232526624</c:v>
                </c:pt>
                <c:pt idx="116">
                  <c:v>755.67258120710596</c:v>
                </c:pt>
                <c:pt idx="117">
                  <c:v>755.67278770217365</c:v>
                </c:pt>
                <c:pt idx="118">
                  <c:v>755.67295206705592</c:v>
                </c:pt>
                <c:pt idx="119">
                  <c:v>755.67308262412814</c:v>
                </c:pt>
                <c:pt idx="120">
                  <c:v>755.67318611082908</c:v>
                </c:pt>
                <c:pt idx="121">
                  <c:v>755.67326796902785</c:v>
                </c:pt>
                <c:pt idx="122">
                  <c:v>755.67333258413203</c:v>
                </c:pt>
                <c:pt idx="123">
                  <c:v>755.67338348214616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52-4D02-A7A5-862A07553651}"/>
            </c:ext>
          </c:extLst>
        </c:ser>
        <c:ser>
          <c:idx val="2"/>
          <c:order val="2"/>
          <c:tx>
            <c:v>2 mm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S12'!$H$128:$H$251</c:f>
              <c:numCache>
                <c:formatCode>0</c:formatCode>
                <c:ptCount val="124"/>
                <c:pt idx="0">
                  <c:v>64.706368937758043</c:v>
                </c:pt>
                <c:pt idx="1">
                  <c:v>64.730811278383726</c:v>
                </c:pt>
                <c:pt idx="2">
                  <c:v>64.790326145670974</c:v>
                </c:pt>
                <c:pt idx="3">
                  <c:v>64.879164022959571</c:v>
                </c:pt>
                <c:pt idx="4">
                  <c:v>67.053872076426728</c:v>
                </c:pt>
                <c:pt idx="5">
                  <c:v>71.169628126604493</c:v>
                </c:pt>
                <c:pt idx="6">
                  <c:v>76.945673058410989</c:v>
                </c:pt>
                <c:pt idx="7">
                  <c:v>84.209258695997619</c:v>
                </c:pt>
                <c:pt idx="8">
                  <c:v>92.824943883407286</c:v>
                </c:pt>
                <c:pt idx="9">
                  <c:v>102.67510940772581</c:v>
                </c:pt>
                <c:pt idx="10">
                  <c:v>113.65204985425339</c:v>
                </c:pt>
                <c:pt idx="11">
                  <c:v>125.65420584763456</c:v>
                </c:pt>
                <c:pt idx="12">
                  <c:v>138.58423179246824</c:v>
                </c:pt>
                <c:pt idx="13">
                  <c:v>152.34798950816037</c:v>
                </c:pt>
                <c:pt idx="14">
                  <c:v>166.85404958021536</c:v>
                </c:pt>
                <c:pt idx="15">
                  <c:v>182.01348624814659</c:v>
                </c:pt>
                <c:pt idx="16">
                  <c:v>197.73984681485047</c:v>
                </c:pt>
                <c:pt idx="17">
                  <c:v>213.94922507679189</c:v>
                </c:pt>
                <c:pt idx="18">
                  <c:v>230.56039482688027</c:v>
                </c:pt>
                <c:pt idx="19">
                  <c:v>247.49497490106836</c:v>
                </c:pt>
                <c:pt idx="20">
                  <c:v>264.67760666385226</c:v>
                </c:pt>
                <c:pt idx="21">
                  <c:v>282.03613085590371</c:v>
                </c:pt>
                <c:pt idx="22">
                  <c:v>299.50175474503794</c:v>
                </c:pt>
                <c:pt idx="23">
                  <c:v>317.00920330246765</c:v>
                </c:pt>
                <c:pt idx="24">
                  <c:v>334.49685011744572</c:v>
                </c:pt>
                <c:pt idx="25">
                  <c:v>351.90682523296329</c:v>
                </c:pt>
                <c:pt idx="26">
                  <c:v>369.18509819831513</c:v>
                </c:pt>
                <c:pt idx="27">
                  <c:v>386.28153549552906</c:v>
                </c:pt>
                <c:pt idx="28">
                  <c:v>403.14993217355851</c:v>
                </c:pt>
                <c:pt idx="29">
                  <c:v>419.74801806174736</c:v>
                </c:pt>
                <c:pt idx="30">
                  <c:v>436.03743936281552</c:v>
                </c:pt>
                <c:pt idx="31">
                  <c:v>451.98371676679875</c:v>
                </c:pt>
                <c:pt idx="32">
                  <c:v>467.55618149624871</c:v>
                </c:pt>
                <c:pt idx="33">
                  <c:v>482.72789090079118</c:v>
                </c:pt>
                <c:pt idx="34">
                  <c:v>497.47552537449565</c:v>
                </c:pt>
                <c:pt idx="35">
                  <c:v>511.77926847932821</c:v>
                </c:pt>
                <c:pt idx="36">
                  <c:v>525.6226722277928</c:v>
                </c:pt>
                <c:pt idx="37">
                  <c:v>538.99250951268129</c:v>
                </c:pt>
                <c:pt idx="38">
                  <c:v>551.87861567576397</c:v>
                </c:pt>
                <c:pt idx="39">
                  <c:v>564.27372118424171</c:v>
                </c:pt>
                <c:pt idx="40">
                  <c:v>576.17327733725824</c:v>
                </c:pt>
                <c:pt idx="41">
                  <c:v>587.57527685812545</c:v>
                </c:pt>
                <c:pt idx="42">
                  <c:v>598.48007114416225</c:v>
                </c:pt>
                <c:pt idx="43">
                  <c:v>608.89018584815688</c:v>
                </c:pt>
                <c:pt idx="44">
                  <c:v>618.81013635609793</c:v>
                </c:pt>
                <c:pt idx="45">
                  <c:v>628.24624460759105</c:v>
                </c:pt>
                <c:pt idx="46">
                  <c:v>637.20645858067167</c:v>
                </c:pt>
                <c:pt idx="47">
                  <c:v>645.70017563370493</c:v>
                </c:pt>
                <c:pt idx="48">
                  <c:v>653.73807076584069</c:v>
                </c:pt>
                <c:pt idx="49">
                  <c:v>661.33193072584368</c:v>
                </c:pt>
                <c:pt idx="50">
                  <c:v>668.49449476876657</c:v>
                </c:pt>
                <c:pt idx="51">
                  <c:v>675.23930273231667</c:v>
                </c:pt>
                <c:pt idx="52">
                  <c:v>681.58055098120542</c:v>
                </c:pt>
                <c:pt idx="53">
                  <c:v>687.53295664936638</c:v>
                </c:pt>
                <c:pt idx="54">
                  <c:v>693.11163049759239</c:v>
                </c:pt>
                <c:pt idx="55">
                  <c:v>698.33195859867669</c:v>
                </c:pt>
                <c:pt idx="56">
                  <c:v>703.20949296410663</c:v>
                </c:pt>
                <c:pt idx="57">
                  <c:v>707.75985113618606</c:v>
                </c:pt>
                <c:pt idx="58">
                  <c:v>711.99862468749882</c:v>
                </c:pt>
                <c:pt idx="59">
                  <c:v>715.9412964959389</c:v>
                </c:pt>
                <c:pt idx="60">
                  <c:v>719.60316659826447</c:v>
                </c:pt>
                <c:pt idx="61">
                  <c:v>722.99928636811148</c:v>
                </c:pt>
                <c:pt idx="62">
                  <c:v>726.14440071552383</c:v>
                </c:pt>
                <c:pt idx="63">
                  <c:v>729.05289796403861</c:v>
                </c:pt>
                <c:pt idx="64">
                  <c:v>731.73876702786379</c:v>
                </c:pt>
                <c:pt idx="65">
                  <c:v>734.21556148534535</c:v>
                </c:pt>
                <c:pt idx="66">
                  <c:v>736.49637012527535</c:v>
                </c:pt>
                <c:pt idx="67">
                  <c:v>738.59379352917665</c:v>
                </c:pt>
                <c:pt idx="68">
                  <c:v>740.519926245021</c:v>
                </c:pt>
                <c:pt idx="69">
                  <c:v>742.28634410535687</c:v>
                </c:pt>
                <c:pt idx="70">
                  <c:v>743.90409624502854</c:v>
                </c:pt>
                <c:pt idx="71">
                  <c:v>745.38370138003381</c:v>
                </c:pt>
                <c:pt idx="72">
                  <c:v>746.73514791905984</c:v>
                </c:pt>
                <c:pt idx="73">
                  <c:v>747.96789749235654</c:v>
                </c:pt>
                <c:pt idx="74">
                  <c:v>749.09089149837018</c:v>
                </c:pt>
                <c:pt idx="75">
                  <c:v>750.11256028649052</c:v>
                </c:pt>
                <c:pt idx="76">
                  <c:v>751.04083461392588</c:v>
                </c:pt>
                <c:pt idx="77">
                  <c:v>751.88315903570867</c:v>
                </c:pt>
                <c:pt idx="78">
                  <c:v>752.64650690875749</c:v>
                </c:pt>
                <c:pt idx="79">
                  <c:v>753.33739671344745</c:v>
                </c:pt>
                <c:pt idx="80">
                  <c:v>753.96190941894019</c:v>
                </c:pt>
                <c:pt idx="81">
                  <c:v>754.52570664133543</c:v>
                </c:pt>
                <c:pt idx="82">
                  <c:v>755.03404936626168</c:v>
                </c:pt>
                <c:pt idx="83">
                  <c:v>755.49181702962949</c:v>
                </c:pt>
                <c:pt idx="84">
                  <c:v>755.90352677172689</c:v>
                </c:pt>
                <c:pt idx="85">
                  <c:v>756.27335270049821</c:v>
                </c:pt>
                <c:pt idx="86">
                  <c:v>756.60514501959403</c:v>
                </c:pt>
                <c:pt idx="87">
                  <c:v>756.90244889549433</c:v>
                </c:pt>
                <c:pt idx="88">
                  <c:v>757.16852295564047</c:v>
                </c:pt>
                <c:pt idx="89">
                  <c:v>757.40635732598753</c:v>
                </c:pt>
                <c:pt idx="90">
                  <c:v>757.61869113169087</c:v>
                </c:pt>
                <c:pt idx="91">
                  <c:v>757.80802939874741</c:v>
                </c:pt>
                <c:pt idx="92">
                  <c:v>757.97665930732683</c:v>
                </c:pt>
                <c:pt idx="93">
                  <c:v>758.12666575926823</c:v>
                </c:pt>
                <c:pt idx="94">
                  <c:v>758.25994623280189</c:v>
                </c:pt>
                <c:pt idx="95">
                  <c:v>758.37822490703741</c:v>
                </c:pt>
                <c:pt idx="96">
                  <c:v>758.48306604716231</c:v>
                </c:pt>
                <c:pt idx="97">
                  <c:v>758.57588664869127</c:v>
                </c:pt>
                <c:pt idx="98">
                  <c:v>758.65796834553441</c:v>
                </c:pt>
                <c:pt idx="99">
                  <c:v>758.73046859219221</c:v>
                </c:pt>
                <c:pt idx="100">
                  <c:v>758.79443113507375</c:v>
                </c:pt>
                <c:pt idx="101">
                  <c:v>758.85079579186299</c:v>
                </c:pt>
                <c:pt idx="102">
                  <c:v>758.9004075610701</c:v>
                </c:pt>
                <c:pt idx="103">
                  <c:v>758.94402508646999</c:v>
                </c:pt>
                <c:pt idx="104">
                  <c:v>758.98232850311763</c:v>
                </c:pt>
                <c:pt idx="105">
                  <c:v>759.01592669308491</c:v>
                </c:pt>
                <c:pt idx="106">
                  <c:v>759.04536398006348</c:v>
                </c:pt>
                <c:pt idx="107">
                  <c:v>759.07112629255255</c:v>
                </c:pt>
                <c:pt idx="108">
                  <c:v>759.09364682558328</c:v>
                </c:pt>
                <c:pt idx="109">
                  <c:v>759.11331123083573</c:v>
                </c:pt>
                <c:pt idx="110">
                  <c:v>759.13046236465846</c:v>
                </c:pt>
                <c:pt idx="111">
                  <c:v>759.14540462292075</c:v>
                </c:pt>
                <c:pt idx="112">
                  <c:v>759.15840789086883</c:v>
                </c:pt>
                <c:pt idx="113">
                  <c:v>759.1697111352438</c:v>
                </c:pt>
                <c:pt idx="114">
                  <c:v>759.17952566488839</c:v>
                </c:pt>
                <c:pt idx="115">
                  <c:v>759.18803808494897</c:v>
                </c:pt>
                <c:pt idx="116">
                  <c:v>759.1954129685887</c:v>
                </c:pt>
                <c:pt idx="117">
                  <c:v>759.20179526889717</c:v>
                </c:pt>
                <c:pt idx="118">
                  <c:v>759.20731249242453</c:v>
                </c:pt>
                <c:pt idx="119">
                  <c:v>759.21207665450197</c:v>
                </c:pt>
                <c:pt idx="120">
                  <c:v>759.21618603525189</c:v>
                </c:pt>
                <c:pt idx="121">
                  <c:v>759.21972675394795</c:v>
                </c:pt>
                <c:pt idx="122">
                  <c:v>759.22277417817418</c:v>
                </c:pt>
                <c:pt idx="123">
                  <c:v>759.22539418304916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52-4D02-A7A5-862A07553651}"/>
            </c:ext>
          </c:extLst>
        </c:ser>
        <c:ser>
          <c:idx val="3"/>
          <c:order val="3"/>
          <c:tx>
            <c:v>2,5 mm 72,5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S12'!$H$128:$H$251</c:f>
              <c:numCache>
                <c:formatCode>0</c:formatCode>
                <c:ptCount val="124"/>
                <c:pt idx="0">
                  <c:v>59.390645796900913</c:v>
                </c:pt>
                <c:pt idx="1">
                  <c:v>59.427536857620566</c:v>
                </c:pt>
                <c:pt idx="2">
                  <c:v>59.509192619789928</c:v>
                </c:pt>
                <c:pt idx="3">
                  <c:v>59.625298687234363</c:v>
                </c:pt>
                <c:pt idx="4">
                  <c:v>62.158574050219954</c:v>
                </c:pt>
                <c:pt idx="5">
                  <c:v>66.60258229756414</c:v>
                </c:pt>
                <c:pt idx="6">
                  <c:v>72.578890298776741</c:v>
                </c:pt>
                <c:pt idx="7">
                  <c:v>79.875123469823052</c:v>
                </c:pt>
                <c:pt idx="8">
                  <c:v>88.336650096306585</c:v>
                </c:pt>
                <c:pt idx="9">
                  <c:v>97.837591181350035</c:v>
                </c:pt>
                <c:pt idx="10">
                  <c:v>108.26902064670651</c:v>
                </c:pt>
                <c:pt idx="11">
                  <c:v>119.533173456486</c:v>
                </c:pt>
                <c:pt idx="12">
                  <c:v>131.54027719960402</c:v>
                </c:pt>
                <c:pt idx="13">
                  <c:v>144.20669574618114</c:v>
                </c:pt>
                <c:pt idx="14">
                  <c:v>157.45379187048582</c:v>
                </c:pt>
                <c:pt idx="15">
                  <c:v>171.20720996311093</c:v>
                </c:pt>
                <c:pt idx="16">
                  <c:v>185.39641560535085</c:v>
                </c:pt>
                <c:pt idx="17">
                  <c:v>199.95439713895541</c:v>
                </c:pt>
                <c:pt idx="18">
                  <c:v>214.81747131137934</c:v>
                </c:pt>
                <c:pt idx="19">
                  <c:v>229.92515621332018</c:v>
                </c:pt>
                <c:pt idx="20">
                  <c:v>245.22008740345359</c:v>
                </c:pt>
                <c:pt idx="21">
                  <c:v>260.64796103188377</c:v>
                </c:pt>
                <c:pt idx="22">
                  <c:v>276.15749289176711</c:v>
                </c:pt>
                <c:pt idx="23">
                  <c:v>291.70038573886234</c:v>
                </c:pt>
                <c:pt idx="24">
                  <c:v>307.2312995522588</c:v>
                </c:pt>
                <c:pt idx="25">
                  <c:v>322.70782104375752</c:v>
                </c:pt>
                <c:pt idx="26">
                  <c:v>338.09042989120729</c:v>
                </c:pt>
                <c:pt idx="27">
                  <c:v>353.34246002008257</c:v>
                </c:pt>
                <c:pt idx="28">
                  <c:v>368.4300548835617</c:v>
                </c:pt>
                <c:pt idx="29">
                  <c:v>383.32211615798468</c:v>
                </c:pt>
                <c:pt idx="30">
                  <c:v>397.99024562093359</c:v>
                </c:pt>
                <c:pt idx="31">
                  <c:v>412.40868024315603</c:v>
                </c:pt>
                <c:pt idx="32">
                  <c:v>426.55422072413751</c:v>
                </c:pt>
                <c:pt idx="33">
                  <c:v>440.40615384940696</c:v>
                </c:pt>
                <c:pt idx="34">
                  <c:v>453.94616915663431</c:v>
                </c:pt>
                <c:pt idx="35">
                  <c:v>467.15827047549845</c:v>
                </c:pt>
                <c:pt idx="36">
                  <c:v>480.02868295930318</c:v>
                </c:pt>
                <c:pt idx="37">
                  <c:v>492.54575625927401</c:v>
                </c:pt>
                <c:pt idx="38">
                  <c:v>504.69986450907601</c:v>
                </c:pt>
                <c:pt idx="39">
                  <c:v>516.48330379040897</c:v>
                </c:pt>
                <c:pt idx="40">
                  <c:v>527.89018774299484</c:v>
                </c:pt>
                <c:pt idx="41">
                  <c:v>538.91634196586233</c:v>
                </c:pt>
                <c:pt idx="42">
                  <c:v>549.55919783330251</c:v>
                </c:pt>
                <c:pt idx="43">
                  <c:v>559.81768631959858</c:v>
                </c:pt>
                <c:pt idx="44">
                  <c:v>569.69213239287831</c:v>
                </c:pt>
                <c:pt idx="45">
                  <c:v>579.18415050122246</c:v>
                </c:pt>
                <c:pt idx="46">
                  <c:v>588.29654163448026</c:v>
                </c:pt>
                <c:pt idx="47">
                  <c:v>597.03319240376504</c:v>
                </c:pt>
                <c:pt idx="48">
                  <c:v>605.39897653818332</c:v>
                </c:pt>
                <c:pt idx="49">
                  <c:v>613.39965915543985</c:v>
                </c:pt>
                <c:pt idx="50">
                  <c:v>621.04180412023311</c:v>
                </c:pt>
                <c:pt idx="51">
                  <c:v>628.33268476213766</c:v>
                </c:pt>
                <c:pt idx="52">
                  <c:v>635.28019818345274</c:v>
                </c:pt>
                <c:pt idx="53">
                  <c:v>641.89278334757432</c:v>
                </c:pt>
                <c:pt idx="54">
                  <c:v>648.17934310007433</c:v>
                </c:pt>
                <c:pt idx="55">
                  <c:v>654.14917023814724</c:v>
                </c:pt>
                <c:pt idx="56">
                  <c:v>659.81187770951942</c:v>
                </c:pt>
                <c:pt idx="57">
                  <c:v>665.17733298951202</c:v>
                </c:pt>
                <c:pt idx="58">
                  <c:v>670.25559665478772</c:v>
                </c:pt>
                <c:pt idx="59">
                  <c:v>675.05686514445892</c:v>
                </c:pt>
                <c:pt idx="60">
                  <c:v>679.59141767375593</c:v>
                </c:pt>
                <c:pt idx="61">
                  <c:v>683.86956724234631</c:v>
                </c:pt>
                <c:pt idx="62">
                  <c:v>687.90161565863752</c:v>
                </c:pt>
                <c:pt idx="63">
                  <c:v>691.69781248299842</c:v>
                </c:pt>
                <c:pt idx="64">
                  <c:v>695.26831777666848</c:v>
                </c:pt>
                <c:pt idx="65">
                  <c:v>698.62316852921685</c:v>
                </c:pt>
                <c:pt idx="66">
                  <c:v>701.77224862558785</c:v>
                </c:pt>
                <c:pt idx="67">
                  <c:v>704.72526220398765</c:v>
                </c:pt>
                <c:pt idx="68">
                  <c:v>707.49171024802422</c:v>
                </c:pt>
                <c:pt idx="69">
                  <c:v>710.08087025045472</c:v>
                </c:pt>
                <c:pt idx="70">
                  <c:v>712.50177878153374</c:v>
                </c:pt>
                <c:pt idx="71">
                  <c:v>714.76321679219029</c:v>
                </c:pt>
                <c:pt idx="72">
                  <c:v>716.87369748090634</c:v>
                </c:pt>
                <c:pt idx="73">
                  <c:v>718.84145655315342</c:v>
                </c:pt>
                <c:pt idx="74">
                  <c:v>720.67444470342741</c:v>
                </c:pt>
                <c:pt idx="75">
                  <c:v>722.38032215216128</c:v>
                </c:pt>
                <c:pt idx="76">
                  <c:v>723.96645507300093</c:v>
                </c:pt>
                <c:pt idx="77">
                  <c:v>725.43991374996222</c:v>
                </c:pt>
                <c:pt idx="78">
                  <c:v>726.80747230874783</c:v>
                </c:pt>
                <c:pt idx="79">
                  <c:v>728.07560987186753</c:v>
                </c:pt>
                <c:pt idx="80">
                  <c:v>729.25051299310201</c:v>
                </c:pt>
                <c:pt idx="81">
                  <c:v>730.33807923314021</c:v>
                </c:pt>
                <c:pt idx="82">
                  <c:v>731.3439217448589</c:v>
                </c:pt>
                <c:pt idx="83">
                  <c:v>732.27337474357546</c:v>
                </c:pt>
                <c:pt idx="84">
                  <c:v>733.13149974465159</c:v>
                </c:pt>
                <c:pt idx="85">
                  <c:v>733.92309245794945</c:v>
                </c:pt>
                <c:pt idx="86">
                  <c:v>734.65269023581561</c:v>
                </c:pt>
                <c:pt idx="87">
                  <c:v>735.32457997839515</c:v>
                </c:pt>
                <c:pt idx="88">
                  <c:v>735.94280640714874</c:v>
                </c:pt>
                <c:pt idx="89">
                  <c:v>736.51118062437547</c:v>
                </c:pt>
                <c:pt idx="90">
                  <c:v>737.03328888332101</c:v>
                </c:pt>
                <c:pt idx="91">
                  <c:v>737.51250150003011</c:v>
                </c:pt>
                <c:pt idx="92">
                  <c:v>737.95198184444905</c:v>
                </c:pt>
                <c:pt idx="93">
                  <c:v>738.35469535439609</c:v>
                </c:pt>
                <c:pt idx="94">
                  <c:v>738.7234185218424</c:v>
                </c:pt>
                <c:pt idx="95">
                  <c:v>739.06074780650692</c:v>
                </c:pt>
                <c:pt idx="96">
                  <c:v>739.36910843702162</c:v>
                </c:pt>
                <c:pt idx="97">
                  <c:v>739.65076306488095</c:v>
                </c:pt>
                <c:pt idx="98">
                  <c:v>739.90782024104317</c:v>
                </c:pt>
                <c:pt idx="99">
                  <c:v>740.14224268939438</c:v>
                </c:pt>
                <c:pt idx="100">
                  <c:v>740.35585535532732</c:v>
                </c:pt>
                <c:pt idx="101">
                  <c:v>740.55035321142634</c:v>
                </c:pt>
                <c:pt idx="102">
                  <c:v>740.72730880569713</c:v>
                </c:pt>
                <c:pt idx="103">
                  <c:v>740.8881795409327</c:v>
                </c:pt>
                <c:pt idx="104">
                  <c:v>741.03431467669236</c:v>
                </c:pt>
                <c:pt idx="105">
                  <c:v>741.16696204797631</c:v>
                </c:pt>
                <c:pt idx="106">
                  <c:v>741.28727449703661</c:v>
                </c:pt>
                <c:pt idx="107">
                  <c:v>741.39631601687461</c:v>
                </c:pt>
                <c:pt idx="108">
                  <c:v>741.49506760685404</c:v>
                </c:pt>
                <c:pt idx="109">
                  <c:v>741.58443284251484</c:v>
                </c:pt>
                <c:pt idx="110">
                  <c:v>741.66524316313348</c:v>
                </c:pt>
                <c:pt idx="111">
                  <c:v>741.73826288182943</c:v>
                </c:pt>
                <c:pt idx="112">
                  <c:v>741.80419392410624</c:v>
                </c:pt>
                <c:pt idx="113">
                  <c:v>741.86368030162885</c:v>
                </c:pt>
                <c:pt idx="114">
                  <c:v>741.91731232880466</c:v>
                </c:pt>
                <c:pt idx="115">
                  <c:v>741.965630590361</c:v>
                </c:pt>
                <c:pt idx="116">
                  <c:v>742.00912966860335</c:v>
                </c:pt>
                <c:pt idx="117">
                  <c:v>742.04826163942403</c:v>
                </c:pt>
                <c:pt idx="118">
                  <c:v>742.08343934640232</c:v>
                </c:pt>
                <c:pt idx="119">
                  <c:v>742.11503946251821</c:v>
                </c:pt>
                <c:pt idx="120">
                  <c:v>742.14340534909945</c:v>
                </c:pt>
                <c:pt idx="121">
                  <c:v>742.16884972164291</c:v>
                </c:pt>
                <c:pt idx="122">
                  <c:v>742.1916571321068</c:v>
                </c:pt>
                <c:pt idx="123">
                  <c:v>742.21208627717203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52-4D02-A7A5-862A075536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55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 mm Noctua S12'!$H$128:$H$251</c:f>
              <c:numCache>
                <c:formatCode>0</c:formatCode>
                <c:ptCount val="124"/>
                <c:pt idx="0">
                  <c:v>39.446743029032902</c:v>
                </c:pt>
                <c:pt idx="1">
                  <c:v>39.324660931751552</c:v>
                </c:pt>
                <c:pt idx="2">
                  <c:v>39.215450487750054</c:v>
                </c:pt>
                <c:pt idx="3">
                  <c:v>39.119111697028416</c:v>
                </c:pt>
                <c:pt idx="4">
                  <c:v>38.863664720204099</c:v>
                </c:pt>
                <c:pt idx="5">
                  <c:v>39.895383071365387</c:v>
                </c:pt>
                <c:pt idx="6">
                  <c:v>42.214266750512273</c:v>
                </c:pt>
                <c:pt idx="7">
                  <c:v>45.820315757644757</c:v>
                </c:pt>
                <c:pt idx="8">
                  <c:v>50.713530092762845</c:v>
                </c:pt>
                <c:pt idx="9">
                  <c:v>56.893909755866531</c:v>
                </c:pt>
                <c:pt idx="10">
                  <c:v>64.361454746955815</c:v>
                </c:pt>
                <c:pt idx="11">
                  <c:v>73.116165066030703</c:v>
                </c:pt>
                <c:pt idx="12">
                  <c:v>83.158040713091182</c:v>
                </c:pt>
                <c:pt idx="13">
                  <c:v>96.092427833900004</c:v>
                </c:pt>
                <c:pt idx="14">
                  <c:v>110.082418932</c:v>
                </c:pt>
                <c:pt idx="15">
                  <c:v>125.674181616</c:v>
                </c:pt>
                <c:pt idx="16">
                  <c:v>143.00896225624811</c:v>
                </c:pt>
                <c:pt idx="17">
                  <c:v>162.15215596965243</c:v>
                </c:pt>
                <c:pt idx="18">
                  <c:v>182.54520845981864</c:v>
                </c:pt>
                <c:pt idx="19">
                  <c:v>204.07037413512182</c:v>
                </c:pt>
                <c:pt idx="20">
                  <c:v>226.59755307479799</c:v>
                </c:pt>
                <c:pt idx="21">
                  <c:v>249.9862842777359</c:v>
                </c:pt>
                <c:pt idx="22">
                  <c:v>274.08788512082918</c:v>
                </c:pt>
                <c:pt idx="23">
                  <c:v>298.74770058376822</c:v>
                </c:pt>
                <c:pt idx="24">
                  <c:v>323.80742066467951</c:v>
                </c:pt>
                <c:pt idx="25">
                  <c:v>349.10742099972884</c:v>
                </c:pt>
                <c:pt idx="26">
                  <c:v>374.48907998117528</c:v>
                </c:pt>
                <c:pt idx="27">
                  <c:v>399.79702560526835</c:v>
                </c:pt>
                <c:pt idx="28">
                  <c:v>424.88126680930583</c:v>
                </c:pt>
                <c:pt idx="29">
                  <c:v>449.59916707343029</c:v>
                </c:pt>
                <c:pt idx="30">
                  <c:v>473.81722242276516</c:v>
                </c:pt>
                <c:pt idx="31">
                  <c:v>497.4126114837938</c:v>
                </c:pt>
                <c:pt idx="32">
                  <c:v>520.27449170347609</c:v>
                </c:pt>
                <c:pt idx="33">
                  <c:v>542.30502297965143</c:v>
                </c:pt>
                <c:pt idx="34">
                  <c:v>563.42010750664474</c:v>
                </c:pt>
                <c:pt idx="35">
                  <c:v>583.54984233197001</c:v>
                </c:pt>
                <c:pt idx="36">
                  <c:v>602.63868867292388</c:v>
                </c:pt>
                <c:pt idx="37">
                  <c:v>620.64536919438729</c:v>
                </c:pt>
                <c:pt idx="38">
                  <c:v>637.54251096485063</c:v>
                </c:pt>
                <c:pt idx="39">
                  <c:v>653.31605748436118</c:v>
                </c:pt>
                <c:pt idx="40">
                  <c:v>667.96447785500209</c:v>
                </c:pt>
                <c:pt idx="41">
                  <c:v>681.49780472789132</c:v>
                </c:pt>
                <c:pt idx="42">
                  <c:v>693.93653504604026</c:v>
                </c:pt>
                <c:pt idx="43">
                  <c:v>705.31042879555628</c:v>
                </c:pt>
                <c:pt idx="44">
                  <c:v>715.65724101186072</c:v>
                </c:pt>
                <c:pt idx="45">
                  <c:v>725.02142124007605</c:v>
                </c:pt>
                <c:pt idx="46">
                  <c:v>733.45281263398954</c:v>
                </c:pt>
                <c:pt idx="47">
                  <c:v>741.00538004068903</c:v>
                </c:pt>
                <c:pt idx="48">
                  <c:v>747.73599292418169</c:v>
                </c:pt>
                <c:pt idx="49">
                  <c:v>753.7032850098044</c:v>
                </c:pt>
                <c:pt idx="50">
                  <c:v>758.96660826451694</c:v>
                </c:pt>
                <c:pt idx="51">
                  <c:v>763.58509444412027</c:v>
                </c:pt>
                <c:pt idx="52">
                  <c:v>767.61683310303295</c:v>
                </c:pt>
                <c:pt idx="53">
                  <c:v>771.11817082314997</c:v>
                </c:pt>
                <c:pt idx="54">
                  <c:v>774.14313260037181</c:v>
                </c:pt>
                <c:pt idx="55">
                  <c:v>776.74296292930853</c:v>
                </c:pt>
                <c:pt idx="56">
                  <c:v>778.96578121952393</c:v>
                </c:pt>
                <c:pt idx="57">
                  <c:v>780.85634380383385</c:v>
                </c:pt>
                <c:pt idx="58">
                  <c:v>782.45590297750675</c:v>
                </c:pt>
                <c:pt idx="59">
                  <c:v>783.80215222961749</c:v>
                </c:pt>
                <c:pt idx="60">
                  <c:v>784.92924606647148</c:v>
                </c:pt>
                <c:pt idx="61">
                  <c:v>785.86788253726377</c:v>
                </c:pt>
                <c:pt idx="62">
                  <c:v>786.64543669674333</c:v>
                </c:pt>
                <c:pt idx="63">
                  <c:v>787.28613371301606</c:v>
                </c:pt>
                <c:pt idx="64">
                  <c:v>787.81125108089634</c:v>
                </c:pt>
                <c:pt idx="65">
                  <c:v>788.23934036204935</c:v>
                </c:pt>
                <c:pt idx="66">
                  <c:v>788.58645997482381</c:v>
                </c:pt>
                <c:pt idx="67">
                  <c:v>788.86641173668238</c:v>
                </c:pt>
                <c:pt idx="68">
                  <c:v>789.09097506521471</c:v>
                </c:pt>
                <c:pt idx="69">
                  <c:v>789.27013392297215</c:v>
                </c:pt>
                <c:pt idx="70">
                  <c:v>789.41229270903932</c:v>
                </c:pt>
                <c:pt idx="71">
                  <c:v>789.52447832777079</c:v>
                </c:pt>
                <c:pt idx="72">
                  <c:v>789.6125265826854</c:v>
                </c:pt>
                <c:pt idx="73">
                  <c:v>789.68125183947609</c:v>
                </c:pt>
                <c:pt idx="74">
                  <c:v>789.73459957184252</c:v>
                </c:pt>
                <c:pt idx="75">
                  <c:v>789.77578194878356</c:v>
                </c:pt>
                <c:pt idx="76">
                  <c:v>789.807397048143</c:v>
                </c:pt>
                <c:pt idx="77">
                  <c:v>789.83153259819426</c:v>
                </c:pt>
                <c:pt idx="78">
                  <c:v>789.84985536882243</c:v>
                </c:pt>
                <c:pt idx="79">
                  <c:v>789.8636874697105</c:v>
                </c:pt>
                <c:pt idx="80">
                  <c:v>789.87407087861061</c:v>
                </c:pt>
                <c:pt idx="81">
                  <c:v>789.88182153182061</c:v>
                </c:pt>
                <c:pt idx="82">
                  <c:v>789.88757427408609</c:v>
                </c:pt>
                <c:pt idx="83">
                  <c:v>789.89181989787733</c:v>
                </c:pt>
                <c:pt idx="84">
                  <c:v>789.89493541248055</c:v>
                </c:pt>
                <c:pt idx="85">
                  <c:v>789.89720858018461</c:v>
                </c:pt>
                <c:pt idx="86">
                  <c:v>789.89885764709902</c:v>
                </c:pt>
                <c:pt idx="87">
                  <c:v>789.90004708537697</c:v>
                </c:pt>
                <c:pt idx="88">
                  <c:v>789.90090005604179</c:v>
                </c:pt>
                <c:pt idx="89">
                  <c:v>789.90150820023064</c:v>
                </c:pt>
                <c:pt idx="90">
                  <c:v>789.90193927345342</c:v>
                </c:pt>
                <c:pt idx="91">
                  <c:v>789.90224305353945</c:v>
                </c:pt>
                <c:pt idx="92">
                  <c:v>789.90245587875643</c:v>
                </c:pt>
                <c:pt idx="93">
                  <c:v>789.90260410809651</c:v>
                </c:pt>
                <c:pt idx="94">
                  <c:v>789.90270674046747</c:v>
                </c:pt>
                <c:pt idx="95">
                  <c:v>789.90277738286852</c:v>
                </c:pt>
                <c:pt idx="96">
                  <c:v>789.90282571870841</c:v>
                </c:pt>
                <c:pt idx="97">
                  <c:v>789.90285859536607</c:v>
                </c:pt>
                <c:pt idx="98">
                  <c:v>789.90288082398502</c:v>
                </c:pt>
                <c:pt idx="99">
                  <c:v>789.9028957634697</c:v>
                </c:pt>
                <c:pt idx="100">
                  <c:v>789.90290574389326</c:v>
                </c:pt>
                <c:pt idx="101">
                  <c:v>789.90291237131294</c:v>
                </c:pt>
                <c:pt idx="102">
                  <c:v>789.90291674566822</c:v>
                </c:pt>
                <c:pt idx="103">
                  <c:v>789.90291961545552</c:v>
                </c:pt>
                <c:pt idx="104">
                  <c:v>789.90292148675542</c:v>
                </c:pt>
                <c:pt idx="105">
                  <c:v>789.90292269954989</c:v>
                </c:pt>
                <c:pt idx="106">
                  <c:v>789.90292348076923</c:v>
                </c:pt>
                <c:pt idx="107">
                  <c:v>789.90292398091105</c:v>
                </c:pt>
                <c:pt idx="108">
                  <c:v>789.90292429913984</c:v>
                </c:pt>
                <c:pt idx="109">
                  <c:v>789.90292450037509</c:v>
                </c:pt>
                <c:pt idx="110">
                  <c:v>789.90292462684272</c:v>
                </c:pt>
                <c:pt idx="111">
                  <c:v>789.90292470583006</c:v>
                </c:pt>
                <c:pt idx="112">
                  <c:v>789.90292475485637</c:v>
                </c:pt>
                <c:pt idx="113">
                  <c:v>789.90292478509696</c:v>
                </c:pt>
                <c:pt idx="114">
                  <c:v>789.9029248036336</c:v>
                </c:pt>
                <c:pt idx="115">
                  <c:v>789.90292481492475</c:v>
                </c:pt>
                <c:pt idx="116">
                  <c:v>789.90292482175937</c:v>
                </c:pt>
                <c:pt idx="117">
                  <c:v>789.9029248258704</c:v>
                </c:pt>
                <c:pt idx="118">
                  <c:v>789.90292482832751</c:v>
                </c:pt>
                <c:pt idx="119">
                  <c:v>789.9029248297868</c:v>
                </c:pt>
                <c:pt idx="120">
                  <c:v>789.90292483064798</c:v>
                </c:pt>
                <c:pt idx="121">
                  <c:v>789.90292483115297</c:v>
                </c:pt>
                <c:pt idx="122">
                  <c:v>789.90292483144719</c:v>
                </c:pt>
                <c:pt idx="123">
                  <c:v>789.9029248316175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A1-4B82-8F51-734B8CDB54BC}"/>
            </c:ext>
          </c:extLst>
        </c:ser>
        <c:ser>
          <c:idx val="1"/>
          <c:order val="1"/>
          <c:tx>
            <c:v>1,5 mm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Noctua S12'!$H$128:$H$251</c:f>
              <c:numCache>
                <c:formatCode>0</c:formatCode>
                <c:ptCount val="124"/>
                <c:pt idx="0">
                  <c:v>57.628678811364011</c:v>
                </c:pt>
                <c:pt idx="1">
                  <c:v>57.637477471340162</c:v>
                </c:pt>
                <c:pt idx="2">
                  <c:v>57.663243253827545</c:v>
                </c:pt>
                <c:pt idx="3">
                  <c:v>57.705629656349743</c:v>
                </c:pt>
                <c:pt idx="4">
                  <c:v>59.018201960548595</c:v>
                </c:pt>
                <c:pt idx="5">
                  <c:v>61.905107460088857</c:v>
                </c:pt>
                <c:pt idx="6">
                  <c:v>66.322003956991921</c:v>
                </c:pt>
                <c:pt idx="7">
                  <c:v>72.224862053253219</c:v>
                </c:pt>
                <c:pt idx="8">
                  <c:v>79.564567446705723</c:v>
                </c:pt>
                <c:pt idx="9">
                  <c:v>88.285614965133959</c:v>
                </c:pt>
                <c:pt idx="10">
                  <c:v>98.325869417550052</c:v>
                </c:pt>
                <c:pt idx="11">
                  <c:v>109.61677038888593</c:v>
                </c:pt>
                <c:pt idx="12">
                  <c:v>122.08377241138385</c:v>
                </c:pt>
                <c:pt idx="13">
                  <c:v>135.64692943777061</c:v>
                </c:pt>
                <c:pt idx="14">
                  <c:v>150.22157502358141</c:v>
                </c:pt>
                <c:pt idx="15">
                  <c:v>165.71906756476812</c:v>
                </c:pt>
                <c:pt idx="16">
                  <c:v>182.04757844412086</c:v>
                </c:pt>
                <c:pt idx="17">
                  <c:v>199.11290541763242</c:v>
                </c:pt>
                <c:pt idx="18">
                  <c:v>216.81929620883852</c:v>
                </c:pt>
                <c:pt idx="19">
                  <c:v>235.07026904833674</c:v>
                </c:pt>
                <c:pt idx="20">
                  <c:v>253.76941825953492</c:v>
                </c:pt>
                <c:pt idx="21">
                  <c:v>272.82119417925861</c:v>
                </c:pt>
                <c:pt idx="22">
                  <c:v>292.13164782803966</c:v>
                </c:pt>
                <c:pt idx="23">
                  <c:v>311.60913186525477</c:v>
                </c:pt>
                <c:pt idx="24">
                  <c:v>331.16495050192032</c:v>
                </c:pt>
                <c:pt idx="25">
                  <c:v>350.71395220374887</c:v>
                </c:pt>
                <c:pt idx="26">
                  <c:v>370.1750601934358</c:v>
                </c:pt>
                <c:pt idx="27">
                  <c:v>389.47173694231316</c:v>
                </c:pt>
                <c:pt idx="28">
                  <c:v>408.53238001272439</c:v>
                </c:pt>
                <c:pt idx="29">
                  <c:v>427.29064775744075</c:v>
                </c:pt>
                <c:pt idx="30">
                  <c:v>445.68571448477252</c:v>
                </c:pt>
                <c:pt idx="31">
                  <c:v>463.66245574211024</c:v>
                </c:pt>
                <c:pt idx="32">
                  <c:v>481.17156534214689</c:v>
                </c:pt>
                <c:pt idx="33">
                  <c:v>498.16960664252537</c:v>
                </c:pt>
                <c:pt idx="34">
                  <c:v>514.61900138076339</c:v>
                </c:pt>
                <c:pt idx="35">
                  <c:v>530.48796005403119</c:v>
                </c:pt>
                <c:pt idx="36">
                  <c:v>545.75035841203839</c:v>
                </c:pt>
                <c:pt idx="37">
                  <c:v>560.38556509780699</c:v>
                </c:pt>
                <c:pt idx="38">
                  <c:v>574.37822582461513</c:v>
                </c:pt>
                <c:pt idx="39">
                  <c:v>587.7180097194032</c:v>
                </c:pt>
                <c:pt idx="40">
                  <c:v>600.39932359694797</c:v>
                </c:pt>
                <c:pt idx="41">
                  <c:v>612.4209999605996</c:v>
                </c:pt>
                <c:pt idx="42">
                  <c:v>623.78596446134725</c:v>
                </c:pt>
                <c:pt idx="43">
                  <c:v>634.50088839590182</c:v>
                </c:pt>
                <c:pt idx="44">
                  <c:v>644.57583159580349</c:v>
                </c:pt>
                <c:pt idx="45">
                  <c:v>654.02388076357443</c:v>
                </c:pt>
                <c:pt idx="46">
                  <c:v>662.86078795945491</c:v>
                </c:pt>
                <c:pt idx="47">
                  <c:v>671.10461354424433</c:v>
                </c:pt>
                <c:pt idx="48">
                  <c:v>678.77537745126131</c:v>
                </c:pt>
                <c:pt idx="49">
                  <c:v>685.8947222041138</c:v>
                </c:pt>
                <c:pt idx="50">
                  <c:v>692.48559062712718</c:v>
                </c:pt>
                <c:pt idx="51">
                  <c:v>698.57192072146586</c:v>
                </c:pt>
                <c:pt idx="52">
                  <c:v>704.17835971103568</c:v>
                </c:pt>
                <c:pt idx="53">
                  <c:v>709.32999880603086</c:v>
                </c:pt>
                <c:pt idx="54">
                  <c:v>714.05212979536248</c:v>
                </c:pt>
                <c:pt idx="55">
                  <c:v>718.37002416801874</c:v>
                </c:pt>
                <c:pt idx="56">
                  <c:v>722.30873508238847</c:v>
                </c:pt>
                <c:pt idx="57">
                  <c:v>725.89292215541184</c:v>
                </c:pt>
                <c:pt idx="58">
                  <c:v>729.14669873276512</c:v>
                </c:pt>
                <c:pt idx="59">
                  <c:v>732.09350102874043</c:v>
                </c:pt>
                <c:pt idx="60">
                  <c:v>734.75597829083074</c:v>
                </c:pt>
                <c:pt idx="61">
                  <c:v>737.15590294911192</c:v>
                </c:pt>
                <c:pt idx="62">
                  <c:v>739.31409955351342</c:v>
                </c:pt>
                <c:pt idx="63">
                  <c:v>741.25039118146799</c:v>
                </c:pt>
                <c:pt idx="64">
                  <c:v>742.98356191218977</c:v>
                </c:pt>
                <c:pt idx="65">
                  <c:v>744.53133390950143</c:v>
                </c:pt>
                <c:pt idx="66">
                  <c:v>745.9103576298827</c:v>
                </c:pt>
                <c:pt idx="67">
                  <c:v>747.13621367324242</c:v>
                </c:pt>
                <c:pt idx="68">
                  <c:v>748.22342481763008</c:v>
                </c:pt>
                <c:pt idx="69">
                  <c:v>749.18547682248425</c:v>
                </c:pt>
                <c:pt idx="70">
                  <c:v>750.03484664485165</c:v>
                </c:pt>
                <c:pt idx="71">
                  <c:v>750.78303678618977</c:v>
                </c:pt>
                <c:pt idx="72">
                  <c:v>751.44061457089549</c:v>
                </c:pt>
                <c:pt idx="73">
                  <c:v>752.01725524879134</c:v>
                </c:pt>
                <c:pt idx="74">
                  <c:v>752.52178790988796</c:v>
                </c:pt>
                <c:pt idx="75">
                  <c:v>752.96224329847564</c:v>
                </c:pt>
                <c:pt idx="76">
                  <c:v>753.34590271293803</c:v>
                </c:pt>
                <c:pt idx="77">
                  <c:v>753.67934727581212</c:v>
                </c:pt>
                <c:pt idx="78">
                  <c:v>753.96850695403134</c:v>
                </c:pt>
                <c:pt idx="79">
                  <c:v>754.21870880070867</c:v>
                </c:pt>
                <c:pt idx="80">
                  <c:v>754.43472397625578</c:v>
                </c:pt>
                <c:pt idx="81">
                  <c:v>754.6208131873102</c:v>
                </c:pt>
                <c:pt idx="82">
                  <c:v>754.7807702563224</c:v>
                </c:pt>
                <c:pt idx="83">
                  <c:v>754.91796360238459</c:v>
                </c:pt>
                <c:pt idx="84">
                  <c:v>755.03537547480107</c:v>
                </c:pt>
                <c:pt idx="85">
                  <c:v>755.13563883499262</c:v>
                </c:pt>
                <c:pt idx="86">
                  <c:v>755.22107182970365</c:v>
                </c:pt>
                <c:pt idx="87">
                  <c:v>755.29370983938463</c:v>
                </c:pt>
                <c:pt idx="88">
                  <c:v>755.35533512035136</c:v>
                </c:pt>
                <c:pt idx="89">
                  <c:v>755.40750408826932</c:v>
                </c:pt>
                <c:pt idx="90">
                  <c:v>755.45157231410224</c:v>
                </c:pt>
                <c:pt idx="91">
                  <c:v>755.48871732236114</c:v>
                </c:pt>
                <c:pt idx="92">
                  <c:v>755.51995929577367</c:v>
                </c:pt>
                <c:pt idx="93">
                  <c:v>755.54617980084936</c:v>
                </c:pt>
                <c:pt idx="94">
                  <c:v>755.56813865571667</c:v>
                </c:pt>
                <c:pt idx="95">
                  <c:v>755.58648906552423</c:v>
                </c:pt>
                <c:pt idx="96">
                  <c:v>755.60179115206051</c:v>
                </c:pt>
                <c:pt idx="97">
                  <c:v>755.61452400348048</c:v>
                </c:pt>
                <c:pt idx="98">
                  <c:v>755.62509636750053</c:v>
                </c:pt>
                <c:pt idx="99">
                  <c:v>755.63385610749947</c:v>
                </c:pt>
                <c:pt idx="100">
                  <c:v>755.64109853594255</c:v>
                </c:pt>
                <c:pt idx="101">
                  <c:v>755.64707373371539</c:v>
                </c:pt>
                <c:pt idx="102">
                  <c:v>755.65199295755303</c:v>
                </c:pt>
                <c:pt idx="103">
                  <c:v>755.6560342309939</c:v>
                </c:pt>
                <c:pt idx="104">
                  <c:v>755.65934720734367</c:v>
                </c:pt>
                <c:pt idx="105">
                  <c:v>755.6620573861702</c:v>
                </c:pt>
                <c:pt idx="106">
                  <c:v>755.66426975796799</c:v>
                </c:pt>
                <c:pt idx="107">
                  <c:v>755.66607194494259</c:v>
                </c:pt>
                <c:pt idx="108">
                  <c:v>755.66753689944017</c:v>
                </c:pt>
                <c:pt idx="109">
                  <c:v>755.66872521544201</c:v>
                </c:pt>
                <c:pt idx="110">
                  <c:v>755.66968710280253</c:v>
                </c:pt>
                <c:pt idx="111">
                  <c:v>755.67046406854888</c:v>
                </c:pt>
                <c:pt idx="112">
                  <c:v>755.67109034460395</c:v>
                </c:pt>
                <c:pt idx="113">
                  <c:v>755.67159409673764</c:v>
                </c:pt>
                <c:pt idx="114">
                  <c:v>755.67199844539346</c:v>
                </c:pt>
                <c:pt idx="115">
                  <c:v>755.67232232526624</c:v>
                </c:pt>
                <c:pt idx="116">
                  <c:v>755.67258120710596</c:v>
                </c:pt>
                <c:pt idx="117">
                  <c:v>755.67278770217365</c:v>
                </c:pt>
                <c:pt idx="118">
                  <c:v>755.67295206705592</c:v>
                </c:pt>
                <c:pt idx="119">
                  <c:v>755.67308262412814</c:v>
                </c:pt>
                <c:pt idx="120">
                  <c:v>755.67318611082908</c:v>
                </c:pt>
                <c:pt idx="121">
                  <c:v>755.67326796902785</c:v>
                </c:pt>
                <c:pt idx="122">
                  <c:v>755.67333258413203</c:v>
                </c:pt>
                <c:pt idx="123">
                  <c:v>755.67338348214616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A1-4B82-8F51-734B8CDB54BC}"/>
            </c:ext>
          </c:extLst>
        </c:ser>
        <c:ser>
          <c:idx val="2"/>
          <c:order val="2"/>
          <c:tx>
            <c:v>2 mm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Noctua S12'!$H$128:$H$251</c:f>
              <c:numCache>
                <c:formatCode>0</c:formatCode>
                <c:ptCount val="124"/>
                <c:pt idx="0">
                  <c:v>64.706368937758043</c:v>
                </c:pt>
                <c:pt idx="1">
                  <c:v>64.730811278383726</c:v>
                </c:pt>
                <c:pt idx="2">
                  <c:v>64.790326145670974</c:v>
                </c:pt>
                <c:pt idx="3">
                  <c:v>64.879164022959571</c:v>
                </c:pt>
                <c:pt idx="4">
                  <c:v>67.053872076426728</c:v>
                </c:pt>
                <c:pt idx="5">
                  <c:v>71.169628126604493</c:v>
                </c:pt>
                <c:pt idx="6">
                  <c:v>76.945673058410989</c:v>
                </c:pt>
                <c:pt idx="7">
                  <c:v>84.209258695997619</c:v>
                </c:pt>
                <c:pt idx="8">
                  <c:v>92.824943883407286</c:v>
                </c:pt>
                <c:pt idx="9">
                  <c:v>102.67510940772581</c:v>
                </c:pt>
                <c:pt idx="10">
                  <c:v>113.65204985425339</c:v>
                </c:pt>
                <c:pt idx="11">
                  <c:v>125.65420584763456</c:v>
                </c:pt>
                <c:pt idx="12">
                  <c:v>138.58423179246824</c:v>
                </c:pt>
                <c:pt idx="13">
                  <c:v>152.34798950816037</c:v>
                </c:pt>
                <c:pt idx="14">
                  <c:v>166.85404958021536</c:v>
                </c:pt>
                <c:pt idx="15">
                  <c:v>182.01348624814659</c:v>
                </c:pt>
                <c:pt idx="16">
                  <c:v>197.73984681485047</c:v>
                </c:pt>
                <c:pt idx="17">
                  <c:v>213.94922507679189</c:v>
                </c:pt>
                <c:pt idx="18">
                  <c:v>230.56039482688027</c:v>
                </c:pt>
                <c:pt idx="19">
                  <c:v>247.49497490106836</c:v>
                </c:pt>
                <c:pt idx="20">
                  <c:v>264.67760666385226</c:v>
                </c:pt>
                <c:pt idx="21">
                  <c:v>282.03613085590371</c:v>
                </c:pt>
                <c:pt idx="22">
                  <c:v>299.50175474503794</c:v>
                </c:pt>
                <c:pt idx="23">
                  <c:v>317.00920330246765</c:v>
                </c:pt>
                <c:pt idx="24">
                  <c:v>334.49685011744572</c:v>
                </c:pt>
                <c:pt idx="25">
                  <c:v>351.90682523296329</c:v>
                </c:pt>
                <c:pt idx="26">
                  <c:v>369.18509819831513</c:v>
                </c:pt>
                <c:pt idx="27">
                  <c:v>386.28153549552906</c:v>
                </c:pt>
                <c:pt idx="28">
                  <c:v>403.14993217355851</c:v>
                </c:pt>
                <c:pt idx="29">
                  <c:v>419.74801806174736</c:v>
                </c:pt>
                <c:pt idx="30">
                  <c:v>436.03743936281552</c:v>
                </c:pt>
                <c:pt idx="31">
                  <c:v>451.98371676679875</c:v>
                </c:pt>
                <c:pt idx="32">
                  <c:v>467.55618149624871</c:v>
                </c:pt>
                <c:pt idx="33">
                  <c:v>482.72789090079118</c:v>
                </c:pt>
                <c:pt idx="34">
                  <c:v>497.47552537449565</c:v>
                </c:pt>
                <c:pt idx="35">
                  <c:v>511.77926847932821</c:v>
                </c:pt>
                <c:pt idx="36">
                  <c:v>525.6226722277928</c:v>
                </c:pt>
                <c:pt idx="37">
                  <c:v>538.99250951268129</c:v>
                </c:pt>
                <c:pt idx="38">
                  <c:v>551.87861567576397</c:v>
                </c:pt>
                <c:pt idx="39">
                  <c:v>564.27372118424171</c:v>
                </c:pt>
                <c:pt idx="40">
                  <c:v>576.17327733725824</c:v>
                </c:pt>
                <c:pt idx="41">
                  <c:v>587.57527685812545</c:v>
                </c:pt>
                <c:pt idx="42">
                  <c:v>598.48007114416225</c:v>
                </c:pt>
                <c:pt idx="43">
                  <c:v>608.89018584815688</c:v>
                </c:pt>
                <c:pt idx="44">
                  <c:v>618.81013635609793</c:v>
                </c:pt>
                <c:pt idx="45">
                  <c:v>628.24624460759105</c:v>
                </c:pt>
                <c:pt idx="46">
                  <c:v>637.20645858067167</c:v>
                </c:pt>
                <c:pt idx="47">
                  <c:v>645.70017563370493</c:v>
                </c:pt>
                <c:pt idx="48">
                  <c:v>653.73807076584069</c:v>
                </c:pt>
                <c:pt idx="49">
                  <c:v>661.33193072584368</c:v>
                </c:pt>
                <c:pt idx="50">
                  <c:v>668.49449476876657</c:v>
                </c:pt>
                <c:pt idx="51">
                  <c:v>675.23930273231667</c:v>
                </c:pt>
                <c:pt idx="52">
                  <c:v>681.58055098120542</c:v>
                </c:pt>
                <c:pt idx="53">
                  <c:v>687.53295664936638</c:v>
                </c:pt>
                <c:pt idx="54">
                  <c:v>693.11163049759239</c:v>
                </c:pt>
                <c:pt idx="55">
                  <c:v>698.33195859867669</c:v>
                </c:pt>
                <c:pt idx="56">
                  <c:v>703.20949296410663</c:v>
                </c:pt>
                <c:pt idx="57">
                  <c:v>707.75985113618606</c:v>
                </c:pt>
                <c:pt idx="58">
                  <c:v>711.99862468749882</c:v>
                </c:pt>
                <c:pt idx="59">
                  <c:v>715.9412964959389</c:v>
                </c:pt>
                <c:pt idx="60">
                  <c:v>719.60316659826447</c:v>
                </c:pt>
                <c:pt idx="61">
                  <c:v>722.99928636811148</c:v>
                </c:pt>
                <c:pt idx="62">
                  <c:v>726.14440071552383</c:v>
                </c:pt>
                <c:pt idx="63">
                  <c:v>729.05289796403861</c:v>
                </c:pt>
                <c:pt idx="64">
                  <c:v>731.73876702786379</c:v>
                </c:pt>
                <c:pt idx="65">
                  <c:v>734.21556148534535</c:v>
                </c:pt>
                <c:pt idx="66">
                  <c:v>736.49637012527535</c:v>
                </c:pt>
                <c:pt idx="67">
                  <c:v>738.59379352917665</c:v>
                </c:pt>
                <c:pt idx="68">
                  <c:v>740.519926245021</c:v>
                </c:pt>
                <c:pt idx="69">
                  <c:v>742.28634410535687</c:v>
                </c:pt>
                <c:pt idx="70">
                  <c:v>743.90409624502854</c:v>
                </c:pt>
                <c:pt idx="71">
                  <c:v>745.38370138003381</c:v>
                </c:pt>
                <c:pt idx="72">
                  <c:v>746.73514791905984</c:v>
                </c:pt>
                <c:pt idx="73">
                  <c:v>747.96789749235654</c:v>
                </c:pt>
                <c:pt idx="74">
                  <c:v>749.09089149837018</c:v>
                </c:pt>
                <c:pt idx="75">
                  <c:v>750.11256028649052</c:v>
                </c:pt>
                <c:pt idx="76">
                  <c:v>751.04083461392588</c:v>
                </c:pt>
                <c:pt idx="77">
                  <c:v>751.88315903570867</c:v>
                </c:pt>
                <c:pt idx="78">
                  <c:v>752.64650690875749</c:v>
                </c:pt>
                <c:pt idx="79">
                  <c:v>753.33739671344745</c:v>
                </c:pt>
                <c:pt idx="80">
                  <c:v>753.96190941894019</c:v>
                </c:pt>
                <c:pt idx="81">
                  <c:v>754.52570664133543</c:v>
                </c:pt>
                <c:pt idx="82">
                  <c:v>755.03404936626168</c:v>
                </c:pt>
                <c:pt idx="83">
                  <c:v>755.49181702962949</c:v>
                </c:pt>
                <c:pt idx="84">
                  <c:v>755.90352677172689</c:v>
                </c:pt>
                <c:pt idx="85">
                  <c:v>756.27335270049821</c:v>
                </c:pt>
                <c:pt idx="86">
                  <c:v>756.60514501959403</c:v>
                </c:pt>
                <c:pt idx="87">
                  <c:v>756.90244889549433</c:v>
                </c:pt>
                <c:pt idx="88">
                  <c:v>757.16852295564047</c:v>
                </c:pt>
                <c:pt idx="89">
                  <c:v>757.40635732598753</c:v>
                </c:pt>
                <c:pt idx="90">
                  <c:v>757.61869113169087</c:v>
                </c:pt>
                <c:pt idx="91">
                  <c:v>757.80802939874741</c:v>
                </c:pt>
                <c:pt idx="92">
                  <c:v>757.97665930732683</c:v>
                </c:pt>
                <c:pt idx="93">
                  <c:v>758.12666575926823</c:v>
                </c:pt>
                <c:pt idx="94">
                  <c:v>758.25994623280189</c:v>
                </c:pt>
                <c:pt idx="95">
                  <c:v>758.37822490703741</c:v>
                </c:pt>
                <c:pt idx="96">
                  <c:v>758.48306604716231</c:v>
                </c:pt>
                <c:pt idx="97">
                  <c:v>758.57588664869127</c:v>
                </c:pt>
                <c:pt idx="98">
                  <c:v>758.65796834553441</c:v>
                </c:pt>
                <c:pt idx="99">
                  <c:v>758.73046859219221</c:v>
                </c:pt>
                <c:pt idx="100">
                  <c:v>758.79443113507375</c:v>
                </c:pt>
                <c:pt idx="101">
                  <c:v>758.85079579186299</c:v>
                </c:pt>
                <c:pt idx="102">
                  <c:v>758.9004075610701</c:v>
                </c:pt>
                <c:pt idx="103">
                  <c:v>758.94402508646999</c:v>
                </c:pt>
                <c:pt idx="104">
                  <c:v>758.98232850311763</c:v>
                </c:pt>
                <c:pt idx="105">
                  <c:v>759.01592669308491</c:v>
                </c:pt>
                <c:pt idx="106">
                  <c:v>759.04536398006348</c:v>
                </c:pt>
                <c:pt idx="107">
                  <c:v>759.07112629255255</c:v>
                </c:pt>
                <c:pt idx="108">
                  <c:v>759.09364682558328</c:v>
                </c:pt>
                <c:pt idx="109">
                  <c:v>759.11331123083573</c:v>
                </c:pt>
                <c:pt idx="110">
                  <c:v>759.13046236465846</c:v>
                </c:pt>
                <c:pt idx="111">
                  <c:v>759.14540462292075</c:v>
                </c:pt>
                <c:pt idx="112">
                  <c:v>759.15840789086883</c:v>
                </c:pt>
                <c:pt idx="113">
                  <c:v>759.1697111352438</c:v>
                </c:pt>
                <c:pt idx="114">
                  <c:v>759.17952566488839</c:v>
                </c:pt>
                <c:pt idx="115">
                  <c:v>759.18803808494897</c:v>
                </c:pt>
                <c:pt idx="116">
                  <c:v>759.1954129685887</c:v>
                </c:pt>
                <c:pt idx="117">
                  <c:v>759.20179526889717</c:v>
                </c:pt>
                <c:pt idx="118">
                  <c:v>759.20731249242453</c:v>
                </c:pt>
                <c:pt idx="119">
                  <c:v>759.21207665450197</c:v>
                </c:pt>
                <c:pt idx="120">
                  <c:v>759.21618603525189</c:v>
                </c:pt>
                <c:pt idx="121">
                  <c:v>759.21972675394795</c:v>
                </c:pt>
                <c:pt idx="122">
                  <c:v>759.22277417817418</c:v>
                </c:pt>
                <c:pt idx="123">
                  <c:v>759.22539418304916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BA1-4B82-8F51-734B8CDB54BC}"/>
            </c:ext>
          </c:extLst>
        </c:ser>
        <c:ser>
          <c:idx val="3"/>
          <c:order val="3"/>
          <c:tx>
            <c:v>2,5 mm 72,5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2,5 mm Noctua S12'!$H$128:$H$251</c:f>
              <c:numCache>
                <c:formatCode>0</c:formatCode>
                <c:ptCount val="124"/>
                <c:pt idx="0">
                  <c:v>59.390645796900913</c:v>
                </c:pt>
                <c:pt idx="1">
                  <c:v>59.427536857620566</c:v>
                </c:pt>
                <c:pt idx="2">
                  <c:v>59.509192619789928</c:v>
                </c:pt>
                <c:pt idx="3">
                  <c:v>59.625298687234363</c:v>
                </c:pt>
                <c:pt idx="4">
                  <c:v>62.158574050219954</c:v>
                </c:pt>
                <c:pt idx="5">
                  <c:v>66.60258229756414</c:v>
                </c:pt>
                <c:pt idx="6">
                  <c:v>72.578890298776741</c:v>
                </c:pt>
                <c:pt idx="7">
                  <c:v>79.875123469823052</c:v>
                </c:pt>
                <c:pt idx="8">
                  <c:v>88.336650096306585</c:v>
                </c:pt>
                <c:pt idx="9">
                  <c:v>97.837591181350035</c:v>
                </c:pt>
                <c:pt idx="10">
                  <c:v>108.26902064670651</c:v>
                </c:pt>
                <c:pt idx="11">
                  <c:v>119.533173456486</c:v>
                </c:pt>
                <c:pt idx="12">
                  <c:v>131.54027719960402</c:v>
                </c:pt>
                <c:pt idx="13">
                  <c:v>144.20669574618114</c:v>
                </c:pt>
                <c:pt idx="14">
                  <c:v>157.45379187048582</c:v>
                </c:pt>
                <c:pt idx="15">
                  <c:v>171.20720996311093</c:v>
                </c:pt>
                <c:pt idx="16">
                  <c:v>185.39641560535085</c:v>
                </c:pt>
                <c:pt idx="17">
                  <c:v>199.95439713895541</c:v>
                </c:pt>
                <c:pt idx="18">
                  <c:v>214.81747131137934</c:v>
                </c:pt>
                <c:pt idx="19">
                  <c:v>229.92515621332018</c:v>
                </c:pt>
                <c:pt idx="20">
                  <c:v>245.22008740345359</c:v>
                </c:pt>
                <c:pt idx="21">
                  <c:v>260.64796103188377</c:v>
                </c:pt>
                <c:pt idx="22">
                  <c:v>276.15749289176711</c:v>
                </c:pt>
                <c:pt idx="23">
                  <c:v>291.70038573886234</c:v>
                </c:pt>
                <c:pt idx="24">
                  <c:v>307.2312995522588</c:v>
                </c:pt>
                <c:pt idx="25">
                  <c:v>322.70782104375752</c:v>
                </c:pt>
                <c:pt idx="26">
                  <c:v>338.09042989120729</c:v>
                </c:pt>
                <c:pt idx="27">
                  <c:v>353.34246002008257</c:v>
                </c:pt>
                <c:pt idx="28">
                  <c:v>368.4300548835617</c:v>
                </c:pt>
                <c:pt idx="29">
                  <c:v>383.32211615798468</c:v>
                </c:pt>
                <c:pt idx="30">
                  <c:v>397.99024562093359</c:v>
                </c:pt>
                <c:pt idx="31">
                  <c:v>412.40868024315603</c:v>
                </c:pt>
                <c:pt idx="32">
                  <c:v>426.55422072413751</c:v>
                </c:pt>
                <c:pt idx="33">
                  <c:v>440.40615384940696</c:v>
                </c:pt>
                <c:pt idx="34">
                  <c:v>453.94616915663431</c:v>
                </c:pt>
                <c:pt idx="35">
                  <c:v>467.15827047549845</c:v>
                </c:pt>
                <c:pt idx="36">
                  <c:v>480.02868295930318</c:v>
                </c:pt>
                <c:pt idx="37">
                  <c:v>492.54575625927401</c:v>
                </c:pt>
                <c:pt idx="38">
                  <c:v>504.69986450907601</c:v>
                </c:pt>
                <c:pt idx="39">
                  <c:v>516.48330379040897</c:v>
                </c:pt>
                <c:pt idx="40">
                  <c:v>527.89018774299484</c:v>
                </c:pt>
                <c:pt idx="41">
                  <c:v>538.91634196586233</c:v>
                </c:pt>
                <c:pt idx="42">
                  <c:v>549.55919783330251</c:v>
                </c:pt>
                <c:pt idx="43">
                  <c:v>559.81768631959858</c:v>
                </c:pt>
                <c:pt idx="44">
                  <c:v>569.69213239287831</c:v>
                </c:pt>
                <c:pt idx="45">
                  <c:v>579.18415050122246</c:v>
                </c:pt>
                <c:pt idx="46">
                  <c:v>588.29654163448026</c:v>
                </c:pt>
                <c:pt idx="47">
                  <c:v>597.03319240376504</c:v>
                </c:pt>
                <c:pt idx="48">
                  <c:v>605.39897653818332</c:v>
                </c:pt>
                <c:pt idx="49">
                  <c:v>613.39965915543985</c:v>
                </c:pt>
                <c:pt idx="50">
                  <c:v>621.04180412023311</c:v>
                </c:pt>
                <c:pt idx="51">
                  <c:v>628.33268476213766</c:v>
                </c:pt>
                <c:pt idx="52">
                  <c:v>635.28019818345274</c:v>
                </c:pt>
                <c:pt idx="53">
                  <c:v>641.89278334757432</c:v>
                </c:pt>
                <c:pt idx="54">
                  <c:v>648.17934310007433</c:v>
                </c:pt>
                <c:pt idx="55">
                  <c:v>654.14917023814724</c:v>
                </c:pt>
                <c:pt idx="56">
                  <c:v>659.81187770951942</c:v>
                </c:pt>
                <c:pt idx="57">
                  <c:v>665.17733298951202</c:v>
                </c:pt>
                <c:pt idx="58">
                  <c:v>670.25559665478772</c:v>
                </c:pt>
                <c:pt idx="59">
                  <c:v>675.05686514445892</c:v>
                </c:pt>
                <c:pt idx="60">
                  <c:v>679.59141767375593</c:v>
                </c:pt>
                <c:pt idx="61">
                  <c:v>683.86956724234631</c:v>
                </c:pt>
                <c:pt idx="62">
                  <c:v>687.90161565863752</c:v>
                </c:pt>
                <c:pt idx="63">
                  <c:v>691.69781248299842</c:v>
                </c:pt>
                <c:pt idx="64">
                  <c:v>695.26831777666848</c:v>
                </c:pt>
                <c:pt idx="65">
                  <c:v>698.62316852921685</c:v>
                </c:pt>
                <c:pt idx="66">
                  <c:v>701.77224862558785</c:v>
                </c:pt>
                <c:pt idx="67">
                  <c:v>704.72526220398765</c:v>
                </c:pt>
                <c:pt idx="68">
                  <c:v>707.49171024802422</c:v>
                </c:pt>
                <c:pt idx="69">
                  <c:v>710.08087025045472</c:v>
                </c:pt>
                <c:pt idx="70">
                  <c:v>712.50177878153374</c:v>
                </c:pt>
                <c:pt idx="71">
                  <c:v>714.76321679219029</c:v>
                </c:pt>
                <c:pt idx="72">
                  <c:v>716.87369748090634</c:v>
                </c:pt>
                <c:pt idx="73">
                  <c:v>718.84145655315342</c:v>
                </c:pt>
                <c:pt idx="74">
                  <c:v>720.67444470342741</c:v>
                </c:pt>
                <c:pt idx="75">
                  <c:v>722.38032215216128</c:v>
                </c:pt>
                <c:pt idx="76">
                  <c:v>723.96645507300093</c:v>
                </c:pt>
                <c:pt idx="77">
                  <c:v>725.43991374996222</c:v>
                </c:pt>
                <c:pt idx="78">
                  <c:v>726.80747230874783</c:v>
                </c:pt>
                <c:pt idx="79">
                  <c:v>728.07560987186753</c:v>
                </c:pt>
                <c:pt idx="80">
                  <c:v>729.25051299310201</c:v>
                </c:pt>
                <c:pt idx="81">
                  <c:v>730.33807923314021</c:v>
                </c:pt>
                <c:pt idx="82">
                  <c:v>731.3439217448589</c:v>
                </c:pt>
                <c:pt idx="83">
                  <c:v>732.27337474357546</c:v>
                </c:pt>
                <c:pt idx="84">
                  <c:v>733.13149974465159</c:v>
                </c:pt>
                <c:pt idx="85">
                  <c:v>733.92309245794945</c:v>
                </c:pt>
                <c:pt idx="86">
                  <c:v>734.65269023581561</c:v>
                </c:pt>
                <c:pt idx="87">
                  <c:v>735.32457997839515</c:v>
                </c:pt>
                <c:pt idx="88">
                  <c:v>735.94280640714874</c:v>
                </c:pt>
                <c:pt idx="89">
                  <c:v>736.51118062437547</c:v>
                </c:pt>
                <c:pt idx="90">
                  <c:v>737.03328888332101</c:v>
                </c:pt>
                <c:pt idx="91">
                  <c:v>737.51250150003011</c:v>
                </c:pt>
                <c:pt idx="92">
                  <c:v>737.95198184444905</c:v>
                </c:pt>
                <c:pt idx="93">
                  <c:v>738.35469535439609</c:v>
                </c:pt>
                <c:pt idx="94">
                  <c:v>738.7234185218424</c:v>
                </c:pt>
                <c:pt idx="95">
                  <c:v>739.06074780650692</c:v>
                </c:pt>
                <c:pt idx="96">
                  <c:v>739.36910843702162</c:v>
                </c:pt>
                <c:pt idx="97">
                  <c:v>739.65076306488095</c:v>
                </c:pt>
                <c:pt idx="98">
                  <c:v>739.90782024104317</c:v>
                </c:pt>
                <c:pt idx="99">
                  <c:v>740.14224268939438</c:v>
                </c:pt>
                <c:pt idx="100">
                  <c:v>740.35585535532732</c:v>
                </c:pt>
                <c:pt idx="101">
                  <c:v>740.55035321142634</c:v>
                </c:pt>
                <c:pt idx="102">
                  <c:v>740.72730880569713</c:v>
                </c:pt>
                <c:pt idx="103">
                  <c:v>740.8881795409327</c:v>
                </c:pt>
                <c:pt idx="104">
                  <c:v>741.03431467669236</c:v>
                </c:pt>
                <c:pt idx="105">
                  <c:v>741.16696204797631</c:v>
                </c:pt>
                <c:pt idx="106">
                  <c:v>741.28727449703661</c:v>
                </c:pt>
                <c:pt idx="107">
                  <c:v>741.39631601687461</c:v>
                </c:pt>
                <c:pt idx="108">
                  <c:v>741.49506760685404</c:v>
                </c:pt>
                <c:pt idx="109">
                  <c:v>741.58443284251484</c:v>
                </c:pt>
                <c:pt idx="110">
                  <c:v>741.66524316313348</c:v>
                </c:pt>
                <c:pt idx="111">
                  <c:v>741.73826288182943</c:v>
                </c:pt>
                <c:pt idx="112">
                  <c:v>741.80419392410624</c:v>
                </c:pt>
                <c:pt idx="113">
                  <c:v>741.86368030162885</c:v>
                </c:pt>
                <c:pt idx="114">
                  <c:v>741.91731232880466</c:v>
                </c:pt>
                <c:pt idx="115">
                  <c:v>741.965630590361</c:v>
                </c:pt>
                <c:pt idx="116">
                  <c:v>742.00912966860335</c:v>
                </c:pt>
                <c:pt idx="117">
                  <c:v>742.04826163942403</c:v>
                </c:pt>
                <c:pt idx="118">
                  <c:v>742.08343934640232</c:v>
                </c:pt>
                <c:pt idx="119">
                  <c:v>742.11503946251821</c:v>
                </c:pt>
                <c:pt idx="120">
                  <c:v>742.14340534909945</c:v>
                </c:pt>
                <c:pt idx="121">
                  <c:v>742.16884972164291</c:v>
                </c:pt>
                <c:pt idx="122">
                  <c:v>742.1916571321068</c:v>
                </c:pt>
                <c:pt idx="123">
                  <c:v>742.21208627717203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BA1-4B82-8F51-734B8CDB5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8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S12'!$K$131:$K$251</c:f>
              <c:numCache>
                <c:formatCode>0</c:formatCode>
                <c:ptCount val="121"/>
                <c:pt idx="0">
                  <c:v>42.274462653699999</c:v>
                </c:pt>
                <c:pt idx="1">
                  <c:v>43.467172288</c:v>
                </c:pt>
                <c:pt idx="2">
                  <c:v>45.061991502799998</c:v>
                </c:pt>
                <c:pt idx="3">
                  <c:v>47.226122816299998</c:v>
                </c:pt>
                <c:pt idx="4">
                  <c:v>50.126768746700002</c:v>
                </c:pt>
                <c:pt idx="5">
                  <c:v>53.931131811999997</c:v>
                </c:pt>
                <c:pt idx="6">
                  <c:v>58.806414530399998</c:v>
                </c:pt>
                <c:pt idx="7">
                  <c:v>64.919819420099998</c:v>
                </c:pt>
                <c:pt idx="8">
                  <c:v>72.438548999299996</c:v>
                </c:pt>
                <c:pt idx="9">
                  <c:v>81.529805785999997</c:v>
                </c:pt>
                <c:pt idx="10">
                  <c:v>92.360792298500002</c:v>
                </c:pt>
                <c:pt idx="11">
                  <c:v>106.11152017271256</c:v>
                </c:pt>
                <c:pt idx="12">
                  <c:v>122.25110154513166</c:v>
                </c:pt>
                <c:pt idx="13">
                  <c:v>139.92831423390825</c:v>
                </c:pt>
                <c:pt idx="14">
                  <c:v>159.07179051008976</c:v>
                </c:pt>
                <c:pt idx="15">
                  <c:v>179.59399410574215</c:v>
                </c:pt>
                <c:pt idx="16">
                  <c:v>201.39250950028372</c:v>
                </c:pt>
                <c:pt idx="17">
                  <c:v>224.35151391895849</c:v>
                </c:pt>
                <c:pt idx="18">
                  <c:v>248.34342329597141</c:v>
                </c:pt>
                <c:pt idx="19">
                  <c:v>273.23069467521776</c:v>
                </c:pt>
                <c:pt idx="20">
                  <c:v>298.86776040185202</c:v>
                </c:pt>
                <c:pt idx="21">
                  <c:v>325.10306378612836</c:v>
                </c:pt>
                <c:pt idx="22">
                  <c:v>351.78116160762551</c:v>
                </c:pt>
                <c:pt idx="23">
                  <c:v>378.74485584099438</c:v>
                </c:pt>
                <c:pt idx="24">
                  <c:v>405.83731530962723</c:v>
                </c:pt>
                <c:pt idx="25">
                  <c:v>432.90414759246124</c:v>
                </c:pt>
                <c:pt idx="26">
                  <c:v>459.79538238300745</c:v>
                </c:pt>
                <c:pt idx="27">
                  <c:v>486.36732956354825</c:v>
                </c:pt>
                <c:pt idx="28">
                  <c:v>512.48427841502939</c:v>
                </c:pt>
                <c:pt idx="29">
                  <c:v>538.02000850758725</c:v>
                </c:pt>
                <c:pt idx="30">
                  <c:v>562.85908775241649</c:v>
                </c:pt>
                <c:pt idx="31">
                  <c:v>586.8979386635641</c:v>
                </c:pt>
                <c:pt idx="32">
                  <c:v>610.04565988088848</c:v>
                </c:pt>
                <c:pt idx="33">
                  <c:v>632.22459623551595</c:v>
                </c:pt>
                <c:pt idx="34">
                  <c:v>653.3706568860689</c:v>
                </c:pt>
                <c:pt idx="35">
                  <c:v>673.43338711313493</c:v>
                </c:pt>
                <c:pt idx="36">
                  <c:v>692.37580503922118</c:v>
                </c:pt>
                <c:pt idx="37">
                  <c:v>710.17401967065985</c:v>
                </c:pt>
                <c:pt idx="38">
                  <c:v>726.81665109206585</c:v>
                </c:pt>
                <c:pt idx="39">
                  <c:v>742.30407726965109</c:v>
                </c:pt>
                <c:pt idx="40">
                  <c:v>756.64753465850265</c:v>
                </c:pt>
                <c:pt idx="41">
                  <c:v>769.86810161830897</c:v>
                </c:pt>
                <c:pt idx="42">
                  <c:v>781.99559451612424</c:v>
                </c:pt>
                <c:pt idx="43">
                  <c:v>793.06740636184929</c:v>
                </c:pt>
                <c:pt idx="44">
                  <c:v>803.12731694247782</c:v>
                </c:pt>
                <c:pt idx="45">
                  <c:v>812.22430178180321</c:v>
                </c:pt>
                <c:pt idx="46">
                  <c:v>820.41136496251443</c:v>
                </c:pt>
                <c:pt idx="47">
                  <c:v>827.74441803239165</c:v>
                </c:pt>
                <c:pt idx="48">
                  <c:v>834.28122401051996</c:v>
                </c:pt>
                <c:pt idx="49">
                  <c:v>840.08042205127026</c:v>
                </c:pt>
                <c:pt idx="50">
                  <c:v>845.20064474913454</c:v>
                </c:pt>
                <c:pt idx="51">
                  <c:v>849.69973650419706</c:v>
                </c:pt>
                <c:pt idx="52">
                  <c:v>853.63407793186445</c:v>
                </c:pt>
                <c:pt idx="53">
                  <c:v>857.05801809097227</c:v>
                </c:pt>
                <c:pt idx="54">
                  <c:v>860.02341340283408</c:v>
                </c:pt>
                <c:pt idx="55">
                  <c:v>862.57926960136035</c:v>
                </c:pt>
                <c:pt idx="56">
                  <c:v>864.77148093192159</c:v>
                </c:pt>
                <c:pt idx="57">
                  <c:v>866.64265912520534</c:v>
                </c:pt>
                <c:pt idx="58">
                  <c:v>868.23204341451367</c:v>
                </c:pt>
                <c:pt idx="59">
                  <c:v>869.57548202700389</c:v>
                </c:pt>
                <c:pt idx="60">
                  <c:v>870.70547513372685</c:v>
                </c:pt>
                <c:pt idx="61">
                  <c:v>871.65126915144072</c:v>
                </c:pt>
                <c:pt idx="62">
                  <c:v>872.43899250466973</c:v>
                </c:pt>
                <c:pt idx="63">
                  <c:v>873.09182342794759</c:v>
                </c:pt>
                <c:pt idx="64">
                  <c:v>873.63018106214042</c:v>
                </c:pt>
                <c:pt idx="65">
                  <c:v>874.07193192202533</c:v>
                </c:pt>
                <c:pt idx="66">
                  <c:v>874.432604734297</c:v>
                </c:pt>
                <c:pt idx="67">
                  <c:v>874.72560761945329</c:v>
                </c:pt>
                <c:pt idx="68">
                  <c:v>874.96244257665057</c:v>
                </c:pt>
                <c:pt idx="69">
                  <c:v>875.15291319296864</c:v>
                </c:pt>
                <c:pt idx="70">
                  <c:v>875.30532240965067</c:v>
                </c:pt>
                <c:pt idx="71">
                  <c:v>875.42665801654937</c:v>
                </c:pt>
                <c:pt idx="72">
                  <c:v>875.52276429745871</c:v>
                </c:pt>
                <c:pt idx="73">
                  <c:v>875.59849890437101</c:v>
                </c:pt>
                <c:pt idx="74">
                  <c:v>875.65787459434762</c:v>
                </c:pt>
                <c:pt idx="75">
                  <c:v>875.70418591939199</c:v>
                </c:pt>
                <c:pt idx="76">
                  <c:v>875.74012132177984</c:v>
                </c:pt>
                <c:pt idx="77">
                  <c:v>875.76786136173007</c:v>
                </c:pt>
                <c:pt idx="78">
                  <c:v>875.78916399994978</c:v>
                </c:pt>
                <c:pt idx="79">
                  <c:v>875.80543798443568</c:v>
                </c:pt>
                <c:pt idx="80">
                  <c:v>875.81780545942729</c:v>
                </c:pt>
                <c:pt idx="81">
                  <c:v>875.82715493499165</c:v>
                </c:pt>
                <c:pt idx="82">
                  <c:v>875.83418573829579</c:v>
                </c:pt>
                <c:pt idx="83">
                  <c:v>875.83944502137081</c:v>
                </c:pt>
                <c:pt idx="84">
                  <c:v>875.84335833321495</c:v>
                </c:pt>
                <c:pt idx="85">
                  <c:v>875.84625468352885</c:v>
                </c:pt>
                <c:pt idx="86">
                  <c:v>875.84838693710003</c:v>
                </c:pt>
                <c:pt idx="87">
                  <c:v>875.84994828669517</c:v>
                </c:pt>
                <c:pt idx="88">
                  <c:v>875.8510854619982</c:v>
                </c:pt>
                <c:pt idx="89">
                  <c:v>875.85190924545418</c:v>
                </c:pt>
                <c:pt idx="90">
                  <c:v>875.85250278481669</c:v>
                </c:pt>
                <c:pt idx="91">
                  <c:v>875.85292811797297</c:v>
                </c:pt>
                <c:pt idx="92">
                  <c:v>875.85323125895627</c:v>
                </c:pt>
                <c:pt idx="93">
                  <c:v>875.85344613511768</c:v>
                </c:pt>
                <c:pt idx="94">
                  <c:v>875.85359761412781</c:v>
                </c:pt>
                <c:pt idx="95">
                  <c:v>875.85370381542202</c:v>
                </c:pt>
                <c:pt idx="96">
                  <c:v>875.8537778633297</c:v>
                </c:pt>
                <c:pt idx="97">
                  <c:v>875.85382920782922</c:v>
                </c:pt>
                <c:pt idx="98">
                  <c:v>875.85386461292273</c:v>
                </c:pt>
                <c:pt idx="99">
                  <c:v>875.85388889136425</c:v>
                </c:pt>
                <c:pt idx="100">
                  <c:v>875.85390544722156</c:v>
                </c:pt>
                <c:pt idx="101">
                  <c:v>875.85391667389104</c:v>
                </c:pt>
                <c:pt idx="102">
                  <c:v>875.85392424415852</c:v>
                </c:pt>
                <c:pt idx="103">
                  <c:v>875.85392932019954</c:v>
                </c:pt>
                <c:pt idx="104">
                  <c:v>875.85393270462782</c:v>
                </c:pt>
                <c:pt idx="105">
                  <c:v>875.85393494842958</c:v>
                </c:pt>
                <c:pt idx="106">
                  <c:v>875.85393642758982</c:v>
                </c:pt>
                <c:pt idx="107">
                  <c:v>875.85393739714027</c:v>
                </c:pt>
                <c:pt idx="108">
                  <c:v>875.85393802903195</c:v>
                </c:pt>
                <c:pt idx="109">
                  <c:v>875.85393843850443</c:v>
                </c:pt>
                <c:pt idx="110">
                  <c:v>875.85393870232542</c:v>
                </c:pt>
                <c:pt idx="111">
                  <c:v>875.85393887132648</c:v>
                </c:pt>
                <c:pt idx="112">
                  <c:v>875.85393897896245</c:v>
                </c:pt>
                <c:pt idx="113">
                  <c:v>875.85393904711896</c:v>
                </c:pt>
                <c:pt idx="114">
                  <c:v>875.85393909002607</c:v>
                </c:pt>
                <c:pt idx="115">
                  <c:v>875.85393911688084</c:v>
                </c:pt>
                <c:pt idx="116">
                  <c:v>875.85393913359064</c:v>
                </c:pt>
                <c:pt idx="117">
                  <c:v>875.85393914392716</c:v>
                </c:pt>
                <c:pt idx="118">
                  <c:v>875.85393915028362</c:v>
                </c:pt>
                <c:pt idx="119">
                  <c:v>875.85393915416967</c:v>
                </c:pt>
                <c:pt idx="120">
                  <c:v>875.85393915653151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26-4853-8629-5FB69DA858B2}"/>
            </c:ext>
          </c:extLst>
        </c:ser>
        <c:ser>
          <c:idx val="1"/>
          <c:order val="1"/>
          <c:tx>
            <c:v>1,5 mm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S12'!$K$131:$K$251</c:f>
              <c:numCache>
                <c:formatCode>0</c:formatCode>
                <c:ptCount val="121"/>
                <c:pt idx="0">
                  <c:v>61.937867628790059</c:v>
                </c:pt>
                <c:pt idx="1">
                  <c:v>62.703508450742333</c:v>
                </c:pt>
                <c:pt idx="2">
                  <c:v>64.992040924713933</c:v>
                </c:pt>
                <c:pt idx="3">
                  <c:v>68.78777004720564</c:v>
                </c:pt>
                <c:pt idx="4">
                  <c:v>74.067198255635844</c:v>
                </c:pt>
                <c:pt idx="5">
                  <c:v>80.798587997437153</c:v>
                </c:pt>
                <c:pt idx="6">
                  <c:v>88.942108112230699</c:v>
                </c:pt>
                <c:pt idx="7">
                  <c:v>98.450151415787559</c:v>
                </c:pt>
                <c:pt idx="8">
                  <c:v>109.26775746956685</c:v>
                </c:pt>
                <c:pt idx="9">
                  <c:v>121.33311638016937</c:v>
                </c:pt>
                <c:pt idx="10">
                  <c:v>134.57813967043819</c:v>
                </c:pt>
                <c:pt idx="11">
                  <c:v>148.9290873486591</c:v>
                </c:pt>
                <c:pt idx="12">
                  <c:v>164.30724127739472</c:v>
                </c:pt>
                <c:pt idx="13">
                  <c:v>180.62961521967111</c:v>
                </c:pt>
                <c:pt idx="14">
                  <c:v>197.80969200352058</c:v>
                </c:pt>
                <c:pt idx="15">
                  <c:v>215.75817828792697</c:v>
                </c:pt>
                <c:pt idx="16">
                  <c:v>234.38376751630972</c:v>
                </c:pt>
                <c:pt idx="17">
                  <c:v>253.59390184373217</c:v>
                </c:pt>
                <c:pt idx="18">
                  <c:v>273.29552413498016</c:v>
                </c:pt>
                <c:pt idx="19">
                  <c:v>293.39581155473377</c:v>
                </c:pt>
                <c:pt idx="20">
                  <c:v>313.80288280350533</c:v>
                </c:pt>
                <c:pt idx="21">
                  <c:v>334.42647168478373</c:v>
                </c:pt>
                <c:pt idx="22">
                  <c:v>355.17856040769675</c:v>
                </c:pt>
                <c:pt idx="23">
                  <c:v>375.97396682137162</c:v>
                </c:pt>
                <c:pt idx="24">
                  <c:v>396.73088062643234</c:v>
                </c:pt>
                <c:pt idx="25">
                  <c:v>417.37134449941755</c:v>
                </c:pt>
                <c:pt idx="26">
                  <c:v>437.82167698064359</c:v>
                </c:pt>
                <c:pt idx="27">
                  <c:v>458.01283489860663</c:v>
                </c:pt>
                <c:pt idx="28">
                  <c:v>477.88071401839625</c:v>
                </c:pt>
                <c:pt idx="29">
                  <c:v>497.36638749248658</c:v>
                </c:pt>
                <c:pt idx="30">
                  <c:v>516.41628254563238</c:v>
                </c:pt>
                <c:pt idx="31">
                  <c:v>534.98229662872075</c:v>
                </c:pt>
                <c:pt idx="32">
                  <c:v>553.02185501811641</c:v>
                </c:pt>
                <c:pt idx="33">
                  <c:v>570.49791250803651</c:v>
                </c:pt>
                <c:pt idx="34">
                  <c:v>587.37890243613083</c:v>
                </c:pt>
                <c:pt idx="35">
                  <c:v>603.63863679122983</c:v>
                </c:pt>
                <c:pt idx="36">
                  <c:v>619.2561615733614</c:v>
                </c:pt>
                <c:pt idx="37">
                  <c:v>634.21557190785416</c:v>
                </c:pt>
                <c:pt idx="38">
                  <c:v>648.50579165761144</c:v>
                </c:pt>
                <c:pt idx="39">
                  <c:v>662.12032243210399</c:v>
                </c:pt>
                <c:pt idx="40">
                  <c:v>675.05696696158407</c:v>
                </c:pt>
                <c:pt idx="41">
                  <c:v>687.31753179497377</c:v>
                </c:pt>
                <c:pt idx="42">
                  <c:v>698.90751419570154</c:v>
                </c:pt>
                <c:pt idx="43">
                  <c:v>709.83577795820122</c:v>
                </c:pt>
                <c:pt idx="44">
                  <c:v>720.11422265636679</c:v>
                </c:pt>
                <c:pt idx="45">
                  <c:v>729.75745057214544</c:v>
                </c:pt>
                <c:pt idx="46">
                  <c:v>738.78243524605841</c:v>
                </c:pt>
                <c:pt idx="47">
                  <c:v>747.20819525042168</c:v>
                </c:pt>
                <c:pt idx="48">
                  <c:v>755.05547641891326</c:v>
                </c:pt>
                <c:pt idx="49">
                  <c:v>762.34644538132443</c:v>
                </c:pt>
                <c:pt idx="50">
                  <c:v>769.10439685775464</c:v>
                </c:pt>
                <c:pt idx="51">
                  <c:v>775.35347676970912</c:v>
                </c:pt>
                <c:pt idx="52">
                  <c:v>781.11842283336864</c:v>
                </c:pt>
                <c:pt idx="53">
                  <c:v>786.42432391891577</c:v>
                </c:pt>
                <c:pt idx="54">
                  <c:v>791.29639909462912</c:v>
                </c:pt>
                <c:pt idx="55">
                  <c:v>795.75979693009674</c:v>
                </c:pt>
                <c:pt idx="56">
                  <c:v>799.83941531313985</c:v>
                </c:pt>
                <c:pt idx="57">
                  <c:v>803.55974174285393</c:v>
                </c:pt>
                <c:pt idx="58">
                  <c:v>806.94471379869185</c:v>
                </c:pt>
                <c:pt idx="59">
                  <c:v>810.01759925416366</c:v>
                </c:pt>
                <c:pt idx="60">
                  <c:v>812.80089510416337</c:v>
                </c:pt>
                <c:pt idx="61">
                  <c:v>815.31624460715716</c:v>
                </c:pt>
                <c:pt idx="62">
                  <c:v>817.58437130694608</c:v>
                </c:pt>
                <c:pt idx="63">
                  <c:v>819.62502889230382</c:v>
                </c:pt>
                <c:pt idx="64">
                  <c:v>821.45696567501147</c:v>
                </c:pt>
                <c:pt idx="65">
                  <c:v>823.09790241572568</c:v>
                </c:pt>
                <c:pt idx="66">
                  <c:v>824.56452220060828</c:v>
                </c:pt>
                <c:pt idx="67">
                  <c:v>825.87247106727534</c:v>
                </c:pt>
                <c:pt idx="68">
                  <c:v>827.03636809396562</c:v>
                </c:pt>
                <c:pt idx="69">
                  <c:v>828.06982369820491</c:v>
                </c:pt>
                <c:pt idx="70">
                  <c:v>828.98546493817548</c:v>
                </c:pt>
                <c:pt idx="71">
                  <c:v>829.79496666886303</c:v>
                </c:pt>
                <c:pt idx="72">
                  <c:v>830.50908747345966</c:v>
                </c:pt>
                <c:pt idx="73">
                  <c:v>831.13770936609944</c:v>
                </c:pt>
                <c:pt idx="74">
                  <c:v>831.68988034265465</c:v>
                </c:pt>
                <c:pt idx="75">
                  <c:v>832.17385894003826</c:v>
                </c:pt>
                <c:pt idx="76">
                  <c:v>832.5971600494795</c:v>
                </c:pt>
                <c:pt idx="77">
                  <c:v>832.96660131397925</c:v>
                </c:pt>
                <c:pt idx="78">
                  <c:v>833.28834952328202</c:v>
                </c:pt>
                <c:pt idx="79">
                  <c:v>833.56796650005242</c:v>
                </c:pt>
                <c:pt idx="80">
                  <c:v>833.81045404759902</c:v>
                </c:pt>
                <c:pt idx="81">
                  <c:v>834.02029760169989</c:v>
                </c:pt>
                <c:pt idx="82">
                  <c:v>834.20150829629245</c:v>
                </c:pt>
                <c:pt idx="83">
                  <c:v>834.35766321461449</c:v>
                </c:pt>
                <c:pt idx="84">
                  <c:v>834.49194365358483</c:v>
                </c:pt>
                <c:pt idx="85">
                  <c:v>834.6071712796944</c:v>
                </c:pt>
                <c:pt idx="86">
                  <c:v>834.70584209945696</c:v>
                </c:pt>
                <c:pt idx="87">
                  <c:v>834.79015820667053</c:v>
                </c:pt>
                <c:pt idx="88">
                  <c:v>834.86205730255688</c:v>
                </c:pt>
                <c:pt idx="89">
                  <c:v>834.92324001355644</c:v>
                </c:pt>
                <c:pt idx="90">
                  <c:v>834.97519505547336</c:v>
                </c:pt>
                <c:pt idx="91">
                  <c:v>835.01922231214519</c:v>
                </c:pt>
                <c:pt idx="92">
                  <c:v>835.05645391224368</c:v>
                </c:pt>
                <c:pt idx="93">
                  <c:v>835.08787339957985</c:v>
                </c:pt>
                <c:pt idx="94">
                  <c:v>835.11433310078735</c:v>
                </c:pt>
                <c:pt idx="95">
                  <c:v>835.136569799894</c:v>
                </c:pt>
                <c:pt idx="96">
                  <c:v>835.15521883242252</c:v>
                </c:pt>
                <c:pt idx="97">
                  <c:v>835.17082671267065</c:v>
                </c:pt>
                <c:pt idx="98">
                  <c:v>835.1838624070258</c:v>
                </c:pt>
                <c:pt idx="99">
                  <c:v>835.19472736390628</c:v>
                </c:pt>
                <c:pt idx="100">
                  <c:v>835.20376440745849</c:v>
                </c:pt>
                <c:pt idx="101">
                  <c:v>835.21126559775269</c:v>
                </c:pt>
                <c:pt idx="102">
                  <c:v>835.21747915512753</c:v>
                </c:pt>
                <c:pt idx="103">
                  <c:v>835.22261554075237</c:v>
                </c:pt>
                <c:pt idx="104">
                  <c:v>835.22685277956941</c:v>
                </c:pt>
                <c:pt idx="105">
                  <c:v>835.2303411057095</c:v>
                </c:pt>
                <c:pt idx="106">
                  <c:v>835.2332070043625</c:v>
                </c:pt>
                <c:pt idx="107">
                  <c:v>835.23555671803354</c:v>
                </c:pt>
                <c:pt idx="108">
                  <c:v>835.23747927922375</c:v>
                </c:pt>
                <c:pt idx="109">
                  <c:v>835.23904912588273</c:v>
                </c:pt>
                <c:pt idx="110">
                  <c:v>835.24032835056937</c:v>
                </c:pt>
                <c:pt idx="111">
                  <c:v>835.24136862913838</c:v>
                </c:pt>
                <c:pt idx="112">
                  <c:v>835.2422128699792</c:v>
                </c:pt>
                <c:pt idx="113">
                  <c:v>835.24289662038632</c:v>
                </c:pt>
                <c:pt idx="114">
                  <c:v>835.24344926253377</c:v>
                </c:pt>
                <c:pt idx="115">
                  <c:v>835.24389502776262</c:v>
                </c:pt>
                <c:pt idx="116">
                  <c:v>835.24425385446455</c:v>
                </c:pt>
                <c:pt idx="117">
                  <c:v>835.24454211174168</c:v>
                </c:pt>
                <c:pt idx="118">
                  <c:v>835.24477320822552</c:v>
                </c:pt>
                <c:pt idx="119">
                  <c:v>835.24495810293354</c:v>
                </c:pt>
                <c:pt idx="120">
                  <c:v>835.24510573280838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F26-4853-8629-5FB69DA858B2}"/>
            </c:ext>
          </c:extLst>
        </c:ser>
        <c:ser>
          <c:idx val="2"/>
          <c:order val="2"/>
          <c:tx>
            <c:v>2 mm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S12'!$K$131:$K$251</c:f>
              <c:numCache>
                <c:formatCode>0</c:formatCode>
                <c:ptCount val="121"/>
                <c:pt idx="0">
                  <c:v>69.75308803682401</c:v>
                </c:pt>
                <c:pt idx="1">
                  <c:v>71.110884859582256</c:v>
                </c:pt>
                <c:pt idx="2">
                  <c:v>74.485579334261729</c:v>
                </c:pt>
                <c:pt idx="3">
                  <c:v>79.55717602947891</c:v>
                </c:pt>
                <c:pt idx="4">
                  <c:v>86.158003610416131</c:v>
                </c:pt>
                <c:pt idx="5">
                  <c:v>94.161744878448872</c:v>
                </c:pt>
                <c:pt idx="6">
                  <c:v>103.46035277352792</c:v>
                </c:pt>
                <c:pt idx="7">
                  <c:v>113.95530688515237</c:v>
                </c:pt>
                <c:pt idx="8">
                  <c:v>125.55357006310385</c:v>
                </c:pt>
                <c:pt idx="9">
                  <c:v>138.16553784297275</c:v>
                </c:pt>
                <c:pt idx="10">
                  <c:v>151.70396869637636</c:v>
                </c:pt>
                <c:pt idx="11">
                  <c:v>166.08344595411359</c:v>
                </c:pt>
                <c:pt idx="12">
                  <c:v>181.22014695478163</c:v>
                </c:pt>
                <c:pt idx="13">
                  <c:v>197.03179687302759</c:v>
                </c:pt>
                <c:pt idx="14">
                  <c:v>213.43773550294384</c:v>
                </c:pt>
                <c:pt idx="15">
                  <c:v>230.35905258967182</c:v>
                </c:pt>
                <c:pt idx="16">
                  <c:v>247.71876292022864</c:v>
                </c:pt>
                <c:pt idx="17">
                  <c:v>265.44200179771485</c:v>
                </c:pt>
                <c:pt idx="18">
                  <c:v>283.45622746805384</c:v>
                </c:pt>
                <c:pt idx="19">
                  <c:v>301.69142098633085</c:v>
                </c:pt>
                <c:pt idx="20">
                  <c:v>320.08027669554053</c:v>
                </c:pt>
                <c:pt idx="21">
                  <c:v>338.55837840048792</c:v>
                </c:pt>
                <c:pt idx="22">
                  <c:v>357.06435772447838</c:v>
                </c:pt>
                <c:pt idx="23">
                  <c:v>375.54003220196427</c:v>
                </c:pt>
                <c:pt idx="24">
                  <c:v>393.93052149025681</c:v>
                </c:pt>
                <c:pt idx="25">
                  <c:v>412.1843407444627</c:v>
                </c:pt>
                <c:pt idx="26">
                  <c:v>430.25347073550955</c:v>
                </c:pt>
                <c:pt idx="27">
                  <c:v>448.09340473079436</c:v>
                </c:pt>
                <c:pt idx="28">
                  <c:v>465.66317252034179</c:v>
                </c:pt>
                <c:pt idx="29">
                  <c:v>482.92534227239611</c:v>
                </c:pt>
                <c:pt idx="30">
                  <c:v>499.84600115085681</c:v>
                </c:pt>
                <c:pt idx="31">
                  <c:v>516.39471583029467</c:v>
                </c:pt>
                <c:pt idx="32">
                  <c:v>532.54447420781923</c:v>
                </c:pt>
                <c:pt idx="33">
                  <c:v>548.27160973935759</c:v>
                </c:pt>
                <c:pt idx="34">
                  <c:v>563.55570992433763</c:v>
                </c:pt>
                <c:pt idx="35">
                  <c:v>578.37951053059146</c:v>
                </c:pt>
                <c:pt idx="36">
                  <c:v>592.72877719310941</c:v>
                </c:pt>
                <c:pt idx="37">
                  <c:v>606.59217603864977</c:v>
                </c:pt>
                <c:pt idx="38">
                  <c:v>619.96113498548425</c:v>
                </c:pt>
                <c:pt idx="39">
                  <c:v>632.82969734591165</c:v>
                </c:pt>
                <c:pt idx="40">
                  <c:v>645.19436932087024</c:v>
                </c:pt>
                <c:pt idx="41">
                  <c:v>657.05396292294802</c:v>
                </c:pt>
                <c:pt idx="42">
                  <c:v>668.40943579849522</c:v>
                </c:pt>
                <c:pt idx="43">
                  <c:v>679.26372934321046</c:v>
                </c:pt>
                <c:pt idx="44">
                  <c:v>689.62160642045239</c:v>
                </c:pt>
                <c:pt idx="45">
                  <c:v>699.48948989933319</c:v>
                </c:pt>
                <c:pt idx="46">
                  <c:v>708.87530313215973</c:v>
                </c:pt>
                <c:pt idx="47">
                  <c:v>717.78831338952864</c:v>
                </c:pt>
                <c:pt idx="48">
                  <c:v>726.23897916787905</c:v>
                </c:pt>
                <c:pt idx="49">
                  <c:v>734.23880217993747</c:v>
                </c:pt>
                <c:pt idx="50">
                  <c:v>741.80018473451366</c:v>
                </c:pt>
                <c:pt idx="51">
                  <c:v>748.9362931096581</c:v>
                </c:pt>
                <c:pt idx="52">
                  <c:v>755.66092742328374</c:v>
                </c:pt>
                <c:pt idx="53">
                  <c:v>761.98839840890037</c:v>
                </c:pt>
                <c:pt idx="54">
                  <c:v>767.93341141183566</c:v>
                </c:pt>
                <c:pt idx="55">
                  <c:v>773.5109578339077</c:v>
                </c:pt>
                <c:pt idx="56">
                  <c:v>778.73621417246943</c:v>
                </c:pt>
                <c:pt idx="57">
                  <c:v>783.62444872348181</c:v>
                </c:pt>
                <c:pt idx="58">
                  <c:v>788.19093594810238</c:v>
                </c:pt>
                <c:pt idx="59">
                  <c:v>792.45087843839565</c:v>
                </c:pt>
                <c:pt idx="60">
                  <c:v>796.41933636028455</c:v>
                </c:pt>
                <c:pt idx="61">
                  <c:v>800.11116420079566</c:v>
                </c:pt>
                <c:pt idx="62">
                  <c:v>803.54095460195504</c:v>
                </c:pt>
                <c:pt idx="63">
                  <c:v>806.72298902522027</c:v>
                </c:pt>
                <c:pt idx="64">
                  <c:v>809.67119495791633</c:v>
                </c:pt>
                <c:pt idx="65">
                  <c:v>812.39910934653494</c:v>
                </c:pt>
                <c:pt idx="66">
                  <c:v>814.91984792067819</c:v>
                </c:pt>
                <c:pt idx="67">
                  <c:v>817.24608005552147</c:v>
                </c:pt>
                <c:pt idx="68">
                  <c:v>819.39000880967455</c:v>
                </c:pt>
                <c:pt idx="69">
                  <c:v>821.36335576873978</c:v>
                </c:pt>
                <c:pt idx="70">
                  <c:v>823.17735032244354</c:v>
                </c:pt>
                <c:pt idx="71">
                  <c:v>824.84272300445957</c:v>
                </c:pt>
                <c:pt idx="72">
                  <c:v>826.36970252862443</c:v>
                </c:pt>
                <c:pt idx="73">
                  <c:v>827.76801616273383</c:v>
                </c:pt>
                <c:pt idx="74">
                  <c:v>829.04689309113712</c:v>
                </c:pt>
                <c:pt idx="75">
                  <c:v>830.21507042955147</c:v>
                </c:pt>
                <c:pt idx="76">
                  <c:v>831.28080156951421</c:v>
                </c:pt>
                <c:pt idx="77">
                  <c:v>832.25186654537833</c:v>
                </c:pt>
                <c:pt idx="78">
                  <c:v>833.13558413338239</c:v>
                </c:pt>
                <c:pt idx="79">
                  <c:v>833.93882540981269</c:v>
                </c:pt>
                <c:pt idx="80">
                  <c:v>834.66802851334467</c:v>
                </c:pt>
                <c:pt idx="81">
                  <c:v>835.32921437505604</c:v>
                </c:pt>
                <c:pt idx="82">
                  <c:v>835.92800319810863</c:v>
                </c:pt>
                <c:pt idx="83">
                  <c:v>836.46963148751865</c:v>
                </c:pt>
                <c:pt idx="84">
                  <c:v>836.95896944857736</c:v>
                </c:pt>
                <c:pt idx="85">
                  <c:v>837.40053859021293</c:v>
                </c:pt>
                <c:pt idx="86">
                  <c:v>837.79852938674969</c:v>
                </c:pt>
                <c:pt idx="87">
                  <c:v>838.15681886802986</c:v>
                </c:pt>
                <c:pt idx="88">
                  <c:v>838.47898802361328</c:v>
                </c:pt>
                <c:pt idx="89">
                  <c:v>838.7683389217035</c:v>
                </c:pt>
                <c:pt idx="90">
                  <c:v>839.02791145750189</c:v>
                </c:pt>
                <c:pt idx="91">
                  <c:v>839.26049965883317</c:v>
                </c:pt>
                <c:pt idx="92">
                  <c:v>839.46866748909531</c:v>
                </c:pt>
                <c:pt idx="93">
                  <c:v>839.65476409885275</c:v>
                </c:pt>
                <c:pt idx="94">
                  <c:v>839.82093848771626</c:v>
                </c:pt>
                <c:pt idx="95">
                  <c:v>839.96915354755038</c:v>
                </c:pt>
                <c:pt idx="96">
                  <c:v>840.10119946654186</c:v>
                </c:pt>
                <c:pt idx="97">
                  <c:v>840.21870648127629</c:v>
                </c:pt>
                <c:pt idx="98">
                  <c:v>840.32315697073977</c:v>
                </c:pt>
                <c:pt idx="99">
                  <c:v>840.41589689213231</c:v>
                </c:pt>
                <c:pt idx="100">
                  <c:v>840.49814656358649</c:v>
                </c:pt>
                <c:pt idx="101">
                  <c:v>840.57101080337725</c:v>
                </c:pt>
                <c:pt idx="102">
                  <c:v>840.6354884390413</c:v>
                </c:pt>
                <c:pt idx="103">
                  <c:v>840.69248120302802</c:v>
                </c:pt>
                <c:pt idx="104">
                  <c:v>840.74280203415458</c:v>
                </c:pt>
                <c:pt idx="105">
                  <c:v>840.78718280625446</c:v>
                </c:pt>
                <c:pt idx="106">
                  <c:v>840.82628150706694</c:v>
                </c:pt>
                <c:pt idx="107">
                  <c:v>840.86068889164085</c:v>
                </c:pt>
                <c:pt idx="108">
                  <c:v>840.89093463537495</c:v>
                </c:pt>
                <c:pt idx="109">
                  <c:v>840.91749301233176</c:v>
                </c:pt>
                <c:pt idx="110">
                  <c:v>840.94078812467887</c:v>
                </c:pt>
                <c:pt idx="111">
                  <c:v>840.96119870907069</c:v>
                </c:pt>
                <c:pt idx="112">
                  <c:v>840.97906254552572</c:v>
                </c:pt>
                <c:pt idx="113">
                  <c:v>840.99468049390293</c:v>
                </c:pt>
                <c:pt idx="114">
                  <c:v>841.00832018247706</c:v>
                </c:pt>
                <c:pt idx="115">
                  <c:v>841.02021937237544</c:v>
                </c:pt>
                <c:pt idx="116">
                  <c:v>841.03058902080136</c:v>
                </c:pt>
                <c:pt idx="117">
                  <c:v>841.0396160650472</c:v>
                </c:pt>
                <c:pt idx="118">
                  <c:v>841.04746594832136</c:v>
                </c:pt>
                <c:pt idx="119">
                  <c:v>841.05428490738916</c:v>
                </c:pt>
                <c:pt idx="120">
                  <c:v>841.06020204097877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26-4853-8629-5FB69DA858B2}"/>
            </c:ext>
          </c:extLst>
        </c:ser>
        <c:ser>
          <c:idx val="3"/>
          <c:order val="3"/>
          <c:tx>
            <c:v>2,5 mm 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S12'!$K$131:$K$251</c:f>
              <c:numCache>
                <c:formatCode>0</c:formatCode>
                <c:ptCount val="121"/>
                <c:pt idx="0">
                  <c:v>64.096812040774012</c:v>
                </c:pt>
                <c:pt idx="1">
                  <c:v>65.748313410279479</c:v>
                </c:pt>
                <c:pt idx="2">
                  <c:v>69.470740410681628</c:v>
                </c:pt>
                <c:pt idx="3">
                  <c:v>74.79032791046825</c:v>
                </c:pt>
                <c:pt idx="4">
                  <c:v>81.486152627077217</c:v>
                </c:pt>
                <c:pt idx="5">
                  <c:v>89.404904291666298</c:v>
                </c:pt>
                <c:pt idx="6">
                  <c:v>98.424538127476694</c:v>
                </c:pt>
                <c:pt idx="7">
                  <c:v>108.44059829140701</c:v>
                </c:pt>
                <c:pt idx="8">
                  <c:v>119.359764849204</c:v>
                </c:pt>
                <c:pt idx="9">
                  <c:v>131.09640486920478</c:v>
                </c:pt>
                <c:pt idx="10">
                  <c:v>143.57058205501789</c:v>
                </c:pt>
                <c:pt idx="11">
                  <c:v>156.70685084409945</c:v>
                </c:pt>
                <c:pt idx="12">
                  <c:v>170.43350383433153</c:v>
                </c:pt>
                <c:pt idx="13">
                  <c:v>184.68209501343495</c:v>
                </c:pt>
                <c:pt idx="14">
                  <c:v>199.38713700502092</c:v>
                </c:pt>
                <c:pt idx="15">
                  <c:v>214.48591078037725</c:v>
                </c:pt>
                <c:pt idx="16">
                  <c:v>229.91834898274737</c:v>
                </c:pt>
                <c:pt idx="17">
                  <c:v>245.6269674678183</c:v>
                </c:pt>
                <c:pt idx="18">
                  <c:v>261.55682798547116</c:v>
                </c:pt>
                <c:pt idx="19">
                  <c:v>277.65552026369835</c:v>
                </c:pt>
                <c:pt idx="20">
                  <c:v>293.87315528749969</c:v>
                </c:pt>
                <c:pt idx="21">
                  <c:v>310.16236397009624</c:v>
                </c:pt>
                <c:pt idx="22">
                  <c:v>326.478297092243</c:v>
                </c:pt>
                <c:pt idx="23">
                  <c:v>342.77862358351854</c:v>
                </c:pt>
                <c:pt idx="24">
                  <c:v>359.02352509169964</c:v>
                </c:pt>
                <c:pt idx="25">
                  <c:v>375.17568543247722</c:v>
                </c:pt>
                <c:pt idx="26">
                  <c:v>391.20027399745834</c:v>
                </c:pt>
                <c:pt idx="27">
                  <c:v>407.06492256802568</c:v>
                </c:pt>
                <c:pt idx="28">
                  <c:v>422.73969526642679</c:v>
                </c:pt>
                <c:pt idx="29">
                  <c:v>438.19705159476143</c:v>
                </c:pt>
                <c:pt idx="30">
                  <c:v>453.41180268235502</c:v>
                </c:pt>
                <c:pt idx="31">
                  <c:v>468.36106099329118</c:v>
                </c:pt>
                <c:pt idx="32">
                  <c:v>483.02418384661348</c:v>
                </c:pt>
                <c:pt idx="33">
                  <c:v>497.38271117796836</c:v>
                </c:pt>
                <c:pt idx="34">
                  <c:v>511.42029802771793</c:v>
                </c:pt>
                <c:pt idx="35">
                  <c:v>525.12264228045899</c:v>
                </c:pt>
                <c:pt idx="36">
                  <c:v>538.47740820714864</c:v>
                </c:pt>
                <c:pt idx="37">
                  <c:v>551.47414637593874</c:v>
                </c:pt>
                <c:pt idx="38">
                  <c:v>564.10421050321395</c:v>
                </c:pt>
                <c:pt idx="39">
                  <c:v>576.36067181367753</c:v>
                </c:pt>
                <c:pt idx="40">
                  <c:v>588.23823146900384</c:v>
                </c:pt>
                <c:pt idx="41">
                  <c:v>599.73313160959242</c:v>
                </c:pt>
                <c:pt idx="42">
                  <c:v>610.84306553433635</c:v>
                </c:pt>
                <c:pt idx="43">
                  <c:v>621.56708751986207</c:v>
                </c:pt>
                <c:pt idx="44">
                  <c:v>631.90552275416178</c:v>
                </c:pt>
                <c:pt idx="45">
                  <c:v>641.85987783053918</c:v>
                </c:pt>
                <c:pt idx="46">
                  <c:v>651.43275221698457</c:v>
                </c:pt>
                <c:pt idx="47">
                  <c:v>660.6277510839318</c:v>
                </c:pt>
                <c:pt idx="48">
                  <c:v>669.44939984032953</c:v>
                </c:pt>
                <c:pt idx="49">
                  <c:v>677.90306069450094</c:v>
                </c:pt>
                <c:pt idx="50">
                  <c:v>685.99485152273394</c:v>
                </c:pt>
                <c:pt idx="51">
                  <c:v>693.73156729526511</c:v>
                </c:pt>
                <c:pt idx="52">
                  <c:v>701.12060427657661</c:v>
                </c:pt>
                <c:pt idx="53">
                  <c:v>708.16988718499306</c:v>
                </c:pt>
                <c:pt idx="54">
                  <c:v>714.88779946563716</c:v>
                </c:pt>
                <c:pt idx="55">
                  <c:v>721.28311680107026</c:v>
                </c:pt>
                <c:pt idx="56">
                  <c:v>727.36494395557986</c:v>
                </c:pt>
                <c:pt idx="57">
                  <c:v>733.14265502218177</c:v>
                </c:pt>
                <c:pt idx="58">
                  <c:v>738.62583711609852</c:v>
                </c:pt>
                <c:pt idx="59">
                  <c:v>743.82423753482169</c:v>
                </c:pt>
                <c:pt idx="60">
                  <c:v>748.74771438294943</c:v>
                </c:pt>
                <c:pt idx="61">
                  <c:v>753.40619063977954</c:v>
                </c:pt>
                <c:pt idx="62">
                  <c:v>757.80961162922813</c:v>
                </c:pt>
                <c:pt idx="63">
                  <c:v>761.96790583497432</c:v>
                </c:pt>
                <c:pt idx="64">
                  <c:v>765.89094898879432</c:v>
                </c:pt>
                <c:pt idx="65">
                  <c:v>769.58853134683534</c:v>
                </c:pt>
                <c:pt idx="66">
                  <c:v>773.07032805702454</c:v>
                </c:pt>
                <c:pt idx="67">
                  <c:v>776.34587251085168</c:v>
                </c:pt>
                <c:pt idx="68">
                  <c:v>779.42453256438023</c:v>
                </c:pt>
                <c:pt idx="69">
                  <c:v>782.3154895063999</c:v>
                </c:pt>
                <c:pt idx="70">
                  <c:v>785.02771964612361</c:v>
                </c:pt>
                <c:pt idx="71">
                  <c:v>787.56997838861218</c:v>
                </c:pt>
                <c:pt idx="72">
                  <c:v>789.95078666314089</c:v>
                </c:pt>
                <c:pt idx="73">
                  <c:v>792.178419567888</c:v>
                </c:pt>
                <c:pt idx="74">
                  <c:v>794.26089709354756</c:v>
                </c:pt>
                <c:pt idx="75">
                  <c:v>796.20597678866648</c:v>
                </c:pt>
                <c:pt idx="76">
                  <c:v>798.02114823055695</c:v>
                </c:pt>
                <c:pt idx="77">
                  <c:v>799.71362916750991</c:v>
                </c:pt>
                <c:pt idx="78">
                  <c:v>801.29036320057867</c:v>
                </c:pt>
                <c:pt idx="79">
                  <c:v>802.75801887638715</c:v>
                </c:pt>
                <c:pt idx="80">
                  <c:v>804.12299006612898</c:v>
                </c:pt>
                <c:pt idx="81">
                  <c:v>805.39139751010487</c:v>
                </c:pt>
                <c:pt idx="82">
                  <c:v>806.56909141170593</c:v>
                </c:pt>
                <c:pt idx="83">
                  <c:v>807.66165496963424</c:v>
                </c:pt>
                <c:pt idx="84">
                  <c:v>808.67440874228646</c:v>
                </c:pt>
                <c:pt idx="85">
                  <c:v>809.61241574355302</c:v>
                </c:pt>
                <c:pt idx="86">
                  <c:v>810.48048717474046</c:v>
                </c:pt>
                <c:pt idx="87">
                  <c:v>811.28318870287512</c:v>
                </c:pt>
                <c:pt idx="88">
                  <c:v>812.02484720121493</c:v>
                </c:pt>
                <c:pt idx="89">
                  <c:v>812.7095578733738</c:v>
                </c:pt>
                <c:pt idx="90">
                  <c:v>813.34119168797918</c:v>
                </c:pt>
                <c:pt idx="91">
                  <c:v>813.92340305622702</c:v>
                </c:pt>
                <c:pt idx="92">
                  <c:v>814.45963769002935</c:v>
                </c:pt>
                <c:pt idx="93">
                  <c:v>814.9531405836351</c:v>
                </c:pt>
                <c:pt idx="94">
                  <c:v>815.40696406664381</c:v>
                </c:pt>
                <c:pt idx="95">
                  <c:v>815.8239758811734</c:v>
                </c:pt>
                <c:pt idx="96">
                  <c:v>816.20686724060511</c:v>
                </c:pt>
                <c:pt idx="97">
                  <c:v>816.55816083177183</c:v>
                </c:pt>
                <c:pt idx="98">
                  <c:v>816.88021872668912</c:v>
                </c:pt>
                <c:pt idx="99">
                  <c:v>817.17525017392938</c:v>
                </c:pt>
                <c:pt idx="100">
                  <c:v>817.44531924351861</c:v>
                </c:pt>
                <c:pt idx="101">
                  <c:v>817.69235230277832</c:v>
                </c:pt>
                <c:pt idx="102">
                  <c:v>817.91814530385125</c:v>
                </c:pt>
                <c:pt idx="103">
                  <c:v>818.12437086672787</c:v>
                </c:pt>
                <c:pt idx="104">
                  <c:v>818.31258514445381</c:v>
                </c:pt>
                <c:pt idx="105">
                  <c:v>818.48423445982701</c:v>
                </c:pt>
                <c:pt idx="106">
                  <c:v>818.64066170531657</c:v>
                </c:pt>
                <c:pt idx="107">
                  <c:v>818.78311250014053</c:v>
                </c:pt>
                <c:pt idx="108">
                  <c:v>818.91274110044696</c:v>
                </c:pt>
                <c:pt idx="109">
                  <c:v>819.03061606035772</c:v>
                </c:pt>
                <c:pt idx="110">
                  <c:v>819.13772564325882</c:v>
                </c:pt>
                <c:pt idx="111">
                  <c:v>819.23498298417655</c:v>
                </c:pt>
                <c:pt idx="112">
                  <c:v>819.32323100536394</c:v>
                </c:pt>
                <c:pt idx="113">
                  <c:v>819.40324708835078</c:v>
                </c:pt>
                <c:pt idx="114">
                  <c:v>819.47574750669685</c:v>
                </c:pt>
                <c:pt idx="115">
                  <c:v>819.54139162453316</c:v>
                </c:pt>
                <c:pt idx="116">
                  <c:v>819.60078586669488</c:v>
                </c:pt>
                <c:pt idx="117">
                  <c:v>819.65448746685593</c:v>
                </c:pt>
                <c:pt idx="118">
                  <c:v>819.70300800056407</c:v>
                </c:pt>
                <c:pt idx="119">
                  <c:v>819.74681671047756</c:v>
                </c:pt>
                <c:pt idx="120">
                  <c:v>819.78634363140259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26-4853-8629-5FB69DA858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55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 mm Noctua S12'!$K$131:$K$251</c:f>
              <c:numCache>
                <c:formatCode>0</c:formatCode>
                <c:ptCount val="121"/>
                <c:pt idx="0">
                  <c:v>42.274462653699999</c:v>
                </c:pt>
                <c:pt idx="1">
                  <c:v>43.467172288</c:v>
                </c:pt>
                <c:pt idx="2">
                  <c:v>45.061991502799998</c:v>
                </c:pt>
                <c:pt idx="3">
                  <c:v>47.226122816299998</c:v>
                </c:pt>
                <c:pt idx="4">
                  <c:v>50.126768746700002</c:v>
                </c:pt>
                <c:pt idx="5">
                  <c:v>53.931131811999997</c:v>
                </c:pt>
                <c:pt idx="6">
                  <c:v>58.806414530399998</c:v>
                </c:pt>
                <c:pt idx="7">
                  <c:v>64.919819420099998</c:v>
                </c:pt>
                <c:pt idx="8">
                  <c:v>72.438548999299996</c:v>
                </c:pt>
                <c:pt idx="9">
                  <c:v>81.529805785999997</c:v>
                </c:pt>
                <c:pt idx="10">
                  <c:v>92.360792298500002</c:v>
                </c:pt>
                <c:pt idx="11">
                  <c:v>106.11152017271256</c:v>
                </c:pt>
                <c:pt idx="12">
                  <c:v>122.25110154513166</c:v>
                </c:pt>
                <c:pt idx="13">
                  <c:v>139.92831423390825</c:v>
                </c:pt>
                <c:pt idx="14">
                  <c:v>159.07179051008976</c:v>
                </c:pt>
                <c:pt idx="15">
                  <c:v>179.59399410574215</c:v>
                </c:pt>
                <c:pt idx="16">
                  <c:v>201.39250950028372</c:v>
                </c:pt>
                <c:pt idx="17">
                  <c:v>224.35151391895849</c:v>
                </c:pt>
                <c:pt idx="18">
                  <c:v>248.34342329597141</c:v>
                </c:pt>
                <c:pt idx="19">
                  <c:v>273.23069467521776</c:v>
                </c:pt>
                <c:pt idx="20">
                  <c:v>298.86776040185202</c:v>
                </c:pt>
                <c:pt idx="21">
                  <c:v>325.10306378612836</c:v>
                </c:pt>
                <c:pt idx="22">
                  <c:v>351.78116160762551</c:v>
                </c:pt>
                <c:pt idx="23">
                  <c:v>378.74485584099438</c:v>
                </c:pt>
                <c:pt idx="24">
                  <c:v>405.83731530962723</c:v>
                </c:pt>
                <c:pt idx="25">
                  <c:v>432.90414759246124</c:v>
                </c:pt>
                <c:pt idx="26">
                  <c:v>459.79538238300745</c:v>
                </c:pt>
                <c:pt idx="27">
                  <c:v>486.36732956354825</c:v>
                </c:pt>
                <c:pt idx="28">
                  <c:v>512.48427841502939</c:v>
                </c:pt>
                <c:pt idx="29">
                  <c:v>538.02000850758725</c:v>
                </c:pt>
                <c:pt idx="30">
                  <c:v>562.85908775241649</c:v>
                </c:pt>
                <c:pt idx="31">
                  <c:v>586.8979386635641</c:v>
                </c:pt>
                <c:pt idx="32">
                  <c:v>610.04565988088848</c:v>
                </c:pt>
                <c:pt idx="33">
                  <c:v>632.22459623551595</c:v>
                </c:pt>
                <c:pt idx="34">
                  <c:v>653.3706568860689</c:v>
                </c:pt>
                <c:pt idx="35">
                  <c:v>673.43338711313493</c:v>
                </c:pt>
                <c:pt idx="36">
                  <c:v>692.37580503922118</c:v>
                </c:pt>
                <c:pt idx="37">
                  <c:v>710.17401967065985</c:v>
                </c:pt>
                <c:pt idx="38">
                  <c:v>726.81665109206585</c:v>
                </c:pt>
                <c:pt idx="39">
                  <c:v>742.30407726965109</c:v>
                </c:pt>
                <c:pt idx="40">
                  <c:v>756.64753465850265</c:v>
                </c:pt>
                <c:pt idx="41">
                  <c:v>769.86810161830897</c:v>
                </c:pt>
                <c:pt idx="42">
                  <c:v>781.99559451612424</c:v>
                </c:pt>
                <c:pt idx="43">
                  <c:v>793.06740636184929</c:v>
                </c:pt>
                <c:pt idx="44">
                  <c:v>803.12731694247782</c:v>
                </c:pt>
                <c:pt idx="45">
                  <c:v>812.22430178180321</c:v>
                </c:pt>
                <c:pt idx="46">
                  <c:v>820.41136496251443</c:v>
                </c:pt>
                <c:pt idx="47">
                  <c:v>827.74441803239165</c:v>
                </c:pt>
                <c:pt idx="48">
                  <c:v>834.28122401051996</c:v>
                </c:pt>
                <c:pt idx="49">
                  <c:v>840.08042205127026</c:v>
                </c:pt>
                <c:pt idx="50">
                  <c:v>845.20064474913454</c:v>
                </c:pt>
                <c:pt idx="51">
                  <c:v>849.69973650419706</c:v>
                </c:pt>
                <c:pt idx="52">
                  <c:v>853.63407793186445</c:v>
                </c:pt>
                <c:pt idx="53">
                  <c:v>857.05801809097227</c:v>
                </c:pt>
                <c:pt idx="54">
                  <c:v>860.02341340283408</c:v>
                </c:pt>
                <c:pt idx="55">
                  <c:v>862.57926960136035</c:v>
                </c:pt>
                <c:pt idx="56">
                  <c:v>864.77148093192159</c:v>
                </c:pt>
                <c:pt idx="57">
                  <c:v>866.64265912520534</c:v>
                </c:pt>
                <c:pt idx="58">
                  <c:v>868.23204341451367</c:v>
                </c:pt>
                <c:pt idx="59">
                  <c:v>869.57548202700389</c:v>
                </c:pt>
                <c:pt idx="60">
                  <c:v>870.70547513372685</c:v>
                </c:pt>
                <c:pt idx="61">
                  <c:v>871.65126915144072</c:v>
                </c:pt>
                <c:pt idx="62">
                  <c:v>872.43899250466973</c:v>
                </c:pt>
                <c:pt idx="63">
                  <c:v>873.09182342794759</c:v>
                </c:pt>
                <c:pt idx="64">
                  <c:v>873.63018106214042</c:v>
                </c:pt>
                <c:pt idx="65">
                  <c:v>874.07193192202533</c:v>
                </c:pt>
                <c:pt idx="66">
                  <c:v>874.432604734297</c:v>
                </c:pt>
                <c:pt idx="67">
                  <c:v>874.72560761945329</c:v>
                </c:pt>
                <c:pt idx="68">
                  <c:v>874.96244257665057</c:v>
                </c:pt>
                <c:pt idx="69">
                  <c:v>875.15291319296864</c:v>
                </c:pt>
                <c:pt idx="70">
                  <c:v>875.30532240965067</c:v>
                </c:pt>
                <c:pt idx="71">
                  <c:v>875.42665801654937</c:v>
                </c:pt>
                <c:pt idx="72">
                  <c:v>875.52276429745871</c:v>
                </c:pt>
                <c:pt idx="73">
                  <c:v>875.59849890437101</c:v>
                </c:pt>
                <c:pt idx="74">
                  <c:v>875.65787459434762</c:v>
                </c:pt>
                <c:pt idx="75">
                  <c:v>875.70418591939199</c:v>
                </c:pt>
                <c:pt idx="76">
                  <c:v>875.74012132177984</c:v>
                </c:pt>
                <c:pt idx="77">
                  <c:v>875.76786136173007</c:v>
                </c:pt>
                <c:pt idx="78">
                  <c:v>875.78916399994978</c:v>
                </c:pt>
                <c:pt idx="79">
                  <c:v>875.80543798443568</c:v>
                </c:pt>
                <c:pt idx="80">
                  <c:v>875.81780545942729</c:v>
                </c:pt>
                <c:pt idx="81">
                  <c:v>875.82715493499165</c:v>
                </c:pt>
                <c:pt idx="82">
                  <c:v>875.83418573829579</c:v>
                </c:pt>
                <c:pt idx="83">
                  <c:v>875.83944502137081</c:v>
                </c:pt>
                <c:pt idx="84">
                  <c:v>875.84335833321495</c:v>
                </c:pt>
                <c:pt idx="85">
                  <c:v>875.84625468352885</c:v>
                </c:pt>
                <c:pt idx="86">
                  <c:v>875.84838693710003</c:v>
                </c:pt>
                <c:pt idx="87">
                  <c:v>875.84994828669517</c:v>
                </c:pt>
                <c:pt idx="88">
                  <c:v>875.8510854619982</c:v>
                </c:pt>
                <c:pt idx="89">
                  <c:v>875.85190924545418</c:v>
                </c:pt>
                <c:pt idx="90">
                  <c:v>875.85250278481669</c:v>
                </c:pt>
                <c:pt idx="91">
                  <c:v>875.85292811797297</c:v>
                </c:pt>
                <c:pt idx="92">
                  <c:v>875.85323125895627</c:v>
                </c:pt>
                <c:pt idx="93">
                  <c:v>875.85344613511768</c:v>
                </c:pt>
                <c:pt idx="94">
                  <c:v>875.85359761412781</c:v>
                </c:pt>
                <c:pt idx="95">
                  <c:v>875.85370381542202</c:v>
                </c:pt>
                <c:pt idx="96">
                  <c:v>875.8537778633297</c:v>
                </c:pt>
                <c:pt idx="97">
                  <c:v>875.85382920782922</c:v>
                </c:pt>
                <c:pt idx="98">
                  <c:v>875.85386461292273</c:v>
                </c:pt>
                <c:pt idx="99">
                  <c:v>875.85388889136425</c:v>
                </c:pt>
                <c:pt idx="100">
                  <c:v>875.85390544722156</c:v>
                </c:pt>
                <c:pt idx="101">
                  <c:v>875.85391667389104</c:v>
                </c:pt>
                <c:pt idx="102">
                  <c:v>875.85392424415852</c:v>
                </c:pt>
                <c:pt idx="103">
                  <c:v>875.85392932019954</c:v>
                </c:pt>
                <c:pt idx="104">
                  <c:v>875.85393270462782</c:v>
                </c:pt>
                <c:pt idx="105">
                  <c:v>875.85393494842958</c:v>
                </c:pt>
                <c:pt idx="106">
                  <c:v>875.85393642758982</c:v>
                </c:pt>
                <c:pt idx="107">
                  <c:v>875.85393739714027</c:v>
                </c:pt>
                <c:pt idx="108">
                  <c:v>875.85393802903195</c:v>
                </c:pt>
                <c:pt idx="109">
                  <c:v>875.85393843850443</c:v>
                </c:pt>
                <c:pt idx="110">
                  <c:v>875.85393870232542</c:v>
                </c:pt>
                <c:pt idx="111">
                  <c:v>875.85393887132648</c:v>
                </c:pt>
                <c:pt idx="112">
                  <c:v>875.85393897896245</c:v>
                </c:pt>
                <c:pt idx="113">
                  <c:v>875.85393904711896</c:v>
                </c:pt>
                <c:pt idx="114">
                  <c:v>875.85393909002607</c:v>
                </c:pt>
                <c:pt idx="115">
                  <c:v>875.85393911688084</c:v>
                </c:pt>
                <c:pt idx="116">
                  <c:v>875.85393913359064</c:v>
                </c:pt>
                <c:pt idx="117">
                  <c:v>875.85393914392716</c:v>
                </c:pt>
                <c:pt idx="118">
                  <c:v>875.85393915028362</c:v>
                </c:pt>
                <c:pt idx="119">
                  <c:v>875.85393915416967</c:v>
                </c:pt>
                <c:pt idx="120">
                  <c:v>875.85393915653151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8A1-42DE-AEB9-0EB7C6297E8E}"/>
            </c:ext>
          </c:extLst>
        </c:ser>
        <c:ser>
          <c:idx val="1"/>
          <c:order val="1"/>
          <c:tx>
            <c:v>1,5 mm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Noctua S12'!$K$131:$K$251</c:f>
              <c:numCache>
                <c:formatCode>0</c:formatCode>
                <c:ptCount val="121"/>
                <c:pt idx="0">
                  <c:v>61.937867628790059</c:v>
                </c:pt>
                <c:pt idx="1">
                  <c:v>62.703508450742333</c:v>
                </c:pt>
                <c:pt idx="2">
                  <c:v>64.992040924713933</c:v>
                </c:pt>
                <c:pt idx="3">
                  <c:v>68.78777004720564</c:v>
                </c:pt>
                <c:pt idx="4">
                  <c:v>74.067198255635844</c:v>
                </c:pt>
                <c:pt idx="5">
                  <c:v>80.798587997437153</c:v>
                </c:pt>
                <c:pt idx="6">
                  <c:v>88.942108112230699</c:v>
                </c:pt>
                <c:pt idx="7">
                  <c:v>98.450151415787559</c:v>
                </c:pt>
                <c:pt idx="8">
                  <c:v>109.26775746956685</c:v>
                </c:pt>
                <c:pt idx="9">
                  <c:v>121.33311638016937</c:v>
                </c:pt>
                <c:pt idx="10">
                  <c:v>134.57813967043819</c:v>
                </c:pt>
                <c:pt idx="11">
                  <c:v>148.9290873486591</c:v>
                </c:pt>
                <c:pt idx="12">
                  <c:v>164.30724127739472</c:v>
                </c:pt>
                <c:pt idx="13">
                  <c:v>180.62961521967111</c:v>
                </c:pt>
                <c:pt idx="14">
                  <c:v>197.80969200352058</c:v>
                </c:pt>
                <c:pt idx="15">
                  <c:v>215.75817828792697</c:v>
                </c:pt>
                <c:pt idx="16">
                  <c:v>234.38376751630972</c:v>
                </c:pt>
                <c:pt idx="17">
                  <c:v>253.59390184373217</c:v>
                </c:pt>
                <c:pt idx="18">
                  <c:v>273.29552413498016</c:v>
                </c:pt>
                <c:pt idx="19">
                  <c:v>293.39581155473377</c:v>
                </c:pt>
                <c:pt idx="20">
                  <c:v>313.80288280350533</c:v>
                </c:pt>
                <c:pt idx="21">
                  <c:v>334.42647168478373</c:v>
                </c:pt>
                <c:pt idx="22">
                  <c:v>355.17856040769675</c:v>
                </c:pt>
                <c:pt idx="23">
                  <c:v>375.97396682137162</c:v>
                </c:pt>
                <c:pt idx="24">
                  <c:v>396.73088062643234</c:v>
                </c:pt>
                <c:pt idx="25">
                  <c:v>417.37134449941755</c:v>
                </c:pt>
                <c:pt idx="26">
                  <c:v>437.82167698064359</c:v>
                </c:pt>
                <c:pt idx="27">
                  <c:v>458.01283489860663</c:v>
                </c:pt>
                <c:pt idx="28">
                  <c:v>477.88071401839625</c:v>
                </c:pt>
                <c:pt idx="29">
                  <c:v>497.36638749248658</c:v>
                </c:pt>
                <c:pt idx="30">
                  <c:v>516.41628254563238</c:v>
                </c:pt>
                <c:pt idx="31">
                  <c:v>534.98229662872075</c:v>
                </c:pt>
                <c:pt idx="32">
                  <c:v>553.02185501811641</c:v>
                </c:pt>
                <c:pt idx="33">
                  <c:v>570.49791250803651</c:v>
                </c:pt>
                <c:pt idx="34">
                  <c:v>587.37890243613083</c:v>
                </c:pt>
                <c:pt idx="35">
                  <c:v>603.63863679122983</c:v>
                </c:pt>
                <c:pt idx="36">
                  <c:v>619.2561615733614</c:v>
                </c:pt>
                <c:pt idx="37">
                  <c:v>634.21557190785416</c:v>
                </c:pt>
                <c:pt idx="38">
                  <c:v>648.50579165761144</c:v>
                </c:pt>
                <c:pt idx="39">
                  <c:v>662.12032243210399</c:v>
                </c:pt>
                <c:pt idx="40">
                  <c:v>675.05696696158407</c:v>
                </c:pt>
                <c:pt idx="41">
                  <c:v>687.31753179497377</c:v>
                </c:pt>
                <c:pt idx="42">
                  <c:v>698.90751419570154</c:v>
                </c:pt>
                <c:pt idx="43">
                  <c:v>709.83577795820122</c:v>
                </c:pt>
                <c:pt idx="44">
                  <c:v>720.11422265636679</c:v>
                </c:pt>
                <c:pt idx="45">
                  <c:v>729.75745057214544</c:v>
                </c:pt>
                <c:pt idx="46">
                  <c:v>738.78243524605841</c:v>
                </c:pt>
                <c:pt idx="47">
                  <c:v>747.20819525042168</c:v>
                </c:pt>
                <c:pt idx="48">
                  <c:v>755.05547641891326</c:v>
                </c:pt>
                <c:pt idx="49">
                  <c:v>762.34644538132443</c:v>
                </c:pt>
                <c:pt idx="50">
                  <c:v>769.10439685775464</c:v>
                </c:pt>
                <c:pt idx="51">
                  <c:v>775.35347676970912</c:v>
                </c:pt>
                <c:pt idx="52">
                  <c:v>781.11842283336864</c:v>
                </c:pt>
                <c:pt idx="53">
                  <c:v>786.42432391891577</c:v>
                </c:pt>
                <c:pt idx="54">
                  <c:v>791.29639909462912</c:v>
                </c:pt>
                <c:pt idx="55">
                  <c:v>795.75979693009674</c:v>
                </c:pt>
                <c:pt idx="56">
                  <c:v>799.83941531313985</c:v>
                </c:pt>
                <c:pt idx="57">
                  <c:v>803.55974174285393</c:v>
                </c:pt>
                <c:pt idx="58">
                  <c:v>806.94471379869185</c:v>
                </c:pt>
                <c:pt idx="59">
                  <c:v>810.01759925416366</c:v>
                </c:pt>
                <c:pt idx="60">
                  <c:v>812.80089510416337</c:v>
                </c:pt>
                <c:pt idx="61">
                  <c:v>815.31624460715716</c:v>
                </c:pt>
                <c:pt idx="62">
                  <c:v>817.58437130694608</c:v>
                </c:pt>
                <c:pt idx="63">
                  <c:v>819.62502889230382</c:v>
                </c:pt>
                <c:pt idx="64">
                  <c:v>821.45696567501147</c:v>
                </c:pt>
                <c:pt idx="65">
                  <c:v>823.09790241572568</c:v>
                </c:pt>
                <c:pt idx="66">
                  <c:v>824.56452220060828</c:v>
                </c:pt>
                <c:pt idx="67">
                  <c:v>825.87247106727534</c:v>
                </c:pt>
                <c:pt idx="68">
                  <c:v>827.03636809396562</c:v>
                </c:pt>
                <c:pt idx="69">
                  <c:v>828.06982369820491</c:v>
                </c:pt>
                <c:pt idx="70">
                  <c:v>828.98546493817548</c:v>
                </c:pt>
                <c:pt idx="71">
                  <c:v>829.79496666886303</c:v>
                </c:pt>
                <c:pt idx="72">
                  <c:v>830.50908747345966</c:v>
                </c:pt>
                <c:pt idx="73">
                  <c:v>831.13770936609944</c:v>
                </c:pt>
                <c:pt idx="74">
                  <c:v>831.68988034265465</c:v>
                </c:pt>
                <c:pt idx="75">
                  <c:v>832.17385894003826</c:v>
                </c:pt>
                <c:pt idx="76">
                  <c:v>832.5971600494795</c:v>
                </c:pt>
                <c:pt idx="77">
                  <c:v>832.96660131397925</c:v>
                </c:pt>
                <c:pt idx="78">
                  <c:v>833.28834952328202</c:v>
                </c:pt>
                <c:pt idx="79">
                  <c:v>833.56796650005242</c:v>
                </c:pt>
                <c:pt idx="80">
                  <c:v>833.81045404759902</c:v>
                </c:pt>
                <c:pt idx="81">
                  <c:v>834.02029760169989</c:v>
                </c:pt>
                <c:pt idx="82">
                  <c:v>834.20150829629245</c:v>
                </c:pt>
                <c:pt idx="83">
                  <c:v>834.35766321461449</c:v>
                </c:pt>
                <c:pt idx="84">
                  <c:v>834.49194365358483</c:v>
                </c:pt>
                <c:pt idx="85">
                  <c:v>834.6071712796944</c:v>
                </c:pt>
                <c:pt idx="86">
                  <c:v>834.70584209945696</c:v>
                </c:pt>
                <c:pt idx="87">
                  <c:v>834.79015820667053</c:v>
                </c:pt>
                <c:pt idx="88">
                  <c:v>834.86205730255688</c:v>
                </c:pt>
                <c:pt idx="89">
                  <c:v>834.92324001355644</c:v>
                </c:pt>
                <c:pt idx="90">
                  <c:v>834.97519505547336</c:v>
                </c:pt>
                <c:pt idx="91">
                  <c:v>835.01922231214519</c:v>
                </c:pt>
                <c:pt idx="92">
                  <c:v>835.05645391224368</c:v>
                </c:pt>
                <c:pt idx="93">
                  <c:v>835.08787339957985</c:v>
                </c:pt>
                <c:pt idx="94">
                  <c:v>835.11433310078735</c:v>
                </c:pt>
                <c:pt idx="95">
                  <c:v>835.136569799894</c:v>
                </c:pt>
                <c:pt idx="96">
                  <c:v>835.15521883242252</c:v>
                </c:pt>
                <c:pt idx="97">
                  <c:v>835.17082671267065</c:v>
                </c:pt>
                <c:pt idx="98">
                  <c:v>835.1838624070258</c:v>
                </c:pt>
                <c:pt idx="99">
                  <c:v>835.19472736390628</c:v>
                </c:pt>
                <c:pt idx="100">
                  <c:v>835.20376440745849</c:v>
                </c:pt>
                <c:pt idx="101">
                  <c:v>835.21126559775269</c:v>
                </c:pt>
                <c:pt idx="102">
                  <c:v>835.21747915512753</c:v>
                </c:pt>
                <c:pt idx="103">
                  <c:v>835.22261554075237</c:v>
                </c:pt>
                <c:pt idx="104">
                  <c:v>835.22685277956941</c:v>
                </c:pt>
                <c:pt idx="105">
                  <c:v>835.2303411057095</c:v>
                </c:pt>
                <c:pt idx="106">
                  <c:v>835.2332070043625</c:v>
                </c:pt>
                <c:pt idx="107">
                  <c:v>835.23555671803354</c:v>
                </c:pt>
                <c:pt idx="108">
                  <c:v>835.23747927922375</c:v>
                </c:pt>
                <c:pt idx="109">
                  <c:v>835.23904912588273</c:v>
                </c:pt>
                <c:pt idx="110">
                  <c:v>835.24032835056937</c:v>
                </c:pt>
                <c:pt idx="111">
                  <c:v>835.24136862913838</c:v>
                </c:pt>
                <c:pt idx="112">
                  <c:v>835.2422128699792</c:v>
                </c:pt>
                <c:pt idx="113">
                  <c:v>835.24289662038632</c:v>
                </c:pt>
                <c:pt idx="114">
                  <c:v>835.24344926253377</c:v>
                </c:pt>
                <c:pt idx="115">
                  <c:v>835.24389502776262</c:v>
                </c:pt>
                <c:pt idx="116">
                  <c:v>835.24425385446455</c:v>
                </c:pt>
                <c:pt idx="117">
                  <c:v>835.24454211174168</c:v>
                </c:pt>
                <c:pt idx="118">
                  <c:v>835.24477320822552</c:v>
                </c:pt>
                <c:pt idx="119">
                  <c:v>835.24495810293354</c:v>
                </c:pt>
                <c:pt idx="120">
                  <c:v>835.24510573280838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8A1-42DE-AEB9-0EB7C6297E8E}"/>
            </c:ext>
          </c:extLst>
        </c:ser>
        <c:ser>
          <c:idx val="2"/>
          <c:order val="2"/>
          <c:tx>
            <c:v>2 mm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Noctua S12'!$K$131:$K$251</c:f>
              <c:numCache>
                <c:formatCode>0</c:formatCode>
                <c:ptCount val="121"/>
                <c:pt idx="0">
                  <c:v>69.75308803682401</c:v>
                </c:pt>
                <c:pt idx="1">
                  <c:v>71.110884859582256</c:v>
                </c:pt>
                <c:pt idx="2">
                  <c:v>74.485579334261729</c:v>
                </c:pt>
                <c:pt idx="3">
                  <c:v>79.55717602947891</c:v>
                </c:pt>
                <c:pt idx="4">
                  <c:v>86.158003610416131</c:v>
                </c:pt>
                <c:pt idx="5">
                  <c:v>94.161744878448872</c:v>
                </c:pt>
                <c:pt idx="6">
                  <c:v>103.46035277352792</c:v>
                </c:pt>
                <c:pt idx="7">
                  <c:v>113.95530688515237</c:v>
                </c:pt>
                <c:pt idx="8">
                  <c:v>125.55357006310385</c:v>
                </c:pt>
                <c:pt idx="9">
                  <c:v>138.16553784297275</c:v>
                </c:pt>
                <c:pt idx="10">
                  <c:v>151.70396869637636</c:v>
                </c:pt>
                <c:pt idx="11">
                  <c:v>166.08344595411359</c:v>
                </c:pt>
                <c:pt idx="12">
                  <c:v>181.22014695478163</c:v>
                </c:pt>
                <c:pt idx="13">
                  <c:v>197.03179687302759</c:v>
                </c:pt>
                <c:pt idx="14">
                  <c:v>213.43773550294384</c:v>
                </c:pt>
                <c:pt idx="15">
                  <c:v>230.35905258967182</c:v>
                </c:pt>
                <c:pt idx="16">
                  <c:v>247.71876292022864</c:v>
                </c:pt>
                <c:pt idx="17">
                  <c:v>265.44200179771485</c:v>
                </c:pt>
                <c:pt idx="18">
                  <c:v>283.45622746805384</c:v>
                </c:pt>
                <c:pt idx="19">
                  <c:v>301.69142098633085</c:v>
                </c:pt>
                <c:pt idx="20">
                  <c:v>320.08027669554053</c:v>
                </c:pt>
                <c:pt idx="21">
                  <c:v>338.55837840048792</c:v>
                </c:pt>
                <c:pt idx="22">
                  <c:v>357.06435772447838</c:v>
                </c:pt>
                <c:pt idx="23">
                  <c:v>375.54003220196427</c:v>
                </c:pt>
                <c:pt idx="24">
                  <c:v>393.93052149025681</c:v>
                </c:pt>
                <c:pt idx="25">
                  <c:v>412.1843407444627</c:v>
                </c:pt>
                <c:pt idx="26">
                  <c:v>430.25347073550955</c:v>
                </c:pt>
                <c:pt idx="27">
                  <c:v>448.09340473079436</c:v>
                </c:pt>
                <c:pt idx="28">
                  <c:v>465.66317252034179</c:v>
                </c:pt>
                <c:pt idx="29">
                  <c:v>482.92534227239611</c:v>
                </c:pt>
                <c:pt idx="30">
                  <c:v>499.84600115085681</c:v>
                </c:pt>
                <c:pt idx="31">
                  <c:v>516.39471583029467</c:v>
                </c:pt>
                <c:pt idx="32">
                  <c:v>532.54447420781923</c:v>
                </c:pt>
                <c:pt idx="33">
                  <c:v>548.27160973935759</c:v>
                </c:pt>
                <c:pt idx="34">
                  <c:v>563.55570992433763</c:v>
                </c:pt>
                <c:pt idx="35">
                  <c:v>578.37951053059146</c:v>
                </c:pt>
                <c:pt idx="36">
                  <c:v>592.72877719310941</c:v>
                </c:pt>
                <c:pt idx="37">
                  <c:v>606.59217603864977</c:v>
                </c:pt>
                <c:pt idx="38">
                  <c:v>619.96113498548425</c:v>
                </c:pt>
                <c:pt idx="39">
                  <c:v>632.82969734591165</c:v>
                </c:pt>
                <c:pt idx="40">
                  <c:v>645.19436932087024</c:v>
                </c:pt>
                <c:pt idx="41">
                  <c:v>657.05396292294802</c:v>
                </c:pt>
                <c:pt idx="42">
                  <c:v>668.40943579849522</c:v>
                </c:pt>
                <c:pt idx="43">
                  <c:v>679.26372934321046</c:v>
                </c:pt>
                <c:pt idx="44">
                  <c:v>689.62160642045239</c:v>
                </c:pt>
                <c:pt idx="45">
                  <c:v>699.48948989933319</c:v>
                </c:pt>
                <c:pt idx="46">
                  <c:v>708.87530313215973</c:v>
                </c:pt>
                <c:pt idx="47">
                  <c:v>717.78831338952864</c:v>
                </c:pt>
                <c:pt idx="48">
                  <c:v>726.23897916787905</c:v>
                </c:pt>
                <c:pt idx="49">
                  <c:v>734.23880217993747</c:v>
                </c:pt>
                <c:pt idx="50">
                  <c:v>741.80018473451366</c:v>
                </c:pt>
                <c:pt idx="51">
                  <c:v>748.9362931096581</c:v>
                </c:pt>
                <c:pt idx="52">
                  <c:v>755.66092742328374</c:v>
                </c:pt>
                <c:pt idx="53">
                  <c:v>761.98839840890037</c:v>
                </c:pt>
                <c:pt idx="54">
                  <c:v>767.93341141183566</c:v>
                </c:pt>
                <c:pt idx="55">
                  <c:v>773.5109578339077</c:v>
                </c:pt>
                <c:pt idx="56">
                  <c:v>778.73621417246943</c:v>
                </c:pt>
                <c:pt idx="57">
                  <c:v>783.62444872348181</c:v>
                </c:pt>
                <c:pt idx="58">
                  <c:v>788.19093594810238</c:v>
                </c:pt>
                <c:pt idx="59">
                  <c:v>792.45087843839565</c:v>
                </c:pt>
                <c:pt idx="60">
                  <c:v>796.41933636028455</c:v>
                </c:pt>
                <c:pt idx="61">
                  <c:v>800.11116420079566</c:v>
                </c:pt>
                <c:pt idx="62">
                  <c:v>803.54095460195504</c:v>
                </c:pt>
                <c:pt idx="63">
                  <c:v>806.72298902522027</c:v>
                </c:pt>
                <c:pt idx="64">
                  <c:v>809.67119495791633</c:v>
                </c:pt>
                <c:pt idx="65">
                  <c:v>812.39910934653494</c:v>
                </c:pt>
                <c:pt idx="66">
                  <c:v>814.91984792067819</c:v>
                </c:pt>
                <c:pt idx="67">
                  <c:v>817.24608005552147</c:v>
                </c:pt>
                <c:pt idx="68">
                  <c:v>819.39000880967455</c:v>
                </c:pt>
                <c:pt idx="69">
                  <c:v>821.36335576873978</c:v>
                </c:pt>
                <c:pt idx="70">
                  <c:v>823.17735032244354</c:v>
                </c:pt>
                <c:pt idx="71">
                  <c:v>824.84272300445957</c:v>
                </c:pt>
                <c:pt idx="72">
                  <c:v>826.36970252862443</c:v>
                </c:pt>
                <c:pt idx="73">
                  <c:v>827.76801616273383</c:v>
                </c:pt>
                <c:pt idx="74">
                  <c:v>829.04689309113712</c:v>
                </c:pt>
                <c:pt idx="75">
                  <c:v>830.21507042955147</c:v>
                </c:pt>
                <c:pt idx="76">
                  <c:v>831.28080156951421</c:v>
                </c:pt>
                <c:pt idx="77">
                  <c:v>832.25186654537833</c:v>
                </c:pt>
                <c:pt idx="78">
                  <c:v>833.13558413338239</c:v>
                </c:pt>
                <c:pt idx="79">
                  <c:v>833.93882540981269</c:v>
                </c:pt>
                <c:pt idx="80">
                  <c:v>834.66802851334467</c:v>
                </c:pt>
                <c:pt idx="81">
                  <c:v>835.32921437505604</c:v>
                </c:pt>
                <c:pt idx="82">
                  <c:v>835.92800319810863</c:v>
                </c:pt>
                <c:pt idx="83">
                  <c:v>836.46963148751865</c:v>
                </c:pt>
                <c:pt idx="84">
                  <c:v>836.95896944857736</c:v>
                </c:pt>
                <c:pt idx="85">
                  <c:v>837.40053859021293</c:v>
                </c:pt>
                <c:pt idx="86">
                  <c:v>837.79852938674969</c:v>
                </c:pt>
                <c:pt idx="87">
                  <c:v>838.15681886802986</c:v>
                </c:pt>
                <c:pt idx="88">
                  <c:v>838.47898802361328</c:v>
                </c:pt>
                <c:pt idx="89">
                  <c:v>838.7683389217035</c:v>
                </c:pt>
                <c:pt idx="90">
                  <c:v>839.02791145750189</c:v>
                </c:pt>
                <c:pt idx="91">
                  <c:v>839.26049965883317</c:v>
                </c:pt>
                <c:pt idx="92">
                  <c:v>839.46866748909531</c:v>
                </c:pt>
                <c:pt idx="93">
                  <c:v>839.65476409885275</c:v>
                </c:pt>
                <c:pt idx="94">
                  <c:v>839.82093848771626</c:v>
                </c:pt>
                <c:pt idx="95">
                  <c:v>839.96915354755038</c:v>
                </c:pt>
                <c:pt idx="96">
                  <c:v>840.10119946654186</c:v>
                </c:pt>
                <c:pt idx="97">
                  <c:v>840.21870648127629</c:v>
                </c:pt>
                <c:pt idx="98">
                  <c:v>840.32315697073977</c:v>
                </c:pt>
                <c:pt idx="99">
                  <c:v>840.41589689213231</c:v>
                </c:pt>
                <c:pt idx="100">
                  <c:v>840.49814656358649</c:v>
                </c:pt>
                <c:pt idx="101">
                  <c:v>840.57101080337725</c:v>
                </c:pt>
                <c:pt idx="102">
                  <c:v>840.6354884390413</c:v>
                </c:pt>
                <c:pt idx="103">
                  <c:v>840.69248120302802</c:v>
                </c:pt>
                <c:pt idx="104">
                  <c:v>840.74280203415458</c:v>
                </c:pt>
                <c:pt idx="105">
                  <c:v>840.78718280625446</c:v>
                </c:pt>
                <c:pt idx="106">
                  <c:v>840.82628150706694</c:v>
                </c:pt>
                <c:pt idx="107">
                  <c:v>840.86068889164085</c:v>
                </c:pt>
                <c:pt idx="108">
                  <c:v>840.89093463537495</c:v>
                </c:pt>
                <c:pt idx="109">
                  <c:v>840.91749301233176</c:v>
                </c:pt>
                <c:pt idx="110">
                  <c:v>840.94078812467887</c:v>
                </c:pt>
                <c:pt idx="111">
                  <c:v>840.96119870907069</c:v>
                </c:pt>
                <c:pt idx="112">
                  <c:v>840.97906254552572</c:v>
                </c:pt>
                <c:pt idx="113">
                  <c:v>840.99468049390293</c:v>
                </c:pt>
                <c:pt idx="114">
                  <c:v>841.00832018247706</c:v>
                </c:pt>
                <c:pt idx="115">
                  <c:v>841.02021937237544</c:v>
                </c:pt>
                <c:pt idx="116">
                  <c:v>841.03058902080136</c:v>
                </c:pt>
                <c:pt idx="117">
                  <c:v>841.0396160650472</c:v>
                </c:pt>
                <c:pt idx="118">
                  <c:v>841.04746594832136</c:v>
                </c:pt>
                <c:pt idx="119">
                  <c:v>841.05428490738916</c:v>
                </c:pt>
                <c:pt idx="120">
                  <c:v>841.06020204097877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8A1-42DE-AEB9-0EB7C6297E8E}"/>
            </c:ext>
          </c:extLst>
        </c:ser>
        <c:ser>
          <c:idx val="3"/>
          <c:order val="3"/>
          <c:tx>
            <c:v>2,5 mm 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2,5 mm Noctua S12'!$K$131:$K$251</c:f>
              <c:numCache>
                <c:formatCode>0</c:formatCode>
                <c:ptCount val="121"/>
                <c:pt idx="0">
                  <c:v>64.096812040774012</c:v>
                </c:pt>
                <c:pt idx="1">
                  <c:v>65.748313410279479</c:v>
                </c:pt>
                <c:pt idx="2">
                  <c:v>69.470740410681628</c:v>
                </c:pt>
                <c:pt idx="3">
                  <c:v>74.79032791046825</c:v>
                </c:pt>
                <c:pt idx="4">
                  <c:v>81.486152627077217</c:v>
                </c:pt>
                <c:pt idx="5">
                  <c:v>89.404904291666298</c:v>
                </c:pt>
                <c:pt idx="6">
                  <c:v>98.424538127476694</c:v>
                </c:pt>
                <c:pt idx="7">
                  <c:v>108.44059829140701</c:v>
                </c:pt>
                <c:pt idx="8">
                  <c:v>119.359764849204</c:v>
                </c:pt>
                <c:pt idx="9">
                  <c:v>131.09640486920478</c:v>
                </c:pt>
                <c:pt idx="10">
                  <c:v>143.57058205501789</c:v>
                </c:pt>
                <c:pt idx="11">
                  <c:v>156.70685084409945</c:v>
                </c:pt>
                <c:pt idx="12">
                  <c:v>170.43350383433153</c:v>
                </c:pt>
                <c:pt idx="13">
                  <c:v>184.68209501343495</c:v>
                </c:pt>
                <c:pt idx="14">
                  <c:v>199.38713700502092</c:v>
                </c:pt>
                <c:pt idx="15">
                  <c:v>214.48591078037725</c:v>
                </c:pt>
                <c:pt idx="16">
                  <c:v>229.91834898274737</c:v>
                </c:pt>
                <c:pt idx="17">
                  <c:v>245.6269674678183</c:v>
                </c:pt>
                <c:pt idx="18">
                  <c:v>261.55682798547116</c:v>
                </c:pt>
                <c:pt idx="19">
                  <c:v>277.65552026369835</c:v>
                </c:pt>
                <c:pt idx="20">
                  <c:v>293.87315528749969</c:v>
                </c:pt>
                <c:pt idx="21">
                  <c:v>310.16236397009624</c:v>
                </c:pt>
                <c:pt idx="22">
                  <c:v>326.478297092243</c:v>
                </c:pt>
                <c:pt idx="23">
                  <c:v>342.77862358351854</c:v>
                </c:pt>
                <c:pt idx="24">
                  <c:v>359.02352509169964</c:v>
                </c:pt>
                <c:pt idx="25">
                  <c:v>375.17568543247722</c:v>
                </c:pt>
                <c:pt idx="26">
                  <c:v>391.20027399745834</c:v>
                </c:pt>
                <c:pt idx="27">
                  <c:v>407.06492256802568</c:v>
                </c:pt>
                <c:pt idx="28">
                  <c:v>422.73969526642679</c:v>
                </c:pt>
                <c:pt idx="29">
                  <c:v>438.19705159476143</c:v>
                </c:pt>
                <c:pt idx="30">
                  <c:v>453.41180268235502</c:v>
                </c:pt>
                <c:pt idx="31">
                  <c:v>468.36106099329118</c:v>
                </c:pt>
                <c:pt idx="32">
                  <c:v>483.02418384661348</c:v>
                </c:pt>
                <c:pt idx="33">
                  <c:v>497.38271117796836</c:v>
                </c:pt>
                <c:pt idx="34">
                  <c:v>511.42029802771793</c:v>
                </c:pt>
                <c:pt idx="35">
                  <c:v>525.12264228045899</c:v>
                </c:pt>
                <c:pt idx="36">
                  <c:v>538.47740820714864</c:v>
                </c:pt>
                <c:pt idx="37">
                  <c:v>551.47414637593874</c:v>
                </c:pt>
                <c:pt idx="38">
                  <c:v>564.10421050321395</c:v>
                </c:pt>
                <c:pt idx="39">
                  <c:v>576.36067181367753</c:v>
                </c:pt>
                <c:pt idx="40">
                  <c:v>588.23823146900384</c:v>
                </c:pt>
                <c:pt idx="41">
                  <c:v>599.73313160959242</c:v>
                </c:pt>
                <c:pt idx="42">
                  <c:v>610.84306553433635</c:v>
                </c:pt>
                <c:pt idx="43">
                  <c:v>621.56708751986207</c:v>
                </c:pt>
                <c:pt idx="44">
                  <c:v>631.90552275416178</c:v>
                </c:pt>
                <c:pt idx="45">
                  <c:v>641.85987783053918</c:v>
                </c:pt>
                <c:pt idx="46">
                  <c:v>651.43275221698457</c:v>
                </c:pt>
                <c:pt idx="47">
                  <c:v>660.6277510839318</c:v>
                </c:pt>
                <c:pt idx="48">
                  <c:v>669.44939984032953</c:v>
                </c:pt>
                <c:pt idx="49">
                  <c:v>677.90306069450094</c:v>
                </c:pt>
                <c:pt idx="50">
                  <c:v>685.99485152273394</c:v>
                </c:pt>
                <c:pt idx="51">
                  <c:v>693.73156729526511</c:v>
                </c:pt>
                <c:pt idx="52">
                  <c:v>701.12060427657661</c:v>
                </c:pt>
                <c:pt idx="53">
                  <c:v>708.16988718499306</c:v>
                </c:pt>
                <c:pt idx="54">
                  <c:v>714.88779946563716</c:v>
                </c:pt>
                <c:pt idx="55">
                  <c:v>721.28311680107026</c:v>
                </c:pt>
                <c:pt idx="56">
                  <c:v>727.36494395557986</c:v>
                </c:pt>
                <c:pt idx="57">
                  <c:v>733.14265502218177</c:v>
                </c:pt>
                <c:pt idx="58">
                  <c:v>738.62583711609852</c:v>
                </c:pt>
                <c:pt idx="59">
                  <c:v>743.82423753482169</c:v>
                </c:pt>
                <c:pt idx="60">
                  <c:v>748.74771438294943</c:v>
                </c:pt>
                <c:pt idx="61">
                  <c:v>753.40619063977954</c:v>
                </c:pt>
                <c:pt idx="62">
                  <c:v>757.80961162922813</c:v>
                </c:pt>
                <c:pt idx="63">
                  <c:v>761.96790583497432</c:v>
                </c:pt>
                <c:pt idx="64">
                  <c:v>765.89094898879432</c:v>
                </c:pt>
                <c:pt idx="65">
                  <c:v>769.58853134683534</c:v>
                </c:pt>
                <c:pt idx="66">
                  <c:v>773.07032805702454</c:v>
                </c:pt>
                <c:pt idx="67">
                  <c:v>776.34587251085168</c:v>
                </c:pt>
                <c:pt idx="68">
                  <c:v>779.42453256438023</c:v>
                </c:pt>
                <c:pt idx="69">
                  <c:v>782.3154895063999</c:v>
                </c:pt>
                <c:pt idx="70">
                  <c:v>785.02771964612361</c:v>
                </c:pt>
                <c:pt idx="71">
                  <c:v>787.56997838861218</c:v>
                </c:pt>
                <c:pt idx="72">
                  <c:v>789.95078666314089</c:v>
                </c:pt>
                <c:pt idx="73">
                  <c:v>792.178419567888</c:v>
                </c:pt>
                <c:pt idx="74">
                  <c:v>794.26089709354756</c:v>
                </c:pt>
                <c:pt idx="75">
                  <c:v>796.20597678866648</c:v>
                </c:pt>
                <c:pt idx="76">
                  <c:v>798.02114823055695</c:v>
                </c:pt>
                <c:pt idx="77">
                  <c:v>799.71362916750991</c:v>
                </c:pt>
                <c:pt idx="78">
                  <c:v>801.29036320057867</c:v>
                </c:pt>
                <c:pt idx="79">
                  <c:v>802.75801887638715</c:v>
                </c:pt>
                <c:pt idx="80">
                  <c:v>804.12299006612898</c:v>
                </c:pt>
                <c:pt idx="81">
                  <c:v>805.39139751010487</c:v>
                </c:pt>
                <c:pt idx="82">
                  <c:v>806.56909141170593</c:v>
                </c:pt>
                <c:pt idx="83">
                  <c:v>807.66165496963424</c:v>
                </c:pt>
                <c:pt idx="84">
                  <c:v>808.67440874228646</c:v>
                </c:pt>
                <c:pt idx="85">
                  <c:v>809.61241574355302</c:v>
                </c:pt>
                <c:pt idx="86">
                  <c:v>810.48048717474046</c:v>
                </c:pt>
                <c:pt idx="87">
                  <c:v>811.28318870287512</c:v>
                </c:pt>
                <c:pt idx="88">
                  <c:v>812.02484720121493</c:v>
                </c:pt>
                <c:pt idx="89">
                  <c:v>812.7095578733738</c:v>
                </c:pt>
                <c:pt idx="90">
                  <c:v>813.34119168797918</c:v>
                </c:pt>
                <c:pt idx="91">
                  <c:v>813.92340305622702</c:v>
                </c:pt>
                <c:pt idx="92">
                  <c:v>814.45963769002935</c:v>
                </c:pt>
                <c:pt idx="93">
                  <c:v>814.9531405836351</c:v>
                </c:pt>
                <c:pt idx="94">
                  <c:v>815.40696406664381</c:v>
                </c:pt>
                <c:pt idx="95">
                  <c:v>815.8239758811734</c:v>
                </c:pt>
                <c:pt idx="96">
                  <c:v>816.20686724060511</c:v>
                </c:pt>
                <c:pt idx="97">
                  <c:v>816.55816083177183</c:v>
                </c:pt>
                <c:pt idx="98">
                  <c:v>816.88021872668912</c:v>
                </c:pt>
                <c:pt idx="99">
                  <c:v>817.17525017392938</c:v>
                </c:pt>
                <c:pt idx="100">
                  <c:v>817.44531924351861</c:v>
                </c:pt>
                <c:pt idx="101">
                  <c:v>817.69235230277832</c:v>
                </c:pt>
                <c:pt idx="102">
                  <c:v>817.91814530385125</c:v>
                </c:pt>
                <c:pt idx="103">
                  <c:v>818.12437086672787</c:v>
                </c:pt>
                <c:pt idx="104">
                  <c:v>818.31258514445381</c:v>
                </c:pt>
                <c:pt idx="105">
                  <c:v>818.48423445982701</c:v>
                </c:pt>
                <c:pt idx="106">
                  <c:v>818.64066170531657</c:v>
                </c:pt>
                <c:pt idx="107">
                  <c:v>818.78311250014053</c:v>
                </c:pt>
                <c:pt idx="108">
                  <c:v>818.91274110044696</c:v>
                </c:pt>
                <c:pt idx="109">
                  <c:v>819.03061606035772</c:v>
                </c:pt>
                <c:pt idx="110">
                  <c:v>819.13772564325882</c:v>
                </c:pt>
                <c:pt idx="111">
                  <c:v>819.23498298417655</c:v>
                </c:pt>
                <c:pt idx="112">
                  <c:v>819.32323100536394</c:v>
                </c:pt>
                <c:pt idx="113">
                  <c:v>819.40324708835078</c:v>
                </c:pt>
                <c:pt idx="114">
                  <c:v>819.47574750669685</c:v>
                </c:pt>
                <c:pt idx="115">
                  <c:v>819.54139162453316</c:v>
                </c:pt>
                <c:pt idx="116">
                  <c:v>819.60078586669488</c:v>
                </c:pt>
                <c:pt idx="117">
                  <c:v>819.65448746685593</c:v>
                </c:pt>
                <c:pt idx="118">
                  <c:v>819.70300800056407</c:v>
                </c:pt>
                <c:pt idx="119">
                  <c:v>819.74681671047756</c:v>
                </c:pt>
                <c:pt idx="120">
                  <c:v>819.78634363140259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8A1-42DE-AEB9-0EB7C6297E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9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K; pushpull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1mm 2x F12'!$E$126:$E$251</c:f>
              <c:numCache>
                <c:formatCode>0</c:formatCode>
                <c:ptCount val="126"/>
                <c:pt idx="0">
                  <c:v>33.823449628063699</c:v>
                </c:pt>
                <c:pt idx="1">
                  <c:v>34.772912786787501</c:v>
                </c:pt>
                <c:pt idx="2">
                  <c:v>35.743765562334865</c:v>
                </c:pt>
                <c:pt idx="3">
                  <c:v>36.736007954705769</c:v>
                </c:pt>
                <c:pt idx="4">
                  <c:v>37.749639963900222</c:v>
                </c:pt>
                <c:pt idx="5">
                  <c:v>38.784661589918215</c:v>
                </c:pt>
                <c:pt idx="6">
                  <c:v>50.311306775393355</c:v>
                </c:pt>
                <c:pt idx="7">
                  <c:v>63.976913643223256</c:v>
                </c:pt>
                <c:pt idx="8">
                  <c:v>79.781482193407953</c:v>
                </c:pt>
                <c:pt idx="9">
                  <c:v>97.725012425947426</c:v>
                </c:pt>
                <c:pt idx="10">
                  <c:v>117.80750434084167</c:v>
                </c:pt>
                <c:pt idx="11">
                  <c:v>140.02895793809068</c:v>
                </c:pt>
                <c:pt idx="12">
                  <c:v>164.38937321769453</c:v>
                </c:pt>
                <c:pt idx="13">
                  <c:v>190.88875017965313</c:v>
                </c:pt>
                <c:pt idx="14">
                  <c:v>215.5156888526279</c:v>
                </c:pt>
                <c:pt idx="15">
                  <c:v>241.37132468064297</c:v>
                </c:pt>
                <c:pt idx="16">
                  <c:v>267.20870342588648</c:v>
                </c:pt>
                <c:pt idx="17">
                  <c:v>292.83623944616824</c:v>
                </c:pt>
                <c:pt idx="18">
                  <c:v>318.08846511501025</c:v>
                </c:pt>
                <c:pt idx="19">
                  <c:v>342.82385988306254</c:v>
                </c:pt>
                <c:pt idx="20">
                  <c:v>366.92291288594129</c:v>
                </c:pt>
                <c:pt idx="21">
                  <c:v>390.28633363379618</c:v>
                </c:pt>
                <c:pt idx="22">
                  <c:v>412.83336287646165</c:v>
                </c:pt>
                <c:pt idx="23">
                  <c:v>434.50015805832851</c:v>
                </c:pt>
                <c:pt idx="24">
                  <c:v>455.2382411511104</c:v>
                </c:pt>
                <c:pt idx="25">
                  <c:v>475.01300459778957</c:v>
                </c:pt>
                <c:pt idx="26">
                  <c:v>493.80227566681879</c:v>
                </c:pt>
                <c:pt idx="27">
                  <c:v>511.59494194112699</c:v>
                </c:pt>
                <c:pt idx="28">
                  <c:v>528.38964172511214</c:v>
                </c:pt>
                <c:pt idx="29">
                  <c:v>544.19352334154814</c:v>
                </c:pt>
                <c:pt idx="30">
                  <c:v>559.02107693589028</c:v>
                </c:pt>
                <c:pt idx="31">
                  <c:v>572.89304172699212</c:v>
                </c:pt>
                <c:pt idx="32">
                  <c:v>585.83539078955835</c:v>
                </c:pt>
                <c:pt idx="33">
                  <c:v>597.878394526541</c:v>
                </c:pt>
                <c:pt idx="34">
                  <c:v>609.05576305857016</c:v>
                </c:pt>
                <c:pt idx="35">
                  <c:v>619.40386686924376</c:v>
                </c:pt>
                <c:pt idx="36">
                  <c:v>628.96103423012175</c:v>
                </c:pt>
                <c:pt idx="37">
                  <c:v>637.76692320650068</c:v>
                </c:pt>
                <c:pt idx="38">
                  <c:v>645.86196542451296</c:v>
                </c:pt>
                <c:pt idx="39">
                  <c:v>653.28687826581665</c:v>
                </c:pt>
                <c:pt idx="40">
                  <c:v>660.08224174724796</c:v>
                </c:pt>
                <c:pt idx="41">
                  <c:v>666.28813603526919</c:v>
                </c:pt>
                <c:pt idx="42">
                  <c:v>671.9438353324598</c:v>
                </c:pt>
                <c:pt idx="43">
                  <c:v>677.08755374761836</c:v>
                </c:pt>
                <c:pt idx="44">
                  <c:v>681.75623871341645</c:v>
                </c:pt>
                <c:pt idx="45">
                  <c:v>685.9854075364359</c:v>
                </c:pt>
                <c:pt idx="46">
                  <c:v>689.80902274435982</c:v>
                </c:pt>
                <c:pt idx="47">
                  <c:v>693.25940202460504</c:v>
                </c:pt>
                <c:pt idx="48">
                  <c:v>696.36715871882689</c:v>
                </c:pt>
                <c:pt idx="49">
                  <c:v>699.16116903996874</c:v>
                </c:pt>
                <c:pt idx="50">
                  <c:v>701.66856240505717</c:v>
                </c:pt>
                <c:pt idx="51">
                  <c:v>703.91473152064168</c:v>
                </c:pt>
                <c:pt idx="52">
                  <c:v>705.92335911228542</c:v>
                </c:pt>
                <c:pt idx="53">
                  <c:v>707.71645844923717</c:v>
                </c:pt>
                <c:pt idx="54">
                  <c:v>709.31442507554414</c:v>
                </c:pt>
                <c:pt idx="55">
                  <c:v>710.73609741529674</c:v>
                </c:pt>
                <c:pt idx="56">
                  <c:v>711.99882416904643</c:v>
                </c:pt>
                <c:pt idx="57">
                  <c:v>713.11853665798083</c:v>
                </c:pt>
                <c:pt idx="58">
                  <c:v>714.10982450002712</c:v>
                </c:pt>
                <c:pt idx="59">
                  <c:v>714.98601321609885</c:v>
                </c:pt>
                <c:pt idx="60">
                  <c:v>715.75924256409735</c:v>
                </c:pt>
                <c:pt idx="61">
                  <c:v>716.44054458234507</c:v>
                </c:pt>
                <c:pt idx="62">
                  <c:v>717.03992049253657</c:v>
                </c:pt>
                <c:pt idx="63">
                  <c:v>717.56641576506217</c:v>
                </c:pt>
                <c:pt idx="64">
                  <c:v>718.02819278692641</c:v>
                </c:pt>
                <c:pt idx="65">
                  <c:v>718.43260069493101</c:v>
                </c:pt>
                <c:pt idx="66">
                  <c:v>718.78624204494963</c:v>
                </c:pt>
                <c:pt idx="67">
                  <c:v>719.09503608276054</c:v>
                </c:pt>
                <c:pt idx="68">
                  <c:v>719.36427846386789</c:v>
                </c:pt>
                <c:pt idx="69">
                  <c:v>719.59869733996663</c:v>
                </c:pt>
                <c:pt idx="70">
                  <c:v>719.80250578912751</c:v>
                </c:pt>
                <c:pt idx="71">
                  <c:v>719.97945061636653</c:v>
                </c:pt>
                <c:pt idx="72">
                  <c:v>720.132857591978</c:v>
                </c:pt>
                <c:pt idx="73">
                  <c:v>720.26567322776827</c:v>
                </c:pt>
                <c:pt idx="74">
                  <c:v>720.38050321705384</c:v>
                </c:pt>
                <c:pt idx="75">
                  <c:v>720.47964768380484</c:v>
                </c:pt>
                <c:pt idx="76">
                  <c:v>720.56513340044387</c:v>
                </c:pt>
                <c:pt idx="77">
                  <c:v>720.63874314329723</c:v>
                </c:pt>
                <c:pt idx="78">
                  <c:v>720.70204236021073</c:v>
                </c:pt>
                <c:pt idx="79">
                  <c:v>720.75640332703199</c:v>
                </c:pt>
                <c:pt idx="80">
                  <c:v>720.80302696907222</c:v>
                </c:pt>
                <c:pt idx="81">
                  <c:v>720.84296252082572</c:v>
                </c:pt>
                <c:pt idx="82">
                  <c:v>720.87712519255933</c:v>
                </c:pt>
                <c:pt idx="83">
                  <c:v>720.90631200632697</c:v>
                </c:pt>
                <c:pt idx="84">
                  <c:v>720.9312159568243</c:v>
                </c:pt>
                <c:pt idx="85">
                  <c:v>720.95243864460122</c:v>
                </c:pt>
                <c:pt idx="86">
                  <c:v>720.97050152073416</c:v>
                </c:pt>
                <c:pt idx="87">
                  <c:v>720.98585587335663</c:v>
                </c:pt>
                <c:pt idx="88">
                  <c:v>720.99889167761853</c:v>
                </c:pt>
                <c:pt idx="89">
                  <c:v>721.00994542186072</c:v>
                </c:pt>
                <c:pt idx="90">
                  <c:v>721.01930701415256</c:v>
                </c:pt>
                <c:pt idx="91">
                  <c:v>721.02722586495258</c:v>
                </c:pt>
                <c:pt idx="92">
                  <c:v>721.03391623358698</c:v>
                </c:pt>
                <c:pt idx="93">
                  <c:v>721.039561918549</c:v>
                </c:pt>
                <c:pt idx="94">
                  <c:v>721.04432036434241</c:v>
                </c:pt>
                <c:pt idx="95">
                  <c:v>721.04832625075301</c:v>
                </c:pt>
                <c:pt idx="96">
                  <c:v>721.05169462404024</c:v>
                </c:pt>
                <c:pt idx="97">
                  <c:v>721.05452362360484</c:v>
                </c:pt>
                <c:pt idx="98">
                  <c:v>721.05689685219954</c:v>
                </c:pt>
                <c:pt idx="99">
                  <c:v>721.05888543270555</c:v>
                </c:pt>
                <c:pt idx="100">
                  <c:v>721.06054978986867</c:v>
                </c:pt>
                <c:pt idx="101">
                  <c:v>721.06194119117959</c:v>
                </c:pt>
                <c:pt idx="102">
                  <c:v>721.06310307724448</c:v>
                </c:pt>
                <c:pt idx="103">
                  <c:v>721.06407220853055</c:v>
                </c:pt>
                <c:pt idx="104">
                  <c:v>721.06487965223471</c:v>
                </c:pt>
                <c:pt idx="105">
                  <c:v>721.06555163021824</c:v>
                </c:pt>
                <c:pt idx="106">
                  <c:v>721.06611024642143</c:v>
                </c:pt>
                <c:pt idx="107">
                  <c:v>721.06657410992329</c:v>
                </c:pt>
                <c:pt idx="108">
                  <c:v>721.06695886779914</c:v>
                </c:pt>
                <c:pt idx="109">
                  <c:v>721.06727766014785</c:v>
                </c:pt>
                <c:pt idx="110">
                  <c:v>721.06754150807524</c:v>
                </c:pt>
                <c:pt idx="111">
                  <c:v>721.06775964402459</c:v>
                </c:pt>
                <c:pt idx="112">
                  <c:v>721.06793979260988</c:v>
                </c:pt>
                <c:pt idx="113">
                  <c:v>721.06808840902477</c:v>
                </c:pt>
                <c:pt idx="114">
                  <c:v>721.06821088114566</c:v>
                </c:pt>
                <c:pt idx="115">
                  <c:v>721.06831170061764</c:v>
                </c:pt>
                <c:pt idx="116">
                  <c:v>721.06839460747881</c:v>
                </c:pt>
                <c:pt idx="117">
                  <c:v>721.06846271224742</c:v>
                </c:pt>
                <c:pt idx="118">
                  <c:v>721.0685185988425</c:v>
                </c:pt>
                <c:pt idx="119">
                  <c:v>721.0685644112292</c:v>
                </c:pt>
                <c:pt idx="120">
                  <c:v>721.0686019262638</c:v>
                </c:pt>
                <c:pt idx="121">
                  <c:v>721.06863261485387</c:v>
                </c:pt>
                <c:pt idx="122">
                  <c:v>721.06865769324384</c:v>
                </c:pt>
                <c:pt idx="123">
                  <c:v>721.06867816595809</c:v>
                </c:pt>
                <c:pt idx="124">
                  <c:v>721.0686948617174</c:v>
                </c:pt>
                <c:pt idx="125">
                  <c:v>721.06870846343588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56-4BBF-994F-26546B3A1BE9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2x F12'!$E$126:$E$251</c:f>
              <c:numCache>
                <c:formatCode>0</c:formatCode>
                <c:ptCount val="126"/>
                <c:pt idx="0">
                  <c:v>47.824502791387999</c:v>
                </c:pt>
                <c:pt idx="1">
                  <c:v>48.209727432340514</c:v>
                </c:pt>
                <c:pt idx="2">
                  <c:v>48.815169790693858</c:v>
                </c:pt>
                <c:pt idx="3">
                  <c:v>49.545412184594966</c:v>
                </c:pt>
                <c:pt idx="4">
                  <c:v>50.370246460594103</c:v>
                </c:pt>
                <c:pt idx="5">
                  <c:v>51.27300175220239</c:v>
                </c:pt>
                <c:pt idx="6">
                  <c:v>63.101091194781702</c:v>
                </c:pt>
                <c:pt idx="7">
                  <c:v>78.106757094444333</c:v>
                </c:pt>
                <c:pt idx="8">
                  <c:v>95.06233970511596</c:v>
                </c:pt>
                <c:pt idx="9">
                  <c:v>113.33709028202861</c:v>
                </c:pt>
                <c:pt idx="10">
                  <c:v>132.51606409252543</c:v>
                </c:pt>
                <c:pt idx="11">
                  <c:v>152.29571179101197</c:v>
                </c:pt>
                <c:pt idx="12">
                  <c:v>172.44098917346042</c:v>
                </c:pt>
                <c:pt idx="13">
                  <c:v>192.76377025803748</c:v>
                </c:pt>
                <c:pt idx="14">
                  <c:v>213.11047402653941</c:v>
                </c:pt>
                <c:pt idx="15">
                  <c:v>233.35427981336454</c:v>
                </c:pt>
                <c:pt idx="16">
                  <c:v>253.38986769573114</c:v>
                </c:pt>
                <c:pt idx="17">
                  <c:v>273.12965737610961</c:v>
                </c:pt>
                <c:pt idx="18">
                  <c:v>292.50099155831009</c:v>
                </c:pt>
                <c:pt idx="19">
                  <c:v>311.44394513424777</c:v>
                </c:pt>
                <c:pt idx="20">
                  <c:v>329.9095671691673</c:v>
                </c:pt>
                <c:pt idx="21">
                  <c:v>347.85843368003788</c:v>
                </c:pt>
                <c:pt idx="22">
                  <c:v>365.25943122991782</c:v>
                </c:pt>
                <c:pt idx="23">
                  <c:v>382.08871722376426</c:v>
                </c:pt>
                <c:pt idx="24">
                  <c:v>398.32881924089014</c:v>
                </c:pt>
                <c:pt idx="25">
                  <c:v>413.96784650345001</c:v>
                </c:pt>
                <c:pt idx="26">
                  <c:v>428.99879380047446</c:v>
                </c:pt>
                <c:pt idx="27">
                  <c:v>443.41892313665005</c:v>
                </c:pt>
                <c:pt idx="28">
                  <c:v>457.22921183507867</c:v>
                </c:pt>
                <c:pt idx="29">
                  <c:v>470.43385828528426</c:v>
                </c:pt>
                <c:pt idx="30">
                  <c:v>483.03983830869106</c:v>
                </c:pt>
                <c:pt idx="31">
                  <c:v>495.05650642244001</c:v>
                </c:pt>
                <c:pt idx="32">
                  <c:v>506.49523725864879</c:v>
                </c:pt>
                <c:pt idx="33">
                  <c:v>517.36910313561157</c:v>
                </c:pt>
                <c:pt idx="34">
                  <c:v>527.69258434603591</c:v>
                </c:pt>
                <c:pt idx="35">
                  <c:v>537.48130917163598</c:v>
                </c:pt>
                <c:pt idx="36">
                  <c:v>546.75182098606922</c:v>
                </c:pt>
                <c:pt idx="37">
                  <c:v>555.5213700930185</c:v>
                </c:pt>
                <c:pt idx="38">
                  <c:v>563.80772818011303</c:v>
                </c:pt>
                <c:pt idx="39">
                  <c:v>571.62902346490364</c:v>
                </c:pt>
                <c:pt idx="40">
                  <c:v>579.00359477530947</c:v>
                </c:pt>
                <c:pt idx="41">
                  <c:v>585.94986295060141</c:v>
                </c:pt>
                <c:pt idx="42">
                  <c:v>592.48621807507175</c:v>
                </c:pt>
                <c:pt idx="43">
                  <c:v>598.63092116875771</c:v>
                </c:pt>
                <c:pt idx="44">
                  <c:v>604.40201906076413</c:v>
                </c:pt>
                <c:pt idx="45">
                  <c:v>609.81727126285546</c:v>
                </c:pt>
                <c:pt idx="46">
                  <c:v>614.89408774572883</c:v>
                </c:pt>
                <c:pt idx="47">
                  <c:v>619.64947659881125</c:v>
                </c:pt>
                <c:pt idx="48">
                  <c:v>624.10000062751044</c:v>
                </c:pt>
                <c:pt idx="49">
                  <c:v>628.26174201018694</c:v>
                </c:pt>
                <c:pt idx="50">
                  <c:v>632.15027420129911</c:v>
                </c:pt>
                <c:pt idx="51">
                  <c:v>635.78064032750672</c:v>
                </c:pt>
                <c:pt idx="52">
                  <c:v>639.16733738037317</c:v>
                </c:pt>
                <c:pt idx="53">
                  <c:v>642.32430556289569</c:v>
                </c:pt>
                <c:pt idx="54">
                  <c:v>645.26492219759916</c:v>
                </c:pt>
                <c:pt idx="55">
                  <c:v>648.00199965152945</c:v>
                </c:pt>
                <c:pt idx="56">
                  <c:v>650.54778677830745</c:v>
                </c:pt>
                <c:pt idx="57">
                  <c:v>652.91397341955633</c:v>
                </c:pt>
                <c:pt idx="58">
                  <c:v>655.11169754763148</c:v>
                </c:pt>
                <c:pt idx="59">
                  <c:v>657.15155466872034</c:v>
                </c:pt>
                <c:pt idx="60">
                  <c:v>659.04360914018014</c:v>
                </c:pt>
                <c:pt idx="61">
                  <c:v>660.79740708849181</c:v>
                </c:pt>
                <c:pt idx="62">
                  <c:v>662.42199064455497</c:v>
                </c:pt>
                <c:pt idx="63">
                  <c:v>663.92591324129262</c:v>
                </c:pt>
                <c:pt idx="64">
                  <c:v>665.31725574478821</c:v>
                </c:pt>
                <c:pt idx="65">
                  <c:v>666.60364321450459</c:v>
                </c:pt>
                <c:pt idx="66">
                  <c:v>667.79226211064781</c:v>
                </c:pt>
                <c:pt idx="67">
                  <c:v>668.88987778751505</c:v>
                </c:pt>
                <c:pt idx="68">
                  <c:v>669.9028521307813</c:v>
                </c:pt>
                <c:pt idx="69">
                  <c:v>670.83716121425107</c:v>
                </c:pt>
                <c:pt idx="70">
                  <c:v>671.69841286768064</c:v>
                </c:pt>
                <c:pt idx="71">
                  <c:v>672.49186406197646</c:v>
                </c:pt>
                <c:pt idx="72">
                  <c:v>673.22243803145557</c:v>
                </c:pt>
                <c:pt idx="73">
                  <c:v>673.89474106501825</c:v>
                </c:pt>
                <c:pt idx="74">
                  <c:v>674.51307890908436</c:v>
                </c:pt>
                <c:pt idx="75">
                  <c:v>675.08147273508894</c:v>
                </c:pt>
                <c:pt idx="76">
                  <c:v>675.60367463326327</c:v>
                </c:pt>
                <c:pt idx="77">
                  <c:v>676.08318260243868</c:v>
                </c:pt>
                <c:pt idx="78">
                  <c:v>676.52325501276039</c:v>
                </c:pt>
                <c:pt idx="79">
                  <c:v>676.92692452454924</c:v>
                </c:pt>
                <c:pt idx="80">
                  <c:v>677.29701145217496</c:v>
                </c:pt>
                <c:pt idx="81">
                  <c:v>677.63613656674761</c:v>
                </c:pt>
                <c:pt idx="82">
                  <c:v>677.94673333576623</c:v>
                </c:pt>
                <c:pt idx="83">
                  <c:v>678.23105960162866</c:v>
                </c:pt>
                <c:pt idx="84">
                  <c:v>678.49120870415425</c:v>
                </c:pt>
                <c:pt idx="85">
                  <c:v>678.72912005505555</c:v>
                </c:pt>
                <c:pt idx="86">
                  <c:v>678.94658917464858</c:v>
                </c:pt>
                <c:pt idx="87">
                  <c:v>679.14527720306864</c:v>
                </c:pt>
                <c:pt idx="88">
                  <c:v>679.32671989988296</c:v>
                </c:pt>
                <c:pt idx="89">
                  <c:v>679.49233614731315</c:v>
                </c:pt>
                <c:pt idx="90">
                  <c:v>679.64343597331788</c:v>
                </c:pt>
                <c:pt idx="91">
                  <c:v>679.78122811158585</c:v>
                </c:pt>
                <c:pt idx="92">
                  <c:v>679.9068271160595</c:v>
                </c:pt>
                <c:pt idx="93">
                  <c:v>680.02126004799811</c:v>
                </c:pt>
                <c:pt idx="94">
                  <c:v>680.12547275379984</c:v>
                </c:pt>
                <c:pt idx="95">
                  <c:v>680.22033575186947</c:v>
                </c:pt>
                <c:pt idx="96">
                  <c:v>680.30664974675915</c:v>
                </c:pt>
                <c:pt idx="97">
                  <c:v>680.38515078863497</c:v>
                </c:pt>
                <c:pt idx="98">
                  <c:v>680.45651509585832</c:v>
                </c:pt>
                <c:pt idx="99">
                  <c:v>680.52136355812877</c:v>
                </c:pt>
                <c:pt idx="100">
                  <c:v>680.5802659372215</c:v>
                </c:pt>
                <c:pt idx="101">
                  <c:v>680.63374478189041</c:v>
                </c:pt>
                <c:pt idx="102">
                  <c:v>680.68227907300081</c:v>
                </c:pt>
                <c:pt idx="103">
                  <c:v>680.7263076144128</c:v>
                </c:pt>
                <c:pt idx="104">
                  <c:v>680.76623218456803</c:v>
                </c:pt>
                <c:pt idx="105">
                  <c:v>680.80242046315277</c:v>
                </c:pt>
                <c:pt idx="106">
                  <c:v>680.83520874660405</c:v>
                </c:pt>
                <c:pt idx="107">
                  <c:v>680.86490446563073</c:v>
                </c:pt>
                <c:pt idx="108">
                  <c:v>680.89178851731276</c:v>
                </c:pt>
                <c:pt idx="109">
                  <c:v>680.91611742373937</c:v>
                </c:pt>
                <c:pt idx="110">
                  <c:v>680.93812532855679</c:v>
                </c:pt>
                <c:pt idx="111">
                  <c:v>680.95802584220576</c:v>
                </c:pt>
                <c:pt idx="112">
                  <c:v>680.9760137460612</c:v>
                </c:pt>
                <c:pt idx="113">
                  <c:v>680.99226656512462</c:v>
                </c:pt>
                <c:pt idx="114">
                  <c:v>681.00694601838086</c:v>
                </c:pt>
                <c:pt idx="115">
                  <c:v>681.02019935540318</c:v>
                </c:pt>
                <c:pt idx="116">
                  <c:v>681.0321605872889</c:v>
                </c:pt>
                <c:pt idx="117">
                  <c:v>681.04295161951654</c:v>
                </c:pt>
                <c:pt idx="118">
                  <c:v>681.05268329385308</c:v>
                </c:pt>
                <c:pt idx="119">
                  <c:v>681.06145634599159</c:v>
                </c:pt>
                <c:pt idx="120">
                  <c:v>681.06936228517236</c:v>
                </c:pt>
                <c:pt idx="121">
                  <c:v>681.07648420163775</c:v>
                </c:pt>
                <c:pt idx="122">
                  <c:v>681.08289750738243</c:v>
                </c:pt>
                <c:pt idx="123">
                  <c:v>681.08867061529679</c:v>
                </c:pt>
                <c:pt idx="124">
                  <c:v>681.09386556145432</c:v>
                </c:pt>
                <c:pt idx="125">
                  <c:v>681.09853857496466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956-4BBF-994F-26546B3A1BE9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2x F12'!$E$126:$E$251</c:f>
              <c:numCache>
                <c:formatCode>0</c:formatCode>
                <c:ptCount val="126"/>
                <c:pt idx="0">
                  <c:v>51.992374119855981</c:v>
                </c:pt>
                <c:pt idx="1">
                  <c:v>52.22049860967752</c:v>
                </c:pt>
                <c:pt idx="2">
                  <c:v>52.60186545148099</c:v>
                </c:pt>
                <c:pt idx="3">
                  <c:v>53.075148669321038</c:v>
                </c:pt>
                <c:pt idx="4">
                  <c:v>53.619933171602497</c:v>
                </c:pt>
                <c:pt idx="5">
                  <c:v>54.224726117930345</c:v>
                </c:pt>
                <c:pt idx="6">
                  <c:v>62.523185695718098</c:v>
                </c:pt>
                <c:pt idx="7">
                  <c:v>73.525343872380517</c:v>
                </c:pt>
                <c:pt idx="8">
                  <c:v>86.318744180313615</c:v>
                </c:pt>
                <c:pt idx="9">
                  <c:v>100.42245762928485</c:v>
                </c:pt>
                <c:pt idx="10">
                  <c:v>115.51298763786394</c:v>
                </c:pt>
                <c:pt idx="11">
                  <c:v>131.34808689352894</c:v>
                </c:pt>
                <c:pt idx="12">
                  <c:v>147.73535908587269</c:v>
                </c:pt>
                <c:pt idx="13">
                  <c:v>164.51650182144073</c:v>
                </c:pt>
                <c:pt idx="14">
                  <c:v>181.5583421342352</c:v>
                </c:pt>
                <c:pt idx="15">
                  <c:v>198.74725735850353</c:v>
                </c:pt>
                <c:pt idx="16">
                  <c:v>215.98545434057314</c:v>
                </c:pt>
                <c:pt idx="17">
                  <c:v>233.18834525500944</c:v>
                </c:pt>
                <c:pt idx="18">
                  <c:v>250.28260834726905</c:v>
                </c:pt>
                <c:pt idx="19">
                  <c:v>267.2046968082384</c:v>
                </c:pt>
                <c:pt idx="20">
                  <c:v>283.89965261739866</c:v>
                </c:pt>
                <c:pt idx="21">
                  <c:v>300.32013519962408</c:v>
                </c:pt>
                <c:pt idx="22">
                  <c:v>316.42560616147961</c:v>
                </c:pt>
                <c:pt idx="23">
                  <c:v>332.18163072588362</c:v>
                </c:pt>
                <c:pt idx="24">
                  <c:v>347.55926879622228</c:v>
                </c:pt>
                <c:pt idx="25">
                  <c:v>362.53453663257977</c:v>
                </c:pt>
                <c:pt idx="26">
                  <c:v>377.08792551351615</c:v>
                </c:pt>
                <c:pt idx="27">
                  <c:v>391.20396743981291</c:v>
                </c:pt>
                <c:pt idx="28">
                  <c:v>404.8708404970011</c:v>
                </c:pt>
                <c:pt idx="29">
                  <c:v>418.08000830039794</c:v>
                </c:pt>
                <c:pt idx="30">
                  <c:v>430.82588923820208</c:v>
                </c:pt>
                <c:pt idx="31">
                  <c:v>443.10555216228568</c:v>
                </c:pt>
                <c:pt idx="32">
                  <c:v>454.91843585846379</c:v>
                </c:pt>
                <c:pt idx="33">
                  <c:v>466.26609013062853</c:v>
                </c:pt>
                <c:pt idx="34">
                  <c:v>477.15193670644823</c:v>
                </c:pt>
                <c:pt idx="35">
                  <c:v>487.58104845185335</c:v>
                </c:pt>
                <c:pt idx="36">
                  <c:v>497.55994559239082</c:v>
                </c:pt>
                <c:pt idx="37">
                  <c:v>507.09640780003974</c:v>
                </c:pt>
                <c:pt idx="38">
                  <c:v>516.1993011273596</c:v>
                </c:pt>
                <c:pt idx="39">
                  <c:v>524.87841886667081</c:v>
                </c:pt>
                <c:pt idx="40">
                  <c:v>533.14433548743796</c:v>
                </c:pt>
                <c:pt idx="41">
                  <c:v>541.00827286547633</c:v>
                </c:pt>
                <c:pt idx="42">
                  <c:v>548.4819780669601</c:v>
                </c:pt>
                <c:pt idx="43">
                  <c:v>555.57761199142931</c:v>
                </c:pt>
                <c:pt idx="44">
                  <c:v>562.30764821326056</c:v>
                </c:pt>
                <c:pt idx="45">
                  <c:v>568.68478139201761</c:v>
                </c:pt>
                <c:pt idx="46">
                  <c:v>574.72184464995723</c:v>
                </c:pt>
                <c:pt idx="47">
                  <c:v>580.43173534059838</c:v>
                </c:pt>
                <c:pt idx="48">
                  <c:v>585.82734865635621</c:v>
                </c:pt>
                <c:pt idx="49">
                  <c:v>590.9215185462408</c:v>
                </c:pt>
                <c:pt idx="50">
                  <c:v>595.72696543685993</c:v>
                </c:pt>
                <c:pt idx="51">
                  <c:v>600.25625027166257</c:v>
                </c:pt>
                <c:pt idx="52">
                  <c:v>604.52173440469153</c:v>
                </c:pt>
                <c:pt idx="53">
                  <c:v>608.53554490611793</c:v>
                </c:pt>
                <c:pt idx="54">
                  <c:v>612.3095448575931</c:v>
                </c:pt>
                <c:pt idx="55">
                  <c:v>615.85530823596082</c:v>
                </c:pt>
                <c:pt idx="56">
                  <c:v>619.18409900413405</c:v>
                </c:pt>
                <c:pt idx="57">
                  <c:v>622.3068540478979</c:v>
                </c:pt>
                <c:pt idx="58">
                  <c:v>625.23416961707403</c:v>
                </c:pt>
                <c:pt idx="59">
                  <c:v>627.97629094875526</c:v>
                </c:pt>
                <c:pt idx="60">
                  <c:v>630.54310476922842</c:v>
                </c:pt>
                <c:pt idx="61">
                  <c:v>632.94413438964261</c:v>
                </c:pt>
                <c:pt idx="62">
                  <c:v>635.18853712844623</c:v>
                </c:pt>
                <c:pt idx="63">
                  <c:v>637.28510381104866</c:v>
                </c:pt>
                <c:pt idx="64">
                  <c:v>639.24226011405369</c:v>
                </c:pt>
                <c:pt idx="65">
                  <c:v>641.06806953768728</c:v>
                </c:pt>
                <c:pt idx="66">
                  <c:v>642.77023780573097</c:v>
                </c:pt>
                <c:pt idx="67">
                  <c:v>644.35611850731732</c:v>
                </c:pt>
                <c:pt idx="68">
                  <c:v>645.83271980933137</c:v>
                </c:pt>
                <c:pt idx="69">
                  <c:v>647.20671208190731</c:v>
                </c:pt>
                <c:pt idx="70">
                  <c:v>648.48443629257849</c:v>
                </c:pt>
                <c:pt idx="71">
                  <c:v>649.67191303704192</c:v>
                </c:pt>
                <c:pt idx="72">
                  <c:v>650.7748520862425</c:v>
                </c:pt>
                <c:pt idx="73">
                  <c:v>651.79866234055839</c:v>
                </c:pt>
                <c:pt idx="74">
                  <c:v>652.74846209230623</c:v>
                </c:pt>
                <c:pt idx="75">
                  <c:v>653.62908950757173</c:v>
                </c:pt>
                <c:pt idx="76">
                  <c:v>654.44511324754774</c:v>
                </c:pt>
                <c:pt idx="77">
                  <c:v>655.20084315811755</c:v>
                </c:pt>
                <c:pt idx="78">
                  <c:v>655.9003409644024</c:v>
                </c:pt>
                <c:pt idx="79">
                  <c:v>656.54743091439502</c:v>
                </c:pt>
                <c:pt idx="80">
                  <c:v>657.14571032265951</c:v>
                </c:pt>
                <c:pt idx="81">
                  <c:v>657.69855997141701</c:v>
                </c:pt>
                <c:pt idx="82">
                  <c:v>658.20915433216692</c:v>
                </c:pt>
                <c:pt idx="83">
                  <c:v>658.68047157635067</c:v>
                </c:pt>
                <c:pt idx="84">
                  <c:v>659.11530334846566</c:v>
                </c:pt>
                <c:pt idx="85">
                  <c:v>659.51626427951226</c:v>
                </c:pt>
                <c:pt idx="86">
                  <c:v>659.88580122271833</c:v>
                </c:pt>
                <c:pt idx="87">
                  <c:v>660.22620219717305</c:v>
                </c:pt>
                <c:pt idx="88">
                  <c:v>660.53960502832354</c:v>
                </c:pt>
                <c:pt idx="89">
                  <c:v>660.82800567727827</c:v>
                </c:pt>
                <c:pt idx="90">
                  <c:v>661.09326625353356</c:v>
                </c:pt>
                <c:pt idx="91">
                  <c:v>661.33712270812157</c:v>
                </c:pt>
                <c:pt idx="92">
                  <c:v>661.56119220629068</c:v>
                </c:pt>
                <c:pt idx="93">
                  <c:v>661.76698018068339</c:v>
                </c:pt>
                <c:pt idx="94">
                  <c:v>661.95588706760907</c:v>
                </c:pt>
                <c:pt idx="95">
                  <c:v>662.12921473041695</c:v>
                </c:pt>
                <c:pt idx="96">
                  <c:v>662.28817257519381</c:v>
                </c:pt>
                <c:pt idx="97">
                  <c:v>662.43388336504847</c:v>
                </c:pt>
                <c:pt idx="98">
                  <c:v>662.56738874011728</c:v>
                </c:pt>
                <c:pt idx="99">
                  <c:v>662.68965445114941</c:v>
                </c:pt>
                <c:pt idx="100">
                  <c:v>662.801575315121</c:v>
                </c:pt>
                <c:pt idx="101">
                  <c:v>662.90397990179599</c:v>
                </c:pt>
                <c:pt idx="102">
                  <c:v>662.99763496050662</c:v>
                </c:pt>
                <c:pt idx="103">
                  <c:v>663.08324959669062</c:v>
                </c:pt>
                <c:pt idx="104">
                  <c:v>663.16147920789422</c:v>
                </c:pt>
                <c:pt idx="105">
                  <c:v>663.23292918904235</c:v>
                </c:pt>
                <c:pt idx="106">
                  <c:v>663.29815841681068</c:v>
                </c:pt>
                <c:pt idx="107">
                  <c:v>663.35768252289483</c:v>
                </c:pt>
                <c:pt idx="108">
                  <c:v>663.41197696589325</c:v>
                </c:pt>
                <c:pt idx="109">
                  <c:v>663.46147991138469</c:v>
                </c:pt>
                <c:pt idx="110">
                  <c:v>663.50659492961711</c:v>
                </c:pt>
                <c:pt idx="111">
                  <c:v>663.54769352002188</c:v>
                </c:pt>
                <c:pt idx="112">
                  <c:v>663.58511747153705</c:v>
                </c:pt>
                <c:pt idx="113">
                  <c:v>663.61918106747601</c:v>
                </c:pt>
                <c:pt idx="114">
                  <c:v>663.65017314340548</c:v>
                </c:pt>
                <c:pt idx="115">
                  <c:v>663.67835900621617</c:v>
                </c:pt>
                <c:pt idx="116">
                  <c:v>663.70398222227391</c:v>
                </c:pt>
                <c:pt idx="117">
                  <c:v>663.7272662822387</c:v>
                </c:pt>
                <c:pt idx="118">
                  <c:v>663.74841614983416</c:v>
                </c:pt>
                <c:pt idx="119">
                  <c:v>663.76761970153973</c:v>
                </c:pt>
                <c:pt idx="120">
                  <c:v>663.7850490638707</c:v>
                </c:pt>
                <c:pt idx="121">
                  <c:v>663.80086185460664</c:v>
                </c:pt>
                <c:pt idx="122">
                  <c:v>663.81520233402205</c:v>
                </c:pt>
                <c:pt idx="123">
                  <c:v>663.82820247187726</c:v>
                </c:pt>
                <c:pt idx="124">
                  <c:v>663.83998293563639</c:v>
                </c:pt>
                <c:pt idx="125">
                  <c:v>663.85065400508995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956-4BBF-994F-26546B3A1B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6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K; pushpull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1mm 2x F12'!$E$126:$E$251</c:f>
              <c:numCache>
                <c:formatCode>0</c:formatCode>
                <c:ptCount val="126"/>
                <c:pt idx="0">
                  <c:v>33.823449628063699</c:v>
                </c:pt>
                <c:pt idx="1">
                  <c:v>34.772912786787501</c:v>
                </c:pt>
                <c:pt idx="2">
                  <c:v>35.743765562334865</c:v>
                </c:pt>
                <c:pt idx="3">
                  <c:v>36.736007954705769</c:v>
                </c:pt>
                <c:pt idx="4">
                  <c:v>37.749639963900222</c:v>
                </c:pt>
                <c:pt idx="5">
                  <c:v>38.784661589918215</c:v>
                </c:pt>
                <c:pt idx="6">
                  <c:v>50.311306775393355</c:v>
                </c:pt>
                <c:pt idx="7">
                  <c:v>63.976913643223256</c:v>
                </c:pt>
                <c:pt idx="8">
                  <c:v>79.781482193407953</c:v>
                </c:pt>
                <c:pt idx="9">
                  <c:v>97.725012425947426</c:v>
                </c:pt>
                <c:pt idx="10">
                  <c:v>117.80750434084167</c:v>
                </c:pt>
                <c:pt idx="11">
                  <c:v>140.02895793809068</c:v>
                </c:pt>
                <c:pt idx="12">
                  <c:v>164.38937321769453</c:v>
                </c:pt>
                <c:pt idx="13">
                  <c:v>190.88875017965313</c:v>
                </c:pt>
                <c:pt idx="14">
                  <c:v>215.5156888526279</c:v>
                </c:pt>
                <c:pt idx="15">
                  <c:v>241.37132468064297</c:v>
                </c:pt>
                <c:pt idx="16">
                  <c:v>267.20870342588648</c:v>
                </c:pt>
                <c:pt idx="17">
                  <c:v>292.83623944616824</c:v>
                </c:pt>
                <c:pt idx="18">
                  <c:v>318.08846511501025</c:v>
                </c:pt>
                <c:pt idx="19">
                  <c:v>342.82385988306254</c:v>
                </c:pt>
                <c:pt idx="20">
                  <c:v>366.92291288594129</c:v>
                </c:pt>
                <c:pt idx="21">
                  <c:v>390.28633363379618</c:v>
                </c:pt>
                <c:pt idx="22">
                  <c:v>412.83336287646165</c:v>
                </c:pt>
                <c:pt idx="23">
                  <c:v>434.50015805832851</c:v>
                </c:pt>
                <c:pt idx="24">
                  <c:v>455.2382411511104</c:v>
                </c:pt>
                <c:pt idx="25">
                  <c:v>475.01300459778957</c:v>
                </c:pt>
                <c:pt idx="26">
                  <c:v>493.80227566681879</c:v>
                </c:pt>
                <c:pt idx="27">
                  <c:v>511.59494194112699</c:v>
                </c:pt>
                <c:pt idx="28">
                  <c:v>528.38964172511214</c:v>
                </c:pt>
                <c:pt idx="29">
                  <c:v>544.19352334154814</c:v>
                </c:pt>
                <c:pt idx="30">
                  <c:v>559.02107693589028</c:v>
                </c:pt>
                <c:pt idx="31">
                  <c:v>572.89304172699212</c:v>
                </c:pt>
                <c:pt idx="32">
                  <c:v>585.83539078955835</c:v>
                </c:pt>
                <c:pt idx="33">
                  <c:v>597.878394526541</c:v>
                </c:pt>
                <c:pt idx="34">
                  <c:v>609.05576305857016</c:v>
                </c:pt>
                <c:pt idx="35">
                  <c:v>619.40386686924376</c:v>
                </c:pt>
                <c:pt idx="36">
                  <c:v>628.96103423012175</c:v>
                </c:pt>
                <c:pt idx="37">
                  <c:v>637.76692320650068</c:v>
                </c:pt>
                <c:pt idx="38">
                  <c:v>645.86196542451296</c:v>
                </c:pt>
                <c:pt idx="39">
                  <c:v>653.28687826581665</c:v>
                </c:pt>
                <c:pt idx="40">
                  <c:v>660.08224174724796</c:v>
                </c:pt>
                <c:pt idx="41">
                  <c:v>666.28813603526919</c:v>
                </c:pt>
                <c:pt idx="42">
                  <c:v>671.9438353324598</c:v>
                </c:pt>
                <c:pt idx="43">
                  <c:v>677.08755374761836</c:v>
                </c:pt>
                <c:pt idx="44">
                  <c:v>681.75623871341645</c:v>
                </c:pt>
                <c:pt idx="45">
                  <c:v>685.9854075364359</c:v>
                </c:pt>
                <c:pt idx="46">
                  <c:v>689.80902274435982</c:v>
                </c:pt>
                <c:pt idx="47">
                  <c:v>693.25940202460504</c:v>
                </c:pt>
                <c:pt idx="48">
                  <c:v>696.36715871882689</c:v>
                </c:pt>
                <c:pt idx="49">
                  <c:v>699.16116903996874</c:v>
                </c:pt>
                <c:pt idx="50">
                  <c:v>701.66856240505717</c:v>
                </c:pt>
                <c:pt idx="51">
                  <c:v>703.91473152064168</c:v>
                </c:pt>
                <c:pt idx="52">
                  <c:v>705.92335911228542</c:v>
                </c:pt>
                <c:pt idx="53">
                  <c:v>707.71645844923717</c:v>
                </c:pt>
                <c:pt idx="54">
                  <c:v>709.31442507554414</c:v>
                </c:pt>
                <c:pt idx="55">
                  <c:v>710.73609741529674</c:v>
                </c:pt>
                <c:pt idx="56">
                  <c:v>711.99882416904643</c:v>
                </c:pt>
                <c:pt idx="57">
                  <c:v>713.11853665798083</c:v>
                </c:pt>
                <c:pt idx="58">
                  <c:v>714.10982450002712</c:v>
                </c:pt>
                <c:pt idx="59">
                  <c:v>714.98601321609885</c:v>
                </c:pt>
                <c:pt idx="60">
                  <c:v>715.75924256409735</c:v>
                </c:pt>
                <c:pt idx="61">
                  <c:v>716.44054458234507</c:v>
                </c:pt>
                <c:pt idx="62">
                  <c:v>717.03992049253657</c:v>
                </c:pt>
                <c:pt idx="63">
                  <c:v>717.56641576506217</c:v>
                </c:pt>
                <c:pt idx="64">
                  <c:v>718.02819278692641</c:v>
                </c:pt>
                <c:pt idx="65">
                  <c:v>718.43260069493101</c:v>
                </c:pt>
                <c:pt idx="66">
                  <c:v>718.78624204494963</c:v>
                </c:pt>
                <c:pt idx="67">
                  <c:v>719.09503608276054</c:v>
                </c:pt>
                <c:pt idx="68">
                  <c:v>719.36427846386789</c:v>
                </c:pt>
                <c:pt idx="69">
                  <c:v>719.59869733996663</c:v>
                </c:pt>
                <c:pt idx="70">
                  <c:v>719.80250578912751</c:v>
                </c:pt>
                <c:pt idx="71">
                  <c:v>719.97945061636653</c:v>
                </c:pt>
                <c:pt idx="72">
                  <c:v>720.132857591978</c:v>
                </c:pt>
                <c:pt idx="73">
                  <c:v>720.26567322776827</c:v>
                </c:pt>
                <c:pt idx="74">
                  <c:v>720.38050321705384</c:v>
                </c:pt>
                <c:pt idx="75">
                  <c:v>720.47964768380484</c:v>
                </c:pt>
                <c:pt idx="76">
                  <c:v>720.56513340044387</c:v>
                </c:pt>
                <c:pt idx="77">
                  <c:v>720.63874314329723</c:v>
                </c:pt>
                <c:pt idx="78">
                  <c:v>720.70204236021073</c:v>
                </c:pt>
                <c:pt idx="79">
                  <c:v>720.75640332703199</c:v>
                </c:pt>
                <c:pt idx="80">
                  <c:v>720.80302696907222</c:v>
                </c:pt>
                <c:pt idx="81">
                  <c:v>720.84296252082572</c:v>
                </c:pt>
                <c:pt idx="82">
                  <c:v>720.87712519255933</c:v>
                </c:pt>
                <c:pt idx="83">
                  <c:v>720.90631200632697</c:v>
                </c:pt>
                <c:pt idx="84">
                  <c:v>720.9312159568243</c:v>
                </c:pt>
                <c:pt idx="85">
                  <c:v>720.95243864460122</c:v>
                </c:pt>
                <c:pt idx="86">
                  <c:v>720.97050152073416</c:v>
                </c:pt>
                <c:pt idx="87">
                  <c:v>720.98585587335663</c:v>
                </c:pt>
                <c:pt idx="88">
                  <c:v>720.99889167761853</c:v>
                </c:pt>
                <c:pt idx="89">
                  <c:v>721.00994542186072</c:v>
                </c:pt>
                <c:pt idx="90">
                  <c:v>721.01930701415256</c:v>
                </c:pt>
                <c:pt idx="91">
                  <c:v>721.02722586495258</c:v>
                </c:pt>
                <c:pt idx="92">
                  <c:v>721.03391623358698</c:v>
                </c:pt>
                <c:pt idx="93">
                  <c:v>721.039561918549</c:v>
                </c:pt>
                <c:pt idx="94">
                  <c:v>721.04432036434241</c:v>
                </c:pt>
                <c:pt idx="95">
                  <c:v>721.04832625075301</c:v>
                </c:pt>
                <c:pt idx="96">
                  <c:v>721.05169462404024</c:v>
                </c:pt>
                <c:pt idx="97">
                  <c:v>721.05452362360484</c:v>
                </c:pt>
                <c:pt idx="98">
                  <c:v>721.05689685219954</c:v>
                </c:pt>
                <c:pt idx="99">
                  <c:v>721.05888543270555</c:v>
                </c:pt>
                <c:pt idx="100">
                  <c:v>721.06054978986867</c:v>
                </c:pt>
                <c:pt idx="101">
                  <c:v>721.06194119117959</c:v>
                </c:pt>
                <c:pt idx="102">
                  <c:v>721.06310307724448</c:v>
                </c:pt>
                <c:pt idx="103">
                  <c:v>721.06407220853055</c:v>
                </c:pt>
                <c:pt idx="104">
                  <c:v>721.06487965223471</c:v>
                </c:pt>
                <c:pt idx="105">
                  <c:v>721.06555163021824</c:v>
                </c:pt>
                <c:pt idx="106">
                  <c:v>721.06611024642143</c:v>
                </c:pt>
                <c:pt idx="107">
                  <c:v>721.06657410992329</c:v>
                </c:pt>
                <c:pt idx="108">
                  <c:v>721.06695886779914</c:v>
                </c:pt>
                <c:pt idx="109">
                  <c:v>721.06727766014785</c:v>
                </c:pt>
                <c:pt idx="110">
                  <c:v>721.06754150807524</c:v>
                </c:pt>
                <c:pt idx="111">
                  <c:v>721.06775964402459</c:v>
                </c:pt>
                <c:pt idx="112">
                  <c:v>721.06793979260988</c:v>
                </c:pt>
                <c:pt idx="113">
                  <c:v>721.06808840902477</c:v>
                </c:pt>
                <c:pt idx="114">
                  <c:v>721.06821088114566</c:v>
                </c:pt>
                <c:pt idx="115">
                  <c:v>721.06831170061764</c:v>
                </c:pt>
                <c:pt idx="116">
                  <c:v>721.06839460747881</c:v>
                </c:pt>
                <c:pt idx="117">
                  <c:v>721.06846271224742</c:v>
                </c:pt>
                <c:pt idx="118">
                  <c:v>721.0685185988425</c:v>
                </c:pt>
                <c:pt idx="119">
                  <c:v>721.0685644112292</c:v>
                </c:pt>
                <c:pt idx="120">
                  <c:v>721.0686019262638</c:v>
                </c:pt>
                <c:pt idx="121">
                  <c:v>721.06863261485387</c:v>
                </c:pt>
                <c:pt idx="122">
                  <c:v>721.06865769324384</c:v>
                </c:pt>
                <c:pt idx="123">
                  <c:v>721.06867816595809</c:v>
                </c:pt>
                <c:pt idx="124">
                  <c:v>721.0686948617174</c:v>
                </c:pt>
                <c:pt idx="125">
                  <c:v>721.06870846343588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11-4994-87EC-457DC0FFCEF0}"/>
            </c:ext>
          </c:extLst>
        </c:ser>
        <c:ser>
          <c:idx val="1"/>
          <c:order val="1"/>
          <c:tx>
            <c:v>1,5 mm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2x F12'!$E$126:$E$251</c:f>
              <c:numCache>
                <c:formatCode>0</c:formatCode>
                <c:ptCount val="126"/>
                <c:pt idx="0">
                  <c:v>47.824502791387999</c:v>
                </c:pt>
                <c:pt idx="1">
                  <c:v>48.209727432340514</c:v>
                </c:pt>
                <c:pt idx="2">
                  <c:v>48.815169790693858</c:v>
                </c:pt>
                <c:pt idx="3">
                  <c:v>49.545412184594966</c:v>
                </c:pt>
                <c:pt idx="4">
                  <c:v>50.370246460594103</c:v>
                </c:pt>
                <c:pt idx="5">
                  <c:v>51.27300175220239</c:v>
                </c:pt>
                <c:pt idx="6">
                  <c:v>63.101091194781702</c:v>
                </c:pt>
                <c:pt idx="7">
                  <c:v>78.106757094444333</c:v>
                </c:pt>
                <c:pt idx="8">
                  <c:v>95.06233970511596</c:v>
                </c:pt>
                <c:pt idx="9">
                  <c:v>113.33709028202861</c:v>
                </c:pt>
                <c:pt idx="10">
                  <c:v>132.51606409252543</c:v>
                </c:pt>
                <c:pt idx="11">
                  <c:v>152.29571179101197</c:v>
                </c:pt>
                <c:pt idx="12">
                  <c:v>172.44098917346042</c:v>
                </c:pt>
                <c:pt idx="13">
                  <c:v>192.76377025803748</c:v>
                </c:pt>
                <c:pt idx="14">
                  <c:v>213.11047402653941</c:v>
                </c:pt>
                <c:pt idx="15">
                  <c:v>233.35427981336454</c:v>
                </c:pt>
                <c:pt idx="16">
                  <c:v>253.38986769573114</c:v>
                </c:pt>
                <c:pt idx="17">
                  <c:v>273.12965737610961</c:v>
                </c:pt>
                <c:pt idx="18">
                  <c:v>292.50099155831009</c:v>
                </c:pt>
                <c:pt idx="19">
                  <c:v>311.44394513424777</c:v>
                </c:pt>
                <c:pt idx="20">
                  <c:v>329.9095671691673</c:v>
                </c:pt>
                <c:pt idx="21">
                  <c:v>347.85843368003788</c:v>
                </c:pt>
                <c:pt idx="22">
                  <c:v>365.25943122991782</c:v>
                </c:pt>
                <c:pt idx="23">
                  <c:v>382.08871722376426</c:v>
                </c:pt>
                <c:pt idx="24">
                  <c:v>398.32881924089014</c:v>
                </c:pt>
                <c:pt idx="25">
                  <c:v>413.96784650345001</c:v>
                </c:pt>
                <c:pt idx="26">
                  <c:v>428.99879380047446</c:v>
                </c:pt>
                <c:pt idx="27">
                  <c:v>443.41892313665005</c:v>
                </c:pt>
                <c:pt idx="28">
                  <c:v>457.22921183507867</c:v>
                </c:pt>
                <c:pt idx="29">
                  <c:v>470.43385828528426</c:v>
                </c:pt>
                <c:pt idx="30">
                  <c:v>483.03983830869106</c:v>
                </c:pt>
                <c:pt idx="31">
                  <c:v>495.05650642244001</c:v>
                </c:pt>
                <c:pt idx="32">
                  <c:v>506.49523725864879</c:v>
                </c:pt>
                <c:pt idx="33">
                  <c:v>517.36910313561157</c:v>
                </c:pt>
                <c:pt idx="34">
                  <c:v>527.69258434603591</c:v>
                </c:pt>
                <c:pt idx="35">
                  <c:v>537.48130917163598</c:v>
                </c:pt>
                <c:pt idx="36">
                  <c:v>546.75182098606922</c:v>
                </c:pt>
                <c:pt idx="37">
                  <c:v>555.5213700930185</c:v>
                </c:pt>
                <c:pt idx="38">
                  <c:v>563.80772818011303</c:v>
                </c:pt>
                <c:pt idx="39">
                  <c:v>571.62902346490364</c:v>
                </c:pt>
                <c:pt idx="40">
                  <c:v>579.00359477530947</c:v>
                </c:pt>
                <c:pt idx="41">
                  <c:v>585.94986295060141</c:v>
                </c:pt>
                <c:pt idx="42">
                  <c:v>592.48621807507175</c:v>
                </c:pt>
                <c:pt idx="43">
                  <c:v>598.63092116875771</c:v>
                </c:pt>
                <c:pt idx="44">
                  <c:v>604.40201906076413</c:v>
                </c:pt>
                <c:pt idx="45">
                  <c:v>609.81727126285546</c:v>
                </c:pt>
                <c:pt idx="46">
                  <c:v>614.89408774572883</c:v>
                </c:pt>
                <c:pt idx="47">
                  <c:v>619.64947659881125</c:v>
                </c:pt>
                <c:pt idx="48">
                  <c:v>624.10000062751044</c:v>
                </c:pt>
                <c:pt idx="49">
                  <c:v>628.26174201018694</c:v>
                </c:pt>
                <c:pt idx="50">
                  <c:v>632.15027420129911</c:v>
                </c:pt>
                <c:pt idx="51">
                  <c:v>635.78064032750672</c:v>
                </c:pt>
                <c:pt idx="52">
                  <c:v>639.16733738037317</c:v>
                </c:pt>
                <c:pt idx="53">
                  <c:v>642.32430556289569</c:v>
                </c:pt>
                <c:pt idx="54">
                  <c:v>645.26492219759916</c:v>
                </c:pt>
                <c:pt idx="55">
                  <c:v>648.00199965152945</c:v>
                </c:pt>
                <c:pt idx="56">
                  <c:v>650.54778677830745</c:v>
                </c:pt>
                <c:pt idx="57">
                  <c:v>652.91397341955633</c:v>
                </c:pt>
                <c:pt idx="58">
                  <c:v>655.11169754763148</c:v>
                </c:pt>
                <c:pt idx="59">
                  <c:v>657.15155466872034</c:v>
                </c:pt>
                <c:pt idx="60">
                  <c:v>659.04360914018014</c:v>
                </c:pt>
                <c:pt idx="61">
                  <c:v>660.79740708849181</c:v>
                </c:pt>
                <c:pt idx="62">
                  <c:v>662.42199064455497</c:v>
                </c:pt>
                <c:pt idx="63">
                  <c:v>663.92591324129262</c:v>
                </c:pt>
                <c:pt idx="64">
                  <c:v>665.31725574478821</c:v>
                </c:pt>
                <c:pt idx="65">
                  <c:v>666.60364321450459</c:v>
                </c:pt>
                <c:pt idx="66">
                  <c:v>667.79226211064781</c:v>
                </c:pt>
                <c:pt idx="67">
                  <c:v>668.88987778751505</c:v>
                </c:pt>
                <c:pt idx="68">
                  <c:v>669.9028521307813</c:v>
                </c:pt>
                <c:pt idx="69">
                  <c:v>670.83716121425107</c:v>
                </c:pt>
                <c:pt idx="70">
                  <c:v>671.69841286768064</c:v>
                </c:pt>
                <c:pt idx="71">
                  <c:v>672.49186406197646</c:v>
                </c:pt>
                <c:pt idx="72">
                  <c:v>673.22243803145557</c:v>
                </c:pt>
                <c:pt idx="73">
                  <c:v>673.89474106501825</c:v>
                </c:pt>
                <c:pt idx="74">
                  <c:v>674.51307890908436</c:v>
                </c:pt>
                <c:pt idx="75">
                  <c:v>675.08147273508894</c:v>
                </c:pt>
                <c:pt idx="76">
                  <c:v>675.60367463326327</c:v>
                </c:pt>
                <c:pt idx="77">
                  <c:v>676.08318260243868</c:v>
                </c:pt>
                <c:pt idx="78">
                  <c:v>676.52325501276039</c:v>
                </c:pt>
                <c:pt idx="79">
                  <c:v>676.92692452454924</c:v>
                </c:pt>
                <c:pt idx="80">
                  <c:v>677.29701145217496</c:v>
                </c:pt>
                <c:pt idx="81">
                  <c:v>677.63613656674761</c:v>
                </c:pt>
                <c:pt idx="82">
                  <c:v>677.94673333576623</c:v>
                </c:pt>
                <c:pt idx="83">
                  <c:v>678.23105960162866</c:v>
                </c:pt>
                <c:pt idx="84">
                  <c:v>678.49120870415425</c:v>
                </c:pt>
                <c:pt idx="85">
                  <c:v>678.72912005505555</c:v>
                </c:pt>
                <c:pt idx="86">
                  <c:v>678.94658917464858</c:v>
                </c:pt>
                <c:pt idx="87">
                  <c:v>679.14527720306864</c:v>
                </c:pt>
                <c:pt idx="88">
                  <c:v>679.32671989988296</c:v>
                </c:pt>
                <c:pt idx="89">
                  <c:v>679.49233614731315</c:v>
                </c:pt>
                <c:pt idx="90">
                  <c:v>679.64343597331788</c:v>
                </c:pt>
                <c:pt idx="91">
                  <c:v>679.78122811158585</c:v>
                </c:pt>
                <c:pt idx="92">
                  <c:v>679.9068271160595</c:v>
                </c:pt>
                <c:pt idx="93">
                  <c:v>680.02126004799811</c:v>
                </c:pt>
                <c:pt idx="94">
                  <c:v>680.12547275379984</c:v>
                </c:pt>
                <c:pt idx="95">
                  <c:v>680.22033575186947</c:v>
                </c:pt>
                <c:pt idx="96">
                  <c:v>680.30664974675915</c:v>
                </c:pt>
                <c:pt idx="97">
                  <c:v>680.38515078863497</c:v>
                </c:pt>
                <c:pt idx="98">
                  <c:v>680.45651509585832</c:v>
                </c:pt>
                <c:pt idx="99">
                  <c:v>680.52136355812877</c:v>
                </c:pt>
                <c:pt idx="100">
                  <c:v>680.5802659372215</c:v>
                </c:pt>
                <c:pt idx="101">
                  <c:v>680.63374478189041</c:v>
                </c:pt>
                <c:pt idx="102">
                  <c:v>680.68227907300081</c:v>
                </c:pt>
                <c:pt idx="103">
                  <c:v>680.7263076144128</c:v>
                </c:pt>
                <c:pt idx="104">
                  <c:v>680.76623218456803</c:v>
                </c:pt>
                <c:pt idx="105">
                  <c:v>680.80242046315277</c:v>
                </c:pt>
                <c:pt idx="106">
                  <c:v>680.83520874660405</c:v>
                </c:pt>
                <c:pt idx="107">
                  <c:v>680.86490446563073</c:v>
                </c:pt>
                <c:pt idx="108">
                  <c:v>680.89178851731276</c:v>
                </c:pt>
                <c:pt idx="109">
                  <c:v>680.91611742373937</c:v>
                </c:pt>
                <c:pt idx="110">
                  <c:v>680.93812532855679</c:v>
                </c:pt>
                <c:pt idx="111">
                  <c:v>680.95802584220576</c:v>
                </c:pt>
                <c:pt idx="112">
                  <c:v>680.9760137460612</c:v>
                </c:pt>
                <c:pt idx="113">
                  <c:v>680.99226656512462</c:v>
                </c:pt>
                <c:pt idx="114">
                  <c:v>681.00694601838086</c:v>
                </c:pt>
                <c:pt idx="115">
                  <c:v>681.02019935540318</c:v>
                </c:pt>
                <c:pt idx="116">
                  <c:v>681.0321605872889</c:v>
                </c:pt>
                <c:pt idx="117">
                  <c:v>681.04295161951654</c:v>
                </c:pt>
                <c:pt idx="118">
                  <c:v>681.05268329385308</c:v>
                </c:pt>
                <c:pt idx="119">
                  <c:v>681.06145634599159</c:v>
                </c:pt>
                <c:pt idx="120">
                  <c:v>681.06936228517236</c:v>
                </c:pt>
                <c:pt idx="121">
                  <c:v>681.07648420163775</c:v>
                </c:pt>
                <c:pt idx="122">
                  <c:v>681.08289750738243</c:v>
                </c:pt>
                <c:pt idx="123">
                  <c:v>681.08867061529679</c:v>
                </c:pt>
                <c:pt idx="124">
                  <c:v>681.09386556145432</c:v>
                </c:pt>
                <c:pt idx="125">
                  <c:v>681.09853857496466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611-4994-87EC-457DC0FFCEF0}"/>
            </c:ext>
          </c:extLst>
        </c:ser>
        <c:ser>
          <c:idx val="2"/>
          <c:order val="2"/>
          <c:tx>
            <c:v>2 mm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2x F12'!$E$126:$E$251</c:f>
              <c:numCache>
                <c:formatCode>0</c:formatCode>
                <c:ptCount val="126"/>
                <c:pt idx="0">
                  <c:v>51.992374119855981</c:v>
                </c:pt>
                <c:pt idx="1">
                  <c:v>52.22049860967752</c:v>
                </c:pt>
                <c:pt idx="2">
                  <c:v>52.60186545148099</c:v>
                </c:pt>
                <c:pt idx="3">
                  <c:v>53.075148669321038</c:v>
                </c:pt>
                <c:pt idx="4">
                  <c:v>53.619933171602497</c:v>
                </c:pt>
                <c:pt idx="5">
                  <c:v>54.224726117930345</c:v>
                </c:pt>
                <c:pt idx="6">
                  <c:v>62.523185695718098</c:v>
                </c:pt>
                <c:pt idx="7">
                  <c:v>73.525343872380517</c:v>
                </c:pt>
                <c:pt idx="8">
                  <c:v>86.318744180313615</c:v>
                </c:pt>
                <c:pt idx="9">
                  <c:v>100.42245762928485</c:v>
                </c:pt>
                <c:pt idx="10">
                  <c:v>115.51298763786394</c:v>
                </c:pt>
                <c:pt idx="11">
                  <c:v>131.34808689352894</c:v>
                </c:pt>
                <c:pt idx="12">
                  <c:v>147.73535908587269</c:v>
                </c:pt>
                <c:pt idx="13">
                  <c:v>164.51650182144073</c:v>
                </c:pt>
                <c:pt idx="14">
                  <c:v>181.5583421342352</c:v>
                </c:pt>
                <c:pt idx="15">
                  <c:v>198.74725735850353</c:v>
                </c:pt>
                <c:pt idx="16">
                  <c:v>215.98545434057314</c:v>
                </c:pt>
                <c:pt idx="17">
                  <c:v>233.18834525500944</c:v>
                </c:pt>
                <c:pt idx="18">
                  <c:v>250.28260834726905</c:v>
                </c:pt>
                <c:pt idx="19">
                  <c:v>267.2046968082384</c:v>
                </c:pt>
                <c:pt idx="20">
                  <c:v>283.89965261739866</c:v>
                </c:pt>
                <c:pt idx="21">
                  <c:v>300.32013519962408</c:v>
                </c:pt>
                <c:pt idx="22">
                  <c:v>316.42560616147961</c:v>
                </c:pt>
                <c:pt idx="23">
                  <c:v>332.18163072588362</c:v>
                </c:pt>
                <c:pt idx="24">
                  <c:v>347.55926879622228</c:v>
                </c:pt>
                <c:pt idx="25">
                  <c:v>362.53453663257977</c:v>
                </c:pt>
                <c:pt idx="26">
                  <c:v>377.08792551351615</c:v>
                </c:pt>
                <c:pt idx="27">
                  <c:v>391.20396743981291</c:v>
                </c:pt>
                <c:pt idx="28">
                  <c:v>404.8708404970011</c:v>
                </c:pt>
                <c:pt idx="29">
                  <c:v>418.08000830039794</c:v>
                </c:pt>
                <c:pt idx="30">
                  <c:v>430.82588923820208</c:v>
                </c:pt>
                <c:pt idx="31">
                  <c:v>443.10555216228568</c:v>
                </c:pt>
                <c:pt idx="32">
                  <c:v>454.91843585846379</c:v>
                </c:pt>
                <c:pt idx="33">
                  <c:v>466.26609013062853</c:v>
                </c:pt>
                <c:pt idx="34">
                  <c:v>477.15193670644823</c:v>
                </c:pt>
                <c:pt idx="35">
                  <c:v>487.58104845185335</c:v>
                </c:pt>
                <c:pt idx="36">
                  <c:v>497.55994559239082</c:v>
                </c:pt>
                <c:pt idx="37">
                  <c:v>507.09640780003974</c:v>
                </c:pt>
                <c:pt idx="38">
                  <c:v>516.1993011273596</c:v>
                </c:pt>
                <c:pt idx="39">
                  <c:v>524.87841886667081</c:v>
                </c:pt>
                <c:pt idx="40">
                  <c:v>533.14433548743796</c:v>
                </c:pt>
                <c:pt idx="41">
                  <c:v>541.00827286547633</c:v>
                </c:pt>
                <c:pt idx="42">
                  <c:v>548.4819780669601</c:v>
                </c:pt>
                <c:pt idx="43">
                  <c:v>555.57761199142931</c:v>
                </c:pt>
                <c:pt idx="44">
                  <c:v>562.30764821326056</c:v>
                </c:pt>
                <c:pt idx="45">
                  <c:v>568.68478139201761</c:v>
                </c:pt>
                <c:pt idx="46">
                  <c:v>574.72184464995723</c:v>
                </c:pt>
                <c:pt idx="47">
                  <c:v>580.43173534059838</c:v>
                </c:pt>
                <c:pt idx="48">
                  <c:v>585.82734865635621</c:v>
                </c:pt>
                <c:pt idx="49">
                  <c:v>590.9215185462408</c:v>
                </c:pt>
                <c:pt idx="50">
                  <c:v>595.72696543685993</c:v>
                </c:pt>
                <c:pt idx="51">
                  <c:v>600.25625027166257</c:v>
                </c:pt>
                <c:pt idx="52">
                  <c:v>604.52173440469153</c:v>
                </c:pt>
                <c:pt idx="53">
                  <c:v>608.53554490611793</c:v>
                </c:pt>
                <c:pt idx="54">
                  <c:v>612.3095448575931</c:v>
                </c:pt>
                <c:pt idx="55">
                  <c:v>615.85530823596082</c:v>
                </c:pt>
                <c:pt idx="56">
                  <c:v>619.18409900413405</c:v>
                </c:pt>
                <c:pt idx="57">
                  <c:v>622.3068540478979</c:v>
                </c:pt>
                <c:pt idx="58">
                  <c:v>625.23416961707403</c:v>
                </c:pt>
                <c:pt idx="59">
                  <c:v>627.97629094875526</c:v>
                </c:pt>
                <c:pt idx="60">
                  <c:v>630.54310476922842</c:v>
                </c:pt>
                <c:pt idx="61">
                  <c:v>632.94413438964261</c:v>
                </c:pt>
                <c:pt idx="62">
                  <c:v>635.18853712844623</c:v>
                </c:pt>
                <c:pt idx="63">
                  <c:v>637.28510381104866</c:v>
                </c:pt>
                <c:pt idx="64">
                  <c:v>639.24226011405369</c:v>
                </c:pt>
                <c:pt idx="65">
                  <c:v>641.06806953768728</c:v>
                </c:pt>
                <c:pt idx="66">
                  <c:v>642.77023780573097</c:v>
                </c:pt>
                <c:pt idx="67">
                  <c:v>644.35611850731732</c:v>
                </c:pt>
                <c:pt idx="68">
                  <c:v>645.83271980933137</c:v>
                </c:pt>
                <c:pt idx="69">
                  <c:v>647.20671208190731</c:v>
                </c:pt>
                <c:pt idx="70">
                  <c:v>648.48443629257849</c:v>
                </c:pt>
                <c:pt idx="71">
                  <c:v>649.67191303704192</c:v>
                </c:pt>
                <c:pt idx="72">
                  <c:v>650.7748520862425</c:v>
                </c:pt>
                <c:pt idx="73">
                  <c:v>651.79866234055839</c:v>
                </c:pt>
                <c:pt idx="74">
                  <c:v>652.74846209230623</c:v>
                </c:pt>
                <c:pt idx="75">
                  <c:v>653.62908950757173</c:v>
                </c:pt>
                <c:pt idx="76">
                  <c:v>654.44511324754774</c:v>
                </c:pt>
                <c:pt idx="77">
                  <c:v>655.20084315811755</c:v>
                </c:pt>
                <c:pt idx="78">
                  <c:v>655.9003409644024</c:v>
                </c:pt>
                <c:pt idx="79">
                  <c:v>656.54743091439502</c:v>
                </c:pt>
                <c:pt idx="80">
                  <c:v>657.14571032265951</c:v>
                </c:pt>
                <c:pt idx="81">
                  <c:v>657.69855997141701</c:v>
                </c:pt>
                <c:pt idx="82">
                  <c:v>658.20915433216692</c:v>
                </c:pt>
                <c:pt idx="83">
                  <c:v>658.68047157635067</c:v>
                </c:pt>
                <c:pt idx="84">
                  <c:v>659.11530334846566</c:v>
                </c:pt>
                <c:pt idx="85">
                  <c:v>659.51626427951226</c:v>
                </c:pt>
                <c:pt idx="86">
                  <c:v>659.88580122271833</c:v>
                </c:pt>
                <c:pt idx="87">
                  <c:v>660.22620219717305</c:v>
                </c:pt>
                <c:pt idx="88">
                  <c:v>660.53960502832354</c:v>
                </c:pt>
                <c:pt idx="89">
                  <c:v>660.82800567727827</c:v>
                </c:pt>
                <c:pt idx="90">
                  <c:v>661.09326625353356</c:v>
                </c:pt>
                <c:pt idx="91">
                  <c:v>661.33712270812157</c:v>
                </c:pt>
                <c:pt idx="92">
                  <c:v>661.56119220629068</c:v>
                </c:pt>
                <c:pt idx="93">
                  <c:v>661.76698018068339</c:v>
                </c:pt>
                <c:pt idx="94">
                  <c:v>661.95588706760907</c:v>
                </c:pt>
                <c:pt idx="95">
                  <c:v>662.12921473041695</c:v>
                </c:pt>
                <c:pt idx="96">
                  <c:v>662.28817257519381</c:v>
                </c:pt>
                <c:pt idx="97">
                  <c:v>662.43388336504847</c:v>
                </c:pt>
                <c:pt idx="98">
                  <c:v>662.56738874011728</c:v>
                </c:pt>
                <c:pt idx="99">
                  <c:v>662.68965445114941</c:v>
                </c:pt>
                <c:pt idx="100">
                  <c:v>662.801575315121</c:v>
                </c:pt>
                <c:pt idx="101">
                  <c:v>662.90397990179599</c:v>
                </c:pt>
                <c:pt idx="102">
                  <c:v>662.99763496050662</c:v>
                </c:pt>
                <c:pt idx="103">
                  <c:v>663.08324959669062</c:v>
                </c:pt>
                <c:pt idx="104">
                  <c:v>663.16147920789422</c:v>
                </c:pt>
                <c:pt idx="105">
                  <c:v>663.23292918904235</c:v>
                </c:pt>
                <c:pt idx="106">
                  <c:v>663.29815841681068</c:v>
                </c:pt>
                <c:pt idx="107">
                  <c:v>663.35768252289483</c:v>
                </c:pt>
                <c:pt idx="108">
                  <c:v>663.41197696589325</c:v>
                </c:pt>
                <c:pt idx="109">
                  <c:v>663.46147991138469</c:v>
                </c:pt>
                <c:pt idx="110">
                  <c:v>663.50659492961711</c:v>
                </c:pt>
                <c:pt idx="111">
                  <c:v>663.54769352002188</c:v>
                </c:pt>
                <c:pt idx="112">
                  <c:v>663.58511747153705</c:v>
                </c:pt>
                <c:pt idx="113">
                  <c:v>663.61918106747601</c:v>
                </c:pt>
                <c:pt idx="114">
                  <c:v>663.65017314340548</c:v>
                </c:pt>
                <c:pt idx="115">
                  <c:v>663.67835900621617</c:v>
                </c:pt>
                <c:pt idx="116">
                  <c:v>663.70398222227391</c:v>
                </c:pt>
                <c:pt idx="117">
                  <c:v>663.7272662822387</c:v>
                </c:pt>
                <c:pt idx="118">
                  <c:v>663.74841614983416</c:v>
                </c:pt>
                <c:pt idx="119">
                  <c:v>663.76761970153973</c:v>
                </c:pt>
                <c:pt idx="120">
                  <c:v>663.7850490638707</c:v>
                </c:pt>
                <c:pt idx="121">
                  <c:v>663.80086185460664</c:v>
                </c:pt>
                <c:pt idx="122">
                  <c:v>663.81520233402205</c:v>
                </c:pt>
                <c:pt idx="123">
                  <c:v>663.82820247187726</c:v>
                </c:pt>
                <c:pt idx="124">
                  <c:v>663.83998293563639</c:v>
                </c:pt>
                <c:pt idx="125">
                  <c:v>663.85065400508995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611-4994-87EC-457DC0FFCE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75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K; pushpull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1mm 2x F12'!$H$128:$H$251</c:f>
              <c:numCache>
                <c:formatCode>0</c:formatCode>
                <c:ptCount val="124"/>
                <c:pt idx="0">
                  <c:v>38.817553818711602</c:v>
                </c:pt>
                <c:pt idx="1">
                  <c:v>39.660206705035932</c:v>
                </c:pt>
                <c:pt idx="2">
                  <c:v>40.526637934731824</c:v>
                </c:pt>
                <c:pt idx="3">
                  <c:v>41.416847507799254</c:v>
                </c:pt>
                <c:pt idx="4">
                  <c:v>51.626752123908844</c:v>
                </c:pt>
                <c:pt idx="5">
                  <c:v>64.214491077173406</c:v>
                </c:pt>
                <c:pt idx="6">
                  <c:v>79.180064367592948</c:v>
                </c:pt>
                <c:pt idx="7">
                  <c:v>96.523471995167469</c:v>
                </c:pt>
                <c:pt idx="8">
                  <c:v>116.24471395989698</c:v>
                </c:pt>
                <c:pt idx="9">
                  <c:v>138.34379026178146</c:v>
                </c:pt>
                <c:pt idx="10">
                  <c:v>162.82070090082092</c:v>
                </c:pt>
                <c:pt idx="11">
                  <c:v>189.67544587701536</c:v>
                </c:pt>
                <c:pt idx="12">
                  <c:v>218.90802519036481</c:v>
                </c:pt>
                <c:pt idx="13">
                  <c:v>245.68924966421304</c:v>
                </c:pt>
                <c:pt idx="14">
                  <c:v>273.97483045423252</c:v>
                </c:pt>
                <c:pt idx="15">
                  <c:v>302.36616176327749</c:v>
                </c:pt>
                <c:pt idx="16">
                  <c:v>330.66468691576688</c:v>
                </c:pt>
                <c:pt idx="17">
                  <c:v>358.694584132307</c:v>
                </c:pt>
                <c:pt idx="18">
                  <c:v>386.30145683840982</c:v>
                </c:pt>
                <c:pt idx="19">
                  <c:v>413.35111258837497</c:v>
                </c:pt>
                <c:pt idx="20">
                  <c:v>439.72837950500895</c:v>
                </c:pt>
                <c:pt idx="21">
                  <c:v>465.33593318850484</c:v>
                </c:pt>
                <c:pt idx="22">
                  <c:v>490.09312186428735</c:v>
                </c:pt>
                <c:pt idx="23">
                  <c:v>513.93478670194929</c:v>
                </c:pt>
                <c:pt idx="24">
                  <c:v>536.81007982345386</c:v>
                </c:pt>
                <c:pt idx="25">
                  <c:v>558.68128578256346</c:v>
                </c:pt>
                <c:pt idx="26">
                  <c:v>579.52265402325452</c:v>
                </c:pt>
                <c:pt idx="27">
                  <c:v>599.31925052005488</c:v>
                </c:pt>
                <c:pt idx="28">
                  <c:v>618.06583680607798</c:v>
                </c:pt>
                <c:pt idx="29">
                  <c:v>635.76578413692255</c:v>
                </c:pt>
                <c:pt idx="30">
                  <c:v>652.43002978328025</c:v>
                </c:pt>
                <c:pt idx="31">
                  <c:v>668.07608150848375</c:v>
                </c:pt>
                <c:pt idx="32">
                  <c:v>682.72707525384442</c:v>
                </c:pt>
                <c:pt idx="33">
                  <c:v>696.41088998613941</c:v>
                </c:pt>
                <c:pt idx="34">
                  <c:v>709.15932260317095</c:v>
                </c:pt>
                <c:pt idx="35">
                  <c:v>721.00732477763688</c:v>
                </c:pt>
                <c:pt idx="36">
                  <c:v>731.99230266968618</c:v>
                </c:pt>
                <c:pt idx="37">
                  <c:v>742.15347957035647</c:v>
                </c:pt>
                <c:pt idx="38">
                  <c:v>751.53132076141821</c:v>
                </c:pt>
                <c:pt idx="39">
                  <c:v>760.16701919741138</c:v>
                </c:pt>
                <c:pt idx="40">
                  <c:v>768.10204003446381</c:v>
                </c:pt>
                <c:pt idx="41">
                  <c:v>775.37772154674178</c:v>
                </c:pt>
                <c:pt idx="42">
                  <c:v>782.03492958165668</c:v>
                </c:pt>
                <c:pt idx="43">
                  <c:v>788.11376240425261</c:v>
                </c:pt>
                <c:pt idx="44">
                  <c:v>793.6533025632192</c:v>
                </c:pt>
                <c:pt idx="45">
                  <c:v>798.69141226861018</c:v>
                </c:pt>
                <c:pt idx="46">
                  <c:v>803.26456869698768</c:v>
                </c:pt>
                <c:pt idx="47">
                  <c:v>807.40773562546542</c:v>
                </c:pt>
                <c:pt idx="48">
                  <c:v>811.15426783407111</c:v>
                </c:pt>
                <c:pt idx="49">
                  <c:v>814.5358447982594</c:v>
                </c:pt>
                <c:pt idx="50">
                  <c:v>817.58243031278982</c:v>
                </c:pt>
                <c:pt idx="51">
                  <c:v>820.3222548375079</c:v>
                </c:pt>
                <c:pt idx="52">
                  <c:v>822.78181752825662</c:v>
                </c:pt>
                <c:pt idx="53">
                  <c:v>824.98590510617203</c:v>
                </c:pt>
                <c:pt idx="54">
                  <c:v>826.95762492056656</c:v>
                </c:pt>
                <c:pt idx="55">
                  <c:v>828.71844976961449</c:v>
                </c:pt>
                <c:pt idx="56">
                  <c:v>830.288272254905</c:v>
                </c:pt>
                <c:pt idx="57">
                  <c:v>831.6854666569626</c:v>
                </c:pt>
                <c:pt idx="58">
                  <c:v>832.92695652597297</c:v>
                </c:pt>
                <c:pt idx="59">
                  <c:v>834.0282863826402</c:v>
                </c:pt>
                <c:pt idx="60">
                  <c:v>835.00369611629435</c:v>
                </c:pt>
                <c:pt idx="61">
                  <c:v>835.86619684947868</c:v>
                </c:pt>
                <c:pt idx="62">
                  <c:v>836.62764720908478</c:v>
                </c:pt>
                <c:pt idx="63">
                  <c:v>837.29882910288052</c:v>
                </c:pt>
                <c:pt idx="64">
                  <c:v>837.88952224649188</c:v>
                </c:pt>
                <c:pt idx="65">
                  <c:v>838.40857681937757</c:v>
                </c:pt>
                <c:pt idx="66">
                  <c:v>838.86398374909209</c:v>
                </c:pt>
                <c:pt idx="67">
                  <c:v>839.26294223142963</c:v>
                </c:pt>
                <c:pt idx="68">
                  <c:v>839.61192419026668</c:v>
                </c:pt>
                <c:pt idx="69">
                  <c:v>839.91673546562299</c:v>
                </c:pt>
                <c:pt idx="70">
                  <c:v>840.18257359225049</c:v>
                </c:pt>
                <c:pt idx="71">
                  <c:v>840.41408209466442</c:v>
                </c:pt>
                <c:pt idx="72">
                  <c:v>840.61540127867863</c:v>
                </c:pt>
                <c:pt idx="73">
                  <c:v>840.79021554498456</c:v>
                </c:pt>
                <c:pt idx="74">
                  <c:v>840.94179728789913</c:v>
                </c:pt>
                <c:pt idx="75">
                  <c:v>841.07304747288174</c:v>
                </c:pt>
                <c:pt idx="76">
                  <c:v>841.18653301053791</c:v>
                </c:pt>
                <c:pt idx="77">
                  <c:v>841.28452106331815</c:v>
                </c:pt>
                <c:pt idx="78">
                  <c:v>841.36901043467333</c:v>
                </c:pt>
                <c:pt idx="79">
                  <c:v>841.44176019970553</c:v>
                </c:pt>
                <c:pt idx="80">
                  <c:v>841.5043157419401</c:v>
                </c:pt>
                <c:pt idx="81">
                  <c:v>841.55803236332292</c:v>
                </c:pt>
                <c:pt idx="82">
                  <c:v>841.60409663439941</c:v>
                </c:pt>
                <c:pt idx="83">
                  <c:v>841.64354564934263</c:v>
                </c:pt>
                <c:pt idx="84">
                  <c:v>841.67728434645846</c:v>
                </c:pt>
                <c:pt idx="85">
                  <c:v>841.70610104938305</c:v>
                </c:pt>
                <c:pt idx="86">
                  <c:v>841.73068137772373</c:v>
                </c:pt>
                <c:pt idx="87">
                  <c:v>841.75162066865096</c:v>
                </c:pt>
                <c:pt idx="88">
                  <c:v>841.76943504317421</c:v>
                </c:pt>
                <c:pt idx="89">
                  <c:v>841.78457124273621</c:v>
                </c:pt>
                <c:pt idx="90">
                  <c:v>841.79741535350001</c:v>
                </c:pt>
                <c:pt idx="91">
                  <c:v>841.80830052744386</c:v>
                </c:pt>
                <c:pt idx="92">
                  <c:v>841.81751380121887</c:v>
                </c:pt>
                <c:pt idx="93">
                  <c:v>841.82530210576965</c:v>
                </c:pt>
                <c:pt idx="94">
                  <c:v>841.83187755204222</c:v>
                </c:pt>
                <c:pt idx="95">
                  <c:v>841.83742207075534</c:v>
                </c:pt>
                <c:pt idx="96">
                  <c:v>841.84209147723834</c:v>
                </c:pt>
                <c:pt idx="97">
                  <c:v>841.84601902576071</c:v>
                </c:pt>
                <c:pt idx="98">
                  <c:v>841.84931851162662</c:v>
                </c:pt>
                <c:pt idx="99">
                  <c:v>841.85208697355961</c:v>
                </c:pt>
                <c:pt idx="100">
                  <c:v>841.85440704359848</c:v>
                </c:pt>
                <c:pt idx="101">
                  <c:v>841.85634898681417</c:v>
                </c:pt>
                <c:pt idx="102">
                  <c:v>841.85797246866332</c:v>
                </c:pt>
                <c:pt idx="103">
                  <c:v>841.85932808368079</c:v>
                </c:pt>
                <c:pt idx="104">
                  <c:v>841.86045867546829</c:v>
                </c:pt>
                <c:pt idx="105">
                  <c:v>841.86140047454023</c:v>
                </c:pt>
                <c:pt idx="106">
                  <c:v>841.86218407752187</c:v>
                </c:pt>
                <c:pt idx="107">
                  <c:v>841.86283528842637</c:v>
                </c:pt>
                <c:pt idx="108">
                  <c:v>841.86337584025989</c:v>
                </c:pt>
                <c:pt idx="109">
                  <c:v>841.86382401297817</c:v>
                </c:pt>
                <c:pt idx="110">
                  <c:v>841.86419516184253</c:v>
                </c:pt>
                <c:pt idx="111">
                  <c:v>841.86450216845219</c:v>
                </c:pt>
                <c:pt idx="112">
                  <c:v>841.86475582517198</c:v>
                </c:pt>
                <c:pt idx="113">
                  <c:v>841.86496516228249</c:v>
                </c:pt>
                <c:pt idx="114">
                  <c:v>841.8651377259672</c:v>
                </c:pt>
                <c:pt idx="115">
                  <c:v>841.86527981416225</c:v>
                </c:pt>
                <c:pt idx="116">
                  <c:v>841.86539667636157</c:v>
                </c:pt>
                <c:pt idx="117">
                  <c:v>841.86549268263309</c:v>
                </c:pt>
                <c:pt idx="118">
                  <c:v>841.86557146638052</c:v>
                </c:pt>
                <c:pt idx="119">
                  <c:v>841.86563604475555</c:v>
                </c:pt>
                <c:pt idx="120">
                  <c:v>841.86568892007142</c:v>
                </c:pt>
                <c:pt idx="121">
                  <c:v>841.86573216509362</c:v>
                </c:pt>
                <c:pt idx="122">
                  <c:v>841.86576749467156</c:v>
                </c:pt>
                <c:pt idx="123">
                  <c:v>841.86579632581015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F8-44EB-B09F-54DA94D3FB7C}"/>
            </c:ext>
          </c:extLst>
        </c:ser>
        <c:ser>
          <c:idx val="1"/>
          <c:order val="1"/>
          <c:tx>
            <c:v>1,5 mm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2x F12'!$H$128:$H$251</c:f>
              <c:numCache>
                <c:formatCode>0</c:formatCode>
                <c:ptCount val="124"/>
                <c:pt idx="0">
                  <c:v>54.597643051088994</c:v>
                </c:pt>
                <c:pt idx="1">
                  <c:v>54.877059949188151</c:v>
                </c:pt>
                <c:pt idx="2">
                  <c:v>55.349876095542299</c:v>
                </c:pt>
                <c:pt idx="3">
                  <c:v>55.939951179160971</c:v>
                </c:pt>
                <c:pt idx="4">
                  <c:v>65.44184231274005</c:v>
                </c:pt>
                <c:pt idx="5">
                  <c:v>78.880624836795278</c:v>
                </c:pt>
                <c:pt idx="6">
                  <c:v>94.824366139726067</c:v>
                </c:pt>
                <c:pt idx="7">
                  <c:v>112.57759213473321</c:v>
                </c:pt>
                <c:pt idx="8">
                  <c:v>131.68306411002311</c:v>
                </c:pt>
                <c:pt idx="9">
                  <c:v>151.80156781858693</c:v>
                </c:pt>
                <c:pt idx="10">
                  <c:v>172.66490464646063</c:v>
                </c:pt>
                <c:pt idx="11">
                  <c:v>194.05298952175963</c:v>
                </c:pt>
                <c:pt idx="12">
                  <c:v>215.78106642016701</c:v>
                </c:pt>
                <c:pt idx="13">
                  <c:v>237.69185056783738</c:v>
                </c:pt>
                <c:pt idx="14">
                  <c:v>259.65032859272026</c:v>
                </c:pt>
                <c:pt idx="15">
                  <c:v>281.54010575136778</c:v>
                </c:pt>
                <c:pt idx="16">
                  <c:v>303.26070864792342</c:v>
                </c:pt>
                <c:pt idx="17">
                  <c:v>324.72550734995485</c:v>
                </c:pt>
                <c:pt idx="18">
                  <c:v>345.86005590395592</c:v>
                </c:pt>
                <c:pt idx="19">
                  <c:v>366.60072593929897</c:v>
                </c:pt>
                <c:pt idx="20">
                  <c:v>386.89355250029257</c:v>
                </c:pt>
                <c:pt idx="21">
                  <c:v>406.69323839367661</c:v>
                </c:pt>
                <c:pt idx="22">
                  <c:v>425.96228047051824</c:v>
                </c:pt>
                <c:pt idx="23">
                  <c:v>444.67019237432964</c:v>
                </c:pt>
                <c:pt idx="24">
                  <c:v>462.79280566554564</c:v>
                </c:pt>
                <c:pt idx="25">
                  <c:v>480.31163622843087</c:v>
                </c:pt>
                <c:pt idx="26">
                  <c:v>497.21330630590501</c:v>
                </c:pt>
                <c:pt idx="27">
                  <c:v>513.48901490888545</c:v>
                </c:pt>
                <c:pt idx="28">
                  <c:v>529.13405104280855</c:v>
                </c:pt>
                <c:pt idx="29">
                  <c:v>544.14734540395375</c:v>
                </c:pt>
                <c:pt idx="30">
                  <c:v>558.53105706862038</c:v>
                </c:pt>
                <c:pt idx="31">
                  <c:v>572.29019232907581</c:v>
                </c:pt>
                <c:pt idx="32">
                  <c:v>585.43225329041661</c:v>
                </c:pt>
                <c:pt idx="33">
                  <c:v>597.96691418063051</c:v>
                </c:pt>
                <c:pt idx="34">
                  <c:v>609.90572357634733</c:v>
                </c:pt>
                <c:pt idx="35">
                  <c:v>621.26183093369684</c:v>
                </c:pt>
                <c:pt idx="36">
                  <c:v>632.04973595496119</c:v>
                </c:pt>
                <c:pt idx="37">
                  <c:v>642.28505943022822</c:v>
                </c:pt>
                <c:pt idx="38">
                  <c:v>651.9843342783505</c:v>
                </c:pt>
                <c:pt idx="39">
                  <c:v>661.1648155800367</c:v>
                </c:pt>
                <c:pt idx="40">
                  <c:v>669.84430845286215</c:v>
                </c:pt>
                <c:pt idx="41">
                  <c:v>678.04101266699422</c:v>
                </c:pt>
                <c:pt idx="42">
                  <c:v>685.77338294413062</c:v>
                </c:pt>
                <c:pt idx="43">
                  <c:v>693.06000392245562</c:v>
                </c:pt>
                <c:pt idx="44">
                  <c:v>699.91947880861176</c:v>
                </c:pt>
                <c:pt idx="45">
                  <c:v>706.37033077473052</c:v>
                </c:pt>
                <c:pt idx="46">
                  <c:v>712.43091619505617</c:v>
                </c:pt>
                <c:pt idx="47">
                  <c:v>718.11934885299081</c:v>
                </c:pt>
                <c:pt idx="48">
                  <c:v>723.45343428574938</c:v>
                </c:pt>
                <c:pt idx="49">
                  <c:v>728.4506134702649</c:v>
                </c:pt>
                <c:pt idx="50">
                  <c:v>733.12791509060685</c:v>
                </c:pt>
                <c:pt idx="51">
                  <c:v>737.50191566383069</c:v>
                </c:pt>
                <c:pt idx="52">
                  <c:v>741.58870683784005</c:v>
                </c:pt>
                <c:pt idx="53">
                  <c:v>745.40386921133472</c:v>
                </c:pt>
                <c:pt idx="54">
                  <c:v>748.9624520621403</c:v>
                </c:pt>
                <c:pt idx="55">
                  <c:v>752.27895840600377</c:v>
                </c:pt>
                <c:pt idx="56">
                  <c:v>755.36733484316994</c:v>
                </c:pt>
                <c:pt idx="57">
                  <c:v>758.24096568458413</c:v>
                </c:pt>
                <c:pt idx="58">
                  <c:v>760.91267088327913</c:v>
                </c:pt>
                <c:pt idx="59">
                  <c:v>763.39470732928862</c:v>
                </c:pt>
                <c:pt idx="60">
                  <c:v>765.69877309817855</c:v>
                </c:pt>
                <c:pt idx="61">
                  <c:v>767.83601427393762</c:v>
                </c:pt>
                <c:pt idx="62">
                  <c:v>769.81703399642038</c:v>
                </c:pt>
                <c:pt idx="63">
                  <c:v>771.65190341176947</c:v>
                </c:pt>
                <c:pt idx="64">
                  <c:v>773.35017423117449</c:v>
                </c:pt>
                <c:pt idx="65">
                  <c:v>774.92089262897093</c:v>
                </c:pt>
                <c:pt idx="66">
                  <c:v>776.37261423537723</c:v>
                </c:pt>
                <c:pt idx="67">
                  <c:v>777.7134200021419</c:v>
                </c:pt>
                <c:pt idx="68">
                  <c:v>778.95093274101112</c:v>
                </c:pt>
                <c:pt idx="69">
                  <c:v>780.09233415524511</c:v>
                </c:pt>
                <c:pt idx="70">
                  <c:v>781.14438220342061</c:v>
                </c:pt>
                <c:pt idx="71">
                  <c:v>782.11342865250901</c:v>
                </c:pt>
                <c:pt idx="72">
                  <c:v>783.00543669371439</c:v>
                </c:pt>
                <c:pt idx="73">
                  <c:v>783.82599850985116</c:v>
                </c:pt>
                <c:pt idx="74">
                  <c:v>784.58035269717891</c:v>
                </c:pt>
                <c:pt idx="75">
                  <c:v>785.27340145762923</c:v>
                </c:pt>
                <c:pt idx="76">
                  <c:v>785.9097274893029</c:v>
                </c:pt>
                <c:pt idx="77">
                  <c:v>786.49361051405288</c:v>
                </c:pt>
                <c:pt idx="78">
                  <c:v>787.02904339092072</c:v>
                </c:pt>
                <c:pt idx="79">
                  <c:v>787.51974777324585</c:v>
                </c:pt>
                <c:pt idx="80">
                  <c:v>787.96918927544357</c:v>
                </c:pt>
                <c:pt idx="81">
                  <c:v>788.38059212281689</c:v>
                </c:pt>
                <c:pt idx="82">
                  <c:v>788.75695326437642</c:v>
                </c:pt>
                <c:pt idx="83">
                  <c:v>789.10105593453738</c:v>
                </c:pt>
                <c:pt idx="84">
                  <c:v>789.4154826548048</c:v>
                </c:pt>
                <c:pt idx="85">
                  <c:v>789.70262767117379</c:v>
                </c:pt>
                <c:pt idx="86">
                  <c:v>789.96470882704125</c:v>
                </c:pt>
                <c:pt idx="87">
                  <c:v>790.20377887494863</c:v>
                </c:pt>
                <c:pt idx="88">
                  <c:v>790.42173623354415</c:v>
                </c:pt>
                <c:pt idx="89">
                  <c:v>790.62033519876229</c:v>
                </c:pt>
                <c:pt idx="90">
                  <c:v>790.80119562044388</c:v>
                </c:pt>
                <c:pt idx="91">
                  <c:v>790.9658120574727</c:v>
                </c:pt>
                <c:pt idx="92">
                  <c:v>791.11556242603206</c:v>
                </c:pt>
                <c:pt idx="93">
                  <c:v>791.25171615681904</c:v>
                </c:pt>
                <c:pt idx="94">
                  <c:v>791.37544187801439</c:v>
                </c:pt>
                <c:pt idx="95">
                  <c:v>791.48781464154058</c:v>
                </c:pt>
                <c:pt idx="96">
                  <c:v>791.58982271064997</c:v>
                </c:pt>
                <c:pt idx="97">
                  <c:v>791.68237392722176</c:v>
                </c:pt>
                <c:pt idx="98">
                  <c:v>791.7663016773073</c:v>
                </c:pt>
                <c:pt idx="99">
                  <c:v>791.84237047348699</c:v>
                </c:pt>
                <c:pt idx="100">
                  <c:v>791.91128117249991</c:v>
                </c:pt>
                <c:pt idx="101">
                  <c:v>791.97367584639585</c:v>
                </c:pt>
                <c:pt idx="102">
                  <c:v>792.03014232516034</c:v>
                </c:pt>
                <c:pt idx="103">
                  <c:v>792.08121842838341</c:v>
                </c:pt>
                <c:pt idx="104">
                  <c:v>792.12739590310048</c:v>
                </c:pt>
                <c:pt idx="105">
                  <c:v>792.1691240844408</c:v>
                </c:pt>
                <c:pt idx="106">
                  <c:v>792.20681329518095</c:v>
                </c:pt>
                <c:pt idx="107">
                  <c:v>792.24083799973312</c:v>
                </c:pt>
                <c:pt idx="108">
                  <c:v>792.27153972750318</c:v>
                </c:pt>
                <c:pt idx="109">
                  <c:v>792.29922977994818</c:v>
                </c:pt>
                <c:pt idx="110">
                  <c:v>792.32419173503627</c:v>
                </c:pt>
                <c:pt idx="111">
                  <c:v>792.34668376219577</c:v>
                </c:pt>
                <c:pt idx="112">
                  <c:v>792.36694076020865</c:v>
                </c:pt>
                <c:pt idx="113">
                  <c:v>792.38517632988908</c:v>
                </c:pt>
                <c:pt idx="114">
                  <c:v>792.40158459277461</c:v>
                </c:pt>
                <c:pt idx="115">
                  <c:v>792.41634186645865</c:v>
                </c:pt>
                <c:pt idx="116">
                  <c:v>792.4296082066046</c:v>
                </c:pt>
                <c:pt idx="117">
                  <c:v>792.44152882511514</c:v>
                </c:pt>
                <c:pt idx="118">
                  <c:v>792.45223539337599</c:v>
                </c:pt>
                <c:pt idx="119">
                  <c:v>792.4618472389584</c:v>
                </c:pt>
                <c:pt idx="120">
                  <c:v>792.47047244365558</c:v>
                </c:pt>
                <c:pt idx="121">
                  <c:v>792.47820885022963</c:v>
                </c:pt>
                <c:pt idx="122">
                  <c:v>792.48514498478016</c:v>
                </c:pt>
                <c:pt idx="123">
                  <c:v>792.49136090118952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F8-44EB-B09F-54DA94D3FB7C}"/>
            </c:ext>
          </c:extLst>
        </c:ser>
        <c:ser>
          <c:idx val="2"/>
          <c:order val="2"/>
          <c:tx>
            <c:v>2 mm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2x F12'!$H$128:$H$251</c:f>
              <c:numCache>
                <c:formatCode>0</c:formatCode>
                <c:ptCount val="124"/>
                <c:pt idx="0">
                  <c:v>59.46717635910602</c:v>
                </c:pt>
                <c:pt idx="1">
                  <c:v>59.646905386274511</c:v>
                </c:pt>
                <c:pt idx="2">
                  <c:v>59.962885649843997</c:v>
                </c:pt>
                <c:pt idx="3">
                  <c:v>60.364400619819435</c:v>
                </c:pt>
                <c:pt idx="4">
                  <c:v>67.108154689560024</c:v>
                </c:pt>
                <c:pt idx="5">
                  <c:v>76.960592346342878</c:v>
                </c:pt>
                <c:pt idx="6">
                  <c:v>88.890602107140467</c:v>
                </c:pt>
                <c:pt idx="7">
                  <c:v>102.39275006815217</c:v>
                </c:pt>
                <c:pt idx="8">
                  <c:v>117.13248334067464</c:v>
                </c:pt>
                <c:pt idx="9">
                  <c:v>132.85941352048906</c:v>
                </c:pt>
                <c:pt idx="10">
                  <c:v>149.37327837626719</c:v>
                </c:pt>
                <c:pt idx="11">
                  <c:v>166.50737971661965</c:v>
                </c:pt>
                <c:pt idx="12">
                  <c:v>184.11939096697131</c:v>
                </c:pt>
                <c:pt idx="13">
                  <c:v>202.08576427162143</c:v>
                </c:pt>
                <c:pt idx="14">
                  <c:v>220.29808232389644</c:v>
                </c:pt>
                <c:pt idx="15">
                  <c:v>238.6605416927548</c:v>
                </c:pt>
                <c:pt idx="16">
                  <c:v>257.08813310063226</c:v>
                </c:pt>
                <c:pt idx="17">
                  <c:v>275.5052709723542</c:v>
                </c:pt>
                <c:pt idx="18">
                  <c:v>293.84472366819023</c:v>
                </c:pt>
                <c:pt idx="19">
                  <c:v>312.04675149276494</c:v>
                </c:pt>
                <c:pt idx="20">
                  <c:v>330.05839237797289</c:v>
                </c:pt>
                <c:pt idx="21">
                  <c:v>347.83285524847798</c:v>
                </c:pt>
                <c:pt idx="22">
                  <c:v>365.32899382424387</c:v>
                </c:pt>
                <c:pt idx="23">
                  <c:v>382.51084192478083</c:v>
                </c:pt>
                <c:pt idx="24">
                  <c:v>399.34719689020756</c:v>
                </c:pt>
                <c:pt idx="25">
                  <c:v>415.81124151829243</c:v>
                </c:pt>
                <c:pt idx="26">
                  <c:v>431.88019754184575</c:v>
                </c:pt>
                <c:pt idx="27">
                  <c:v>447.53500551902215</c:v>
                </c:pt>
                <c:pt idx="28">
                  <c:v>462.7600273261711</c:v>
                </c:pt>
                <c:pt idx="29">
                  <c:v>477.54276839088379</c:v>
                </c:pt>
                <c:pt idx="30">
                  <c:v>491.87361749048443</c:v>
                </c:pt>
                <c:pt idx="31">
                  <c:v>505.74560244285817</c:v>
                </c:pt>
                <c:pt idx="32">
                  <c:v>519.15416038381989</c:v>
                </c:pt>
                <c:pt idx="33">
                  <c:v>532.09692159466761</c:v>
                </c:pt>
                <c:pt idx="34">
                  <c:v>544.57350604116073</c:v>
                </c:pt>
                <c:pt idx="35">
                  <c:v>556.58533192974312</c:v>
                </c:pt>
                <c:pt idx="36">
                  <c:v>568.1354356921305</c:v>
                </c:pt>
                <c:pt idx="37">
                  <c:v>579.22830288558748</c:v>
                </c:pt>
                <c:pt idx="38">
                  <c:v>589.86970955081756</c:v>
                </c:pt>
                <c:pt idx="39">
                  <c:v>600.06657360807981</c:v>
                </c:pt>
                <c:pt idx="40">
                  <c:v>609.82681589915046</c:v>
                </c:pt>
                <c:pt idx="41">
                  <c:v>619.15923050125116</c:v>
                </c:pt>
                <c:pt idx="42">
                  <c:v>628.07336395158359</c:v>
                </c:pt>
                <c:pt idx="43">
                  <c:v>636.57940302936788</c:v>
                </c:pt>
                <c:pt idx="44">
                  <c:v>644.68807074778783</c:v>
                </c:pt>
                <c:pt idx="45">
                  <c:v>652.41053021195137</c:v>
                </c:pt>
                <c:pt idx="46">
                  <c:v>659.75829600175302</c:v>
                </c:pt>
                <c:pt idx="47">
                  <c:v>666.74315274088917</c:v>
                </c:pt>
                <c:pt idx="48">
                  <c:v>673.37708051567938</c:v>
                </c:pt>
                <c:pt idx="49">
                  <c:v>679.67218681010115</c:v>
                </c:pt>
                <c:pt idx="50">
                  <c:v>685.64064462673207</c:v>
                </c:pt>
                <c:pt idx="51">
                  <c:v>691.29463646723775</c:v>
                </c:pt>
                <c:pt idx="52">
                  <c:v>696.64630385076384</c:v>
                </c:pt>
                <c:pt idx="53">
                  <c:v>701.70770205405915</c:v>
                </c:pt>
                <c:pt idx="54">
                  <c:v>706.49075976340464</c:v>
                </c:pt>
                <c:pt idx="55">
                  <c:v>711.00724333542178</c:v>
                </c:pt>
                <c:pt idx="56">
                  <c:v>715.26872537151291</c:v>
                </c:pt>
                <c:pt idx="57">
                  <c:v>719.28655731901745</c:v>
                </c:pt>
                <c:pt idx="58">
                  <c:v>723.07184582105469</c:v>
                </c:pt>
                <c:pt idx="59">
                  <c:v>726.6354325464074</c:v>
                </c:pt>
                <c:pt idx="60">
                  <c:v>729.98787724060776</c:v>
                </c:pt>
                <c:pt idx="61">
                  <c:v>733.13944374952553</c:v>
                </c:pt>
                <c:pt idx="62">
                  <c:v>736.10008877716598</c:v>
                </c:pt>
                <c:pt idx="63">
                  <c:v>738.87945314999081</c:v>
                </c:pt>
                <c:pt idx="64">
                  <c:v>741.48685537077949</c:v>
                </c:pt>
                <c:pt idx="65">
                  <c:v>743.93128725584597</c:v>
                </c:pt>
                <c:pt idx="66">
                  <c:v>746.22141146017088</c:v>
                </c:pt>
                <c:pt idx="67">
                  <c:v>748.36556070572897</c:v>
                </c:pt>
                <c:pt idx="68">
                  <c:v>750.37173853887634</c:v>
                </c:pt>
                <c:pt idx="69">
                  <c:v>752.24762145309273</c:v>
                </c:pt>
                <c:pt idx="70">
                  <c:v>754.00056222359069</c:v>
                </c:pt>
                <c:pt idx="71">
                  <c:v>755.63759431030167</c:v>
                </c:pt>
                <c:pt idx="72">
                  <c:v>757.16543719545052</c:v>
                </c:pt>
                <c:pt idx="73">
                  <c:v>758.59050253135104</c:v>
                </c:pt>
                <c:pt idx="74">
                  <c:v>759.91890098314536</c:v>
                </c:pt>
                <c:pt idx="75">
                  <c:v>761.15644965996842</c:v>
                </c:pt>
                <c:pt idx="76">
                  <c:v>762.30868003641331</c:v>
                </c:pt>
                <c:pt idx="77">
                  <c:v>763.38084627420926</c:v>
                </c:pt>
                <c:pt idx="78">
                  <c:v>764.37793386169074</c:v>
                </c:pt>
                <c:pt idx="79">
                  <c:v>765.30466849591073</c:v>
                </c:pt>
                <c:pt idx="80">
                  <c:v>766.16552513916895</c:v>
                </c:pt>
                <c:pt idx="81">
                  <c:v>766.96473718824495</c:v>
                </c:pt>
                <c:pt idx="82">
                  <c:v>767.70630570078231</c:v>
                </c:pt>
                <c:pt idx="83">
                  <c:v>768.3940086290537</c:v>
                </c:pt>
                <c:pt idx="84">
                  <c:v>769.03141001675579</c:v>
                </c:pt>
                <c:pt idx="85">
                  <c:v>769.62186911954802</c:v>
                </c:pt>
                <c:pt idx="86">
                  <c:v>770.16854941477004</c:v>
                </c:pt>
                <c:pt idx="87">
                  <c:v>770.67442747015707</c:v>
                </c:pt>
                <c:pt idx="88">
                  <c:v>771.14230164543869</c:v>
                </c:pt>
                <c:pt idx="89">
                  <c:v>771.57480060445243</c:v>
                </c:pt>
                <c:pt idx="90">
                  <c:v>771.97439161886575</c:v>
                </c:pt>
                <c:pt idx="91">
                  <c:v>772.34338864776407</c:v>
                </c:pt>
                <c:pt idx="92">
                  <c:v>772.6839601802651</c:v>
                </c:pt>
                <c:pt idx="93">
                  <c:v>772.99813683096147</c:v>
                </c:pt>
                <c:pt idx="94">
                  <c:v>773.28781868039152</c:v>
                </c:pt>
                <c:pt idx="95">
                  <c:v>773.55478235490932</c:v>
                </c:pt>
                <c:pt idx="96">
                  <c:v>773.80068784227592</c:v>
                </c:pt>
                <c:pt idx="97">
                  <c:v>774.0270850410451</c:v>
                </c:pt>
                <c:pt idx="98">
                  <c:v>774.23542004338026</c:v>
                </c:pt>
                <c:pt idx="99">
                  <c:v>774.42704115231788</c:v>
                </c:pt>
                <c:pt idx="100">
                  <c:v>774.60320463571657</c:v>
                </c:pt>
                <c:pt idx="101">
                  <c:v>774.76508022019709</c:v>
                </c:pt>
                <c:pt idx="102">
                  <c:v>774.91375632930203</c:v>
                </c:pt>
                <c:pt idx="103">
                  <c:v>775.05024507090184</c:v>
                </c:pt>
                <c:pt idx="104">
                  <c:v>775.17548697955067</c:v>
                </c:pt>
                <c:pt idx="105">
                  <c:v>775.29035552005917</c:v>
                </c:pt>
                <c:pt idx="106">
                  <c:v>775.39566135902294</c:v>
                </c:pt>
                <c:pt idx="107">
                  <c:v>775.49215641141723</c:v>
                </c:pt>
                <c:pt idx="108">
                  <c:v>775.58053766966532</c:v>
                </c:pt>
                <c:pt idx="109">
                  <c:v>775.66145082280684</c:v>
                </c:pt>
                <c:pt idx="110">
                  <c:v>775.73549367354406</c:v>
                </c:pt>
                <c:pt idx="111">
                  <c:v>775.80321936103906</c:v>
                </c:pt>
                <c:pt idx="112">
                  <c:v>775.8651393973729</c:v>
                </c:pt>
                <c:pt idx="113">
                  <c:v>775.9217265255736</c:v>
                </c:pt>
                <c:pt idx="114">
                  <c:v>775.9734174070669</c:v>
                </c:pt>
                <c:pt idx="115">
                  <c:v>776.02061514632396</c:v>
                </c:pt>
                <c:pt idx="116">
                  <c:v>776.06369166036018</c:v>
                </c:pt>
                <c:pt idx="117">
                  <c:v>776.10298990060062</c:v>
                </c:pt>
                <c:pt idx="118">
                  <c:v>776.13882593445589</c:v>
                </c:pt>
                <c:pt idx="119">
                  <c:v>776.17149089377494</c:v>
                </c:pt>
                <c:pt idx="120">
                  <c:v>776.20125279713318</c:v>
                </c:pt>
                <c:pt idx="121">
                  <c:v>776.22835825270636</c:v>
                </c:pt>
                <c:pt idx="122">
                  <c:v>776.25303404825559</c:v>
                </c:pt>
                <c:pt idx="123">
                  <c:v>776.27548863451545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F8-44EB-B09F-54DA94D3FB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7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K; pushpull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1mm 2x F12'!$H$128:$H$251</c:f>
              <c:numCache>
                <c:formatCode>0</c:formatCode>
                <c:ptCount val="124"/>
                <c:pt idx="0">
                  <c:v>38.817553818711602</c:v>
                </c:pt>
                <c:pt idx="1">
                  <c:v>39.660206705035932</c:v>
                </c:pt>
                <c:pt idx="2">
                  <c:v>40.526637934731824</c:v>
                </c:pt>
                <c:pt idx="3">
                  <c:v>41.416847507799254</c:v>
                </c:pt>
                <c:pt idx="4">
                  <c:v>51.626752123908844</c:v>
                </c:pt>
                <c:pt idx="5">
                  <c:v>64.214491077173406</c:v>
                </c:pt>
                <c:pt idx="6">
                  <c:v>79.180064367592948</c:v>
                </c:pt>
                <c:pt idx="7">
                  <c:v>96.523471995167469</c:v>
                </c:pt>
                <c:pt idx="8">
                  <c:v>116.24471395989698</c:v>
                </c:pt>
                <c:pt idx="9">
                  <c:v>138.34379026178146</c:v>
                </c:pt>
                <c:pt idx="10">
                  <c:v>162.82070090082092</c:v>
                </c:pt>
                <c:pt idx="11">
                  <c:v>189.67544587701536</c:v>
                </c:pt>
                <c:pt idx="12">
                  <c:v>218.90802519036481</c:v>
                </c:pt>
                <c:pt idx="13">
                  <c:v>245.68924966421304</c:v>
                </c:pt>
                <c:pt idx="14">
                  <c:v>273.97483045423252</c:v>
                </c:pt>
                <c:pt idx="15">
                  <c:v>302.36616176327749</c:v>
                </c:pt>
                <c:pt idx="16">
                  <c:v>330.66468691576688</c:v>
                </c:pt>
                <c:pt idx="17">
                  <c:v>358.694584132307</c:v>
                </c:pt>
                <c:pt idx="18">
                  <c:v>386.30145683840982</c:v>
                </c:pt>
                <c:pt idx="19">
                  <c:v>413.35111258837497</c:v>
                </c:pt>
                <c:pt idx="20">
                  <c:v>439.72837950500895</c:v>
                </c:pt>
                <c:pt idx="21">
                  <c:v>465.33593318850484</c:v>
                </c:pt>
                <c:pt idx="22">
                  <c:v>490.09312186428735</c:v>
                </c:pt>
                <c:pt idx="23">
                  <c:v>513.93478670194929</c:v>
                </c:pt>
                <c:pt idx="24">
                  <c:v>536.81007982345386</c:v>
                </c:pt>
                <c:pt idx="25">
                  <c:v>558.68128578256346</c:v>
                </c:pt>
                <c:pt idx="26">
                  <c:v>579.52265402325452</c:v>
                </c:pt>
                <c:pt idx="27">
                  <c:v>599.31925052005488</c:v>
                </c:pt>
                <c:pt idx="28">
                  <c:v>618.06583680607798</c:v>
                </c:pt>
                <c:pt idx="29">
                  <c:v>635.76578413692255</c:v>
                </c:pt>
                <c:pt idx="30">
                  <c:v>652.43002978328025</c:v>
                </c:pt>
                <c:pt idx="31">
                  <c:v>668.07608150848375</c:v>
                </c:pt>
                <c:pt idx="32">
                  <c:v>682.72707525384442</c:v>
                </c:pt>
                <c:pt idx="33">
                  <c:v>696.41088998613941</c:v>
                </c:pt>
                <c:pt idx="34">
                  <c:v>709.15932260317095</c:v>
                </c:pt>
                <c:pt idx="35">
                  <c:v>721.00732477763688</c:v>
                </c:pt>
                <c:pt idx="36">
                  <c:v>731.99230266968618</c:v>
                </c:pt>
                <c:pt idx="37">
                  <c:v>742.15347957035647</c:v>
                </c:pt>
                <c:pt idx="38">
                  <c:v>751.53132076141821</c:v>
                </c:pt>
                <c:pt idx="39">
                  <c:v>760.16701919741138</c:v>
                </c:pt>
                <c:pt idx="40">
                  <c:v>768.10204003446381</c:v>
                </c:pt>
                <c:pt idx="41">
                  <c:v>775.37772154674178</c:v>
                </c:pt>
                <c:pt idx="42">
                  <c:v>782.03492958165668</c:v>
                </c:pt>
                <c:pt idx="43">
                  <c:v>788.11376240425261</c:v>
                </c:pt>
                <c:pt idx="44">
                  <c:v>793.6533025632192</c:v>
                </c:pt>
                <c:pt idx="45">
                  <c:v>798.69141226861018</c:v>
                </c:pt>
                <c:pt idx="46">
                  <c:v>803.26456869698768</c:v>
                </c:pt>
                <c:pt idx="47">
                  <c:v>807.40773562546542</c:v>
                </c:pt>
                <c:pt idx="48">
                  <c:v>811.15426783407111</c:v>
                </c:pt>
                <c:pt idx="49">
                  <c:v>814.5358447982594</c:v>
                </c:pt>
                <c:pt idx="50">
                  <c:v>817.58243031278982</c:v>
                </c:pt>
                <c:pt idx="51">
                  <c:v>820.3222548375079</c:v>
                </c:pt>
                <c:pt idx="52">
                  <c:v>822.78181752825662</c:v>
                </c:pt>
                <c:pt idx="53">
                  <c:v>824.98590510617203</c:v>
                </c:pt>
                <c:pt idx="54">
                  <c:v>826.95762492056656</c:v>
                </c:pt>
                <c:pt idx="55">
                  <c:v>828.71844976961449</c:v>
                </c:pt>
                <c:pt idx="56">
                  <c:v>830.288272254905</c:v>
                </c:pt>
                <c:pt idx="57">
                  <c:v>831.6854666569626</c:v>
                </c:pt>
                <c:pt idx="58">
                  <c:v>832.92695652597297</c:v>
                </c:pt>
                <c:pt idx="59">
                  <c:v>834.0282863826402</c:v>
                </c:pt>
                <c:pt idx="60">
                  <c:v>835.00369611629435</c:v>
                </c:pt>
                <c:pt idx="61">
                  <c:v>835.86619684947868</c:v>
                </c:pt>
                <c:pt idx="62">
                  <c:v>836.62764720908478</c:v>
                </c:pt>
                <c:pt idx="63">
                  <c:v>837.29882910288052</c:v>
                </c:pt>
                <c:pt idx="64">
                  <c:v>837.88952224649188</c:v>
                </c:pt>
                <c:pt idx="65">
                  <c:v>838.40857681937757</c:v>
                </c:pt>
                <c:pt idx="66">
                  <c:v>838.86398374909209</c:v>
                </c:pt>
                <c:pt idx="67">
                  <c:v>839.26294223142963</c:v>
                </c:pt>
                <c:pt idx="68">
                  <c:v>839.61192419026668</c:v>
                </c:pt>
                <c:pt idx="69">
                  <c:v>839.91673546562299</c:v>
                </c:pt>
                <c:pt idx="70">
                  <c:v>840.18257359225049</c:v>
                </c:pt>
                <c:pt idx="71">
                  <c:v>840.41408209466442</c:v>
                </c:pt>
                <c:pt idx="72">
                  <c:v>840.61540127867863</c:v>
                </c:pt>
                <c:pt idx="73">
                  <c:v>840.79021554498456</c:v>
                </c:pt>
                <c:pt idx="74">
                  <c:v>840.94179728789913</c:v>
                </c:pt>
                <c:pt idx="75">
                  <c:v>841.07304747288174</c:v>
                </c:pt>
                <c:pt idx="76">
                  <c:v>841.18653301053791</c:v>
                </c:pt>
                <c:pt idx="77">
                  <c:v>841.28452106331815</c:v>
                </c:pt>
                <c:pt idx="78">
                  <c:v>841.36901043467333</c:v>
                </c:pt>
                <c:pt idx="79">
                  <c:v>841.44176019970553</c:v>
                </c:pt>
                <c:pt idx="80">
                  <c:v>841.5043157419401</c:v>
                </c:pt>
                <c:pt idx="81">
                  <c:v>841.55803236332292</c:v>
                </c:pt>
                <c:pt idx="82">
                  <c:v>841.60409663439941</c:v>
                </c:pt>
                <c:pt idx="83">
                  <c:v>841.64354564934263</c:v>
                </c:pt>
                <c:pt idx="84">
                  <c:v>841.67728434645846</c:v>
                </c:pt>
                <c:pt idx="85">
                  <c:v>841.70610104938305</c:v>
                </c:pt>
                <c:pt idx="86">
                  <c:v>841.73068137772373</c:v>
                </c:pt>
                <c:pt idx="87">
                  <c:v>841.75162066865096</c:v>
                </c:pt>
                <c:pt idx="88">
                  <c:v>841.76943504317421</c:v>
                </c:pt>
                <c:pt idx="89">
                  <c:v>841.78457124273621</c:v>
                </c:pt>
                <c:pt idx="90">
                  <c:v>841.79741535350001</c:v>
                </c:pt>
                <c:pt idx="91">
                  <c:v>841.80830052744386</c:v>
                </c:pt>
                <c:pt idx="92">
                  <c:v>841.81751380121887</c:v>
                </c:pt>
                <c:pt idx="93">
                  <c:v>841.82530210576965</c:v>
                </c:pt>
                <c:pt idx="94">
                  <c:v>841.83187755204222</c:v>
                </c:pt>
                <c:pt idx="95">
                  <c:v>841.83742207075534</c:v>
                </c:pt>
                <c:pt idx="96">
                  <c:v>841.84209147723834</c:v>
                </c:pt>
                <c:pt idx="97">
                  <c:v>841.84601902576071</c:v>
                </c:pt>
                <c:pt idx="98">
                  <c:v>841.84931851162662</c:v>
                </c:pt>
                <c:pt idx="99">
                  <c:v>841.85208697355961</c:v>
                </c:pt>
                <c:pt idx="100">
                  <c:v>841.85440704359848</c:v>
                </c:pt>
                <c:pt idx="101">
                  <c:v>841.85634898681417</c:v>
                </c:pt>
                <c:pt idx="102">
                  <c:v>841.85797246866332</c:v>
                </c:pt>
                <c:pt idx="103">
                  <c:v>841.85932808368079</c:v>
                </c:pt>
                <c:pt idx="104">
                  <c:v>841.86045867546829</c:v>
                </c:pt>
                <c:pt idx="105">
                  <c:v>841.86140047454023</c:v>
                </c:pt>
                <c:pt idx="106">
                  <c:v>841.86218407752187</c:v>
                </c:pt>
                <c:pt idx="107">
                  <c:v>841.86283528842637</c:v>
                </c:pt>
                <c:pt idx="108">
                  <c:v>841.86337584025989</c:v>
                </c:pt>
                <c:pt idx="109">
                  <c:v>841.86382401297817</c:v>
                </c:pt>
                <c:pt idx="110">
                  <c:v>841.86419516184253</c:v>
                </c:pt>
                <c:pt idx="111">
                  <c:v>841.86450216845219</c:v>
                </c:pt>
                <c:pt idx="112">
                  <c:v>841.86475582517198</c:v>
                </c:pt>
                <c:pt idx="113">
                  <c:v>841.86496516228249</c:v>
                </c:pt>
                <c:pt idx="114">
                  <c:v>841.8651377259672</c:v>
                </c:pt>
                <c:pt idx="115">
                  <c:v>841.86527981416225</c:v>
                </c:pt>
                <c:pt idx="116">
                  <c:v>841.86539667636157</c:v>
                </c:pt>
                <c:pt idx="117">
                  <c:v>841.86549268263309</c:v>
                </c:pt>
                <c:pt idx="118">
                  <c:v>841.86557146638052</c:v>
                </c:pt>
                <c:pt idx="119">
                  <c:v>841.86563604475555</c:v>
                </c:pt>
                <c:pt idx="120">
                  <c:v>841.86568892007142</c:v>
                </c:pt>
                <c:pt idx="121">
                  <c:v>841.86573216509362</c:v>
                </c:pt>
                <c:pt idx="122">
                  <c:v>841.86576749467156</c:v>
                </c:pt>
                <c:pt idx="123">
                  <c:v>841.86579632581015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00-4ED4-85F8-3BB0223FA60E}"/>
            </c:ext>
          </c:extLst>
        </c:ser>
        <c:ser>
          <c:idx val="1"/>
          <c:order val="1"/>
          <c:tx>
            <c:v>1,5 mm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1,5 mm 2x F12'!$H$128:$H$251</c:f>
              <c:numCache>
                <c:formatCode>0</c:formatCode>
                <c:ptCount val="124"/>
                <c:pt idx="0">
                  <c:v>54.597643051088994</c:v>
                </c:pt>
                <c:pt idx="1">
                  <c:v>54.877059949188151</c:v>
                </c:pt>
                <c:pt idx="2">
                  <c:v>55.349876095542299</c:v>
                </c:pt>
                <c:pt idx="3">
                  <c:v>55.939951179160971</c:v>
                </c:pt>
                <c:pt idx="4">
                  <c:v>65.44184231274005</c:v>
                </c:pt>
                <c:pt idx="5">
                  <c:v>78.880624836795278</c:v>
                </c:pt>
                <c:pt idx="6">
                  <c:v>94.824366139726067</c:v>
                </c:pt>
                <c:pt idx="7">
                  <c:v>112.57759213473321</c:v>
                </c:pt>
                <c:pt idx="8">
                  <c:v>131.68306411002311</c:v>
                </c:pt>
                <c:pt idx="9">
                  <c:v>151.80156781858693</c:v>
                </c:pt>
                <c:pt idx="10">
                  <c:v>172.66490464646063</c:v>
                </c:pt>
                <c:pt idx="11">
                  <c:v>194.05298952175963</c:v>
                </c:pt>
                <c:pt idx="12">
                  <c:v>215.78106642016701</c:v>
                </c:pt>
                <c:pt idx="13">
                  <c:v>237.69185056783738</c:v>
                </c:pt>
                <c:pt idx="14">
                  <c:v>259.65032859272026</c:v>
                </c:pt>
                <c:pt idx="15">
                  <c:v>281.54010575136778</c:v>
                </c:pt>
                <c:pt idx="16">
                  <c:v>303.26070864792342</c:v>
                </c:pt>
                <c:pt idx="17">
                  <c:v>324.72550734995485</c:v>
                </c:pt>
                <c:pt idx="18">
                  <c:v>345.86005590395592</c:v>
                </c:pt>
                <c:pt idx="19">
                  <c:v>366.60072593929897</c:v>
                </c:pt>
                <c:pt idx="20">
                  <c:v>386.89355250029257</c:v>
                </c:pt>
                <c:pt idx="21">
                  <c:v>406.69323839367661</c:v>
                </c:pt>
                <c:pt idx="22">
                  <c:v>425.96228047051824</c:v>
                </c:pt>
                <c:pt idx="23">
                  <c:v>444.67019237432964</c:v>
                </c:pt>
                <c:pt idx="24">
                  <c:v>462.79280566554564</c:v>
                </c:pt>
                <c:pt idx="25">
                  <c:v>480.31163622843087</c:v>
                </c:pt>
                <c:pt idx="26">
                  <c:v>497.21330630590501</c:v>
                </c:pt>
                <c:pt idx="27">
                  <c:v>513.48901490888545</c:v>
                </c:pt>
                <c:pt idx="28">
                  <c:v>529.13405104280855</c:v>
                </c:pt>
                <c:pt idx="29">
                  <c:v>544.14734540395375</c:v>
                </c:pt>
                <c:pt idx="30">
                  <c:v>558.53105706862038</c:v>
                </c:pt>
                <c:pt idx="31">
                  <c:v>572.29019232907581</c:v>
                </c:pt>
                <c:pt idx="32">
                  <c:v>585.43225329041661</c:v>
                </c:pt>
                <c:pt idx="33">
                  <c:v>597.96691418063051</c:v>
                </c:pt>
                <c:pt idx="34">
                  <c:v>609.90572357634733</c:v>
                </c:pt>
                <c:pt idx="35">
                  <c:v>621.26183093369684</c:v>
                </c:pt>
                <c:pt idx="36">
                  <c:v>632.04973595496119</c:v>
                </c:pt>
                <c:pt idx="37">
                  <c:v>642.28505943022822</c:v>
                </c:pt>
                <c:pt idx="38">
                  <c:v>651.9843342783505</c:v>
                </c:pt>
                <c:pt idx="39">
                  <c:v>661.1648155800367</c:v>
                </c:pt>
                <c:pt idx="40">
                  <c:v>669.84430845286215</c:v>
                </c:pt>
                <c:pt idx="41">
                  <c:v>678.04101266699422</c:v>
                </c:pt>
                <c:pt idx="42">
                  <c:v>685.77338294413062</c:v>
                </c:pt>
                <c:pt idx="43">
                  <c:v>693.06000392245562</c:v>
                </c:pt>
                <c:pt idx="44">
                  <c:v>699.91947880861176</c:v>
                </c:pt>
                <c:pt idx="45">
                  <c:v>706.37033077473052</c:v>
                </c:pt>
                <c:pt idx="46">
                  <c:v>712.43091619505617</c:v>
                </c:pt>
                <c:pt idx="47">
                  <c:v>718.11934885299081</c:v>
                </c:pt>
                <c:pt idx="48">
                  <c:v>723.45343428574938</c:v>
                </c:pt>
                <c:pt idx="49">
                  <c:v>728.4506134702649</c:v>
                </c:pt>
                <c:pt idx="50">
                  <c:v>733.12791509060685</c:v>
                </c:pt>
                <c:pt idx="51">
                  <c:v>737.50191566383069</c:v>
                </c:pt>
                <c:pt idx="52">
                  <c:v>741.58870683784005</c:v>
                </c:pt>
                <c:pt idx="53">
                  <c:v>745.40386921133472</c:v>
                </c:pt>
                <c:pt idx="54">
                  <c:v>748.9624520621403</c:v>
                </c:pt>
                <c:pt idx="55">
                  <c:v>752.27895840600377</c:v>
                </c:pt>
                <c:pt idx="56">
                  <c:v>755.36733484316994</c:v>
                </c:pt>
                <c:pt idx="57">
                  <c:v>758.24096568458413</c:v>
                </c:pt>
                <c:pt idx="58">
                  <c:v>760.91267088327913</c:v>
                </c:pt>
                <c:pt idx="59">
                  <c:v>763.39470732928862</c:v>
                </c:pt>
                <c:pt idx="60">
                  <c:v>765.69877309817855</c:v>
                </c:pt>
                <c:pt idx="61">
                  <c:v>767.83601427393762</c:v>
                </c:pt>
                <c:pt idx="62">
                  <c:v>769.81703399642038</c:v>
                </c:pt>
                <c:pt idx="63">
                  <c:v>771.65190341176947</c:v>
                </c:pt>
                <c:pt idx="64">
                  <c:v>773.35017423117449</c:v>
                </c:pt>
                <c:pt idx="65">
                  <c:v>774.92089262897093</c:v>
                </c:pt>
                <c:pt idx="66">
                  <c:v>776.37261423537723</c:v>
                </c:pt>
                <c:pt idx="67">
                  <c:v>777.7134200021419</c:v>
                </c:pt>
                <c:pt idx="68">
                  <c:v>778.95093274101112</c:v>
                </c:pt>
                <c:pt idx="69">
                  <c:v>780.09233415524511</c:v>
                </c:pt>
                <c:pt idx="70">
                  <c:v>781.14438220342061</c:v>
                </c:pt>
                <c:pt idx="71">
                  <c:v>782.11342865250901</c:v>
                </c:pt>
                <c:pt idx="72">
                  <c:v>783.00543669371439</c:v>
                </c:pt>
                <c:pt idx="73">
                  <c:v>783.82599850985116</c:v>
                </c:pt>
                <c:pt idx="74">
                  <c:v>784.58035269717891</c:v>
                </c:pt>
                <c:pt idx="75">
                  <c:v>785.27340145762923</c:v>
                </c:pt>
                <c:pt idx="76">
                  <c:v>785.9097274893029</c:v>
                </c:pt>
                <c:pt idx="77">
                  <c:v>786.49361051405288</c:v>
                </c:pt>
                <c:pt idx="78">
                  <c:v>787.02904339092072</c:v>
                </c:pt>
                <c:pt idx="79">
                  <c:v>787.51974777324585</c:v>
                </c:pt>
                <c:pt idx="80">
                  <c:v>787.96918927544357</c:v>
                </c:pt>
                <c:pt idx="81">
                  <c:v>788.38059212281689</c:v>
                </c:pt>
                <c:pt idx="82">
                  <c:v>788.75695326437642</c:v>
                </c:pt>
                <c:pt idx="83">
                  <c:v>789.10105593453738</c:v>
                </c:pt>
                <c:pt idx="84">
                  <c:v>789.4154826548048</c:v>
                </c:pt>
                <c:pt idx="85">
                  <c:v>789.70262767117379</c:v>
                </c:pt>
                <c:pt idx="86">
                  <c:v>789.96470882704125</c:v>
                </c:pt>
                <c:pt idx="87">
                  <c:v>790.20377887494863</c:v>
                </c:pt>
                <c:pt idx="88">
                  <c:v>790.42173623354415</c:v>
                </c:pt>
                <c:pt idx="89">
                  <c:v>790.62033519876229</c:v>
                </c:pt>
                <c:pt idx="90">
                  <c:v>790.80119562044388</c:v>
                </c:pt>
                <c:pt idx="91">
                  <c:v>790.9658120574727</c:v>
                </c:pt>
                <c:pt idx="92">
                  <c:v>791.11556242603206</c:v>
                </c:pt>
                <c:pt idx="93">
                  <c:v>791.25171615681904</c:v>
                </c:pt>
                <c:pt idx="94">
                  <c:v>791.37544187801439</c:v>
                </c:pt>
                <c:pt idx="95">
                  <c:v>791.48781464154058</c:v>
                </c:pt>
                <c:pt idx="96">
                  <c:v>791.58982271064997</c:v>
                </c:pt>
                <c:pt idx="97">
                  <c:v>791.68237392722176</c:v>
                </c:pt>
                <c:pt idx="98">
                  <c:v>791.7663016773073</c:v>
                </c:pt>
                <c:pt idx="99">
                  <c:v>791.84237047348699</c:v>
                </c:pt>
                <c:pt idx="100">
                  <c:v>791.91128117249991</c:v>
                </c:pt>
                <c:pt idx="101">
                  <c:v>791.97367584639585</c:v>
                </c:pt>
                <c:pt idx="102">
                  <c:v>792.03014232516034</c:v>
                </c:pt>
                <c:pt idx="103">
                  <c:v>792.08121842838341</c:v>
                </c:pt>
                <c:pt idx="104">
                  <c:v>792.12739590310048</c:v>
                </c:pt>
                <c:pt idx="105">
                  <c:v>792.1691240844408</c:v>
                </c:pt>
                <c:pt idx="106">
                  <c:v>792.20681329518095</c:v>
                </c:pt>
                <c:pt idx="107">
                  <c:v>792.24083799973312</c:v>
                </c:pt>
                <c:pt idx="108">
                  <c:v>792.27153972750318</c:v>
                </c:pt>
                <c:pt idx="109">
                  <c:v>792.29922977994818</c:v>
                </c:pt>
                <c:pt idx="110">
                  <c:v>792.32419173503627</c:v>
                </c:pt>
                <c:pt idx="111">
                  <c:v>792.34668376219577</c:v>
                </c:pt>
                <c:pt idx="112">
                  <c:v>792.36694076020865</c:v>
                </c:pt>
                <c:pt idx="113">
                  <c:v>792.38517632988908</c:v>
                </c:pt>
                <c:pt idx="114">
                  <c:v>792.40158459277461</c:v>
                </c:pt>
                <c:pt idx="115">
                  <c:v>792.41634186645865</c:v>
                </c:pt>
                <c:pt idx="116">
                  <c:v>792.4296082066046</c:v>
                </c:pt>
                <c:pt idx="117">
                  <c:v>792.44152882511514</c:v>
                </c:pt>
                <c:pt idx="118">
                  <c:v>792.45223539337599</c:v>
                </c:pt>
                <c:pt idx="119">
                  <c:v>792.4618472389584</c:v>
                </c:pt>
                <c:pt idx="120">
                  <c:v>792.47047244365558</c:v>
                </c:pt>
                <c:pt idx="121">
                  <c:v>792.47820885022963</c:v>
                </c:pt>
                <c:pt idx="122">
                  <c:v>792.48514498478016</c:v>
                </c:pt>
                <c:pt idx="123">
                  <c:v>792.49136090118952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900-4ED4-85F8-3BB0223FA60E}"/>
            </c:ext>
          </c:extLst>
        </c:ser>
        <c:ser>
          <c:idx val="2"/>
          <c:order val="2"/>
          <c:tx>
            <c:v>2 mm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2115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 mm 2x F12'!$H$128:$H$251</c:f>
              <c:numCache>
                <c:formatCode>0</c:formatCode>
                <c:ptCount val="124"/>
                <c:pt idx="0">
                  <c:v>59.46717635910602</c:v>
                </c:pt>
                <c:pt idx="1">
                  <c:v>59.646905386274511</c:v>
                </c:pt>
                <c:pt idx="2">
                  <c:v>59.962885649843997</c:v>
                </c:pt>
                <c:pt idx="3">
                  <c:v>60.364400619819435</c:v>
                </c:pt>
                <c:pt idx="4">
                  <c:v>67.108154689560024</c:v>
                </c:pt>
                <c:pt idx="5">
                  <c:v>76.960592346342878</c:v>
                </c:pt>
                <c:pt idx="6">
                  <c:v>88.890602107140467</c:v>
                </c:pt>
                <c:pt idx="7">
                  <c:v>102.39275006815217</c:v>
                </c:pt>
                <c:pt idx="8">
                  <c:v>117.13248334067464</c:v>
                </c:pt>
                <c:pt idx="9">
                  <c:v>132.85941352048906</c:v>
                </c:pt>
                <c:pt idx="10">
                  <c:v>149.37327837626719</c:v>
                </c:pt>
                <c:pt idx="11">
                  <c:v>166.50737971661965</c:v>
                </c:pt>
                <c:pt idx="12">
                  <c:v>184.11939096697131</c:v>
                </c:pt>
                <c:pt idx="13">
                  <c:v>202.08576427162143</c:v>
                </c:pt>
                <c:pt idx="14">
                  <c:v>220.29808232389644</c:v>
                </c:pt>
                <c:pt idx="15">
                  <c:v>238.6605416927548</c:v>
                </c:pt>
                <c:pt idx="16">
                  <c:v>257.08813310063226</c:v>
                </c:pt>
                <c:pt idx="17">
                  <c:v>275.5052709723542</c:v>
                </c:pt>
                <c:pt idx="18">
                  <c:v>293.84472366819023</c:v>
                </c:pt>
                <c:pt idx="19">
                  <c:v>312.04675149276494</c:v>
                </c:pt>
                <c:pt idx="20">
                  <c:v>330.05839237797289</c:v>
                </c:pt>
                <c:pt idx="21">
                  <c:v>347.83285524847798</c:v>
                </c:pt>
                <c:pt idx="22">
                  <c:v>365.32899382424387</c:v>
                </c:pt>
                <c:pt idx="23">
                  <c:v>382.51084192478083</c:v>
                </c:pt>
                <c:pt idx="24">
                  <c:v>399.34719689020756</c:v>
                </c:pt>
                <c:pt idx="25">
                  <c:v>415.81124151829243</c:v>
                </c:pt>
                <c:pt idx="26">
                  <c:v>431.88019754184575</c:v>
                </c:pt>
                <c:pt idx="27">
                  <c:v>447.53500551902215</c:v>
                </c:pt>
                <c:pt idx="28">
                  <c:v>462.7600273261711</c:v>
                </c:pt>
                <c:pt idx="29">
                  <c:v>477.54276839088379</c:v>
                </c:pt>
                <c:pt idx="30">
                  <c:v>491.87361749048443</c:v>
                </c:pt>
                <c:pt idx="31">
                  <c:v>505.74560244285817</c:v>
                </c:pt>
                <c:pt idx="32">
                  <c:v>519.15416038381989</c:v>
                </c:pt>
                <c:pt idx="33">
                  <c:v>532.09692159466761</c:v>
                </c:pt>
                <c:pt idx="34">
                  <c:v>544.57350604116073</c:v>
                </c:pt>
                <c:pt idx="35">
                  <c:v>556.58533192974312</c:v>
                </c:pt>
                <c:pt idx="36">
                  <c:v>568.1354356921305</c:v>
                </c:pt>
                <c:pt idx="37">
                  <c:v>579.22830288558748</c:v>
                </c:pt>
                <c:pt idx="38">
                  <c:v>589.86970955081756</c:v>
                </c:pt>
                <c:pt idx="39">
                  <c:v>600.06657360807981</c:v>
                </c:pt>
                <c:pt idx="40">
                  <c:v>609.82681589915046</c:v>
                </c:pt>
                <c:pt idx="41">
                  <c:v>619.15923050125116</c:v>
                </c:pt>
                <c:pt idx="42">
                  <c:v>628.07336395158359</c:v>
                </c:pt>
                <c:pt idx="43">
                  <c:v>636.57940302936788</c:v>
                </c:pt>
                <c:pt idx="44">
                  <c:v>644.68807074778783</c:v>
                </c:pt>
                <c:pt idx="45">
                  <c:v>652.41053021195137</c:v>
                </c:pt>
                <c:pt idx="46">
                  <c:v>659.75829600175302</c:v>
                </c:pt>
                <c:pt idx="47">
                  <c:v>666.74315274088917</c:v>
                </c:pt>
                <c:pt idx="48">
                  <c:v>673.37708051567938</c:v>
                </c:pt>
                <c:pt idx="49">
                  <c:v>679.67218681010115</c:v>
                </c:pt>
                <c:pt idx="50">
                  <c:v>685.64064462673207</c:v>
                </c:pt>
                <c:pt idx="51">
                  <c:v>691.29463646723775</c:v>
                </c:pt>
                <c:pt idx="52">
                  <c:v>696.64630385076384</c:v>
                </c:pt>
                <c:pt idx="53">
                  <c:v>701.70770205405915</c:v>
                </c:pt>
                <c:pt idx="54">
                  <c:v>706.49075976340464</c:v>
                </c:pt>
                <c:pt idx="55">
                  <c:v>711.00724333542178</c:v>
                </c:pt>
                <c:pt idx="56">
                  <c:v>715.26872537151291</c:v>
                </c:pt>
                <c:pt idx="57">
                  <c:v>719.28655731901745</c:v>
                </c:pt>
                <c:pt idx="58">
                  <c:v>723.07184582105469</c:v>
                </c:pt>
                <c:pt idx="59">
                  <c:v>726.6354325464074</c:v>
                </c:pt>
                <c:pt idx="60">
                  <c:v>729.98787724060776</c:v>
                </c:pt>
                <c:pt idx="61">
                  <c:v>733.13944374952553</c:v>
                </c:pt>
                <c:pt idx="62">
                  <c:v>736.10008877716598</c:v>
                </c:pt>
                <c:pt idx="63">
                  <c:v>738.87945314999081</c:v>
                </c:pt>
                <c:pt idx="64">
                  <c:v>741.48685537077949</c:v>
                </c:pt>
                <c:pt idx="65">
                  <c:v>743.93128725584597</c:v>
                </c:pt>
                <c:pt idx="66">
                  <c:v>746.22141146017088</c:v>
                </c:pt>
                <c:pt idx="67">
                  <c:v>748.36556070572897</c:v>
                </c:pt>
                <c:pt idx="68">
                  <c:v>750.37173853887634</c:v>
                </c:pt>
                <c:pt idx="69">
                  <c:v>752.24762145309273</c:v>
                </c:pt>
                <c:pt idx="70">
                  <c:v>754.00056222359069</c:v>
                </c:pt>
                <c:pt idx="71">
                  <c:v>755.63759431030167</c:v>
                </c:pt>
                <c:pt idx="72">
                  <c:v>757.16543719545052</c:v>
                </c:pt>
                <c:pt idx="73">
                  <c:v>758.59050253135104</c:v>
                </c:pt>
                <c:pt idx="74">
                  <c:v>759.91890098314536</c:v>
                </c:pt>
                <c:pt idx="75">
                  <c:v>761.15644965996842</c:v>
                </c:pt>
                <c:pt idx="76">
                  <c:v>762.30868003641331</c:v>
                </c:pt>
                <c:pt idx="77">
                  <c:v>763.38084627420926</c:v>
                </c:pt>
                <c:pt idx="78">
                  <c:v>764.37793386169074</c:v>
                </c:pt>
                <c:pt idx="79">
                  <c:v>765.30466849591073</c:v>
                </c:pt>
                <c:pt idx="80">
                  <c:v>766.16552513916895</c:v>
                </c:pt>
                <c:pt idx="81">
                  <c:v>766.96473718824495</c:v>
                </c:pt>
                <c:pt idx="82">
                  <c:v>767.70630570078231</c:v>
                </c:pt>
                <c:pt idx="83">
                  <c:v>768.3940086290537</c:v>
                </c:pt>
                <c:pt idx="84">
                  <c:v>769.03141001675579</c:v>
                </c:pt>
                <c:pt idx="85">
                  <c:v>769.62186911954802</c:v>
                </c:pt>
                <c:pt idx="86">
                  <c:v>770.16854941477004</c:v>
                </c:pt>
                <c:pt idx="87">
                  <c:v>770.67442747015707</c:v>
                </c:pt>
                <c:pt idx="88">
                  <c:v>771.14230164543869</c:v>
                </c:pt>
                <c:pt idx="89">
                  <c:v>771.57480060445243</c:v>
                </c:pt>
                <c:pt idx="90">
                  <c:v>771.97439161886575</c:v>
                </c:pt>
                <c:pt idx="91">
                  <c:v>772.34338864776407</c:v>
                </c:pt>
                <c:pt idx="92">
                  <c:v>772.6839601802651</c:v>
                </c:pt>
                <c:pt idx="93">
                  <c:v>772.99813683096147</c:v>
                </c:pt>
                <c:pt idx="94">
                  <c:v>773.28781868039152</c:v>
                </c:pt>
                <c:pt idx="95">
                  <c:v>773.55478235490932</c:v>
                </c:pt>
                <c:pt idx="96">
                  <c:v>773.80068784227592</c:v>
                </c:pt>
                <c:pt idx="97">
                  <c:v>774.0270850410451</c:v>
                </c:pt>
                <c:pt idx="98">
                  <c:v>774.23542004338026</c:v>
                </c:pt>
                <c:pt idx="99">
                  <c:v>774.42704115231788</c:v>
                </c:pt>
                <c:pt idx="100">
                  <c:v>774.60320463571657</c:v>
                </c:pt>
                <c:pt idx="101">
                  <c:v>774.76508022019709</c:v>
                </c:pt>
                <c:pt idx="102">
                  <c:v>774.91375632930203</c:v>
                </c:pt>
                <c:pt idx="103">
                  <c:v>775.05024507090184</c:v>
                </c:pt>
                <c:pt idx="104">
                  <c:v>775.17548697955067</c:v>
                </c:pt>
                <c:pt idx="105">
                  <c:v>775.29035552005917</c:v>
                </c:pt>
                <c:pt idx="106">
                  <c:v>775.39566135902294</c:v>
                </c:pt>
                <c:pt idx="107">
                  <c:v>775.49215641141723</c:v>
                </c:pt>
                <c:pt idx="108">
                  <c:v>775.58053766966532</c:v>
                </c:pt>
                <c:pt idx="109">
                  <c:v>775.66145082280684</c:v>
                </c:pt>
                <c:pt idx="110">
                  <c:v>775.73549367354406</c:v>
                </c:pt>
                <c:pt idx="111">
                  <c:v>775.80321936103906</c:v>
                </c:pt>
                <c:pt idx="112">
                  <c:v>775.8651393973729</c:v>
                </c:pt>
                <c:pt idx="113">
                  <c:v>775.9217265255736</c:v>
                </c:pt>
                <c:pt idx="114">
                  <c:v>775.9734174070669</c:v>
                </c:pt>
                <c:pt idx="115">
                  <c:v>776.02061514632396</c:v>
                </c:pt>
                <c:pt idx="116">
                  <c:v>776.06369166036018</c:v>
                </c:pt>
                <c:pt idx="117">
                  <c:v>776.10298990060062</c:v>
                </c:pt>
                <c:pt idx="118">
                  <c:v>776.13882593445589</c:v>
                </c:pt>
                <c:pt idx="119">
                  <c:v>776.17149089377494</c:v>
                </c:pt>
                <c:pt idx="120">
                  <c:v>776.20125279713318</c:v>
                </c:pt>
                <c:pt idx="121">
                  <c:v>776.22835825270636</c:v>
                </c:pt>
                <c:pt idx="122">
                  <c:v>776.25303404825559</c:v>
                </c:pt>
                <c:pt idx="123">
                  <c:v>776.27548863451545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900-4ED4-85F8-3BB0223FA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90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K; pushpull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1mm 2x F12'!$K$131:$K$251</c:f>
              <c:numCache>
                <c:formatCode>0</c:formatCode>
                <c:ptCount val="121"/>
                <c:pt idx="0">
                  <c:v>41.499097225667462</c:v>
                </c:pt>
                <c:pt idx="1">
                  <c:v>46.704484799999996</c:v>
                </c:pt>
                <c:pt idx="2">
                  <c:v>58.786689434991892</c:v>
                </c:pt>
                <c:pt idx="3">
                  <c:v>73.060409378700001</c:v>
                </c:pt>
                <c:pt idx="4">
                  <c:v>90.663067246939548</c:v>
                </c:pt>
                <c:pt idx="5">
                  <c:v>112.12150660351236</c:v>
                </c:pt>
                <c:pt idx="6">
                  <c:v>135.60839933954489</c:v>
                </c:pt>
                <c:pt idx="7">
                  <c:v>160.75367201852646</c:v>
                </c:pt>
                <c:pt idx="8">
                  <c:v>187.29347364403748</c:v>
                </c:pt>
                <c:pt idx="9">
                  <c:v>214.84473085755599</c:v>
                </c:pt>
                <c:pt idx="10">
                  <c:v>243.20389576183319</c:v>
                </c:pt>
                <c:pt idx="11">
                  <c:v>272.14554077025821</c:v>
                </c:pt>
                <c:pt idx="12">
                  <c:v>303.34885605910938</c:v>
                </c:pt>
                <c:pt idx="13">
                  <c:v>333.19492836893431</c:v>
                </c:pt>
                <c:pt idx="14">
                  <c:v>362.97615778601721</c:v>
                </c:pt>
                <c:pt idx="15">
                  <c:v>392.52741791108394</c:v>
                </c:pt>
                <c:pt idx="16">
                  <c:v>421.70221743706145</c:v>
                </c:pt>
                <c:pt idx="17">
                  <c:v>450.37170660689412</c:v>
                </c:pt>
                <c:pt idx="18">
                  <c:v>478.42371985658605</c:v>
                </c:pt>
                <c:pt idx="19">
                  <c:v>505.761831534826</c:v>
                </c:pt>
                <c:pt idx="20">
                  <c:v>532.30441294037712</c:v>
                </c:pt>
                <c:pt idx="21">
                  <c:v>557.98368616767152</c:v>
                </c:pt>
                <c:pt idx="22">
                  <c:v>582.74477485522425</c:v>
                </c:pt>
                <c:pt idx="23">
                  <c:v>606.54475478602888</c:v>
                </c:pt>
                <c:pt idx="24">
                  <c:v>629.35170896291856</c:v>
                </c:pt>
                <c:pt idx="25">
                  <c:v>651.14379264761271</c:v>
                </c:pt>
                <c:pt idx="26">
                  <c:v>671.90831416075241</c:v>
                </c:pt>
                <c:pt idx="27">
                  <c:v>691.64083716511607</c:v>
                </c:pt>
                <c:pt idx="28">
                  <c:v>710.34430981794662</c:v>
                </c:pt>
                <c:pt idx="29">
                  <c:v>728.02822566940165</c:v>
                </c:pt>
                <c:pt idx="30">
                  <c:v>744.70782056736698</c:v>
                </c:pt>
                <c:pt idx="31">
                  <c:v>760.4033091523039</c:v>
                </c:pt>
                <c:pt idx="32">
                  <c:v>775.13916382525235</c:v>
                </c:pt>
                <c:pt idx="33">
                  <c:v>788.94343837442318</c:v>
                </c:pt>
                <c:pt idx="34">
                  <c:v>801.84713777072966</c:v>
                </c:pt>
                <c:pt idx="35">
                  <c:v>813.8836350046322</c:v>
                </c:pt>
                <c:pt idx="36">
                  <c:v>825.08813524599771</c:v>
                </c:pt>
                <c:pt idx="37">
                  <c:v>835.49718707212844</c:v>
                </c:pt>
                <c:pt idx="38">
                  <c:v>845.14824003083868</c:v>
                </c:pt>
                <c:pt idx="39">
                  <c:v>854.0792473873521</c:v>
                </c:pt>
                <c:pt idx="40">
                  <c:v>862.32831254614609</c:v>
                </c:pt>
                <c:pt idx="41">
                  <c:v>869.93337734039221</c:v>
                </c:pt>
                <c:pt idx="42">
                  <c:v>876.93195014017374</c:v>
                </c:pt>
                <c:pt idx="43">
                  <c:v>883.36087154303971</c:v>
                </c:pt>
                <c:pt idx="44">
                  <c:v>889.25611527304306</c:v>
                </c:pt>
                <c:pt idx="45">
                  <c:v>894.65262182300808</c:v>
                </c:pt>
                <c:pt idx="46">
                  <c:v>899.58416232509762</c:v>
                </c:pt>
                <c:pt idx="47">
                  <c:v>904.08323012217443</c:v>
                </c:pt>
                <c:pt idx="48">
                  <c:v>908.18095753251248</c:v>
                </c:pt>
                <c:pt idx="49">
                  <c:v>911.90705534859933</c:v>
                </c:pt>
                <c:pt idx="50">
                  <c:v>915.28977268278356</c:v>
                </c:pt>
                <c:pt idx="51">
                  <c:v>918.35587486420957</c:v>
                </c:pt>
                <c:pt idx="52">
                  <c:v>921.13063719901777</c:v>
                </c:pt>
                <c:pt idx="53">
                  <c:v>923.63785252555203</c:v>
                </c:pt>
                <c:pt idx="54">
                  <c:v>925.89985062504377</c:v>
                </c:pt>
                <c:pt idx="55">
                  <c:v>927.93752768297827</c:v>
                </c:pt>
                <c:pt idx="56">
                  <c:v>929.77038413442381</c:v>
                </c:pt>
                <c:pt idx="57">
                  <c:v>931.41656936574827</c:v>
                </c:pt>
                <c:pt idx="58">
                  <c:v>932.89293188330248</c:v>
                </c:pt>
                <c:pt idx="59">
                  <c:v>934.21507369514154</c:v>
                </c:pt>
                <c:pt idx="60">
                  <c:v>935.39740778325518</c:v>
                </c:pt>
                <c:pt idx="61">
                  <c:v>936.45321766992174</c:v>
                </c:pt>
                <c:pt idx="62">
                  <c:v>937.39471820177835</c:v>
                </c:pt>
                <c:pt idx="63">
                  <c:v>938.23311678833466</c:v>
                </c:pt>
                <c:pt idx="64">
                  <c:v>938.97867443743746</c:v>
                </c:pt>
                <c:pt idx="65">
                  <c:v>939.64076602833597</c:v>
                </c:pt>
                <c:pt idx="66">
                  <c:v>940.22793935332675</c:v>
                </c:pt>
                <c:pt idx="67">
                  <c:v>940.74797254146529</c:v>
                </c:pt>
                <c:pt idx="68">
                  <c:v>941.20792955261834</c:v>
                </c:pt>
                <c:pt idx="69">
                  <c:v>941.61421349737464</c:v>
                </c:pt>
                <c:pt idx="70">
                  <c:v>941.97261759831656</c:v>
                </c:pt>
                <c:pt idx="71">
                  <c:v>942.28837366120308</c:v>
                </c:pt>
                <c:pt idx="72">
                  <c:v>942.56619797111057</c:v>
                </c:pt>
                <c:pt idx="73">
                  <c:v>942.81033456892339</c:v>
                </c:pt>
                <c:pt idx="74">
                  <c:v>943.02459589821001</c:v>
                </c:pt>
                <c:pt idx="75">
                  <c:v>943.21240084189583</c:v>
                </c:pt>
                <c:pt idx="76">
                  <c:v>943.37681019270769</c:v>
                </c:pt>
                <c:pt idx="77">
                  <c:v>943.52055962155475</c:v>
                </c:pt>
                <c:pt idx="78">
                  <c:v>943.64609022427669</c:v>
                </c:pt>
                <c:pt idx="79">
                  <c:v>943.75557673992967</c:v>
                </c:pt>
                <c:pt idx="80">
                  <c:v>943.85095354341809</c:v>
                </c:pt>
                <c:pt idx="81">
                  <c:v>943.93393852217764</c:v>
                </c:pt>
                <c:pt idx="82">
                  <c:v>944.00605495113803</c:v>
                </c:pt>
                <c:pt idx="83">
                  <c:v>944.06865148266297</c:v>
                </c:pt>
                <c:pt idx="84">
                  <c:v>944.12292036889585</c:v>
                </c:pt>
                <c:pt idx="85">
                  <c:v>944.16991403319957</c:v>
                </c:pt>
                <c:pt idx="86">
                  <c:v>944.2105601054194</c:v>
                </c:pt>
                <c:pt idx="87">
                  <c:v>944.24567503275898</c:v>
                </c:pt>
                <c:pt idx="88">
                  <c:v>944.27597637431836</c:v>
                </c:pt>
                <c:pt idx="89">
                  <c:v>944.30209388300989</c:v>
                </c:pt>
                <c:pt idx="90">
                  <c:v>944.32457947376201</c:v>
                </c:pt>
                <c:pt idx="91">
                  <c:v>944.34391617181871</c:v>
                </c:pt>
                <c:pt idx="92">
                  <c:v>944.36052612962476</c:v>
                </c:pt>
                <c:pt idx="93">
                  <c:v>944.37477779537824</c:v>
                </c:pt>
                <c:pt idx="94">
                  <c:v>944.38699231090595</c:v>
                </c:pt>
                <c:pt idx="95">
                  <c:v>944.39744921114379</c:v>
                </c:pt>
                <c:pt idx="96">
                  <c:v>944.40639149224273</c:v>
                </c:pt>
                <c:pt idx="97">
                  <c:v>944.414030110216</c:v>
                </c:pt>
                <c:pt idx="98">
                  <c:v>944.42054796712966</c:v>
                </c:pt>
                <c:pt idx="99">
                  <c:v>944.42610343714352</c:v>
                </c:pt>
                <c:pt idx="100">
                  <c:v>944.43083348025027</c:v>
                </c:pt>
                <c:pt idx="101">
                  <c:v>944.43485638735558</c:v>
                </c:pt>
                <c:pt idx="102">
                  <c:v>944.43827419638876</c:v>
                </c:pt>
                <c:pt idx="103">
                  <c:v>944.44117481543992</c:v>
                </c:pt>
                <c:pt idx="104">
                  <c:v>944.44363388549095</c:v>
                </c:pt>
                <c:pt idx="105">
                  <c:v>944.44571641212042</c:v>
                </c:pt>
                <c:pt idx="106">
                  <c:v>944.44747819263137</c:v>
                </c:pt>
                <c:pt idx="107">
                  <c:v>944.44896706234954</c:v>
                </c:pt>
                <c:pt idx="108">
                  <c:v>944.4502239813703</c:v>
                </c:pt>
                <c:pt idx="109">
                  <c:v>944.45128398077384</c:v>
                </c:pt>
                <c:pt idx="110">
                  <c:v>944.45217698527392</c:v>
                </c:pt>
                <c:pt idx="111">
                  <c:v>944.45292852740101</c:v>
                </c:pt>
                <c:pt idx="112">
                  <c:v>944.45356036663304</c:v>
                </c:pt>
                <c:pt idx="113">
                  <c:v>944.45409102536541</c:v>
                </c:pt>
                <c:pt idx="114">
                  <c:v>944.45453625224138</c:v>
                </c:pt>
                <c:pt idx="115">
                  <c:v>944.45490942213098</c:v>
                </c:pt>
                <c:pt idx="116">
                  <c:v>944.45522188095003</c:v>
                </c:pt>
                <c:pt idx="117">
                  <c:v>944.45548324252047</c:v>
                </c:pt>
                <c:pt idx="118">
                  <c:v>944.45570164380104</c:v>
                </c:pt>
                <c:pt idx="119">
                  <c:v>944.4558839640323</c:v>
                </c:pt>
                <c:pt idx="120">
                  <c:v>944.45603601265248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B6-4D8F-8338-4590FD4DDB25}"/>
            </c:ext>
          </c:extLst>
        </c:ser>
        <c:ser>
          <c:idx val="1"/>
          <c:order val="1"/>
          <c:tx>
            <c:v>1,5 mm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2x F12'!$K$131:$K$251</c:f>
              <c:numCache>
                <c:formatCode>0</c:formatCode>
                <c:ptCount val="121"/>
                <c:pt idx="0">
                  <c:v>59.214689759056</c:v>
                </c:pt>
                <c:pt idx="1">
                  <c:v>66.240005577915554</c:v>
                </c:pt>
                <c:pt idx="2">
                  <c:v>78.274228439783769</c:v>
                </c:pt>
                <c:pt idx="3">
                  <c:v>93.215974243488517</c:v>
                </c:pt>
                <c:pt idx="4">
                  <c:v>110.26850860773561</c:v>
                </c:pt>
                <c:pt idx="5">
                  <c:v>128.93500854917852</c:v>
                </c:pt>
                <c:pt idx="6">
                  <c:v>148.85465408836717</c:v>
                </c:pt>
                <c:pt idx="7">
                  <c:v>169.74437442525857</c:v>
                </c:pt>
                <c:pt idx="8">
                  <c:v>191.37195434363048</c:v>
                </c:pt>
                <c:pt idx="9">
                  <c:v>213.54158335091518</c:v>
                </c:pt>
                <c:pt idx="10">
                  <c:v>236.08524550028801</c:v>
                </c:pt>
                <c:pt idx="11">
                  <c:v>258.85717712660085</c:v>
                </c:pt>
                <c:pt idx="12">
                  <c:v>281.73007262569718</c:v>
                </c:pt>
                <c:pt idx="13">
                  <c:v>304.59235004514903</c:v>
                </c:pt>
                <c:pt idx="14">
                  <c:v>327.34609180534505</c:v>
                </c:pt>
                <c:pt idx="15">
                  <c:v>349.90543347509424</c:v>
                </c:pt>
                <c:pt idx="16">
                  <c:v>372.19526055057707</c:v>
                </c:pt>
                <c:pt idx="17">
                  <c:v>394.15012370853583</c:v>
                </c:pt>
                <c:pt idx="18">
                  <c:v>415.7133135769169</c:v>
                </c:pt>
                <c:pt idx="19">
                  <c:v>436.83605521930252</c:v>
                </c:pt>
                <c:pt idx="20">
                  <c:v>457.47679488426343</c:v>
                </c:pt>
                <c:pt idx="21">
                  <c:v>477.60055973937676</c:v>
                </c:pt>
                <c:pt idx="22">
                  <c:v>497.1783768241383</c:v>
                </c:pt>
                <c:pt idx="23">
                  <c:v>516.18674124448762</c:v>
                </c:pt>
                <c:pt idx="24">
                  <c:v>534.60712627258931</c:v>
                </c:pt>
                <c:pt idx="25">
                  <c:v>552.42552987866918</c:v>
                </c:pt>
                <c:pt idx="26">
                  <c:v>569.63205354882211</c:v>
                </c:pt>
                <c:pt idx="27">
                  <c:v>586.22051019510104</c:v>
                </c:pt>
                <c:pt idx="28">
                  <c:v>602.18805865141508</c:v>
                </c:pt>
                <c:pt idx="29">
                  <c:v>617.53486274650413</c:v>
                </c:pt>
                <c:pt idx="30">
                  <c:v>632.2637733064214</c:v>
                </c:pt>
                <c:pt idx="31">
                  <c:v>646.38003170132549</c:v>
                </c:pt>
                <c:pt idx="32">
                  <c:v>659.89099374174225</c:v>
                </c:pt>
                <c:pt idx="33">
                  <c:v>672.80587286754792</c:v>
                </c:pt>
                <c:pt idx="34">
                  <c:v>685.13550167292374</c:v>
                </c:pt>
                <c:pt idx="35">
                  <c:v>696.89211088301704</c:v>
                </c:pt>
                <c:pt idx="36">
                  <c:v>708.08912495074549</c:v>
                </c:pt>
                <c:pt idx="37">
                  <c:v>718.74097348089344</c:v>
                </c:pt>
                <c:pt idx="38">
                  <c:v>728.86291771763013</c:v>
                </c:pt>
                <c:pt idx="39">
                  <c:v>738.47089135398096</c:v>
                </c:pt>
                <c:pt idx="40">
                  <c:v>747.58135494002545</c:v>
                </c:pt>
                <c:pt idx="41">
                  <c:v>756.21116318225768</c:v>
                </c:pt>
                <c:pt idx="42">
                  <c:v>764.37744444102657</c:v>
                </c:pt>
                <c:pt idx="43">
                  <c:v>772.09749174702222</c:v>
                </c:pt>
                <c:pt idx="44">
                  <c:v>779.38866467208231</c:v>
                </c:pt>
                <c:pt idx="45">
                  <c:v>786.26830140453797</c:v>
                </c:pt>
                <c:pt idx="46">
                  <c:v>792.75364039511749</c:v>
                </c:pt>
                <c:pt idx="47">
                  <c:v>798.86175095626652</c:v>
                </c:pt>
                <c:pt idx="48">
                  <c:v>804.6094722156015</c:v>
                </c:pt>
                <c:pt idx="49">
                  <c:v>810.01335984309799</c:v>
                </c:pt>
                <c:pt idx="50">
                  <c:v>815.08963999145624</c:v>
                </c:pt>
                <c:pt idx="51">
                  <c:v>819.85416990975261</c:v>
                </c:pt>
                <c:pt idx="52">
                  <c:v>824.32240471189107</c:v>
                </c:pt>
                <c:pt idx="53">
                  <c:v>828.50936980333097</c:v>
                </c:pt>
                <c:pt idx="54">
                  <c:v>832.42963849198304</c:v>
                </c:pt>
                <c:pt idx="55">
                  <c:v>836.09731433186789</c:v>
                </c:pt>
                <c:pt idx="56">
                  <c:v>839.52601777097846</c:v>
                </c:pt>
                <c:pt idx="57">
                  <c:v>842.72887669766396</c:v>
                </c:pt>
                <c:pt idx="58">
                  <c:v>845.71852050259827</c:v>
                </c:pt>
                <c:pt idx="59">
                  <c:v>848.50707729593296</c:v>
                </c:pt>
                <c:pt idx="60">
                  <c:v>851.10617394141855</c:v>
                </c:pt>
                <c:pt idx="61">
                  <c:v>853.52693859103488</c:v>
                </c:pt>
                <c:pt idx="62">
                  <c:v>855.78000542491168</c:v>
                </c:pt>
                <c:pt idx="63">
                  <c:v>857.87552132196117</c:v>
                </c:pt>
                <c:pt idx="64">
                  <c:v>859.8231542066377</c:v>
                </c:pt>
                <c:pt idx="65">
                  <c:v>861.63210283651347</c:v>
                </c:pt>
                <c:pt idx="66">
                  <c:v>863.31110781389009</c:v>
                </c:pt>
                <c:pt idx="67">
                  <c:v>864.8684636224009</c:v>
                </c:pt>
                <c:pt idx="68">
                  <c:v>866.31203150649719</c:v>
                </c:pt>
                <c:pt idx="69">
                  <c:v>867.64925302780193</c:v>
                </c:pt>
                <c:pt idx="70">
                  <c:v>868.88716414758733</c:v>
                </c:pt>
                <c:pt idx="71">
                  <c:v>870.0324096990538</c:v>
                </c:pt>
                <c:pt idx="72">
                  <c:v>871.09125812667457</c:v>
                </c:pt>
                <c:pt idx="73">
                  <c:v>872.06961638262874</c:v>
                </c:pt>
                <c:pt idx="74">
                  <c:v>872.97304488229224</c:v>
                </c:pt>
                <c:pt idx="75">
                  <c:v>873.80677243189803</c:v>
                </c:pt>
                <c:pt idx="76">
                  <c:v>874.5757110518482</c:v>
                </c:pt>
                <c:pt idx="77">
                  <c:v>875.2844706287774</c:v>
                </c:pt>
                <c:pt idx="78">
                  <c:v>875.93737333835122</c:v>
                </c:pt>
                <c:pt idx="79">
                  <c:v>876.53846778897798</c:v>
                </c:pt>
                <c:pt idx="80">
                  <c:v>877.09154284412875</c:v>
                </c:pt>
                <c:pt idx="81">
                  <c:v>877.60014108784424</c:v>
                </c:pt>
                <c:pt idx="82">
                  <c:v>878.06757190428027</c:v>
                </c:pt>
                <c:pt idx="83">
                  <c:v>878.49692414784568</c:v>
                </c:pt>
                <c:pt idx="84">
                  <c:v>878.89107838563939</c:v>
                </c:pt>
                <c:pt idx="85">
                  <c:v>879.2527186985435</c:v>
                </c:pt>
                <c:pt idx="86">
                  <c:v>879.58434403149136</c:v>
                </c:pt>
                <c:pt idx="87">
                  <c:v>879.88827908715143</c:v>
                </c:pt>
                <c:pt idx="88">
                  <c:v>880.16668476056657</c:v>
                </c:pt>
                <c:pt idx="89">
                  <c:v>880.42156811520147</c:v>
                </c:pt>
                <c:pt idx="90">
                  <c:v>880.65479190340477</c:v>
                </c:pt>
                <c:pt idx="91">
                  <c:v>880.8680836365121</c:v>
                </c:pt>
                <c:pt idx="92">
                  <c:v>881.06304421173604</c:v>
                </c:pt>
                <c:pt idx="93">
                  <c:v>881.24115610462115</c:v>
                </c:pt>
                <c:pt idx="94">
                  <c:v>881.40379113722793</c:v>
                </c:pt>
                <c:pt idx="95">
                  <c:v>881.55221783335082</c:v>
                </c:pt>
                <c:pt idx="96">
                  <c:v>881.68760837301977</c:v>
                </c:pt>
                <c:pt idx="97">
                  <c:v>881.81104515927325</c:v>
                </c:pt>
                <c:pt idx="98">
                  <c:v>881.92352701076857</c:v>
                </c:pt>
                <c:pt idx="99">
                  <c:v>882.02597499421495</c:v>
                </c:pt>
                <c:pt idx="100">
                  <c:v>882.11923791089487</c:v>
                </c:pt>
                <c:pt idx="101">
                  <c:v>882.20409745170389</c:v>
                </c:pt>
                <c:pt idx="102">
                  <c:v>882.28127303519034</c:v>
                </c:pt>
                <c:pt idx="103">
                  <c:v>882.35142634303531</c:v>
                </c:pt>
                <c:pt idx="104">
                  <c:v>882.41516556729459</c:v>
                </c:pt>
                <c:pt idx="105">
                  <c:v>882.47304938352715</c:v>
                </c:pt>
                <c:pt idx="106">
                  <c:v>882.5255906636844</c:v>
                </c:pt>
                <c:pt idx="107">
                  <c:v>882.57325994232951</c:v>
                </c:pt>
                <c:pt idx="108">
                  <c:v>882.61648864940992</c:v>
                </c:pt>
                <c:pt idx="109">
                  <c:v>882.65567212242297</c:v>
                </c:pt>
                <c:pt idx="110">
                  <c:v>882.69117241040829</c:v>
                </c:pt>
                <c:pt idx="111">
                  <c:v>882.72332088176609</c:v>
                </c:pt>
                <c:pt idx="112">
                  <c:v>882.75242064745748</c:v>
                </c:pt>
                <c:pt idx="113">
                  <c:v>882.77874881068055</c:v>
                </c:pt>
                <c:pt idx="114">
                  <c:v>882.80255855365476</c:v>
                </c:pt>
                <c:pt idx="115">
                  <c:v>882.82408107167407</c:v>
                </c:pt>
                <c:pt idx="116">
                  <c:v>882.84352736412757</c:v>
                </c:pt>
                <c:pt idx="117">
                  <c:v>882.8610898917143</c:v>
                </c:pt>
                <c:pt idx="118">
                  <c:v>882.87694410862957</c:v>
                </c:pt>
                <c:pt idx="119">
                  <c:v>882.89124987804075</c:v>
                </c:pt>
                <c:pt idx="120">
                  <c:v>882.90415277873706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EB6-4D8F-8338-4590FD4DDB25}"/>
            </c:ext>
          </c:extLst>
        </c:ser>
        <c:ser>
          <c:idx val="2"/>
          <c:order val="2"/>
          <c:tx>
            <c:v>2 mm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2x F12'!$K$131:$K$251</c:f>
              <c:numCache>
                <c:formatCode>0</c:formatCode>
                <c:ptCount val="121"/>
                <c:pt idx="0">
                  <c:v>64.504867747651019</c:v>
                </c:pt>
                <c:pt idx="1">
                  <c:v>69.396280098103489</c:v>
                </c:pt>
                <c:pt idx="2">
                  <c:v>78.109102548197484</c:v>
                </c:pt>
                <c:pt idx="3">
                  <c:v>89.158111395265564</c:v>
                </c:pt>
                <c:pt idx="4">
                  <c:v>101.97161957272181</c:v>
                </c:pt>
                <c:pt idx="5">
                  <c:v>116.19155694456617</c:v>
                </c:pt>
                <c:pt idx="6">
                  <c:v>131.55646703072171</c:v>
                </c:pt>
                <c:pt idx="7">
                  <c:v>147.85964695662062</c:v>
                </c:pt>
                <c:pt idx="8">
                  <c:v>164.92978795968054</c:v>
                </c:pt>
                <c:pt idx="9">
                  <c:v>182.62059582311997</c:v>
                </c:pt>
                <c:pt idx="10">
                  <c:v>200.80464482177479</c:v>
                </c:pt>
                <c:pt idx="11">
                  <c:v>219.36946250515643</c:v>
                </c:pt>
                <c:pt idx="12">
                  <c:v>238.21488818660373</c:v>
                </c:pt>
                <c:pt idx="13">
                  <c:v>257.25120416768232</c:v>
                </c:pt>
                <c:pt idx="14">
                  <c:v>276.39775862689385</c:v>
                </c:pt>
                <c:pt idx="15">
                  <c:v>295.58191360466856</c:v>
                </c:pt>
                <c:pt idx="16">
                  <c:v>314.73821492394359</c:v>
                </c:pt>
                <c:pt idx="17">
                  <c:v>333.80771781011322</c:v>
                </c:pt>
                <c:pt idx="18">
                  <c:v>352.73742439596373</c:v>
                </c:pt>
                <c:pt idx="19">
                  <c:v>371.47980340144017</c:v>
                </c:pt>
                <c:pt idx="20">
                  <c:v>389.99237142053556</c:v>
                </c:pt>
                <c:pt idx="21">
                  <c:v>408.23732132784505</c:v>
                </c:pt>
                <c:pt idx="22">
                  <c:v>426.18118745106426</c:v>
                </c:pt>
                <c:pt idx="23">
                  <c:v>443.79454001955725</c:v>
                </c:pt>
                <c:pt idx="24">
                  <c:v>461.05170341533557</c:v>
                </c:pt>
                <c:pt idx="25">
                  <c:v>477.93049419164635</c:v>
                </c:pt>
                <c:pt idx="26">
                  <c:v>494.41197586278355</c:v>
                </c:pt>
                <c:pt idx="27">
                  <c:v>510.48022822499928</c:v>
                </c:pt>
                <c:pt idx="28">
                  <c:v>526.12212952304174</c:v>
                </c:pt>
                <c:pt idx="29">
                  <c:v>541.32715018555973</c:v>
                </c:pt>
                <c:pt idx="30">
                  <c:v>556.08715715468611</c:v>
                </c:pt>
                <c:pt idx="31">
                  <c:v>570.39622805846284</c:v>
                </c:pt>
                <c:pt idx="32">
                  <c:v>584.25047463958731</c:v>
                </c:pt>
                <c:pt idx="33">
                  <c:v>597.64787497501356</c:v>
                </c:pt>
                <c:pt idx="34">
                  <c:v>610.58811410916724</c:v>
                </c:pt>
                <c:pt idx="35">
                  <c:v>623.07243278699798</c:v>
                </c:pt>
                <c:pt idx="36">
                  <c:v>635.1034840179617</c:v>
                </c:pt>
                <c:pt idx="37">
                  <c:v>646.68519723291683</c:v>
                </c:pt>
                <c:pt idx="38">
                  <c:v>657.82264981634444</c:v>
                </c:pt>
                <c:pt idx="39">
                  <c:v>668.52194580898299</c:v>
                </c:pt>
                <c:pt idx="40">
                  <c:v>678.79010158301014</c:v>
                </c:pt>
                <c:pt idx="41">
                  <c:v>688.63493829482354</c:v>
                </c:pt>
                <c:pt idx="42">
                  <c:v>698.06498092064453</c:v>
                </c:pt>
                <c:pt idx="43">
                  <c:v>707.08936367839578</c:v>
                </c:pt>
                <c:pt idx="44">
                  <c:v>715.71774163645159</c:v>
                </c:pt>
                <c:pt idx="45">
                  <c:v>723.96020830637985</c:v>
                </c:pt>
                <c:pt idx="46">
                  <c:v>731.82721901322145</c:v>
                </c:pt>
                <c:pt idx="47">
                  <c:v>739.32951983337171</c:v>
                </c:pt>
                <c:pt idx="48">
                  <c:v>746.47808188711861</c:v>
                </c:pt>
                <c:pt idx="49">
                  <c:v>753.28404077038408</c:v>
                </c:pt>
                <c:pt idx="50">
                  <c:v>759.75864090842231</c:v>
                </c:pt>
                <c:pt idx="51">
                  <c:v>765.91318461314756</c:v>
                </c:pt>
                <c:pt idx="52">
                  <c:v>771.75898562549082</c:v>
                </c:pt>
                <c:pt idx="53">
                  <c:v>777.30732692467564</c:v>
                </c:pt>
                <c:pt idx="54">
                  <c:v>782.56942258758613</c:v>
                </c:pt>
                <c:pt idx="55">
                  <c:v>787.55638348343632</c:v>
                </c:pt>
                <c:pt idx="56">
                  <c:v>792.27918659169086</c:v>
                </c:pt>
                <c:pt idx="57">
                  <c:v>796.74864773461331</c:v>
                </c:pt>
                <c:pt idx="58">
                  <c:v>800.97539751983663</c:v>
                </c:pt>
                <c:pt idx="59">
                  <c:v>804.96986029295533</c:v>
                </c:pt>
                <c:pt idx="60">
                  <c:v>808.7422359052299</c:v>
                </c:pt>
                <c:pt idx="61">
                  <c:v>812.30248410701711</c:v>
                </c:pt>
                <c:pt idx="62">
                  <c:v>815.66031138347171</c:v>
                </c:pt>
                <c:pt idx="63">
                  <c:v>818.82516005529851</c:v>
                </c:pt>
                <c:pt idx="64">
                  <c:v>821.80619947383639</c:v>
                </c:pt>
                <c:pt idx="65">
                  <c:v>824.61231914647783</c:v>
                </c:pt>
                <c:pt idx="66">
                  <c:v>827.25212363531659</c:v>
                </c:pt>
                <c:pt idx="67">
                  <c:v>829.73392907888433</c:v>
                </c:pt>
                <c:pt idx="68">
                  <c:v>832.06576119392196</c:v>
                </c:pt>
                <c:pt idx="69">
                  <c:v>834.25535462119365</c:v>
                </c:pt>
                <c:pt idx="70">
                  <c:v>836.31015348642757</c:v>
                </c:pt>
                <c:pt idx="71">
                  <c:v>838.23731305448234</c:v>
                </c:pt>
                <c:pt idx="72">
                  <c:v>840.0437023617792</c:v>
                </c:pt>
                <c:pt idx="73">
                  <c:v>841.73590771885404</c:v>
                </c:pt>
                <c:pt idx="74">
                  <c:v>843.32023698158753</c:v>
                </c:pt>
                <c:pt idx="75">
                  <c:v>844.80272449619486</c:v>
                </c:pt>
                <c:pt idx="76">
                  <c:v>846.18913662941236</c:v>
                </c:pt>
                <c:pt idx="77">
                  <c:v>847.48497780148375</c:v>
                </c:pt>
                <c:pt idx="78">
                  <c:v>848.69549694550278</c:v>
                </c:pt>
                <c:pt idx="79">
                  <c:v>849.82569432240314</c:v>
                </c:pt>
                <c:pt idx="80">
                  <c:v>850.88032862639864</c:v>
                </c:pt>
                <c:pt idx="81">
                  <c:v>851.86392432095477</c:v>
                </c:pt>
                <c:pt idx="82">
                  <c:v>852.7807791504074</c:v>
                </c:pt>
                <c:pt idx="83">
                  <c:v>853.6349717771443</c:v>
                </c:pt>
                <c:pt idx="84">
                  <c:v>854.4303694988198</c:v>
                </c:pt>
                <c:pt idx="85">
                  <c:v>855.17063600438814</c:v>
                </c:pt>
                <c:pt idx="86">
                  <c:v>855.8592391318125</c:v>
                </c:pt>
                <c:pt idx="87">
                  <c:v>856.4994585941472</c:v>
                </c:pt>
                <c:pt idx="88">
                  <c:v>857.09439364429295</c:v>
                </c:pt>
                <c:pt idx="89">
                  <c:v>857.64697065210146</c:v>
                </c:pt>
                <c:pt idx="90">
                  <c:v>858.15995057066255</c:v>
                </c:pt>
                <c:pt idx="91">
                  <c:v>858.6359362715425</c:v>
                </c:pt>
                <c:pt idx="92">
                  <c:v>859.07737973147539</c:v>
                </c:pt>
                <c:pt idx="93">
                  <c:v>859.48658905553623</c:v>
                </c:pt>
                <c:pt idx="94">
                  <c:v>859.8657353241606</c:v>
                </c:pt>
                <c:pt idx="95">
                  <c:v>860.21685925352631</c:v>
                </c:pt>
                <c:pt idx="96">
                  <c:v>860.54187766078417</c:v>
                </c:pt>
                <c:pt idx="97">
                  <c:v>860.84258972743123</c:v>
                </c:pt>
                <c:pt idx="98">
                  <c:v>861.12068305576361</c:v>
                </c:pt>
                <c:pt idx="99">
                  <c:v>861.37773951483666</c:v>
                </c:pt>
                <c:pt idx="100">
                  <c:v>861.61524087371538</c:v>
                </c:pt>
                <c:pt idx="101">
                  <c:v>861.83457422100389</c:v>
                </c:pt>
                <c:pt idx="102">
                  <c:v>862.03703717074131</c:v>
                </c:pt>
                <c:pt idx="103">
                  <c:v>862.22384285571093</c:v>
                </c:pt>
                <c:pt idx="104">
                  <c:v>862.39612471007581</c:v>
                </c:pt>
                <c:pt idx="105">
                  <c:v>862.55494104400418</c:v>
                </c:pt>
                <c:pt idx="106">
                  <c:v>862.70127941361045</c:v>
                </c:pt>
                <c:pt idx="107">
                  <c:v>862.83606079010713</c:v>
                </c:pt>
                <c:pt idx="108">
                  <c:v>862.96014353255146</c:v>
                </c:pt>
                <c:pt idx="109">
                  <c:v>863.07432716898563</c:v>
                </c:pt>
                <c:pt idx="110">
                  <c:v>863.17935599111024</c:v>
                </c:pt>
                <c:pt idx="111">
                  <c:v>863.27592246791369</c:v>
                </c:pt>
                <c:pt idx="112">
                  <c:v>863.36467048390205</c:v>
                </c:pt>
                <c:pt idx="113">
                  <c:v>863.44619840774465</c:v>
                </c:pt>
                <c:pt idx="114">
                  <c:v>863.52106199727177</c:v>
                </c:pt>
                <c:pt idx="115">
                  <c:v>863.58977714684249</c:v>
                </c:pt>
                <c:pt idx="116">
                  <c:v>863.65282248314304</c:v>
                </c:pt>
                <c:pt idx="117">
                  <c:v>863.71064181547911</c:v>
                </c:pt>
                <c:pt idx="118">
                  <c:v>863.76364644660725</c:v>
                </c:pt>
                <c:pt idx="119">
                  <c:v>863.81221735009865</c:v>
                </c:pt>
                <c:pt idx="120">
                  <c:v>863.85670722015345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EB6-4D8F-8338-4590FD4DDB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75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Leistung @ dT 20 K; Einlass 315 K; pushpull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1mm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1mm 2x F12'!$K$131:$K$251</c:f>
              <c:numCache>
                <c:formatCode>0</c:formatCode>
                <c:ptCount val="121"/>
                <c:pt idx="0">
                  <c:v>41.499097225667462</c:v>
                </c:pt>
                <c:pt idx="1">
                  <c:v>46.704484799999996</c:v>
                </c:pt>
                <c:pt idx="2">
                  <c:v>58.786689434991892</c:v>
                </c:pt>
                <c:pt idx="3">
                  <c:v>73.060409378700001</c:v>
                </c:pt>
                <c:pt idx="4">
                  <c:v>90.663067246939548</c:v>
                </c:pt>
                <c:pt idx="5">
                  <c:v>112.12150660351236</c:v>
                </c:pt>
                <c:pt idx="6">
                  <c:v>135.60839933954489</c:v>
                </c:pt>
                <c:pt idx="7">
                  <c:v>160.75367201852646</c:v>
                </c:pt>
                <c:pt idx="8">
                  <c:v>187.29347364403748</c:v>
                </c:pt>
                <c:pt idx="9">
                  <c:v>214.84473085755599</c:v>
                </c:pt>
                <c:pt idx="10">
                  <c:v>243.20389576183319</c:v>
                </c:pt>
                <c:pt idx="11">
                  <c:v>272.14554077025821</c:v>
                </c:pt>
                <c:pt idx="12">
                  <c:v>303.34885605910938</c:v>
                </c:pt>
                <c:pt idx="13">
                  <c:v>333.19492836893431</c:v>
                </c:pt>
                <c:pt idx="14">
                  <c:v>362.97615778601721</c:v>
                </c:pt>
                <c:pt idx="15">
                  <c:v>392.52741791108394</c:v>
                </c:pt>
                <c:pt idx="16">
                  <c:v>421.70221743706145</c:v>
                </c:pt>
                <c:pt idx="17">
                  <c:v>450.37170660689412</c:v>
                </c:pt>
                <c:pt idx="18">
                  <c:v>478.42371985658605</c:v>
                </c:pt>
                <c:pt idx="19">
                  <c:v>505.761831534826</c:v>
                </c:pt>
                <c:pt idx="20">
                  <c:v>532.30441294037712</c:v>
                </c:pt>
                <c:pt idx="21">
                  <c:v>557.98368616767152</c:v>
                </c:pt>
                <c:pt idx="22">
                  <c:v>582.74477485522425</c:v>
                </c:pt>
                <c:pt idx="23">
                  <c:v>606.54475478602888</c:v>
                </c:pt>
                <c:pt idx="24">
                  <c:v>629.35170896291856</c:v>
                </c:pt>
                <c:pt idx="25">
                  <c:v>651.14379264761271</c:v>
                </c:pt>
                <c:pt idx="26">
                  <c:v>671.90831416075241</c:v>
                </c:pt>
                <c:pt idx="27">
                  <c:v>691.64083716511607</c:v>
                </c:pt>
                <c:pt idx="28">
                  <c:v>710.34430981794662</c:v>
                </c:pt>
                <c:pt idx="29">
                  <c:v>728.02822566940165</c:v>
                </c:pt>
                <c:pt idx="30">
                  <c:v>744.70782056736698</c:v>
                </c:pt>
                <c:pt idx="31">
                  <c:v>760.4033091523039</c:v>
                </c:pt>
                <c:pt idx="32">
                  <c:v>775.13916382525235</c:v>
                </c:pt>
                <c:pt idx="33">
                  <c:v>788.94343837442318</c:v>
                </c:pt>
                <c:pt idx="34">
                  <c:v>801.84713777072966</c:v>
                </c:pt>
                <c:pt idx="35">
                  <c:v>813.8836350046322</c:v>
                </c:pt>
                <c:pt idx="36">
                  <c:v>825.08813524599771</c:v>
                </c:pt>
                <c:pt idx="37">
                  <c:v>835.49718707212844</c:v>
                </c:pt>
                <c:pt idx="38">
                  <c:v>845.14824003083868</c:v>
                </c:pt>
                <c:pt idx="39">
                  <c:v>854.0792473873521</c:v>
                </c:pt>
                <c:pt idx="40">
                  <c:v>862.32831254614609</c:v>
                </c:pt>
                <c:pt idx="41">
                  <c:v>869.93337734039221</c:v>
                </c:pt>
                <c:pt idx="42">
                  <c:v>876.93195014017374</c:v>
                </c:pt>
                <c:pt idx="43">
                  <c:v>883.36087154303971</c:v>
                </c:pt>
                <c:pt idx="44">
                  <c:v>889.25611527304306</c:v>
                </c:pt>
                <c:pt idx="45">
                  <c:v>894.65262182300808</c:v>
                </c:pt>
                <c:pt idx="46">
                  <c:v>899.58416232509762</c:v>
                </c:pt>
                <c:pt idx="47">
                  <c:v>904.08323012217443</c:v>
                </c:pt>
                <c:pt idx="48">
                  <c:v>908.18095753251248</c:v>
                </c:pt>
                <c:pt idx="49">
                  <c:v>911.90705534859933</c:v>
                </c:pt>
                <c:pt idx="50">
                  <c:v>915.28977268278356</c:v>
                </c:pt>
                <c:pt idx="51">
                  <c:v>918.35587486420957</c:v>
                </c:pt>
                <c:pt idx="52">
                  <c:v>921.13063719901777</c:v>
                </c:pt>
                <c:pt idx="53">
                  <c:v>923.63785252555203</c:v>
                </c:pt>
                <c:pt idx="54">
                  <c:v>925.89985062504377</c:v>
                </c:pt>
                <c:pt idx="55">
                  <c:v>927.93752768297827</c:v>
                </c:pt>
                <c:pt idx="56">
                  <c:v>929.77038413442381</c:v>
                </c:pt>
                <c:pt idx="57">
                  <c:v>931.41656936574827</c:v>
                </c:pt>
                <c:pt idx="58">
                  <c:v>932.89293188330248</c:v>
                </c:pt>
                <c:pt idx="59">
                  <c:v>934.21507369514154</c:v>
                </c:pt>
                <c:pt idx="60">
                  <c:v>935.39740778325518</c:v>
                </c:pt>
                <c:pt idx="61">
                  <c:v>936.45321766992174</c:v>
                </c:pt>
                <c:pt idx="62">
                  <c:v>937.39471820177835</c:v>
                </c:pt>
                <c:pt idx="63">
                  <c:v>938.23311678833466</c:v>
                </c:pt>
                <c:pt idx="64">
                  <c:v>938.97867443743746</c:v>
                </c:pt>
                <c:pt idx="65">
                  <c:v>939.64076602833597</c:v>
                </c:pt>
                <c:pt idx="66">
                  <c:v>940.22793935332675</c:v>
                </c:pt>
                <c:pt idx="67">
                  <c:v>940.74797254146529</c:v>
                </c:pt>
                <c:pt idx="68">
                  <c:v>941.20792955261834</c:v>
                </c:pt>
                <c:pt idx="69">
                  <c:v>941.61421349737464</c:v>
                </c:pt>
                <c:pt idx="70">
                  <c:v>941.97261759831656</c:v>
                </c:pt>
                <c:pt idx="71">
                  <c:v>942.28837366120308</c:v>
                </c:pt>
                <c:pt idx="72">
                  <c:v>942.56619797111057</c:v>
                </c:pt>
                <c:pt idx="73">
                  <c:v>942.81033456892339</c:v>
                </c:pt>
                <c:pt idx="74">
                  <c:v>943.02459589821001</c:v>
                </c:pt>
                <c:pt idx="75">
                  <c:v>943.21240084189583</c:v>
                </c:pt>
                <c:pt idx="76">
                  <c:v>943.37681019270769</c:v>
                </c:pt>
                <c:pt idx="77">
                  <c:v>943.52055962155475</c:v>
                </c:pt>
                <c:pt idx="78">
                  <c:v>943.64609022427669</c:v>
                </c:pt>
                <c:pt idx="79">
                  <c:v>943.75557673992967</c:v>
                </c:pt>
                <c:pt idx="80">
                  <c:v>943.85095354341809</c:v>
                </c:pt>
                <c:pt idx="81">
                  <c:v>943.93393852217764</c:v>
                </c:pt>
                <c:pt idx="82">
                  <c:v>944.00605495113803</c:v>
                </c:pt>
                <c:pt idx="83">
                  <c:v>944.06865148266297</c:v>
                </c:pt>
                <c:pt idx="84">
                  <c:v>944.12292036889585</c:v>
                </c:pt>
                <c:pt idx="85">
                  <c:v>944.16991403319957</c:v>
                </c:pt>
                <c:pt idx="86">
                  <c:v>944.2105601054194</c:v>
                </c:pt>
                <c:pt idx="87">
                  <c:v>944.24567503275898</c:v>
                </c:pt>
                <c:pt idx="88">
                  <c:v>944.27597637431836</c:v>
                </c:pt>
                <c:pt idx="89">
                  <c:v>944.30209388300989</c:v>
                </c:pt>
                <c:pt idx="90">
                  <c:v>944.32457947376201</c:v>
                </c:pt>
                <c:pt idx="91">
                  <c:v>944.34391617181871</c:v>
                </c:pt>
                <c:pt idx="92">
                  <c:v>944.36052612962476</c:v>
                </c:pt>
                <c:pt idx="93">
                  <c:v>944.37477779537824</c:v>
                </c:pt>
                <c:pt idx="94">
                  <c:v>944.38699231090595</c:v>
                </c:pt>
                <c:pt idx="95">
                  <c:v>944.39744921114379</c:v>
                </c:pt>
                <c:pt idx="96">
                  <c:v>944.40639149224273</c:v>
                </c:pt>
                <c:pt idx="97">
                  <c:v>944.414030110216</c:v>
                </c:pt>
                <c:pt idx="98">
                  <c:v>944.42054796712966</c:v>
                </c:pt>
                <c:pt idx="99">
                  <c:v>944.42610343714352</c:v>
                </c:pt>
                <c:pt idx="100">
                  <c:v>944.43083348025027</c:v>
                </c:pt>
                <c:pt idx="101">
                  <c:v>944.43485638735558</c:v>
                </c:pt>
                <c:pt idx="102">
                  <c:v>944.43827419638876</c:v>
                </c:pt>
                <c:pt idx="103">
                  <c:v>944.44117481543992</c:v>
                </c:pt>
                <c:pt idx="104">
                  <c:v>944.44363388549095</c:v>
                </c:pt>
                <c:pt idx="105">
                  <c:v>944.44571641212042</c:v>
                </c:pt>
                <c:pt idx="106">
                  <c:v>944.44747819263137</c:v>
                </c:pt>
                <c:pt idx="107">
                  <c:v>944.44896706234954</c:v>
                </c:pt>
                <c:pt idx="108">
                  <c:v>944.4502239813703</c:v>
                </c:pt>
                <c:pt idx="109">
                  <c:v>944.45128398077384</c:v>
                </c:pt>
                <c:pt idx="110">
                  <c:v>944.45217698527392</c:v>
                </c:pt>
                <c:pt idx="111">
                  <c:v>944.45292852740101</c:v>
                </c:pt>
                <c:pt idx="112">
                  <c:v>944.45356036663304</c:v>
                </c:pt>
                <c:pt idx="113">
                  <c:v>944.45409102536541</c:v>
                </c:pt>
                <c:pt idx="114">
                  <c:v>944.45453625224138</c:v>
                </c:pt>
                <c:pt idx="115">
                  <c:v>944.45490942213098</c:v>
                </c:pt>
                <c:pt idx="116">
                  <c:v>944.45522188095003</c:v>
                </c:pt>
                <c:pt idx="117">
                  <c:v>944.45548324252047</c:v>
                </c:pt>
                <c:pt idx="118">
                  <c:v>944.45570164380104</c:v>
                </c:pt>
                <c:pt idx="119">
                  <c:v>944.4558839640323</c:v>
                </c:pt>
                <c:pt idx="120">
                  <c:v>944.45603601265248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FB-4501-8210-CE78556C2D6D}"/>
            </c:ext>
          </c:extLst>
        </c:ser>
        <c:ser>
          <c:idx val="1"/>
          <c:order val="1"/>
          <c:tx>
            <c:v>1,5 mm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1,5 mm 2x F12'!$K$131:$K$251</c:f>
              <c:numCache>
                <c:formatCode>0</c:formatCode>
                <c:ptCount val="121"/>
                <c:pt idx="0">
                  <c:v>59.214689759056</c:v>
                </c:pt>
                <c:pt idx="1">
                  <c:v>66.240005577915554</c:v>
                </c:pt>
                <c:pt idx="2">
                  <c:v>78.274228439783769</c:v>
                </c:pt>
                <c:pt idx="3">
                  <c:v>93.215974243488517</c:v>
                </c:pt>
                <c:pt idx="4">
                  <c:v>110.26850860773561</c:v>
                </c:pt>
                <c:pt idx="5">
                  <c:v>128.93500854917852</c:v>
                </c:pt>
                <c:pt idx="6">
                  <c:v>148.85465408836717</c:v>
                </c:pt>
                <c:pt idx="7">
                  <c:v>169.74437442525857</c:v>
                </c:pt>
                <c:pt idx="8">
                  <c:v>191.37195434363048</c:v>
                </c:pt>
                <c:pt idx="9">
                  <c:v>213.54158335091518</c:v>
                </c:pt>
                <c:pt idx="10">
                  <c:v>236.08524550028801</c:v>
                </c:pt>
                <c:pt idx="11">
                  <c:v>258.85717712660085</c:v>
                </c:pt>
                <c:pt idx="12">
                  <c:v>281.73007262569718</c:v>
                </c:pt>
                <c:pt idx="13">
                  <c:v>304.59235004514903</c:v>
                </c:pt>
                <c:pt idx="14">
                  <c:v>327.34609180534505</c:v>
                </c:pt>
                <c:pt idx="15">
                  <c:v>349.90543347509424</c:v>
                </c:pt>
                <c:pt idx="16">
                  <c:v>372.19526055057707</c:v>
                </c:pt>
                <c:pt idx="17">
                  <c:v>394.15012370853583</c:v>
                </c:pt>
                <c:pt idx="18">
                  <c:v>415.7133135769169</c:v>
                </c:pt>
                <c:pt idx="19">
                  <c:v>436.83605521930252</c:v>
                </c:pt>
                <c:pt idx="20">
                  <c:v>457.47679488426343</c:v>
                </c:pt>
                <c:pt idx="21">
                  <c:v>477.60055973937676</c:v>
                </c:pt>
                <c:pt idx="22">
                  <c:v>497.1783768241383</c:v>
                </c:pt>
                <c:pt idx="23">
                  <c:v>516.18674124448762</c:v>
                </c:pt>
                <c:pt idx="24">
                  <c:v>534.60712627258931</c:v>
                </c:pt>
                <c:pt idx="25">
                  <c:v>552.42552987866918</c:v>
                </c:pt>
                <c:pt idx="26">
                  <c:v>569.63205354882211</c:v>
                </c:pt>
                <c:pt idx="27">
                  <c:v>586.22051019510104</c:v>
                </c:pt>
                <c:pt idx="28">
                  <c:v>602.18805865141508</c:v>
                </c:pt>
                <c:pt idx="29">
                  <c:v>617.53486274650413</c:v>
                </c:pt>
                <c:pt idx="30">
                  <c:v>632.2637733064214</c:v>
                </c:pt>
                <c:pt idx="31">
                  <c:v>646.38003170132549</c:v>
                </c:pt>
                <c:pt idx="32">
                  <c:v>659.89099374174225</c:v>
                </c:pt>
                <c:pt idx="33">
                  <c:v>672.80587286754792</c:v>
                </c:pt>
                <c:pt idx="34">
                  <c:v>685.13550167292374</c:v>
                </c:pt>
                <c:pt idx="35">
                  <c:v>696.89211088301704</c:v>
                </c:pt>
                <c:pt idx="36">
                  <c:v>708.08912495074549</c:v>
                </c:pt>
                <c:pt idx="37">
                  <c:v>718.74097348089344</c:v>
                </c:pt>
                <c:pt idx="38">
                  <c:v>728.86291771763013</c:v>
                </c:pt>
                <c:pt idx="39">
                  <c:v>738.47089135398096</c:v>
                </c:pt>
                <c:pt idx="40">
                  <c:v>747.58135494002545</c:v>
                </c:pt>
                <c:pt idx="41">
                  <c:v>756.21116318225768</c:v>
                </c:pt>
                <c:pt idx="42">
                  <c:v>764.37744444102657</c:v>
                </c:pt>
                <c:pt idx="43">
                  <c:v>772.09749174702222</c:v>
                </c:pt>
                <c:pt idx="44">
                  <c:v>779.38866467208231</c:v>
                </c:pt>
                <c:pt idx="45">
                  <c:v>786.26830140453797</c:v>
                </c:pt>
                <c:pt idx="46">
                  <c:v>792.75364039511749</c:v>
                </c:pt>
                <c:pt idx="47">
                  <c:v>798.86175095626652</c:v>
                </c:pt>
                <c:pt idx="48">
                  <c:v>804.6094722156015</c:v>
                </c:pt>
                <c:pt idx="49">
                  <c:v>810.01335984309799</c:v>
                </c:pt>
                <c:pt idx="50">
                  <c:v>815.08963999145624</c:v>
                </c:pt>
                <c:pt idx="51">
                  <c:v>819.85416990975261</c:v>
                </c:pt>
                <c:pt idx="52">
                  <c:v>824.32240471189107</c:v>
                </c:pt>
                <c:pt idx="53">
                  <c:v>828.50936980333097</c:v>
                </c:pt>
                <c:pt idx="54">
                  <c:v>832.42963849198304</c:v>
                </c:pt>
                <c:pt idx="55">
                  <c:v>836.09731433186789</c:v>
                </c:pt>
                <c:pt idx="56">
                  <c:v>839.52601777097846</c:v>
                </c:pt>
                <c:pt idx="57">
                  <c:v>842.72887669766396</c:v>
                </c:pt>
                <c:pt idx="58">
                  <c:v>845.71852050259827</c:v>
                </c:pt>
                <c:pt idx="59">
                  <c:v>848.50707729593296</c:v>
                </c:pt>
                <c:pt idx="60">
                  <c:v>851.10617394141855</c:v>
                </c:pt>
                <c:pt idx="61">
                  <c:v>853.52693859103488</c:v>
                </c:pt>
                <c:pt idx="62">
                  <c:v>855.78000542491168</c:v>
                </c:pt>
                <c:pt idx="63">
                  <c:v>857.87552132196117</c:v>
                </c:pt>
                <c:pt idx="64">
                  <c:v>859.8231542066377</c:v>
                </c:pt>
                <c:pt idx="65">
                  <c:v>861.63210283651347</c:v>
                </c:pt>
                <c:pt idx="66">
                  <c:v>863.31110781389009</c:v>
                </c:pt>
                <c:pt idx="67">
                  <c:v>864.8684636224009</c:v>
                </c:pt>
                <c:pt idx="68">
                  <c:v>866.31203150649719</c:v>
                </c:pt>
                <c:pt idx="69">
                  <c:v>867.64925302780193</c:v>
                </c:pt>
                <c:pt idx="70">
                  <c:v>868.88716414758733</c:v>
                </c:pt>
                <c:pt idx="71">
                  <c:v>870.0324096990538</c:v>
                </c:pt>
                <c:pt idx="72">
                  <c:v>871.09125812667457</c:v>
                </c:pt>
                <c:pt idx="73">
                  <c:v>872.06961638262874</c:v>
                </c:pt>
                <c:pt idx="74">
                  <c:v>872.97304488229224</c:v>
                </c:pt>
                <c:pt idx="75">
                  <c:v>873.80677243189803</c:v>
                </c:pt>
                <c:pt idx="76">
                  <c:v>874.5757110518482</c:v>
                </c:pt>
                <c:pt idx="77">
                  <c:v>875.2844706287774</c:v>
                </c:pt>
                <c:pt idx="78">
                  <c:v>875.93737333835122</c:v>
                </c:pt>
                <c:pt idx="79">
                  <c:v>876.53846778897798</c:v>
                </c:pt>
                <c:pt idx="80">
                  <c:v>877.09154284412875</c:v>
                </c:pt>
                <c:pt idx="81">
                  <c:v>877.60014108784424</c:v>
                </c:pt>
                <c:pt idx="82">
                  <c:v>878.06757190428027</c:v>
                </c:pt>
                <c:pt idx="83">
                  <c:v>878.49692414784568</c:v>
                </c:pt>
                <c:pt idx="84">
                  <c:v>878.89107838563939</c:v>
                </c:pt>
                <c:pt idx="85">
                  <c:v>879.2527186985435</c:v>
                </c:pt>
                <c:pt idx="86">
                  <c:v>879.58434403149136</c:v>
                </c:pt>
                <c:pt idx="87">
                  <c:v>879.88827908715143</c:v>
                </c:pt>
                <c:pt idx="88">
                  <c:v>880.16668476056657</c:v>
                </c:pt>
                <c:pt idx="89">
                  <c:v>880.42156811520147</c:v>
                </c:pt>
                <c:pt idx="90">
                  <c:v>880.65479190340477</c:v>
                </c:pt>
                <c:pt idx="91">
                  <c:v>880.8680836365121</c:v>
                </c:pt>
                <c:pt idx="92">
                  <c:v>881.06304421173604</c:v>
                </c:pt>
                <c:pt idx="93">
                  <c:v>881.24115610462115</c:v>
                </c:pt>
                <c:pt idx="94">
                  <c:v>881.40379113722793</c:v>
                </c:pt>
                <c:pt idx="95">
                  <c:v>881.55221783335082</c:v>
                </c:pt>
                <c:pt idx="96">
                  <c:v>881.68760837301977</c:v>
                </c:pt>
                <c:pt idx="97">
                  <c:v>881.81104515927325</c:v>
                </c:pt>
                <c:pt idx="98">
                  <c:v>881.92352701076857</c:v>
                </c:pt>
                <c:pt idx="99">
                  <c:v>882.02597499421495</c:v>
                </c:pt>
                <c:pt idx="100">
                  <c:v>882.11923791089487</c:v>
                </c:pt>
                <c:pt idx="101">
                  <c:v>882.20409745170389</c:v>
                </c:pt>
                <c:pt idx="102">
                  <c:v>882.28127303519034</c:v>
                </c:pt>
                <c:pt idx="103">
                  <c:v>882.35142634303531</c:v>
                </c:pt>
                <c:pt idx="104">
                  <c:v>882.41516556729459</c:v>
                </c:pt>
                <c:pt idx="105">
                  <c:v>882.47304938352715</c:v>
                </c:pt>
                <c:pt idx="106">
                  <c:v>882.5255906636844</c:v>
                </c:pt>
                <c:pt idx="107">
                  <c:v>882.57325994232951</c:v>
                </c:pt>
                <c:pt idx="108">
                  <c:v>882.61648864940992</c:v>
                </c:pt>
                <c:pt idx="109">
                  <c:v>882.65567212242297</c:v>
                </c:pt>
                <c:pt idx="110">
                  <c:v>882.69117241040829</c:v>
                </c:pt>
                <c:pt idx="111">
                  <c:v>882.72332088176609</c:v>
                </c:pt>
                <c:pt idx="112">
                  <c:v>882.75242064745748</c:v>
                </c:pt>
                <c:pt idx="113">
                  <c:v>882.77874881068055</c:v>
                </c:pt>
                <c:pt idx="114">
                  <c:v>882.80255855365476</c:v>
                </c:pt>
                <c:pt idx="115">
                  <c:v>882.82408107167407</c:v>
                </c:pt>
                <c:pt idx="116">
                  <c:v>882.84352736412757</c:v>
                </c:pt>
                <c:pt idx="117">
                  <c:v>882.8610898917143</c:v>
                </c:pt>
                <c:pt idx="118">
                  <c:v>882.87694410862957</c:v>
                </c:pt>
                <c:pt idx="119">
                  <c:v>882.89124987804075</c:v>
                </c:pt>
                <c:pt idx="120">
                  <c:v>882.90415277873706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8FB-4501-8210-CE78556C2D6D}"/>
            </c:ext>
          </c:extLst>
        </c:ser>
        <c:ser>
          <c:idx val="2"/>
          <c:order val="2"/>
          <c:tx>
            <c:v>2 mm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 mm 2x F12'!$K$131:$K$251</c:f>
              <c:numCache>
                <c:formatCode>0</c:formatCode>
                <c:ptCount val="121"/>
                <c:pt idx="0">
                  <c:v>64.504867747651019</c:v>
                </c:pt>
                <c:pt idx="1">
                  <c:v>69.396280098103489</c:v>
                </c:pt>
                <c:pt idx="2">
                  <c:v>78.109102548197484</c:v>
                </c:pt>
                <c:pt idx="3">
                  <c:v>89.158111395265564</c:v>
                </c:pt>
                <c:pt idx="4">
                  <c:v>101.97161957272181</c:v>
                </c:pt>
                <c:pt idx="5">
                  <c:v>116.19155694456617</c:v>
                </c:pt>
                <c:pt idx="6">
                  <c:v>131.55646703072171</c:v>
                </c:pt>
                <c:pt idx="7">
                  <c:v>147.85964695662062</c:v>
                </c:pt>
                <c:pt idx="8">
                  <c:v>164.92978795968054</c:v>
                </c:pt>
                <c:pt idx="9">
                  <c:v>182.62059582311997</c:v>
                </c:pt>
                <c:pt idx="10">
                  <c:v>200.80464482177479</c:v>
                </c:pt>
                <c:pt idx="11">
                  <c:v>219.36946250515643</c:v>
                </c:pt>
                <c:pt idx="12">
                  <c:v>238.21488818660373</c:v>
                </c:pt>
                <c:pt idx="13">
                  <c:v>257.25120416768232</c:v>
                </c:pt>
                <c:pt idx="14">
                  <c:v>276.39775862689385</c:v>
                </c:pt>
                <c:pt idx="15">
                  <c:v>295.58191360466856</c:v>
                </c:pt>
                <c:pt idx="16">
                  <c:v>314.73821492394359</c:v>
                </c:pt>
                <c:pt idx="17">
                  <c:v>333.80771781011322</c:v>
                </c:pt>
                <c:pt idx="18">
                  <c:v>352.73742439596373</c:v>
                </c:pt>
                <c:pt idx="19">
                  <c:v>371.47980340144017</c:v>
                </c:pt>
                <c:pt idx="20">
                  <c:v>389.99237142053556</c:v>
                </c:pt>
                <c:pt idx="21">
                  <c:v>408.23732132784505</c:v>
                </c:pt>
                <c:pt idx="22">
                  <c:v>426.18118745106426</c:v>
                </c:pt>
                <c:pt idx="23">
                  <c:v>443.79454001955725</c:v>
                </c:pt>
                <c:pt idx="24">
                  <c:v>461.05170341533557</c:v>
                </c:pt>
                <c:pt idx="25">
                  <c:v>477.93049419164635</c:v>
                </c:pt>
                <c:pt idx="26">
                  <c:v>494.41197586278355</c:v>
                </c:pt>
                <c:pt idx="27">
                  <c:v>510.48022822499928</c:v>
                </c:pt>
                <c:pt idx="28">
                  <c:v>526.12212952304174</c:v>
                </c:pt>
                <c:pt idx="29">
                  <c:v>541.32715018555973</c:v>
                </c:pt>
                <c:pt idx="30">
                  <c:v>556.08715715468611</c:v>
                </c:pt>
                <c:pt idx="31">
                  <c:v>570.39622805846284</c:v>
                </c:pt>
                <c:pt idx="32">
                  <c:v>584.25047463958731</c:v>
                </c:pt>
                <c:pt idx="33">
                  <c:v>597.64787497501356</c:v>
                </c:pt>
                <c:pt idx="34">
                  <c:v>610.58811410916724</c:v>
                </c:pt>
                <c:pt idx="35">
                  <c:v>623.07243278699798</c:v>
                </c:pt>
                <c:pt idx="36">
                  <c:v>635.1034840179617</c:v>
                </c:pt>
                <c:pt idx="37">
                  <c:v>646.68519723291683</c:v>
                </c:pt>
                <c:pt idx="38">
                  <c:v>657.82264981634444</c:v>
                </c:pt>
                <c:pt idx="39">
                  <c:v>668.52194580898299</c:v>
                </c:pt>
                <c:pt idx="40">
                  <c:v>678.79010158301014</c:v>
                </c:pt>
                <c:pt idx="41">
                  <c:v>688.63493829482354</c:v>
                </c:pt>
                <c:pt idx="42">
                  <c:v>698.06498092064453</c:v>
                </c:pt>
                <c:pt idx="43">
                  <c:v>707.08936367839578</c:v>
                </c:pt>
                <c:pt idx="44">
                  <c:v>715.71774163645159</c:v>
                </c:pt>
                <c:pt idx="45">
                  <c:v>723.96020830637985</c:v>
                </c:pt>
                <c:pt idx="46">
                  <c:v>731.82721901322145</c:v>
                </c:pt>
                <c:pt idx="47">
                  <c:v>739.32951983337171</c:v>
                </c:pt>
                <c:pt idx="48">
                  <c:v>746.47808188711861</c:v>
                </c:pt>
                <c:pt idx="49">
                  <c:v>753.28404077038408</c:v>
                </c:pt>
                <c:pt idx="50">
                  <c:v>759.75864090842231</c:v>
                </c:pt>
                <c:pt idx="51">
                  <c:v>765.91318461314756</c:v>
                </c:pt>
                <c:pt idx="52">
                  <c:v>771.75898562549082</c:v>
                </c:pt>
                <c:pt idx="53">
                  <c:v>777.30732692467564</c:v>
                </c:pt>
                <c:pt idx="54">
                  <c:v>782.56942258758613</c:v>
                </c:pt>
                <c:pt idx="55">
                  <c:v>787.55638348343632</c:v>
                </c:pt>
                <c:pt idx="56">
                  <c:v>792.27918659169086</c:v>
                </c:pt>
                <c:pt idx="57">
                  <c:v>796.74864773461331</c:v>
                </c:pt>
                <c:pt idx="58">
                  <c:v>800.97539751983663</c:v>
                </c:pt>
                <c:pt idx="59">
                  <c:v>804.96986029295533</c:v>
                </c:pt>
                <c:pt idx="60">
                  <c:v>808.7422359052299</c:v>
                </c:pt>
                <c:pt idx="61">
                  <c:v>812.30248410701711</c:v>
                </c:pt>
                <c:pt idx="62">
                  <c:v>815.66031138347171</c:v>
                </c:pt>
                <c:pt idx="63">
                  <c:v>818.82516005529851</c:v>
                </c:pt>
                <c:pt idx="64">
                  <c:v>821.80619947383639</c:v>
                </c:pt>
                <c:pt idx="65">
                  <c:v>824.61231914647783</c:v>
                </c:pt>
                <c:pt idx="66">
                  <c:v>827.25212363531659</c:v>
                </c:pt>
                <c:pt idx="67">
                  <c:v>829.73392907888433</c:v>
                </c:pt>
                <c:pt idx="68">
                  <c:v>832.06576119392196</c:v>
                </c:pt>
                <c:pt idx="69">
                  <c:v>834.25535462119365</c:v>
                </c:pt>
                <c:pt idx="70">
                  <c:v>836.31015348642757</c:v>
                </c:pt>
                <c:pt idx="71">
                  <c:v>838.23731305448234</c:v>
                </c:pt>
                <c:pt idx="72">
                  <c:v>840.0437023617792</c:v>
                </c:pt>
                <c:pt idx="73">
                  <c:v>841.73590771885404</c:v>
                </c:pt>
                <c:pt idx="74">
                  <c:v>843.32023698158753</c:v>
                </c:pt>
                <c:pt idx="75">
                  <c:v>844.80272449619486</c:v>
                </c:pt>
                <c:pt idx="76">
                  <c:v>846.18913662941236</c:v>
                </c:pt>
                <c:pt idx="77">
                  <c:v>847.48497780148375</c:v>
                </c:pt>
                <c:pt idx="78">
                  <c:v>848.69549694550278</c:v>
                </c:pt>
                <c:pt idx="79">
                  <c:v>849.82569432240314</c:v>
                </c:pt>
                <c:pt idx="80">
                  <c:v>850.88032862639864</c:v>
                </c:pt>
                <c:pt idx="81">
                  <c:v>851.86392432095477</c:v>
                </c:pt>
                <c:pt idx="82">
                  <c:v>852.7807791504074</c:v>
                </c:pt>
                <c:pt idx="83">
                  <c:v>853.6349717771443</c:v>
                </c:pt>
                <c:pt idx="84">
                  <c:v>854.4303694988198</c:v>
                </c:pt>
                <c:pt idx="85">
                  <c:v>855.17063600438814</c:v>
                </c:pt>
                <c:pt idx="86">
                  <c:v>855.8592391318125</c:v>
                </c:pt>
                <c:pt idx="87">
                  <c:v>856.4994585941472</c:v>
                </c:pt>
                <c:pt idx="88">
                  <c:v>857.09439364429295</c:v>
                </c:pt>
                <c:pt idx="89">
                  <c:v>857.64697065210146</c:v>
                </c:pt>
                <c:pt idx="90">
                  <c:v>858.15995057066255</c:v>
                </c:pt>
                <c:pt idx="91">
                  <c:v>858.6359362715425</c:v>
                </c:pt>
                <c:pt idx="92">
                  <c:v>859.07737973147539</c:v>
                </c:pt>
                <c:pt idx="93">
                  <c:v>859.48658905553623</c:v>
                </c:pt>
                <c:pt idx="94">
                  <c:v>859.8657353241606</c:v>
                </c:pt>
                <c:pt idx="95">
                  <c:v>860.21685925352631</c:v>
                </c:pt>
                <c:pt idx="96">
                  <c:v>860.54187766078417</c:v>
                </c:pt>
                <c:pt idx="97">
                  <c:v>860.84258972743123</c:v>
                </c:pt>
                <c:pt idx="98">
                  <c:v>861.12068305576361</c:v>
                </c:pt>
                <c:pt idx="99">
                  <c:v>861.37773951483666</c:v>
                </c:pt>
                <c:pt idx="100">
                  <c:v>861.61524087371538</c:v>
                </c:pt>
                <c:pt idx="101">
                  <c:v>861.83457422100389</c:v>
                </c:pt>
                <c:pt idx="102">
                  <c:v>862.03703717074131</c:v>
                </c:pt>
                <c:pt idx="103">
                  <c:v>862.22384285571093</c:v>
                </c:pt>
                <c:pt idx="104">
                  <c:v>862.39612471007581</c:v>
                </c:pt>
                <c:pt idx="105">
                  <c:v>862.55494104400418</c:v>
                </c:pt>
                <c:pt idx="106">
                  <c:v>862.70127941361045</c:v>
                </c:pt>
                <c:pt idx="107">
                  <c:v>862.83606079010713</c:v>
                </c:pt>
                <c:pt idx="108">
                  <c:v>862.96014353255146</c:v>
                </c:pt>
                <c:pt idx="109">
                  <c:v>863.07432716898563</c:v>
                </c:pt>
                <c:pt idx="110">
                  <c:v>863.17935599111024</c:v>
                </c:pt>
                <c:pt idx="111">
                  <c:v>863.27592246791369</c:v>
                </c:pt>
                <c:pt idx="112">
                  <c:v>863.36467048390205</c:v>
                </c:pt>
                <c:pt idx="113">
                  <c:v>863.44619840774465</c:v>
                </c:pt>
                <c:pt idx="114">
                  <c:v>863.52106199727177</c:v>
                </c:pt>
                <c:pt idx="115">
                  <c:v>863.58977714684249</c:v>
                </c:pt>
                <c:pt idx="116">
                  <c:v>863.65282248314304</c:v>
                </c:pt>
                <c:pt idx="117">
                  <c:v>863.71064181547911</c:v>
                </c:pt>
                <c:pt idx="118">
                  <c:v>863.76364644660725</c:v>
                </c:pt>
                <c:pt idx="119">
                  <c:v>863.81221735009865</c:v>
                </c:pt>
                <c:pt idx="120">
                  <c:v>863.85670722015345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8FB-4501-8210-CE78556C2D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30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100"/>
      </c:valAx>
      <c:valAx>
        <c:axId val="755466559"/>
        <c:scaling>
          <c:orientation val="minMax"/>
          <c:max val="950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F12'!$C$121:$C$251</c:f>
              <c:numCache>
                <c:formatCode>0.0000</c:formatCode>
                <c:ptCount val="131"/>
                <c:pt idx="0">
                  <c:v>0.81776272795521654</c:v>
                </c:pt>
                <c:pt idx="1">
                  <c:v>0.81739991737127271</c:v>
                </c:pt>
                <c:pt idx="2">
                  <c:v>0.81630217992919019</c:v>
                </c:pt>
                <c:pt idx="3">
                  <c:v>0.81446912964908769</c:v>
                </c:pt>
                <c:pt idx="4">
                  <c:v>0.81190748622346709</c:v>
                </c:pt>
                <c:pt idx="5">
                  <c:v>0.8086290048239988</c:v>
                </c:pt>
                <c:pt idx="6">
                  <c:v>0.80464982004757968</c:v>
                </c:pt>
                <c:pt idx="7">
                  <c:v>0.79999001443181539</c:v>
                </c:pt>
                <c:pt idx="8">
                  <c:v>0.79467323804427337</c:v>
                </c:pt>
                <c:pt idx="9">
                  <c:v>0.78872633263858527</c:v>
                </c:pt>
                <c:pt idx="10">
                  <c:v>0.78217894717839864</c:v>
                </c:pt>
                <c:pt idx="11">
                  <c:v>0.69141698477535551</c:v>
                </c:pt>
                <c:pt idx="12">
                  <c:v>0.57974722156177338</c:v>
                </c:pt>
                <c:pt idx="13">
                  <c:v>0.47376846774698494</c:v>
                </c:pt>
                <c:pt idx="14">
                  <c:v>0.38481271321158667</c:v>
                </c:pt>
                <c:pt idx="15">
                  <c:v>0.31426529537194264</c:v>
                </c:pt>
                <c:pt idx="16">
                  <c:v>0.25954749748178912</c:v>
                </c:pt>
                <c:pt idx="17">
                  <c:v>0.21729077395454097</c:v>
                </c:pt>
                <c:pt idx="18">
                  <c:v>0.1845047220580745</c:v>
                </c:pt>
                <c:pt idx="19">
                  <c:v>0.15883960942250713</c:v>
                </c:pt>
                <c:pt idx="20">
                  <c:v>0.13853517194539666</c:v>
                </c:pt>
                <c:pt idx="21">
                  <c:v>0.12229521792151353</c:v>
                </c:pt>
                <c:pt idx="22">
                  <c:v>0.10916787919273165</c:v>
                </c:pt>
                <c:pt idx="23">
                  <c:v>9.845096453332039E-2</c:v>
                </c:pt>
                <c:pt idx="24">
                  <c:v>8.9622197302666018E-2</c:v>
                </c:pt>
                <c:pt idx="25">
                  <c:v>8.2289218515333482E-2</c:v>
                </c:pt>
                <c:pt idx="26">
                  <c:v>7.6154090041496453E-2</c:v>
                </c:pt>
                <c:pt idx="27">
                  <c:v>7.0988092624176866E-2</c:v>
                </c:pt>
                <c:pt idx="28">
                  <c:v>6.6613743989036925E-2</c:v>
                </c:pt>
                <c:pt idx="29">
                  <c:v>6.2891870607012595E-2</c:v>
                </c:pt>
                <c:pt idx="30">
                  <c:v>5.971222924172391E-2</c:v>
                </c:pt>
                <c:pt idx="31">
                  <c:v>5.6986638400165449E-2</c:v>
                </c:pt>
                <c:pt idx="32">
                  <c:v>5.4643899152119355E-2</c:v>
                </c:pt>
                <c:pt idx="33">
                  <c:v>5.2626003352104808E-2</c:v>
                </c:pt>
                <c:pt idx="34">
                  <c:v>5.0885277000220198E-2</c:v>
                </c:pt>
                <c:pt idx="35">
                  <c:v>4.9382209454608084E-2</c:v>
                </c:pt>
                <c:pt idx="36">
                  <c:v>4.8083790491797944E-2</c:v>
                </c:pt>
                <c:pt idx="37">
                  <c:v>4.6962226923408269E-2</c:v>
                </c:pt>
                <c:pt idx="38">
                  <c:v>4.5993945423850061E-2</c:v>
                </c:pt>
                <c:pt idx="39">
                  <c:v>4.5158812992206081E-2</c:v>
                </c:pt>
                <c:pt idx="40">
                  <c:v>4.4439524172821224E-2</c:v>
                </c:pt>
                <c:pt idx="41">
                  <c:v>4.3821116916592705E-2</c:v>
                </c:pt>
                <c:pt idx="42">
                  <c:v>4.329058823926777E-2</c:v>
                </c:pt>
                <c:pt idx="43">
                  <c:v>4.2836587637442344E-2</c:v>
                </c:pt>
                <c:pt idx="44">
                  <c:v>4.2449171265653909E-2</c:v>
                </c:pt>
                <c:pt idx="45">
                  <c:v>4.2119603657436035E-2</c:v>
                </c:pt>
                <c:pt idx="46">
                  <c:v>4.1840196642008193E-2</c:v>
                </c:pt>
                <c:pt idx="47">
                  <c:v>4.1604177316407753E-2</c:v>
                </c:pt>
                <c:pt idx="48">
                  <c:v>4.140557865750203E-2</c:v>
                </c:pt>
                <c:pt idx="49">
                  <c:v>4.123914772456231E-2</c:v>
                </c:pt>
                <c:pt idx="50">
                  <c:v>4.110026749878614E-2</c:v>
                </c:pt>
                <c:pt idx="51">
                  <c:v>4.0984889292629736E-2</c:v>
                </c:pt>
                <c:pt idx="52">
                  <c:v>4.0889473381782455E-2</c:v>
                </c:pt>
                <c:pt idx="53">
                  <c:v>4.0810936096114248E-2</c:v>
                </c:pt>
                <c:pt idx="54">
                  <c:v>4.0746602074684009E-2</c:v>
                </c:pt>
                <c:pt idx="55">
                  <c:v>4.069416076049278E-2</c:v>
                </c:pt>
                <c:pt idx="56">
                  <c:v>4.0651626496713188E-2</c:v>
                </c:pt>
                <c:pt idx="57">
                  <c:v>4.0617301799657002E-2</c:v>
                </c:pt>
                <c:pt idx="58">
                  <c:v>4.0589743535968198E-2</c:v>
                </c:pt>
                <c:pt idx="59">
                  <c:v>4.0567731833153528E-2</c:v>
                </c:pt>
                <c:pt idx="60">
                  <c:v>4.0550241613784982E-2</c:v>
                </c:pt>
                <c:pt idx="61">
                  <c:v>4.0536416674053291E-2</c:v>
                </c:pt>
                <c:pt idx="62">
                  <c:v>4.0525546235445783E-2</c:v>
                </c:pt>
                <c:pt idx="63">
                  <c:v>4.0517043891679289E-2</c:v>
                </c:pt>
                <c:pt idx="64">
                  <c:v>4.0510428857901702E-2</c:v>
                </c:pt>
                <c:pt idx="65">
                  <c:v>4.050530941053284E-2</c:v>
                </c:pt>
                <c:pt idx="66">
                  <c:v>4.0501368387619287E-2</c:v>
                </c:pt>
                <c:pt idx="67">
                  <c:v>4.0498350603730367E-2</c:v>
                </c:pt>
                <c:pt idx="68">
                  <c:v>4.0496052021712935E-2</c:v>
                </c:pt>
                <c:pt idx="69">
                  <c:v>4.0494310516720693E-2</c:v>
                </c:pt>
                <c:pt idx="70">
                  <c:v>4.0492998065882101E-2</c:v>
                </c:pt>
                <c:pt idx="71">
                  <c:v>4.0492014199375294E-2</c:v>
                </c:pt>
                <c:pt idx="72">
                  <c:v>4.0491280554869565E-2</c:v>
                </c:pt>
                <c:pt idx="73">
                  <c:v>4.049073638646486E-2</c:v>
                </c:pt>
                <c:pt idx="74">
                  <c:v>4.0490334890573659E-2</c:v>
                </c:pt>
                <c:pt idx="75">
                  <c:v>4.0490040223846821E-2</c:v>
                </c:pt>
                <c:pt idx="76">
                  <c:v>4.0489825101539451E-2</c:v>
                </c:pt>
                <c:pt idx="77">
                  <c:v>4.0489668878055184E-2</c:v>
                </c:pt>
                <c:pt idx="78">
                  <c:v>4.04895560243346E-2</c:v>
                </c:pt>
                <c:pt idx="79">
                  <c:v>4.0489474928924532E-2</c:v>
                </c:pt>
                <c:pt idx="80">
                  <c:v>4.0489416960753519E-2</c:v>
                </c:pt>
                <c:pt idx="81">
                  <c:v>4.0489375741710791E-2</c:v>
                </c:pt>
                <c:pt idx="82">
                  <c:v>4.0489346586030851E-2</c:v>
                </c:pt>
                <c:pt idx="83">
                  <c:v>4.048932607122837E-2</c:v>
                </c:pt>
                <c:pt idx="84">
                  <c:v>4.0489311711961823E-2</c:v>
                </c:pt>
                <c:pt idx="85">
                  <c:v>4.0489301713810294E-2</c:v>
                </c:pt>
                <c:pt idx="86">
                  <c:v>4.0489294788624453E-2</c:v>
                </c:pt>
                <c:pt idx="87">
                  <c:v>4.0489290016969132E-2</c:v>
                </c:pt>
                <c:pt idx="88">
                  <c:v>4.048928674631818E-2</c:v>
                </c:pt>
                <c:pt idx="89">
                  <c:v>4.0489284516197536E-2</c:v>
                </c:pt>
                <c:pt idx="90">
                  <c:v>4.0489283003496863E-2</c:v>
                </c:pt>
                <c:pt idx="91">
                  <c:v>4.048928198277002E-2</c:v>
                </c:pt>
                <c:pt idx="92">
                  <c:v>4.0489281297598517E-2</c:v>
                </c:pt>
                <c:pt idx="93">
                  <c:v>4.0489280840064298E-2</c:v>
                </c:pt>
                <c:pt idx="94">
                  <c:v>4.0489280536127263E-2</c:v>
                </c:pt>
                <c:pt idx="95">
                  <c:v>4.0489280335273208E-2</c:v>
                </c:pt>
                <c:pt idx="96">
                  <c:v>4.0489280203230109E-2</c:v>
                </c:pt>
                <c:pt idx="97">
                  <c:v>4.0489280116874624E-2</c:v>
                </c:pt>
                <c:pt idx="98">
                  <c:v>4.048928006069169E-2</c:v>
                </c:pt>
                <c:pt idx="99">
                  <c:v>4.048928002432866E-2</c:v>
                </c:pt>
                <c:pt idx="100">
                  <c:v>4.0489280000915596E-2</c:v>
                </c:pt>
                <c:pt idx="101">
                  <c:v>4.0489279985918787E-2</c:v>
                </c:pt>
                <c:pt idx="102">
                  <c:v>4.0489279976362612E-2</c:v>
                </c:pt>
                <c:pt idx="103">
                  <c:v>4.0489279970304819E-2</c:v>
                </c:pt>
                <c:pt idx="104">
                  <c:v>4.048927996648459E-2</c:v>
                </c:pt>
                <c:pt idx="105">
                  <c:v>4.0489279964087896E-2</c:v>
                </c:pt>
                <c:pt idx="106">
                  <c:v>4.0489279962592072E-2</c:v>
                </c:pt>
                <c:pt idx="107">
                  <c:v>4.0489279961663321E-2</c:v>
                </c:pt>
                <c:pt idx="108">
                  <c:v>4.0489279961089648E-2</c:v>
                </c:pt>
                <c:pt idx="109">
                  <c:v>4.0489279960737125E-2</c:v>
                </c:pt>
                <c:pt idx="110">
                  <c:v>4.0489279960521631E-2</c:v>
                </c:pt>
                <c:pt idx="111">
                  <c:v>4.0489279960390569E-2</c:v>
                </c:pt>
                <c:pt idx="112">
                  <c:v>4.0489279960311278E-2</c:v>
                </c:pt>
                <c:pt idx="113">
                  <c:v>4.0489279960263552E-2</c:v>
                </c:pt>
                <c:pt idx="114">
                  <c:v>4.0489279960234971E-2</c:v>
                </c:pt>
                <c:pt idx="115">
                  <c:v>4.048927996021795E-2</c:v>
                </c:pt>
                <c:pt idx="116">
                  <c:v>4.0489279960207868E-2</c:v>
                </c:pt>
                <c:pt idx="117">
                  <c:v>4.0489279960201914E-2</c:v>
                </c:pt>
                <c:pt idx="118">
                  <c:v>4.0489279960198424E-2</c:v>
                </c:pt>
                <c:pt idx="119">
                  <c:v>4.0489279960196391E-2</c:v>
                </c:pt>
                <c:pt idx="120">
                  <c:v>4.0489279960195211E-2</c:v>
                </c:pt>
                <c:pt idx="121">
                  <c:v>4.0489279960194524E-2</c:v>
                </c:pt>
                <c:pt idx="122">
                  <c:v>4.0489279960194136E-2</c:v>
                </c:pt>
                <c:pt idx="123">
                  <c:v>4.0489279960193914E-2</c:v>
                </c:pt>
                <c:pt idx="124">
                  <c:v>4.0489279960193782E-2</c:v>
                </c:pt>
                <c:pt idx="125">
                  <c:v>4.0489279960193712E-2</c:v>
                </c:pt>
                <c:pt idx="126">
                  <c:v>4.0489279960193671E-2</c:v>
                </c:pt>
                <c:pt idx="127">
                  <c:v>4.048927996019365E-2</c:v>
                </c:pt>
                <c:pt idx="128">
                  <c:v>4.0489279960193636E-2</c:v>
                </c:pt>
                <c:pt idx="129">
                  <c:v>4.0489279960193629E-2</c:v>
                </c:pt>
                <c:pt idx="130">
                  <c:v>4.0489279960193629E-2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46-4BA6-8F15-BB3E0628DB39}"/>
            </c:ext>
          </c:extLst>
        </c:ser>
        <c:ser>
          <c:idx val="1"/>
          <c:order val="1"/>
          <c:tx>
            <c:v>Noctua S12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 mm Noctua S12'!$C$121:$C$251</c:f>
              <c:numCache>
                <c:formatCode>0.0000</c:formatCode>
                <c:ptCount val="131"/>
                <c:pt idx="0">
                  <c:v>0.81820136168600388</c:v>
                </c:pt>
                <c:pt idx="1">
                  <c:v>0.81813547464771164</c:v>
                </c:pt>
                <c:pt idx="2">
                  <c:v>0.81788563460147468</c:v>
                </c:pt>
                <c:pt idx="3">
                  <c:v>0.81741212499083005</c:v>
                </c:pt>
                <c:pt idx="4">
                  <c:v>0.81669021060552882</c:v>
                </c:pt>
                <c:pt idx="5">
                  <c:v>0.815701662551928</c:v>
                </c:pt>
                <c:pt idx="6">
                  <c:v>0.81443235064709218</c:v>
                </c:pt>
                <c:pt idx="7">
                  <c:v>0.81287116728062103</c:v>
                </c:pt>
                <c:pt idx="8">
                  <c:v>0.8110094497602599</c:v>
                </c:pt>
                <c:pt idx="9">
                  <c:v>0.80884063333920919</c:v>
                </c:pt>
                <c:pt idx="10">
                  <c:v>0.80636002446186417</c:v>
                </c:pt>
                <c:pt idx="11">
                  <c:v>0.7644680523159374</c:v>
                </c:pt>
                <c:pt idx="12">
                  <c:v>0.69615159472268417</c:v>
                </c:pt>
                <c:pt idx="13">
                  <c:v>0.61308120723366444</c:v>
                </c:pt>
                <c:pt idx="14">
                  <c:v>0.52755676672650975</c:v>
                </c:pt>
                <c:pt idx="15">
                  <c:v>0.44812458547955153</c:v>
                </c:pt>
                <c:pt idx="16">
                  <c:v>0.37887862733643424</c:v>
                </c:pt>
                <c:pt idx="17">
                  <c:v>0.32071761387258119</c:v>
                </c:pt>
                <c:pt idx="18">
                  <c:v>0.27284064608310266</c:v>
                </c:pt>
                <c:pt idx="19">
                  <c:v>0.23379063836179642</c:v>
                </c:pt>
                <c:pt idx="20">
                  <c:v>0.20201657576686122</c:v>
                </c:pt>
                <c:pt idx="21">
                  <c:v>0.17611822755417469</c:v>
                </c:pt>
                <c:pt idx="22">
                  <c:v>0.15492199855977848</c:v>
                </c:pt>
                <c:pt idx="23">
                  <c:v>0.13748012528873901</c:v>
                </c:pt>
                <c:pt idx="24">
                  <c:v>0.12304125348527618</c:v>
                </c:pt>
                <c:pt idx="25">
                  <c:v>0.11101457117097777</c:v>
                </c:pt>
                <c:pt idx="26">
                  <c:v>0.10093647369581606</c:v>
                </c:pt>
                <c:pt idx="27">
                  <c:v>9.2442604213687954E-2</c:v>
                </c:pt>
                <c:pt idx="28">
                  <c:v>8.5245519368540759E-2</c:v>
                </c:pt>
                <c:pt idx="29">
                  <c:v>7.911728546544243E-2</c:v>
                </c:pt>
                <c:pt idx="30">
                  <c:v>7.3876082111988359E-2</c:v>
                </c:pt>
                <c:pt idx="31">
                  <c:v>6.9375943225440884E-2</c:v>
                </c:pt>
                <c:pt idx="32">
                  <c:v>6.5498907100260795E-2</c:v>
                </c:pt>
                <c:pt idx="33">
                  <c:v>6.214899881931156E-2</c:v>
                </c:pt>
                <c:pt idx="34">
                  <c:v>5.9247601248781305E-2</c:v>
                </c:pt>
                <c:pt idx="35">
                  <c:v>5.6729878269174604E-2</c:v>
                </c:pt>
                <c:pt idx="36">
                  <c:v>5.4541997177072546E-2</c:v>
                </c:pt>
                <c:pt idx="37">
                  <c:v>5.2638960365039109E-2</c:v>
                </c:pt>
                <c:pt idx="38">
                  <c:v>5.0982903750785374E-2</c:v>
                </c:pt>
                <c:pt idx="39">
                  <c:v>4.9541754736333654E-2</c:v>
                </c:pt>
                <c:pt idx="40">
                  <c:v>4.8288168746630507E-2</c:v>
                </c:pt>
                <c:pt idx="41">
                  <c:v>4.7198682942367572E-2</c:v>
                </c:pt>
                <c:pt idx="42">
                  <c:v>4.6253040266110587E-2</c:v>
                </c:pt>
                <c:pt idx="43">
                  <c:v>4.5433647858729269E-2</c:v>
                </c:pt>
                <c:pt idx="44">
                  <c:v>4.4725142031275297E-2</c:v>
                </c:pt>
                <c:pt idx="45">
                  <c:v>4.4114038102320841E-2</c:v>
                </c:pt>
                <c:pt idx="46">
                  <c:v>4.3588448035056911E-2</c:v>
                </c:pt>
                <c:pt idx="47">
                  <c:v>4.3137852320318554E-2</c:v>
                </c:pt>
                <c:pt idx="48">
                  <c:v>4.2752915240507491E-2</c:v>
                </c:pt>
                <c:pt idx="49">
                  <c:v>4.2425334731313179E-2</c:v>
                </c:pt>
                <c:pt idx="50">
                  <c:v>4.2147719694521683E-2</c:v>
                </c:pt>
                <c:pt idx="51">
                  <c:v>4.1913488925603398E-2</c:v>
                </c:pt>
                <c:pt idx="52">
                  <c:v>4.1716786891470153E-2</c:v>
                </c:pt>
                <c:pt idx="53">
                  <c:v>4.1552412488930858E-2</c:v>
                </c:pt>
                <c:pt idx="54">
                  <c:v>4.1415757675555637E-2</c:v>
                </c:pt>
                <c:pt idx="55">
                  <c:v>4.1302753519586247E-2</c:v>
                </c:pt>
                <c:pt idx="56">
                  <c:v>4.1209821781008946E-2</c:v>
                </c:pt>
                <c:pt idx="57">
                  <c:v>4.1133830621316807E-2</c:v>
                </c:pt>
                <c:pt idx="58">
                  <c:v>4.107205344977858E-2</c:v>
                </c:pt>
                <c:pt idx="59">
                  <c:v>4.102213025214374E-2</c:v>
                </c:pt>
                <c:pt idx="60">
                  <c:v>4.0982031016417189E-2</c:v>
                </c:pt>
                <c:pt idx="61">
                  <c:v>4.09500210734225E-2</c:v>
                </c:pt>
                <c:pt idx="62">
                  <c:v>4.0924628312742045E-2</c:v>
                </c:pt>
                <c:pt idx="63">
                  <c:v>4.0904612324364396E-2</c:v>
                </c:pt>
                <c:pt idx="64">
                  <c:v>4.0888935561435601E-2</c:v>
                </c:pt>
                <c:pt idx="65">
                  <c:v>4.0876736629154295E-2</c:v>
                </c:pt>
                <c:pt idx="66">
                  <c:v>4.0867305788464044E-2</c:v>
                </c:pt>
                <c:pt idx="67">
                  <c:v>4.0860062729678362E-2</c:v>
                </c:pt>
                <c:pt idx="68">
                  <c:v>4.0854536628418092E-2</c:v>
                </c:pt>
                <c:pt idx="69">
                  <c:v>4.0850348450779617E-2</c:v>
                </c:pt>
                <c:pt idx="70">
                  <c:v>4.0847195431494988E-2</c:v>
                </c:pt>
                <c:pt idx="71">
                  <c:v>4.0844837611464964E-2</c:v>
                </c:pt>
                <c:pt idx="72">
                  <c:v>4.0843086291509838E-2</c:v>
                </c:pt>
                <c:pt idx="73">
                  <c:v>4.0841794238359007E-2</c:v>
                </c:pt>
                <c:pt idx="74">
                  <c:v>4.0840847466716623E-2</c:v>
                </c:pt>
                <c:pt idx="75">
                  <c:v>4.0840158416953293E-2</c:v>
                </c:pt>
                <c:pt idx="76">
                  <c:v>4.0839660350412324E-2</c:v>
                </c:pt>
                <c:pt idx="77">
                  <c:v>4.0839302792104196E-2</c:v>
                </c:pt>
                <c:pt idx="78">
                  <c:v>4.083904786227123E-2</c:v>
                </c:pt>
                <c:pt idx="79">
                  <c:v>4.0838867352595246E-2</c:v>
                </c:pt>
                <c:pt idx="80">
                  <c:v>4.0838740418510724E-2</c:v>
                </c:pt>
                <c:pt idx="81">
                  <c:v>4.083865177519666E-2</c:v>
                </c:pt>
                <c:pt idx="82">
                  <c:v>4.0838590300587653E-2</c:v>
                </c:pt>
                <c:pt idx="83">
                  <c:v>4.0838547963616086E-2</c:v>
                </c:pt>
                <c:pt idx="84">
                  <c:v>4.0838519009505227E-2</c:v>
                </c:pt>
                <c:pt idx="85">
                  <c:v>4.0838499346072005E-2</c:v>
                </c:pt>
                <c:pt idx="86">
                  <c:v>4.0838486085587246E-2</c:v>
                </c:pt>
                <c:pt idx="87">
                  <c:v>4.0838477205797571E-2</c:v>
                </c:pt>
                <c:pt idx="88">
                  <c:v>4.0838471301319852E-2</c:v>
                </c:pt>
                <c:pt idx="89">
                  <c:v>4.083846740290413E-2</c:v>
                </c:pt>
                <c:pt idx="90">
                  <c:v>4.0838464847173975E-2</c:v>
                </c:pt>
                <c:pt idx="91">
                  <c:v>4.0838463183553025E-2</c:v>
                </c:pt>
                <c:pt idx="92">
                  <c:v>4.0838462108329719E-2</c:v>
                </c:pt>
                <c:pt idx="93">
                  <c:v>4.0838461418343783E-2</c:v>
                </c:pt>
                <c:pt idx="94">
                  <c:v>4.0838460978729819E-2</c:v>
                </c:pt>
                <c:pt idx="95">
                  <c:v>4.0838460700640164E-2</c:v>
                </c:pt>
                <c:pt idx="96">
                  <c:v>4.0838460525988517E-2</c:v>
                </c:pt>
                <c:pt idx="97">
                  <c:v>4.08384604170886E-2</c:v>
                </c:pt>
                <c:pt idx="98">
                  <c:v>4.0838460349675879E-2</c:v>
                </c:pt>
                <c:pt idx="99">
                  <c:v>4.0838460308246533E-2</c:v>
                </c:pt>
                <c:pt idx="100">
                  <c:v>4.0838460282969925E-2</c:v>
                </c:pt>
                <c:pt idx="101">
                  <c:v>4.0838460267660234E-2</c:v>
                </c:pt>
                <c:pt idx="102">
                  <c:v>4.0838460258454806E-2</c:v>
                </c:pt>
                <c:pt idx="103">
                  <c:v>4.0838460252960118E-2</c:v>
                </c:pt>
                <c:pt idx="104">
                  <c:v>4.083846024970432E-2</c:v>
                </c:pt>
                <c:pt idx="105">
                  <c:v>4.0838460247789275E-2</c:v>
                </c:pt>
                <c:pt idx="106">
                  <c:v>4.0838460246671121E-2</c:v>
                </c:pt>
                <c:pt idx="107">
                  <c:v>4.0838460246023063E-2</c:v>
                </c:pt>
                <c:pt idx="108">
                  <c:v>4.0838460245650229E-2</c:v>
                </c:pt>
                <c:pt idx="109">
                  <c:v>4.0838460245437316E-2</c:v>
                </c:pt>
                <c:pt idx="110">
                  <c:v>4.0838460245316642E-2</c:v>
                </c:pt>
                <c:pt idx="111">
                  <c:v>4.0838460245248738E-2</c:v>
                </c:pt>
                <c:pt idx="112">
                  <c:v>4.0838460245210824E-2</c:v>
                </c:pt>
                <c:pt idx="113">
                  <c:v>4.0838460245189813E-2</c:v>
                </c:pt>
                <c:pt idx="114">
                  <c:v>4.0838460245178246E-2</c:v>
                </c:pt>
                <c:pt idx="115">
                  <c:v>4.0838460245171931E-2</c:v>
                </c:pt>
                <c:pt idx="116">
                  <c:v>4.0838460245168511E-2</c:v>
                </c:pt>
                <c:pt idx="117">
                  <c:v>4.0838460245166672E-2</c:v>
                </c:pt>
                <c:pt idx="118">
                  <c:v>4.0838460245165693E-2</c:v>
                </c:pt>
                <c:pt idx="119">
                  <c:v>4.0838460245165173E-2</c:v>
                </c:pt>
                <c:pt idx="120">
                  <c:v>4.0838460245164902E-2</c:v>
                </c:pt>
                <c:pt idx="121">
                  <c:v>4.083846024516475E-2</c:v>
                </c:pt>
                <c:pt idx="122">
                  <c:v>4.083846024516468E-2</c:v>
                </c:pt>
                <c:pt idx="123">
                  <c:v>4.0838460245164646E-2</c:v>
                </c:pt>
                <c:pt idx="124">
                  <c:v>4.0838460245164625E-2</c:v>
                </c:pt>
                <c:pt idx="125">
                  <c:v>4.0838460245164618E-2</c:v>
                </c:pt>
                <c:pt idx="126">
                  <c:v>4.0838460245164611E-2</c:v>
                </c:pt>
                <c:pt idx="127">
                  <c:v>4.0838460245164604E-2</c:v>
                </c:pt>
                <c:pt idx="128">
                  <c:v>4.0838460245164604E-2</c:v>
                </c:pt>
                <c:pt idx="129">
                  <c:v>4.0838460245164604E-2</c:v>
                </c:pt>
                <c:pt idx="130">
                  <c:v>4.0838460245164604E-2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D46-4BA6-8F15-BB3E0628DB39}"/>
            </c:ext>
          </c:extLst>
        </c:ser>
        <c:ser>
          <c:idx val="2"/>
          <c:order val="2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1mm 2x F12'!$C$121:$C$251</c:f>
              <c:numCache>
                <c:formatCode>0.0000</c:formatCode>
                <c:ptCount val="131"/>
                <c:pt idx="0">
                  <c:v>0.81884365282330973</c:v>
                </c:pt>
                <c:pt idx="1">
                  <c:v>0.7936713768475373</c:v>
                </c:pt>
                <c:pt idx="2">
                  <c:v>0.76945341138631029</c:v>
                </c:pt>
                <c:pt idx="3">
                  <c:v>0.74614923889538209</c:v>
                </c:pt>
                <c:pt idx="4">
                  <c:v>0.72372020967116546</c:v>
                </c:pt>
                <c:pt idx="5">
                  <c:v>0.70212945015774519</c:v>
                </c:pt>
                <c:pt idx="6">
                  <c:v>0.68134177598534584</c:v>
                </c:pt>
                <c:pt idx="7">
                  <c:v>0.66132360948601432</c:v>
                </c:pt>
                <c:pt idx="8">
                  <c:v>0.64204290144639231</c:v>
                </c:pt>
                <c:pt idx="9">
                  <c:v>0.62346905687078946</c:v>
                </c:pt>
                <c:pt idx="10">
                  <c:v>0.6055728645403109</c:v>
                </c:pt>
                <c:pt idx="11">
                  <c:v>0.45832054496719188</c:v>
                </c:pt>
                <c:pt idx="12">
                  <c:v>0.35478483042027659</c:v>
                </c:pt>
                <c:pt idx="13">
                  <c:v>0.28068985064508828</c:v>
                </c:pt>
                <c:pt idx="14">
                  <c:v>0.22675495693736158</c:v>
                </c:pt>
                <c:pt idx="15">
                  <c:v>0.18685304734686045</c:v>
                </c:pt>
                <c:pt idx="16">
                  <c:v>0.15687660561702624</c:v>
                </c:pt>
                <c:pt idx="17">
                  <c:v>0.13403012227566885</c:v>
                </c:pt>
                <c:pt idx="18">
                  <c:v>0.11638261372112596</c:v>
                </c:pt>
                <c:pt idx="19">
                  <c:v>0.10258081177715551</c:v>
                </c:pt>
                <c:pt idx="20">
                  <c:v>9.1662868029175476E-2</c:v>
                </c:pt>
                <c:pt idx="21">
                  <c:v>8.2935741038692126E-2</c:v>
                </c:pt>
                <c:pt idx="22">
                  <c:v>7.5893442800571642E-2</c:v>
                </c:pt>
                <c:pt idx="23">
                  <c:v>7.016183020821723E-2</c:v>
                </c:pt>
                <c:pt idx="24">
                  <c:v>6.5460855819629127E-2</c:v>
                </c:pt>
                <c:pt idx="25">
                  <c:v>6.157844188673893E-2</c:v>
                </c:pt>
                <c:pt idx="26">
                  <c:v>5.8352184615706876E-2</c:v>
                </c:pt>
                <c:pt idx="27">
                  <c:v>5.565639472198692E-2</c:v>
                </c:pt>
                <c:pt idx="28">
                  <c:v>5.3392815767802047E-2</c:v>
                </c:pt>
                <c:pt idx="29">
                  <c:v>5.148390502211548E-2</c:v>
                </c:pt>
                <c:pt idx="30">
                  <c:v>4.9867918729319415E-2</c:v>
                </c:pt>
                <c:pt idx="31">
                  <c:v>4.8495280999326595E-2</c:v>
                </c:pt>
                <c:pt idx="32">
                  <c:v>4.7325874898059672E-2</c:v>
                </c:pt>
                <c:pt idx="33">
                  <c:v>4.6327002430944876E-2</c:v>
                </c:pt>
                <c:pt idx="34">
                  <c:v>4.5471834187032954E-2</c:v>
                </c:pt>
                <c:pt idx="35">
                  <c:v>4.473822065466633E-2</c:v>
                </c:pt>
                <c:pt idx="36">
                  <c:v>4.4107772999341557E-2</c:v>
                </c:pt>
                <c:pt idx="37">
                  <c:v>4.3565146301866468E-2</c:v>
                </c:pt>
                <c:pt idx="38">
                  <c:v>4.3097476167950302E-2</c:v>
                </c:pt>
                <c:pt idx="39">
                  <c:v>4.2693932455953182E-2</c:v>
                </c:pt>
                <c:pt idx="40">
                  <c:v>4.2345363140627236E-2</c:v>
                </c:pt>
                <c:pt idx="41">
                  <c:v>4.2044008078848484E-2</c:v>
                </c:pt>
                <c:pt idx="42">
                  <c:v>4.1783267391665185E-2</c:v>
                </c:pt>
                <c:pt idx="43">
                  <c:v>4.1557512831589892E-2</c:v>
                </c:pt>
                <c:pt idx="44">
                  <c:v>4.1361933221975199E-2</c:v>
                </c:pt>
                <c:pt idx="45">
                  <c:v>4.1192407090305347E-2</c:v>
                </c:pt>
                <c:pt idx="46">
                  <c:v>4.1045397150992757E-2</c:v>
                </c:pt>
                <c:pt idx="47">
                  <c:v>4.0917862456754016E-2</c:v>
                </c:pt>
                <c:pt idx="48">
                  <c:v>4.0807184925902219E-2</c:v>
                </c:pt>
                <c:pt idx="49">
                  <c:v>4.0711107635327599E-2</c:v>
                </c:pt>
                <c:pt idx="50">
                  <c:v>4.0627682796545224E-2</c:v>
                </c:pt>
                <c:pt idx="51">
                  <c:v>4.0555227742639664E-2</c:v>
                </c:pt>
                <c:pt idx="52">
                  <c:v>4.0492287575240669E-2</c:v>
                </c:pt>
                <c:pt idx="53">
                  <c:v>4.0437603373738751E-2</c:v>
                </c:pt>
                <c:pt idx="54">
                  <c:v>4.0390085069509377E-2</c:v>
                </c:pt>
                <c:pt idx="55">
                  <c:v>4.0348788247830572E-2</c:v>
                </c:pt>
                <c:pt idx="56">
                  <c:v>4.0312894268445809E-2</c:v>
                </c:pt>
                <c:pt idx="57">
                  <c:v>4.0281693199221605E-2</c:v>
                </c:pt>
                <c:pt idx="58">
                  <c:v>4.0254569141334365E-2</c:v>
                </c:pt>
                <c:pt idx="59">
                  <c:v>4.023098759295695E-2</c:v>
                </c:pt>
                <c:pt idx="60">
                  <c:v>4.0210484554642774E-2</c:v>
                </c:pt>
                <c:pt idx="61">
                  <c:v>4.0192657125972836E-2</c:v>
                </c:pt>
                <c:pt idx="62">
                  <c:v>4.0177155381454374E-2</c:v>
                </c:pt>
                <c:pt idx="63">
                  <c:v>4.0163675345645723E-2</c:v>
                </c:pt>
                <c:pt idx="64">
                  <c:v>4.0151952914225346E-2</c:v>
                </c:pt>
                <c:pt idx="65">
                  <c:v>4.0141758590172529E-2</c:v>
                </c:pt>
                <c:pt idx="66">
                  <c:v>4.0132892923140137E-2</c:v>
                </c:pt>
                <c:pt idx="67">
                  <c:v>4.0125182556091335E-2</c:v>
                </c:pt>
                <c:pt idx="68">
                  <c:v>4.0118476796832309E-2</c:v>
                </c:pt>
                <c:pt idx="69">
                  <c:v>4.0112644643606039E-2</c:v>
                </c:pt>
                <c:pt idx="70">
                  <c:v>4.0107572203745043E-2</c:v>
                </c:pt>
                <c:pt idx="71">
                  <c:v>4.0103160452784906E-2</c:v>
                </c:pt>
                <c:pt idx="72">
                  <c:v>4.0099323288636364E-2</c:v>
                </c:pt>
                <c:pt idx="73">
                  <c:v>4.009598584158925E-2</c:v>
                </c:pt>
                <c:pt idx="74">
                  <c:v>4.009308300622607E-2</c:v>
                </c:pt>
                <c:pt idx="75">
                  <c:v>4.009055816589098E-2</c:v>
                </c:pt>
                <c:pt idx="76">
                  <c:v>4.0088362084294671E-2</c:v>
                </c:pt>
                <c:pt idx="77">
                  <c:v>4.0086451942231038E-2</c:v>
                </c:pt>
                <c:pt idx="78">
                  <c:v>4.0084790500313598E-2</c:v>
                </c:pt>
                <c:pt idx="79">
                  <c:v>4.0083345371174577E-2</c:v>
                </c:pt>
                <c:pt idx="80">
                  <c:v>4.0082088386761583E-2</c:v>
                </c:pt>
                <c:pt idx="81">
                  <c:v>4.0080995048265559E-2</c:v>
                </c:pt>
                <c:pt idx="82">
                  <c:v>4.0080044047857644E-2</c:v>
                </c:pt>
                <c:pt idx="83">
                  <c:v>4.007921685283676E-2</c:v>
                </c:pt>
                <c:pt idx="84">
                  <c:v>4.0078497344027041E-2</c:v>
                </c:pt>
                <c:pt idx="85">
                  <c:v>4.0077871501333698E-2</c:v>
                </c:pt>
                <c:pt idx="86">
                  <c:v>4.0077327130297366E-2</c:v>
                </c:pt>
                <c:pt idx="87">
                  <c:v>4.007685362429414E-2</c:v>
                </c:pt>
                <c:pt idx="88">
                  <c:v>4.0076441757728079E-2</c:v>
                </c:pt>
                <c:pt idx="89">
                  <c:v>4.0076083506173088E-2</c:v>
                </c:pt>
                <c:pt idx="90">
                  <c:v>4.0075771889949124E-2</c:v>
                </c:pt>
                <c:pt idx="91">
                  <c:v>4.0075500838076213E-2</c:v>
                </c:pt>
                <c:pt idx="92">
                  <c:v>4.0075265069950725E-2</c:v>
                </c:pt>
                <c:pt idx="93">
                  <c:v>4.0075059992432764E-2</c:v>
                </c:pt>
                <c:pt idx="94">
                  <c:v>4.0074881610337211E-2</c:v>
                </c:pt>
                <c:pt idx="95">
                  <c:v>4.0074726448581462E-2</c:v>
                </c:pt>
                <c:pt idx="96">
                  <c:v>4.0074591484471303E-2</c:v>
                </c:pt>
                <c:pt idx="97">
                  <c:v>4.0074474088803991E-2</c:v>
                </c:pt>
                <c:pt idx="98">
                  <c:v>4.0074371974640713E-2</c:v>
                </c:pt>
                <c:pt idx="99">
                  <c:v>4.0074283152748587E-2</c:v>
                </c:pt>
                <c:pt idx="100">
                  <c:v>4.0074205892844474E-2</c:v>
                </c:pt>
                <c:pt idx="101">
                  <c:v>4.0074138689884541E-2</c:v>
                </c:pt>
                <c:pt idx="102">
                  <c:v>4.0074080234742453E-2</c:v>
                </c:pt>
                <c:pt idx="103">
                  <c:v>4.0074029388705509E-2</c:v>
                </c:pt>
                <c:pt idx="104">
                  <c:v>4.0073985161290279E-2</c:v>
                </c:pt>
                <c:pt idx="105">
                  <c:v>4.0073946690946986E-2</c:v>
                </c:pt>
                <c:pt idx="106">
                  <c:v>4.0073913228275436E-2</c:v>
                </c:pt>
                <c:pt idx="107">
                  <c:v>4.007388412142588E-2</c:v>
                </c:pt>
                <c:pt idx="108">
                  <c:v>4.0073858803400801E-2</c:v>
                </c:pt>
                <c:pt idx="109">
                  <c:v>4.0073836781009224E-2</c:v>
                </c:pt>
                <c:pt idx="110">
                  <c:v>4.0073817625259148E-2</c:v>
                </c:pt>
                <c:pt idx="111">
                  <c:v>4.0073800963000651E-2</c:v>
                </c:pt>
                <c:pt idx="112">
                  <c:v>4.0073786469656911E-2</c:v>
                </c:pt>
                <c:pt idx="113">
                  <c:v>4.0073773862901306E-2</c:v>
                </c:pt>
                <c:pt idx="114">
                  <c:v>4.0073762897157562E-2</c:v>
                </c:pt>
                <c:pt idx="115">
                  <c:v>4.0073753358816189E-2</c:v>
                </c:pt>
                <c:pt idx="116">
                  <c:v>4.0073745062073035E-2</c:v>
                </c:pt>
                <c:pt idx="117">
                  <c:v>4.0073737845310112E-2</c:v>
                </c:pt>
                <c:pt idx="118">
                  <c:v>4.0073731567947191E-2</c:v>
                </c:pt>
                <c:pt idx="119">
                  <c:v>4.0073726107703232E-2</c:v>
                </c:pt>
                <c:pt idx="120">
                  <c:v>4.0073721358214506E-2</c:v>
                </c:pt>
                <c:pt idx="121">
                  <c:v>4.0073717226962555E-2</c:v>
                </c:pt>
                <c:pt idx="122">
                  <c:v>4.0073713633472001E-2</c:v>
                </c:pt>
                <c:pt idx="123">
                  <c:v>4.0073710507742888E-2</c:v>
                </c:pt>
                <c:pt idx="124">
                  <c:v>4.0073707788887122E-2</c:v>
                </c:pt>
                <c:pt idx="125">
                  <c:v>4.0073705423942327E-2</c:v>
                </c:pt>
                <c:pt idx="126">
                  <c:v>4.007370336684022E-2</c:v>
                </c:pt>
                <c:pt idx="127">
                  <c:v>4.0073701577509203E-2</c:v>
                </c:pt>
                <c:pt idx="128">
                  <c:v>4.0073700021093742E-2</c:v>
                </c:pt>
                <c:pt idx="129">
                  <c:v>4.0073698667275455E-2</c:v>
                </c:pt>
                <c:pt idx="130">
                  <c:v>4.0073697489682383E-2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D46-4BA6-8F15-BB3E0628D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9500000000000007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F12'!$F$126:$F$251</c:f>
              <c:numCache>
                <c:formatCode>0.0000</c:formatCode>
                <c:ptCount val="126"/>
                <c:pt idx="0">
                  <c:v>0.58084618667173249</c:v>
                </c:pt>
                <c:pt idx="1">
                  <c:v>0.57936544933326883</c:v>
                </c:pt>
                <c:pt idx="2">
                  <c:v>0.57757130786521826</c:v>
                </c:pt>
                <c:pt idx="3">
                  <c:v>0.57546964153380131</c:v>
                </c:pt>
                <c:pt idx="4">
                  <c:v>0.57306726758714732</c:v>
                </c:pt>
                <c:pt idx="5">
                  <c:v>0.57037188695291807</c:v>
                </c:pt>
                <c:pt idx="6">
                  <c:v>0.5294958686403396</c:v>
                </c:pt>
                <c:pt idx="7">
                  <c:v>0.47167833631026301</c:v>
                </c:pt>
                <c:pt idx="8">
                  <c:v>0.40853976013196658</c:v>
                </c:pt>
                <c:pt idx="9">
                  <c:v>0.34824413589106351</c:v>
                </c:pt>
                <c:pt idx="10">
                  <c:v>0.29485404428129869</c:v>
                </c:pt>
                <c:pt idx="11">
                  <c:v>0.24952455831008202</c:v>
                </c:pt>
                <c:pt idx="12">
                  <c:v>0.21186943999380312</c:v>
                </c:pt>
                <c:pt idx="13">
                  <c:v>0.18124194991567061</c:v>
                </c:pt>
                <c:pt idx="14">
                  <c:v>0.15553872531536897</c:v>
                </c:pt>
                <c:pt idx="15">
                  <c:v>0.13503334898149055</c:v>
                </c:pt>
                <c:pt idx="16">
                  <c:v>0.11851898849024999</c:v>
                </c:pt>
                <c:pt idx="17">
                  <c:v>0.10508814227884578</c:v>
                </c:pt>
                <c:pt idx="18">
                  <c:v>9.4060178048291532E-2</c:v>
                </c:pt>
                <c:pt idx="19">
                  <c:v>8.4922795570356965E-2</c:v>
                </c:pt>
                <c:pt idx="20">
                  <c:v>7.7287760102613165E-2</c:v>
                </c:pt>
                <c:pt idx="21">
                  <c:v>7.0858358085158279E-2</c:v>
                </c:pt>
                <c:pt idx="22">
                  <c:v>6.5405726563627031E-2</c:v>
                </c:pt>
                <c:pt idx="23">
                  <c:v>6.0751666622035981E-2</c:v>
                </c:pt>
                <c:pt idx="24">
                  <c:v>5.6756124931281883E-2</c:v>
                </c:pt>
                <c:pt idx="25">
                  <c:v>5.3308021393998963E-2</c:v>
                </c:pt>
                <c:pt idx="26">
                  <c:v>5.0318478500027089E-2</c:v>
                </c:pt>
                <c:pt idx="27">
                  <c:v>4.7715782491756696E-2</c:v>
                </c:pt>
                <c:pt idx="28">
                  <c:v>4.5441601381386268E-2</c:v>
                </c:pt>
                <c:pt idx="29">
                  <c:v>4.3448121982323513E-2</c:v>
                </c:pt>
                <c:pt idx="30">
                  <c:v>4.1695864342654737E-2</c:v>
                </c:pt>
                <c:pt idx="31">
                  <c:v>4.0151999625669302E-2</c:v>
                </c:pt>
                <c:pt idx="32">
                  <c:v>3.8789045263515856E-2</c:v>
                </c:pt>
                <c:pt idx="33">
                  <c:v>3.7583845154333023E-2</c:v>
                </c:pt>
                <c:pt idx="34">
                  <c:v>3.6516766951472816E-2</c:v>
                </c:pt>
                <c:pt idx="35">
                  <c:v>3.5571065984236219E-2</c:v>
                </c:pt>
                <c:pt idx="36">
                  <c:v>3.4732378044387412E-2</c:v>
                </c:pt>
                <c:pt idx="37">
                  <c:v>3.3988312555563498E-2</c:v>
                </c:pt>
                <c:pt idx="38">
                  <c:v>3.3328124480774296E-2</c:v>
                </c:pt>
                <c:pt idx="39">
                  <c:v>3.2742448396813929E-2</c:v>
                </c:pt>
                <c:pt idx="40">
                  <c:v>3.2223081955436543E-2</c:v>
                </c:pt>
                <c:pt idx="41">
                  <c:v>3.1762808803313711E-2</c:v>
                </c:pt>
                <c:pt idx="42">
                  <c:v>3.1355253193091653E-2</c:v>
                </c:pt>
                <c:pt idx="43">
                  <c:v>3.0994760165086087E-2</c:v>
                </c:pt>
                <c:pt idx="44">
                  <c:v>3.0676296443625118E-2</c:v>
                </c:pt>
                <c:pt idx="45">
                  <c:v>3.0395368169442851E-2</c:v>
                </c:pt>
                <c:pt idx="46">
                  <c:v>3.0147952350498407E-2</c:v>
                </c:pt>
                <c:pt idx="47">
                  <c:v>2.9930439510642212E-2</c:v>
                </c:pt>
                <c:pt idx="48">
                  <c:v>2.9739585487845055E-2</c:v>
                </c:pt>
                <c:pt idx="49">
                  <c:v>2.9572470710590489E-2</c:v>
                </c:pt>
                <c:pt idx="50">
                  <c:v>2.9426465584528466E-2</c:v>
                </c:pt>
                <c:pt idx="51">
                  <c:v>2.9299200868146729E-2</c:v>
                </c:pt>
                <c:pt idx="52">
                  <c:v>2.9188542118460125E-2</c:v>
                </c:pt>
                <c:pt idx="53">
                  <c:v>2.909256745487002E-2</c:v>
                </c:pt>
                <c:pt idx="54">
                  <c:v>2.9009548028391764E-2</c:v>
                </c:pt>
                <c:pt idx="55">
                  <c:v>2.8937930699626097E-2</c:v>
                </c:pt>
                <c:pt idx="56">
                  <c:v>2.8876322526103042E-2</c:v>
                </c:pt>
                <c:pt idx="57">
                  <c:v>2.8823476740951166E-2</c:v>
                </c:pt>
                <c:pt idx="58">
                  <c:v>2.8778279972560706E-2</c:v>
                </c:pt>
                <c:pt idx="59">
                  <c:v>2.87397405108617E-2</c:v>
                </c:pt>
                <c:pt idx="60">
                  <c:v>2.8706977471549162E-2</c:v>
                </c:pt>
                <c:pt idx="61">
                  <c:v>2.8679210746364512E-2</c:v>
                </c:pt>
                <c:pt idx="62">
                  <c:v>2.8655751656547674E-2</c:v>
                </c:pt>
                <c:pt idx="63">
                  <c:v>2.8635994248875078E-2</c:v>
                </c:pt>
                <c:pt idx="64">
                  <c:v>2.86194071902874E-2</c:v>
                </c:pt>
                <c:pt idx="65">
                  <c:v>2.8605526228917492E-2</c:v>
                </c:pt>
                <c:pt idx="66">
                  <c:v>2.8593947197221335E-2</c:v>
                </c:pt>
                <c:pt idx="67">
                  <c:v>2.8584319537689837E-2</c:v>
                </c:pt>
                <c:pt idx="68">
                  <c:v>2.8576340334001797E-2</c:v>
                </c:pt>
                <c:pt idx="69">
                  <c:v>2.8569748831105864E-2</c:v>
                </c:pt>
                <c:pt idx="70">
                  <c:v>2.8564321427146305E-2</c:v>
                </c:pt>
                <c:pt idx="71">
                  <c:v>2.8559867118835333E-2</c:v>
                </c:pt>
                <c:pt idx="72">
                  <c:v>2.8556223380199697E-2</c:v>
                </c:pt>
                <c:pt idx="73">
                  <c:v>2.8553252452881966E-2</c:v>
                </c:pt>
                <c:pt idx="74">
                  <c:v>2.8550838024573744E-2</c:v>
                </c:pt>
                <c:pt idx="75">
                  <c:v>2.8548882270844674E-2</c:v>
                </c:pt>
                <c:pt idx="76">
                  <c:v>2.8547303234699204E-2</c:v>
                </c:pt>
                <c:pt idx="77">
                  <c:v>2.8546032517683239E-2</c:v>
                </c:pt>
                <c:pt idx="78">
                  <c:v>2.8545013256281049E-2</c:v>
                </c:pt>
                <c:pt idx="79">
                  <c:v>2.8544198357665855E-2</c:v>
                </c:pt>
                <c:pt idx="80">
                  <c:v>2.8543548969553363E-2</c:v>
                </c:pt>
                <c:pt idx="81">
                  <c:v>2.8543033159901907E-2</c:v>
                </c:pt>
                <c:pt idx="82">
                  <c:v>2.8542624783446068E-2</c:v>
                </c:pt>
                <c:pt idx="83">
                  <c:v>2.8542302513480389E-2</c:v>
                </c:pt>
                <c:pt idx="84">
                  <c:v>2.8542049018868445E-2</c:v>
                </c:pt>
                <c:pt idx="85">
                  <c:v>2.8541850267884368E-2</c:v>
                </c:pt>
                <c:pt idx="86">
                  <c:v>2.8541694942152678E-2</c:v>
                </c:pt>
                <c:pt idx="87">
                  <c:v>2.8541573945596234E-2</c:v>
                </c:pt>
                <c:pt idx="88">
                  <c:v>2.8541479994899265E-2</c:v>
                </c:pt>
                <c:pt idx="89">
                  <c:v>2.8541407279516626E-2</c:v>
                </c:pt>
                <c:pt idx="90">
                  <c:v>2.8541351180693411E-2</c:v>
                </c:pt>
                <c:pt idx="91">
                  <c:v>2.8541308040287018E-2</c:v>
                </c:pt>
                <c:pt idx="92">
                  <c:v>2.8541274971401357E-2</c:v>
                </c:pt>
                <c:pt idx="93">
                  <c:v>2.8541249703944709E-2</c:v>
                </c:pt>
                <c:pt idx="94">
                  <c:v>2.8541230459211395E-2</c:v>
                </c:pt>
                <c:pt idx="95">
                  <c:v>2.8541215848465491E-2</c:v>
                </c:pt>
                <c:pt idx="96">
                  <c:v>2.8541204791277603E-2</c:v>
                </c:pt>
                <c:pt idx="97">
                  <c:v>2.8541196450040763E-2</c:v>
                </c:pt>
                <c:pt idx="98">
                  <c:v>2.8541190177676191E-2</c:v>
                </c:pt>
                <c:pt idx="99">
                  <c:v>2.8541185476042497E-2</c:v>
                </c:pt>
                <c:pt idx="100">
                  <c:v>2.8541181962991238E-2</c:v>
                </c:pt>
                <c:pt idx="101">
                  <c:v>2.8541179346375831E-2</c:v>
                </c:pt>
                <c:pt idx="102">
                  <c:v>2.8541177403627774E-2</c:v>
                </c:pt>
                <c:pt idx="103">
                  <c:v>2.8541175965770767E-2</c:v>
                </c:pt>
                <c:pt idx="104">
                  <c:v>2.8541174904957479E-2</c:v>
                </c:pt>
                <c:pt idx="105">
                  <c:v>2.8541174124790424E-2</c:v>
                </c:pt>
                <c:pt idx="106">
                  <c:v>2.8541173552833882E-2</c:v>
                </c:pt>
                <c:pt idx="107">
                  <c:v>2.8541173134843268E-2</c:v>
                </c:pt>
                <c:pt idx="108">
                  <c:v>2.8541172830334791E-2</c:v>
                </c:pt>
                <c:pt idx="109">
                  <c:v>2.8541172609197044E-2</c:v>
                </c:pt>
                <c:pt idx="110">
                  <c:v>2.854117244910925E-2</c:v>
                </c:pt>
                <c:pt idx="111">
                  <c:v>2.8541172333581413E-2</c:v>
                </c:pt>
                <c:pt idx="112">
                  <c:v>2.8541172250472174E-2</c:v>
                </c:pt>
                <c:pt idx="113">
                  <c:v>2.8541172190872023E-2</c:v>
                </c:pt>
                <c:pt idx="114">
                  <c:v>2.8541172148264921E-2</c:v>
                </c:pt>
                <c:pt idx="115">
                  <c:v>2.8541172117901248E-2</c:v>
                </c:pt>
                <c:pt idx="116">
                  <c:v>2.8541172096330492E-2</c:v>
                </c:pt>
                <c:pt idx="117">
                  <c:v>2.8541172081054268E-2</c:v>
                </c:pt>
                <c:pt idx="118">
                  <c:v>2.8541172070269571E-2</c:v>
                </c:pt>
                <c:pt idx="119">
                  <c:v>2.8541172062679577E-2</c:v>
                </c:pt>
                <c:pt idx="120">
                  <c:v>2.85411720573546E-2</c:v>
                </c:pt>
                <c:pt idx="121">
                  <c:v>2.854117205363035E-2</c:v>
                </c:pt>
                <c:pt idx="122">
                  <c:v>2.8541172051033757E-2</c:v>
                </c:pt>
                <c:pt idx="123">
                  <c:v>2.854117204922902E-2</c:v>
                </c:pt>
                <c:pt idx="124">
                  <c:v>2.8541172047978555E-2</c:v>
                </c:pt>
                <c:pt idx="125">
                  <c:v>2.8541172047114826E-2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D8D-4C11-81B3-79E8237B0445}"/>
            </c:ext>
          </c:extLst>
        </c:ser>
        <c:ser>
          <c:idx val="1"/>
          <c:order val="1"/>
          <c:tx>
            <c:v>Noctua S12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 mm Noctua S12'!$F$126:$F$251</c:f>
              <c:numCache>
                <c:formatCode>0.0000</c:formatCode>
                <c:ptCount val="126"/>
                <c:pt idx="0">
                  <c:v>0.59473210581396763</c:v>
                </c:pt>
                <c:pt idx="1">
                  <c:v>0.59640246582758893</c:v>
                </c:pt>
                <c:pt idx="2">
                  <c:v>0.59785001501316171</c:v>
                </c:pt>
                <c:pt idx="3">
                  <c:v>0.59907143809701358</c:v>
                </c:pt>
                <c:pt idx="4">
                  <c:v>0.60006391882835242</c:v>
                </c:pt>
                <c:pt idx="5">
                  <c:v>0.60082515608096598</c:v>
                </c:pt>
                <c:pt idx="6">
                  <c:v>0.59559852697629445</c:v>
                </c:pt>
                <c:pt idx="7">
                  <c:v>0.56865546380143628</c:v>
                </c:pt>
                <c:pt idx="8">
                  <c:v>0.52547782182977543</c:v>
                </c:pt>
                <c:pt idx="9">
                  <c:v>0.47337931928465887</c:v>
                </c:pt>
                <c:pt idx="10">
                  <c:v>0.41896102581125311</c:v>
                </c:pt>
                <c:pt idx="11">
                  <c:v>0.36681255890488246</c:v>
                </c:pt>
                <c:pt idx="12">
                  <c:v>0.31944143625350652</c:v>
                </c:pt>
                <c:pt idx="13">
                  <c:v>0.27780203764320377</c:v>
                </c:pt>
                <c:pt idx="14">
                  <c:v>0.23892327481101261</c:v>
                </c:pt>
                <c:pt idx="15">
                  <c:v>0.20706265775033067</c:v>
                </c:pt>
                <c:pt idx="16">
                  <c:v>0.18092859984696452</c:v>
                </c:pt>
                <c:pt idx="17">
                  <c:v>0.1578235503484863</c:v>
                </c:pt>
                <c:pt idx="18">
                  <c:v>0.1387478118989654</c:v>
                </c:pt>
                <c:pt idx="19">
                  <c:v>0.12292562223286031</c:v>
                </c:pt>
                <c:pt idx="20">
                  <c:v>0.10973159566379703</c:v>
                </c:pt>
                <c:pt idx="21">
                  <c:v>9.8666759917489827E-2</c:v>
                </c:pt>
                <c:pt idx="22">
                  <c:v>8.9334586137606559E-2</c:v>
                </c:pt>
                <c:pt idx="23">
                  <c:v>8.1419981188089838E-2</c:v>
                </c:pt>
                <c:pt idx="24">
                  <c:v>7.4671972844833318E-2</c:v>
                </c:pt>
                <c:pt idx="25">
                  <c:v>6.8889886024363814E-2</c:v>
                </c:pt>
                <c:pt idx="26">
                  <c:v>6.3912490529260235E-2</c:v>
                </c:pt>
                <c:pt idx="27">
                  <c:v>5.9609552577309058E-2</c:v>
                </c:pt>
                <c:pt idx="28">
                  <c:v>5.5875279120410161E-2</c:v>
                </c:pt>
                <c:pt idx="29">
                  <c:v>5.2623231248452265E-2</c:v>
                </c:pt>
                <c:pt idx="30">
                  <c:v>4.9782369669104876E-2</c:v>
                </c:pt>
                <c:pt idx="31">
                  <c:v>4.7293970189583652E-2</c:v>
                </c:pt>
                <c:pt idx="32">
                  <c:v>4.510920787398557E-2</c:v>
                </c:pt>
                <c:pt idx="33">
                  <c:v>4.3187256157819216E-2</c:v>
                </c:pt>
                <c:pt idx="34">
                  <c:v>4.1493783820470406E-2</c:v>
                </c:pt>
                <c:pt idx="35">
                  <c:v>3.9999760597007772E-2</c:v>
                </c:pt>
                <c:pt idx="36">
                  <c:v>3.8680503330867311E-2</c:v>
                </c:pt>
                <c:pt idx="37">
                  <c:v>3.7514910538582434E-2</c:v>
                </c:pt>
                <c:pt idx="38">
                  <c:v>3.6484845335978892E-2</c:v>
                </c:pt>
                <c:pt idx="39">
                  <c:v>3.5574635824911702E-2</c:v>
                </c:pt>
                <c:pt idx="40">
                  <c:v>3.4770668987622544E-2</c:v>
                </c:pt>
                <c:pt idx="41">
                  <c:v>3.4061059427275539E-2</c:v>
                </c:pt>
                <c:pt idx="42">
                  <c:v>3.3435378335854575E-2</c:v>
                </c:pt>
                <c:pt idx="43">
                  <c:v>3.2884431169199653E-2</c:v>
                </c:pt>
                <c:pt idx="44">
                  <c:v>3.2400074891893262E-2</c:v>
                </c:pt>
                <c:pt idx="45">
                  <c:v>3.1975067493692909E-2</c:v>
                </c:pt>
                <c:pt idx="46">
                  <c:v>3.1602943903931154E-2</c:v>
                </c:pt>
                <c:pt idx="47">
                  <c:v>3.127791353927821E-2</c:v>
                </c:pt>
                <c:pt idx="48">
                  <c:v>3.0994775588667187E-2</c:v>
                </c:pt>
                <c:pt idx="49">
                  <c:v>3.0748848824682866E-2</c:v>
                </c:pt>
                <c:pt idx="50">
                  <c:v>3.0535913277606384E-2</c:v>
                </c:pt>
                <c:pt idx="51">
                  <c:v>3.0352161550578811E-2</c:v>
                </c:pt>
                <c:pt idx="52">
                  <c:v>3.0194157917900085E-2</c:v>
                </c:pt>
                <c:pt idx="53">
                  <c:v>3.0058803652793849E-2</c:v>
                </c:pt>
                <c:pt idx="54">
                  <c:v>2.9943307290373637E-2</c:v>
                </c:pt>
                <c:pt idx="55">
                  <c:v>2.9845158756246097E-2</c:v>
                </c:pt>
                <c:pt idx="56">
                  <c:v>2.9762106488127771E-2</c:v>
                </c:pt>
                <c:pt idx="57">
                  <c:v>2.9692136851469927E-2</c:v>
                </c:pt>
                <c:pt idx="58">
                  <c:v>2.963345530298802E-2</c:v>
                </c:pt>
                <c:pt idx="59">
                  <c:v>2.9584468889555553E-2</c:v>
                </c:pt>
                <c:pt idx="60">
                  <c:v>2.9543769784812764E-2</c:v>
                </c:pt>
                <c:pt idx="61">
                  <c:v>2.951011966244475E-2</c:v>
                </c:pt>
                <c:pt idx="62">
                  <c:v>2.9482434783834263E-2</c:v>
                </c:pt>
                <c:pt idx="63">
                  <c:v>2.9459771739387162E-2</c:v>
                </c:pt>
                <c:pt idx="64">
                  <c:v>2.9441313828342829E-2</c:v>
                </c:pt>
                <c:pt idx="65">
                  <c:v>2.9426358092800833E-2</c:v>
                </c:pt>
                <c:pt idx="66">
                  <c:v>2.9414303039858029E-2</c:v>
                </c:pt>
                <c:pt idx="67">
                  <c:v>2.940463709325114E-2</c:v>
                </c:pt>
                <c:pt idx="68">
                  <c:v>2.9396927814961137E-2</c:v>
                </c:pt>
                <c:pt idx="69">
                  <c:v>2.9390811930072074E-2</c:v>
                </c:pt>
                <c:pt idx="70">
                  <c:v>2.9385986176876575E-2</c:v>
                </c:pt>
                <c:pt idx="71">
                  <c:v>2.9382198990644971E-2</c:v>
                </c:pt>
                <c:pt idx="72">
                  <c:v>2.9379243015193471E-2</c:v>
                </c:pt>
                <c:pt idx="73">
                  <c:v>2.937694842264079E-2</c:v>
                </c:pt>
                <c:pt idx="74">
                  <c:v>2.9375177009438813E-2</c:v>
                </c:pt>
                <c:pt idx="75">
                  <c:v>2.9373817026493981E-2</c:v>
                </c:pt>
                <c:pt idx="76">
                  <c:v>2.9372778693276654E-2</c:v>
                </c:pt>
                <c:pt idx="77">
                  <c:v>2.9371990340327277E-2</c:v>
                </c:pt>
                <c:pt idx="78">
                  <c:v>2.9371395121416094E-2</c:v>
                </c:pt>
                <c:pt idx="79">
                  <c:v>2.9370948235571792E-2</c:v>
                </c:pt>
                <c:pt idx="80">
                  <c:v>2.9370614599960938E-2</c:v>
                </c:pt>
                <c:pt idx="81">
                  <c:v>2.9370366916828268E-2</c:v>
                </c:pt>
                <c:pt idx="82">
                  <c:v>2.9370184081047315E-2</c:v>
                </c:pt>
                <c:pt idx="83">
                  <c:v>2.9370049878944791E-2</c:v>
                </c:pt>
                <c:pt idx="84">
                  <c:v>2.936995193364985E-2</c:v>
                </c:pt>
                <c:pt idx="85">
                  <c:v>2.9369880857021486E-2</c:v>
                </c:pt>
                <c:pt idx="86">
                  <c:v>2.9369829573013043E-2</c:v>
                </c:pt>
                <c:pt idx="87">
                  <c:v>2.9369792781979088E-2</c:v>
                </c:pt>
                <c:pt idx="88">
                  <c:v>2.9369766539797646E-2</c:v>
                </c:pt>
                <c:pt idx="89">
                  <c:v>2.9369747929691672E-2</c:v>
                </c:pt>
                <c:pt idx="90">
                  <c:v>2.9369734808241958E-2</c:v>
                </c:pt>
                <c:pt idx="91">
                  <c:v>2.9369725610272322E-2</c:v>
                </c:pt>
                <c:pt idx="92">
                  <c:v>2.936971920005969E-2</c:v>
                </c:pt>
                <c:pt idx="93">
                  <c:v>2.9369714758695688E-2</c:v>
                </c:pt>
                <c:pt idx="94">
                  <c:v>2.9369711699431793E-2</c:v>
                </c:pt>
                <c:pt idx="95">
                  <c:v>2.9369709604512274E-2</c:v>
                </c:pt>
                <c:pt idx="96">
                  <c:v>2.9369708178376815E-2</c:v>
                </c:pt>
                <c:pt idx="97">
                  <c:v>2.9369707213236465E-2</c:v>
                </c:pt>
                <c:pt idx="98">
                  <c:v>2.9369706563930099E-2</c:v>
                </c:pt>
                <c:pt idx="99">
                  <c:v>2.9369706129688339E-2</c:v>
                </c:pt>
                <c:pt idx="100">
                  <c:v>2.9369705840999804E-2</c:v>
                </c:pt>
                <c:pt idx="101">
                  <c:v>2.9369705650218063E-2</c:v>
                </c:pt>
                <c:pt idx="102">
                  <c:v>2.9369705524890485E-2</c:v>
                </c:pt>
                <c:pt idx="103">
                  <c:v>2.9369705443052962E-2</c:v>
                </c:pt>
                <c:pt idx="104">
                  <c:v>2.9369705389934248E-2</c:v>
                </c:pt>
                <c:pt idx="105">
                  <c:v>2.9369705355663366E-2</c:v>
                </c:pt>
                <c:pt idx="106">
                  <c:v>2.9369705333685828E-2</c:v>
                </c:pt>
                <c:pt idx="107">
                  <c:v>2.9369705319676986E-2</c:v>
                </c:pt>
                <c:pt idx="108">
                  <c:v>2.9369705310801582E-2</c:v>
                </c:pt>
                <c:pt idx="109">
                  <c:v>2.9369705305212629E-2</c:v>
                </c:pt>
                <c:pt idx="110">
                  <c:v>2.9369705301714604E-2</c:v>
                </c:pt>
                <c:pt idx="111">
                  <c:v>2.9369705299538605E-2</c:v>
                </c:pt>
                <c:pt idx="112">
                  <c:v>2.9369705298193275E-2</c:v>
                </c:pt>
                <c:pt idx="113">
                  <c:v>2.9369705297366606E-2</c:v>
                </c:pt>
                <c:pt idx="114">
                  <c:v>2.9369705296861757E-2</c:v>
                </c:pt>
                <c:pt idx="115">
                  <c:v>2.9369705296555346E-2</c:v>
                </c:pt>
                <c:pt idx="116">
                  <c:v>2.9369705296370525E-2</c:v>
                </c:pt>
                <c:pt idx="117">
                  <c:v>2.9369705296259728E-2</c:v>
                </c:pt>
                <c:pt idx="118">
                  <c:v>2.9369705296193725E-2</c:v>
                </c:pt>
                <c:pt idx="119">
                  <c:v>2.9369705296154649E-2</c:v>
                </c:pt>
                <c:pt idx="120">
                  <c:v>2.9369705296131657E-2</c:v>
                </c:pt>
                <c:pt idx="121">
                  <c:v>2.9369705296118216E-2</c:v>
                </c:pt>
                <c:pt idx="122">
                  <c:v>2.9369705296110406E-2</c:v>
                </c:pt>
                <c:pt idx="123">
                  <c:v>2.9369705296105896E-2</c:v>
                </c:pt>
                <c:pt idx="124">
                  <c:v>2.9369705296103308E-2</c:v>
                </c:pt>
                <c:pt idx="125">
                  <c:v>2.9369705296101837E-2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D8D-4C11-81B3-79E8237B0445}"/>
            </c:ext>
          </c:extLst>
        </c:ser>
        <c:ser>
          <c:idx val="2"/>
          <c:order val="2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1mm 2x F12'!$F$126:$F$251</c:f>
              <c:numCache>
                <c:formatCode>0.0000</c:formatCode>
                <c:ptCount val="126"/>
                <c:pt idx="0">
                  <c:v>0.59130574261135604</c:v>
                </c:pt>
                <c:pt idx="1">
                  <c:v>0.57516033018664192</c:v>
                </c:pt>
                <c:pt idx="2">
                  <c:v>0.55953813722063683</c:v>
                </c:pt>
                <c:pt idx="3">
                  <c:v>0.54442496921982675</c:v>
                </c:pt>
                <c:pt idx="4">
                  <c:v>0.52980637746812664</c:v>
                </c:pt>
                <c:pt idx="5">
                  <c:v>0.5156677712304405</c:v>
                </c:pt>
                <c:pt idx="6">
                  <c:v>0.3975249557576937</c:v>
                </c:pt>
                <c:pt idx="7">
                  <c:v>0.31261276702925944</c:v>
                </c:pt>
                <c:pt idx="8">
                  <c:v>0.25068473849001172</c:v>
                </c:pt>
                <c:pt idx="9">
                  <c:v>0.20465589620830488</c:v>
                </c:pt>
                <c:pt idx="10">
                  <c:v>0.16976847198236056</c:v>
                </c:pt>
                <c:pt idx="11">
                  <c:v>0.14282760005142908</c:v>
                </c:pt>
                <c:pt idx="12">
                  <c:v>0.12166236544691225</c:v>
                </c:pt>
                <c:pt idx="13">
                  <c:v>0.10477306798424313</c:v>
                </c:pt>
                <c:pt idx="14">
                  <c:v>9.2800668510385015E-2</c:v>
                </c:pt>
                <c:pt idx="15">
                  <c:v>8.2859884149295224E-2</c:v>
                </c:pt>
                <c:pt idx="16">
                  <c:v>7.4847861404137378E-2</c:v>
                </c:pt>
                <c:pt idx="17">
                  <c:v>6.8297557835824405E-2</c:v>
                </c:pt>
                <c:pt idx="18">
                  <c:v>6.2875590263132178E-2</c:v>
                </c:pt>
                <c:pt idx="19">
                  <c:v>5.8338996611326917E-2</c:v>
                </c:pt>
                <c:pt idx="20">
                  <c:v>5.450736189434166E-2</c:v>
                </c:pt>
                <c:pt idx="21">
                  <c:v>5.1244428196570949E-2</c:v>
                </c:pt>
                <c:pt idx="22">
                  <c:v>4.8445696977220565E-2</c:v>
                </c:pt>
                <c:pt idx="23">
                  <c:v>4.6029902703315348E-2</c:v>
                </c:pt>
                <c:pt idx="24">
                  <c:v>4.3933040311877621E-2</c:v>
                </c:pt>
                <c:pt idx="25">
                  <c:v>4.2104110427323378E-2</c:v>
                </c:pt>
                <c:pt idx="26">
                  <c:v>4.050204096972311E-2</c:v>
                </c:pt>
                <c:pt idx="27">
                  <c:v>3.9093427945387206E-2</c:v>
                </c:pt>
                <c:pt idx="28">
                  <c:v>3.7850855544221171E-2</c:v>
                </c:pt>
                <c:pt idx="29">
                  <c:v>3.6751631804055024E-2</c:v>
                </c:pt>
                <c:pt idx="30">
                  <c:v>3.5776826358004464E-2</c:v>
                </c:pt>
                <c:pt idx="31">
                  <c:v>3.4910530488744963E-2</c:v>
                </c:pt>
                <c:pt idx="32">
                  <c:v>3.4139282662737469E-2</c:v>
                </c:pt>
                <c:pt idx="33">
                  <c:v>3.3451618561727708E-2</c:v>
                </c:pt>
                <c:pt idx="34">
                  <c:v>3.283771571188087E-2</c:v>
                </c:pt>
                <c:pt idx="35">
                  <c:v>3.2289110659075047E-2</c:v>
                </c:pt>
                <c:pt idx="36">
                  <c:v>3.1798472260655943E-2</c:v>
                </c:pt>
                <c:pt idx="37">
                  <c:v>3.13594187347409E-2</c:v>
                </c:pt>
                <c:pt idx="38">
                  <c:v>3.0966369086085407E-2</c:v>
                </c:pt>
                <c:pt idx="39">
                  <c:v>3.0614421727084156E-2</c:v>
                </c:pt>
                <c:pt idx="40">
                  <c:v>3.0299254752043758E-2</c:v>
                </c:pt>
                <c:pt idx="41">
                  <c:v>3.0017043555674722E-2</c:v>
                </c:pt>
                <c:pt idx="42">
                  <c:v>2.9764392421435842E-2</c:v>
                </c:pt>
                <c:pt idx="43">
                  <c:v>2.9538277419665759E-2</c:v>
                </c:pt>
                <c:pt idx="44">
                  <c:v>2.9335998505482273E-2</c:v>
                </c:pt>
                <c:pt idx="45">
                  <c:v>2.9155139133098404E-2</c:v>
                </c:pt>
                <c:pt idx="46">
                  <c:v>2.8993532036492239E-2</c:v>
                </c:pt>
                <c:pt idx="47">
                  <c:v>2.8849230088465738E-2</c:v>
                </c:pt>
                <c:pt idx="48">
                  <c:v>2.872048135755843E-2</c:v>
                </c:pt>
                <c:pt idx="49">
                  <c:v>2.8605707647440394E-2</c:v>
                </c:pt>
                <c:pt idx="50">
                  <c:v>2.850348593564957E-2</c:v>
                </c:pt>
                <c:pt idx="51">
                  <c:v>2.8412532234969312E-2</c:v>
                </c:pt>
                <c:pt idx="52">
                  <c:v>2.8331687486798075E-2</c:v>
                </c:pt>
                <c:pt idx="53">
                  <c:v>2.8259905165727545E-2</c:v>
                </c:pt>
                <c:pt idx="54">
                  <c:v>2.8196240331457997E-2</c:v>
                </c:pt>
                <c:pt idx="55">
                  <c:v>2.8139839910668863E-2</c:v>
                </c:pt>
                <c:pt idx="56">
                  <c:v>2.8089934029513926E-2</c:v>
                </c:pt>
                <c:pt idx="57">
                  <c:v>2.8045828248596222E-2</c:v>
                </c:pt>
                <c:pt idx="58">
                  <c:v>2.8006896577851579E-2</c:v>
                </c:pt>
                <c:pt idx="59">
                  <c:v>2.797257516973994E-2</c:v>
                </c:pt>
                <c:pt idx="60">
                  <c:v>2.7942356606326279E-2</c:v>
                </c:pt>
                <c:pt idx="61">
                  <c:v>2.7915784709894056E-2</c:v>
                </c:pt>
                <c:pt idx="62">
                  <c:v>2.7892449818222042E-2</c:v>
                </c:pt>
                <c:pt idx="63">
                  <c:v>2.7871984475020616E-2</c:v>
                </c:pt>
                <c:pt idx="64">
                  <c:v>2.7854059493642981E-2</c:v>
                </c:pt>
                <c:pt idx="65">
                  <c:v>2.7838380358372165E-2</c:v>
                </c:pt>
                <c:pt idx="66">
                  <c:v>2.7824683932597155E-2</c:v>
                </c:pt>
                <c:pt idx="67">
                  <c:v>2.7812735447249288E-2</c:v>
                </c:pt>
                <c:pt idx="68">
                  <c:v>2.780232574615471E-2</c:v>
                </c:pt>
                <c:pt idx="69">
                  <c:v>2.7793268767621483E-2</c:v>
                </c:pt>
                <c:pt idx="70">
                  <c:v>2.7785399243746418E-2</c:v>
                </c:pt>
                <c:pt idx="71">
                  <c:v>2.7778570600700089E-2</c:v>
                </c:pt>
                <c:pt idx="72">
                  <c:v>2.7772653044713387E-2</c:v>
                </c:pt>
                <c:pt idx="73">
                  <c:v>2.7767531819714301E-2</c:v>
                </c:pt>
                <c:pt idx="74">
                  <c:v>2.7763105623603908E-2</c:v>
                </c:pt>
                <c:pt idx="75">
                  <c:v>2.7759285171060587E-2</c:v>
                </c:pt>
                <c:pt idx="76">
                  <c:v>2.7755991891555046E-2</c:v>
                </c:pt>
                <c:pt idx="77">
                  <c:v>2.7753156751971979E-2</c:v>
                </c:pt>
                <c:pt idx="78">
                  <c:v>2.7750719193888301E-2</c:v>
                </c:pt>
                <c:pt idx="79">
                  <c:v>2.7748626176166361E-2</c:v>
                </c:pt>
                <c:pt idx="80">
                  <c:v>2.7746831314095118E-2</c:v>
                </c:pt>
                <c:pt idx="81">
                  <c:v>2.7745294106859209E-2</c:v>
                </c:pt>
                <c:pt idx="82">
                  <c:v>2.7743979245641395E-2</c:v>
                </c:pt>
                <c:pt idx="83">
                  <c:v>2.7742855995169135E-2</c:v>
                </c:pt>
                <c:pt idx="84">
                  <c:v>2.7741897642004416E-2</c:v>
                </c:pt>
                <c:pt idx="85">
                  <c:v>2.774108100334639E-2</c:v>
                </c:pt>
                <c:pt idx="86">
                  <c:v>2.774038599057E-2</c:v>
                </c:pt>
                <c:pt idx="87">
                  <c:v>2.7739795222159063E-2</c:v>
                </c:pt>
                <c:pt idx="88">
                  <c:v>2.7739293681109615E-2</c:v>
                </c:pt>
                <c:pt idx="89">
                  <c:v>2.7738868412276976E-2</c:v>
                </c:pt>
                <c:pt idx="90">
                  <c:v>2.7738508255518084E-2</c:v>
                </c:pt>
                <c:pt idx="91">
                  <c:v>2.7738203610838369E-2</c:v>
                </c:pt>
                <c:pt idx="92">
                  <c:v>2.7737946232089278E-2</c:v>
                </c:pt>
                <c:pt idx="93">
                  <c:v>2.7737729046078703E-2</c:v>
                </c:pt>
                <c:pt idx="94">
                  <c:v>2.7737545994251833E-2</c:v>
                </c:pt>
                <c:pt idx="95">
                  <c:v>2.7737391894374588E-2</c:v>
                </c:pt>
                <c:pt idx="96">
                  <c:v>2.7737262319906333E-2</c:v>
                </c:pt>
                <c:pt idx="97">
                  <c:v>2.7737153494983315E-2</c:v>
                </c:pt>
                <c:pt idx="98">
                  <c:v>2.7737062203150316E-2</c:v>
                </c:pt>
                <c:pt idx="99">
                  <c:v>2.7736985708175625E-2</c:v>
                </c:pt>
                <c:pt idx="100">
                  <c:v>2.7736921685465106E-2</c:v>
                </c:pt>
                <c:pt idx="101">
                  <c:v>2.7736868162755075E-2</c:v>
                </c:pt>
                <c:pt idx="102">
                  <c:v>2.7736823468912795E-2</c:v>
                </c:pt>
                <c:pt idx="103">
                  <c:v>2.77367861898076E-2</c:v>
                </c:pt>
                <c:pt idx="104">
                  <c:v>2.7736755130337066E-2</c:v>
                </c:pt>
                <c:pt idx="105">
                  <c:v>2.7736729281801188E-2</c:v>
                </c:pt>
                <c:pt idx="106">
                  <c:v>2.7736707793915152E-2</c:v>
                </c:pt>
                <c:pt idx="107">
                  <c:v>2.7736689950838146E-2</c:v>
                </c:pt>
                <c:pt idx="108">
                  <c:v>2.773667515067323E-2</c:v>
                </c:pt>
                <c:pt idx="109">
                  <c:v>2.773666288796198E-2</c:v>
                </c:pt>
                <c:pt idx="110">
                  <c:v>2.773665273875876E-2</c:v>
                </c:pt>
                <c:pt idx="111">
                  <c:v>2.7736644347923091E-2</c:v>
                </c:pt>
                <c:pt idx="112">
                  <c:v>2.7736637418316373E-2</c:v>
                </c:pt>
                <c:pt idx="113">
                  <c:v>2.7736631701630692E-2</c:v>
                </c:pt>
                <c:pt idx="114">
                  <c:v>2.7736626990614372E-2</c:v>
                </c:pt>
                <c:pt idx="115">
                  <c:v>2.7736623112490699E-2</c:v>
                </c:pt>
                <c:pt idx="116">
                  <c:v>2.773661992339466E-2</c:v>
                </c:pt>
                <c:pt idx="117">
                  <c:v>2.7736617303676589E-2</c:v>
                </c:pt>
                <c:pt idx="118">
                  <c:v>2.7736615153943159E-2</c:v>
                </c:pt>
                <c:pt idx="119">
                  <c:v>2.7736613391724417E-2</c:v>
                </c:pt>
                <c:pt idx="120">
                  <c:v>2.7736611948671691E-2</c:v>
                </c:pt>
                <c:pt idx="121">
                  <c:v>2.7736610768204984E-2</c:v>
                </c:pt>
                <c:pt idx="122">
                  <c:v>2.7736609803540202E-2</c:v>
                </c:pt>
                <c:pt idx="123">
                  <c:v>2.7736609016037285E-2</c:v>
                </c:pt>
                <c:pt idx="124">
                  <c:v>2.7736608373818656E-2</c:v>
                </c:pt>
                <c:pt idx="125">
                  <c:v>2.7736607850615342E-2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D8D-4C11-81B3-79E8237B04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9500000000000007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F12'!$C$121:$C$251</c:f>
              <c:numCache>
                <c:formatCode>0.0000</c:formatCode>
                <c:ptCount val="131"/>
                <c:pt idx="0">
                  <c:v>0.54126052500029787</c:v>
                </c:pt>
                <c:pt idx="1">
                  <c:v>0.53821498539356749</c:v>
                </c:pt>
                <c:pt idx="2">
                  <c:v>0.53307726027912539</c:v>
                </c:pt>
                <c:pt idx="3">
                  <c:v>0.52676686974965892</c:v>
                </c:pt>
                <c:pt idx="4">
                  <c:v>0.51963501321003325</c:v>
                </c:pt>
                <c:pt idx="5">
                  <c:v>0.51190025982120635</c:v>
                </c:pt>
                <c:pt idx="6">
                  <c:v>0.50371937741271111</c:v>
                </c:pt>
                <c:pt idx="7">
                  <c:v>0.49521270452535726</c:v>
                </c:pt>
                <c:pt idx="8">
                  <c:v>0.48647608082958022</c:v>
                </c:pt>
                <c:pt idx="9">
                  <c:v>0.47758745323258761</c:v>
                </c:pt>
                <c:pt idx="10">
                  <c:v>0.4686109764042628</c:v>
                </c:pt>
                <c:pt idx="11">
                  <c:v>0.38220044496756117</c:v>
                </c:pt>
                <c:pt idx="12">
                  <c:v>0.31175889194812284</c:v>
                </c:pt>
                <c:pt idx="13">
                  <c:v>0.25815623267278265</c:v>
                </c:pt>
                <c:pt idx="14">
                  <c:v>0.21772116784735432</c:v>
                </c:pt>
                <c:pt idx="15">
                  <c:v>0.18691024467473338</c:v>
                </c:pt>
                <c:pt idx="16">
                  <c:v>0.16305877971740529</c:v>
                </c:pt>
                <c:pt idx="17">
                  <c:v>0.14428205443115613</c:v>
                </c:pt>
                <c:pt idx="18">
                  <c:v>0.12926157050977599</c:v>
                </c:pt>
                <c:pt idx="19">
                  <c:v>0.11706856085187257</c:v>
                </c:pt>
                <c:pt idx="20">
                  <c:v>0.10703979388426065</c:v>
                </c:pt>
                <c:pt idx="21">
                  <c:v>9.869404613982706E-2</c:v>
                </c:pt>
                <c:pt idx="22">
                  <c:v>9.1676423956607314E-2</c:v>
                </c:pt>
                <c:pt idx="23">
                  <c:v>8.5721043407613898E-2</c:v>
                </c:pt>
                <c:pt idx="24">
                  <c:v>8.0625721960468466E-2</c:v>
                </c:pt>
                <c:pt idx="25">
                  <c:v>7.6234570944817559E-2</c:v>
                </c:pt>
                <c:pt idx="26">
                  <c:v>7.2425842062149373E-2</c:v>
                </c:pt>
                <c:pt idx="27">
                  <c:v>6.9103315015302758E-2</c:v>
                </c:pt>
                <c:pt idx="28">
                  <c:v>6.6190106137261381E-2</c:v>
                </c:pt>
                <c:pt idx="29">
                  <c:v>6.3624156155444964E-2</c:v>
                </c:pt>
                <c:pt idx="30">
                  <c:v>6.1354898987702862E-2</c:v>
                </c:pt>
                <c:pt idx="31">
                  <c:v>5.9340772472040622E-2</c:v>
                </c:pt>
                <c:pt idx="32">
                  <c:v>5.7547337019076369E-2</c:v>
                </c:pt>
                <c:pt idx="33">
                  <c:v>5.5945838560111191E-2</c:v>
                </c:pt>
                <c:pt idx="34">
                  <c:v>5.4512099929715958E-2</c:v>
                </c:pt>
                <c:pt idx="35">
                  <c:v>5.3225657655875593E-2</c:v>
                </c:pt>
                <c:pt idx="36">
                  <c:v>5.2069083980525496E-2</c:v>
                </c:pt>
                <c:pt idx="37">
                  <c:v>5.102745002327843E-2</c:v>
                </c:pt>
                <c:pt idx="38">
                  <c:v>5.00878974589559E-2</c:v>
                </c:pt>
                <c:pt idx="39">
                  <c:v>4.9239294326270576E-2</c:v>
                </c:pt>
                <c:pt idx="40">
                  <c:v>4.8471956581001951E-2</c:v>
                </c:pt>
                <c:pt idx="41">
                  <c:v>4.7777421408676787E-2</c:v>
                </c:pt>
                <c:pt idx="42">
                  <c:v>4.7148261572663427E-2</c:v>
                </c:pt>
                <c:pt idx="43">
                  <c:v>4.6577932510411639E-2</c:v>
                </c:pt>
                <c:pt idx="44">
                  <c:v>4.6060645726644027E-2</c:v>
                </c:pt>
                <c:pt idx="45">
                  <c:v>4.5591263426633361E-2</c:v>
                </c:pt>
                <c:pt idx="46">
                  <c:v>4.5165210399510561E-2</c:v>
                </c:pt>
                <c:pt idx="47">
                  <c:v>4.4778399983617524E-2</c:v>
                </c:pt>
                <c:pt idx="48">
                  <c:v>4.4427171583729497E-2</c:v>
                </c:pt>
                <c:pt idx="49">
                  <c:v>4.4108237708059411E-2</c:v>
                </c:pt>
                <c:pt idx="50">
                  <c:v>4.3818638884370181E-2</c:v>
                </c:pt>
                <c:pt idx="51">
                  <c:v>4.3555705123949066E-2</c:v>
                </c:pt>
                <c:pt idx="52">
                  <c:v>4.331702284822174E-2</c:v>
                </c:pt>
                <c:pt idx="53">
                  <c:v>4.3100406389468819E-2</c:v>
                </c:pt>
                <c:pt idx="54">
                  <c:v>4.290387333517677E-2</c:v>
                </c:pt>
                <c:pt idx="55">
                  <c:v>4.2725623113223428E-2</c:v>
                </c:pt>
                <c:pt idx="56">
                  <c:v>4.2564018318704447E-2</c:v>
                </c:pt>
                <c:pt idx="57">
                  <c:v>4.2417568367661952E-2</c:v>
                </c:pt>
                <c:pt idx="58">
                  <c:v>4.2284915132109691E-2</c:v>
                </c:pt>
                <c:pt idx="59">
                  <c:v>4.2164820267562464E-2</c:v>
                </c:pt>
                <c:pt idx="60">
                  <c:v>4.2056153991133889E-2</c:v>
                </c:pt>
                <c:pt idx="61">
                  <c:v>4.1957885107038823E-2</c:v>
                </c:pt>
                <c:pt idx="62">
                  <c:v>4.186907210851494E-2</c:v>
                </c:pt>
                <c:pt idx="63">
                  <c:v>4.1788855211952525E-2</c:v>
                </c:pt>
                <c:pt idx="64">
                  <c:v>4.1716449201352521E-2</c:v>
                </c:pt>
                <c:pt idx="65">
                  <c:v>4.1651136979893685E-2</c:v>
                </c:pt>
                <c:pt idx="66">
                  <c:v>4.159226374100914E-2</c:v>
                </c:pt>
                <c:pt idx="67">
                  <c:v>4.1539231684464765E-2</c:v>
                </c:pt>
                <c:pt idx="68">
                  <c:v>4.1491495213917248E-2</c:v>
                </c:pt>
                <c:pt idx="69">
                  <c:v>4.1448556561655261E-2</c:v>
                </c:pt>
                <c:pt idx="70">
                  <c:v>4.1409961793980363E-2</c:v>
                </c:pt>
                <c:pt idx="71">
                  <c:v>4.1375297157203277E-2</c:v>
                </c:pt>
                <c:pt idx="72">
                  <c:v>4.1344185729715502E-2</c:v>
                </c:pt>
                <c:pt idx="73">
                  <c:v>4.1316284350211757E-2</c:v>
                </c:pt>
                <c:pt idx="74">
                  <c:v>4.1291280796025794E-2</c:v>
                </c:pt>
                <c:pt idx="75">
                  <c:v>4.1268891188817769E-2</c:v>
                </c:pt>
                <c:pt idx="76">
                  <c:v>4.1248857607614632E-2</c:v>
                </c:pt>
                <c:pt idx="77">
                  <c:v>4.1230945891539382E-2</c:v>
                </c:pt>
                <c:pt idx="78">
                  <c:v>4.1214943616540559E-2</c:v>
                </c:pt>
                <c:pt idx="79">
                  <c:v>4.1200658232109652E-2</c:v>
                </c:pt>
                <c:pt idx="80">
                  <c:v>4.1187915345400644E-2</c:v>
                </c:pt>
                <c:pt idx="81">
                  <c:v>4.1176557141385198E-2</c:v>
                </c:pt>
                <c:pt idx="82">
                  <c:v>4.1166440928723493E-2</c:v>
                </c:pt>
                <c:pt idx="83">
                  <c:v>4.1157437801934614E-2</c:v>
                </c:pt>
                <c:pt idx="84">
                  <c:v>4.1149431411235921E-2</c:v>
                </c:pt>
                <c:pt idx="85">
                  <c:v>4.1142316832108339E-2</c:v>
                </c:pt>
                <c:pt idx="86">
                  <c:v>4.1135999527251096E-2</c:v>
                </c:pt>
                <c:pt idx="87">
                  <c:v>4.1130394394129015E-2</c:v>
                </c:pt>
                <c:pt idx="88">
                  <c:v>4.112542489179942E-2</c:v>
                </c:pt>
                <c:pt idx="89">
                  <c:v>4.1121022241143321E-2</c:v>
                </c:pt>
                <c:pt idx="90">
                  <c:v>4.1117124693024608E-2</c:v>
                </c:pt>
                <c:pt idx="91">
                  <c:v>4.1113676859267208E-2</c:v>
                </c:pt>
                <c:pt idx="92">
                  <c:v>4.1110629101679015E-2</c:v>
                </c:pt>
                <c:pt idx="93">
                  <c:v>4.1107936974665971E-2</c:v>
                </c:pt>
                <c:pt idx="94">
                  <c:v>4.1105560717274232E-2</c:v>
                </c:pt>
                <c:pt idx="95">
                  <c:v>4.1103464790773911E-2</c:v>
                </c:pt>
                <c:pt idx="96">
                  <c:v>4.1101617458157678E-2</c:v>
                </c:pt>
                <c:pt idx="97">
                  <c:v>4.1099990402172284E-2</c:v>
                </c:pt>
                <c:pt idx="98">
                  <c:v>4.1098558378732108E-2</c:v>
                </c:pt>
                <c:pt idx="99">
                  <c:v>4.1097298902782277E-2</c:v>
                </c:pt>
                <c:pt idx="100">
                  <c:v>4.10961919638856E-2</c:v>
                </c:pt>
                <c:pt idx="101">
                  <c:v>4.1095219769002433E-2</c:v>
                </c:pt>
                <c:pt idx="102">
                  <c:v>4.1094366510117157E-2</c:v>
                </c:pt>
                <c:pt idx="103">
                  <c:v>4.10936181545387E-2</c:v>
                </c:pt>
                <c:pt idx="104">
                  <c:v>4.1092962255866748E-2</c:v>
                </c:pt>
                <c:pt idx="105">
                  <c:v>4.1092387783769078E-2</c:v>
                </c:pt>
                <c:pt idx="106">
                  <c:v>4.109188497086104E-2</c:v>
                </c:pt>
                <c:pt idx="107">
                  <c:v>4.1091445175113601E-2</c:v>
                </c:pt>
                <c:pt idx="108">
                  <c:v>4.1091060756344167E-2</c:v>
                </c:pt>
                <c:pt idx="109">
                  <c:v>4.109072496546308E-2</c:v>
                </c:pt>
                <c:pt idx="110">
                  <c:v>4.1090431845259942E-2</c:v>
                </c:pt>
                <c:pt idx="111">
                  <c:v>4.1090176141617293E-2</c:v>
                </c:pt>
                <c:pt idx="112">
                  <c:v>4.1089953224134987E-2</c:v>
                </c:pt>
                <c:pt idx="113">
                  <c:v>4.1089759015238252E-2</c:v>
                </c:pt>
                <c:pt idx="114">
                  <c:v>4.108958992692438E-2</c:v>
                </c:pt>
                <c:pt idx="115">
                  <c:v>4.108944280437974E-2</c:v>
                </c:pt>
                <c:pt idx="116">
                  <c:v>4.1089314875768869E-2</c:v>
                </c:pt>
                <c:pt idx="117">
                  <c:v>4.1089203707562236E-2</c:v>
                </c:pt>
                <c:pt idx="118">
                  <c:v>4.1089107164828997E-2</c:v>
                </c:pt>
                <c:pt idx="119">
                  <c:v>4.1089023375975371E-2</c:v>
                </c:pt>
                <c:pt idx="120">
                  <c:v>4.1088950701459639E-2</c:v>
                </c:pt>
                <c:pt idx="121">
                  <c:v>4.1088887706060333E-2</c:v>
                </c:pt>
                <c:pt idx="122">
                  <c:v>4.1088833134315973E-2</c:v>
                </c:pt>
                <c:pt idx="123">
                  <c:v>4.1088785888792952E-2</c:v>
                </c:pt>
                <c:pt idx="124">
                  <c:v>4.1088745010872618E-2</c:v>
                </c:pt>
                <c:pt idx="125">
                  <c:v>4.1088709663780212E-2</c:v>
                </c:pt>
                <c:pt idx="126">
                  <c:v>4.1088679117606983E-2</c:v>
                </c:pt>
                <c:pt idx="127">
                  <c:v>4.1088652736102398E-2</c:v>
                </c:pt>
                <c:pt idx="128">
                  <c:v>4.1088629965037149E-2</c:v>
                </c:pt>
                <c:pt idx="129">
                  <c:v>4.1088610321958569E-2</c:v>
                </c:pt>
                <c:pt idx="130">
                  <c:v>4.108859338717924E-2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1"/>
          <c:order val="1"/>
          <c:tx>
            <c:v>Noctua S12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Noctua S12'!$C$121:$C$251</c:f>
              <c:numCache>
                <c:formatCode>0.0000</c:formatCode>
                <c:ptCount val="131"/>
                <c:pt idx="0">
                  <c:v>0.49493744370651371</c:v>
                </c:pt>
                <c:pt idx="1">
                  <c:v>0.49468471322845475</c:v>
                </c:pt>
                <c:pt idx="2">
                  <c:v>0.49404919704286393</c:v>
                </c:pt>
                <c:pt idx="3">
                  <c:v>0.49308687035098725</c:v>
                </c:pt>
                <c:pt idx="4">
                  <c:v>0.49182612612646942</c:v>
                </c:pt>
                <c:pt idx="5">
                  <c:v>0.49028756933477669</c:v>
                </c:pt>
                <c:pt idx="6">
                  <c:v>0.48848821578157547</c:v>
                </c:pt>
                <c:pt idx="7">
                  <c:v>0.48644311804565765</c:v>
                </c:pt>
                <c:pt idx="8">
                  <c:v>0.48416614238493544</c:v>
                </c:pt>
                <c:pt idx="9">
                  <c:v>0.48167038333091472</c:v>
                </c:pt>
                <c:pt idx="10">
                  <c:v>0.47896839869706764</c:v>
                </c:pt>
                <c:pt idx="11">
                  <c:v>0.44314182289688026</c:v>
                </c:pt>
                <c:pt idx="12">
                  <c:v>0.3983138469628052</c:v>
                </c:pt>
                <c:pt idx="13">
                  <c:v>0.35206893312755116</c:v>
                </c:pt>
                <c:pt idx="14">
                  <c:v>0.30880748685381854</c:v>
                </c:pt>
                <c:pt idx="15">
                  <c:v>0.27046488055955703</c:v>
                </c:pt>
                <c:pt idx="16">
                  <c:v>0.23747762920211835</c:v>
                </c:pt>
                <c:pt idx="17">
                  <c:v>0.20953148358434881</c:v>
                </c:pt>
                <c:pt idx="18">
                  <c:v>0.18601542913389502</c:v>
                </c:pt>
                <c:pt idx="19">
                  <c:v>0.16625749617993402</c:v>
                </c:pt>
                <c:pt idx="20">
                  <c:v>0.14963081010688745</c:v>
                </c:pt>
                <c:pt idx="21">
                  <c:v>0.13559167613742348</c:v>
                </c:pt>
                <c:pt idx="22">
                  <c:v>0.1236855025602419</c:v>
                </c:pt>
                <c:pt idx="23">
                  <c:v>0.11353927848431071</c:v>
                </c:pt>
                <c:pt idx="24">
                  <c:v>0.1048496768485076</c:v>
                </c:pt>
                <c:pt idx="25">
                  <c:v>9.7370840567226849E-2</c:v>
                </c:pt>
                <c:pt idx="26">
                  <c:v>9.0903450568777106E-2</c:v>
                </c:pt>
                <c:pt idx="27">
                  <c:v>8.528553349160034E-2</c:v>
                </c:pt>
                <c:pt idx="28">
                  <c:v>8.0384976568369876E-2</c:v>
                </c:pt>
                <c:pt idx="29">
                  <c:v>7.6093535593724393E-2</c:v>
                </c:pt>
                <c:pt idx="30">
                  <c:v>7.2322079351373955E-2</c:v>
                </c:pt>
                <c:pt idx="31">
                  <c:v>6.8996828967126889E-2</c:v>
                </c:pt>
                <c:pt idx="32">
                  <c:v>6.6056385508522261E-2</c:v>
                </c:pt>
                <c:pt idx="33">
                  <c:v>6.3449377112861943E-2</c:v>
                </c:pt>
                <c:pt idx="34">
                  <c:v>6.1132591372927779E-2</c:v>
                </c:pt>
                <c:pt idx="35">
                  <c:v>5.9069487608341339E-2</c:v>
                </c:pt>
                <c:pt idx="36">
                  <c:v>5.72290069337777E-2</c:v>
                </c:pt>
                <c:pt idx="37">
                  <c:v>5.5584616379391216E-2</c:v>
                </c:pt>
                <c:pt idx="38">
                  <c:v>5.411353759173889E-2</c:v>
                </c:pt>
                <c:pt idx="39">
                  <c:v>5.279612167480556E-2</c:v>
                </c:pt>
                <c:pt idx="40">
                  <c:v>5.1615340231041605E-2</c:v>
                </c:pt>
                <c:pt idx="41">
                  <c:v>5.0556369208282298E-2</c:v>
                </c:pt>
                <c:pt idx="42">
                  <c:v>4.9606247204296655E-2</c:v>
                </c:pt>
                <c:pt idx="43">
                  <c:v>4.8753593778331279E-2</c:v>
                </c:pt>
                <c:pt idx="44">
                  <c:v>4.7988376338157196E-2</c:v>
                </c:pt>
                <c:pt idx="45">
                  <c:v>4.7301716517633235E-2</c:v>
                </c:pt>
                <c:pt idx="46">
                  <c:v>4.6685728790326571E-2</c:v>
                </c:pt>
                <c:pt idx="47">
                  <c:v>4.6133385498492219E-2</c:v>
                </c:pt>
                <c:pt idx="48">
                  <c:v>4.5638403604508881E-2</c:v>
                </c:pt>
                <c:pt idx="49">
                  <c:v>4.5195149362987165E-2</c:v>
                </c:pt>
                <c:pt idx="50">
                  <c:v>4.4798557819217703E-2</c:v>
                </c:pt>
                <c:pt idx="51">
                  <c:v>4.4444064604070466E-2</c:v>
                </c:pt>
                <c:pt idx="52">
                  <c:v>4.4127547948165355E-2</c:v>
                </c:pt>
                <c:pt idx="53">
                  <c:v>4.3845279203233521E-2</c:v>
                </c:pt>
                <c:pt idx="54">
                  <c:v>4.3593880454724482E-2</c:v>
                </c:pt>
                <c:pt idx="55">
                  <c:v>4.3370288051337261E-2</c:v>
                </c:pt>
                <c:pt idx="56">
                  <c:v>4.3171721075477211E-2</c:v>
                </c:pt>
                <c:pt idx="57">
                  <c:v>4.2995653942379829E-2</c:v>
                </c:pt>
                <c:pt idx="58">
                  <c:v>4.2839792451583425E-2</c:v>
                </c:pt>
                <c:pt idx="59">
                  <c:v>4.2702052727857362E-2</c:v>
                </c:pt>
                <c:pt idx="60">
                  <c:v>4.258054258373143E-2</c:v>
                </c:pt>
                <c:pt idx="61">
                  <c:v>4.2473544915656511E-2</c:v>
                </c:pt>
                <c:pt idx="62">
                  <c:v>4.2379502813098435E-2</c:v>
                </c:pt>
                <c:pt idx="63">
                  <c:v>4.229700611654294E-2</c:v>
                </c:pt>
                <c:pt idx="64">
                  <c:v>4.2224779208079898E-2</c:v>
                </c:pt>
                <c:pt idx="65">
                  <c:v>4.2161669858248325E-2</c:v>
                </c:pt>
                <c:pt idx="66">
                  <c:v>4.2106638986236636E-2</c:v>
                </c:pt>
                <c:pt idx="67">
                  <c:v>4.2058751218249979E-2</c:v>
                </c:pt>
                <c:pt idx="68">
                  <c:v>4.201716615165231E-2</c:v>
                </c:pt>
                <c:pt idx="69">
                  <c:v>4.1981130251038772E-2</c:v>
                </c:pt>
                <c:pt idx="70">
                  <c:v>4.1949969317290996E-2</c:v>
                </c:pt>
                <c:pt idx="71">
                  <c:v>4.1923081482446535E-2</c:v>
                </c:pt>
                <c:pt idx="72">
                  <c:v>4.1899930692353898E-2</c:v>
                </c:pt>
                <c:pt idx="73">
                  <c:v>4.1880040646019426E-2</c:v>
                </c:pt>
                <c:pt idx="74">
                  <c:v>4.1862989165669218E-2</c:v>
                </c:pt>
                <c:pt idx="75">
                  <c:v>4.1848402975196874E-2</c:v>
                </c:pt>
                <c:pt idx="76">
                  <c:v>4.1835952867152519E-2</c:v>
                </c:pt>
                <c:pt idx="77">
                  <c:v>4.1825349240018059E-2</c:v>
                </c:pt>
                <c:pt idx="78">
                  <c:v>4.1816337988439825E-2</c:v>
                </c:pt>
                <c:pt idx="79">
                  <c:v>4.1808696729546228E-2</c:v>
                </c:pt>
                <c:pt idx="80">
                  <c:v>4.1802231348626769E-2</c:v>
                </c:pt>
                <c:pt idx="81">
                  <c:v>4.179677284741927E-2</c:v>
                </c:pt>
                <c:pt idx="82">
                  <c:v>4.1792174478146704E-2</c:v>
                </c:pt>
                <c:pt idx="83">
                  <c:v>4.1788309146339742E-2</c:v>
                </c:pt>
                <c:pt idx="84">
                  <c:v>4.1785067065431614E-2</c:v>
                </c:pt>
                <c:pt idx="85">
                  <c:v>4.1782353646153667E-2</c:v>
                </c:pt>
                <c:pt idx="86">
                  <c:v>4.1780087603915224E-2</c:v>
                </c:pt>
                <c:pt idx="87">
                  <c:v>4.1778199267627963E-2</c:v>
                </c:pt>
                <c:pt idx="88">
                  <c:v>4.1776629073832505E-2</c:v>
                </c:pt>
                <c:pt idx="89">
                  <c:v>4.1775326230496145E-2</c:v>
                </c:pt>
                <c:pt idx="90">
                  <c:v>4.1774247535461516E-2</c:v>
                </c:pt>
                <c:pt idx="91">
                  <c:v>4.1773356335222681E-2</c:v>
                </c:pt>
                <c:pt idx="92">
                  <c:v>4.1772621610468047E-2</c:v>
                </c:pt>
                <c:pt idx="93">
                  <c:v>4.1772017175642745E-2</c:v>
                </c:pt>
                <c:pt idx="94">
                  <c:v>4.1771520980627946E-2</c:v>
                </c:pt>
                <c:pt idx="95">
                  <c:v>4.1771114503495646E-2</c:v>
                </c:pt>
                <c:pt idx="96">
                  <c:v>4.1770782224159475E-2</c:v>
                </c:pt>
                <c:pt idx="97">
                  <c:v>4.1770511169592864E-2</c:v>
                </c:pt>
                <c:pt idx="98">
                  <c:v>4.1770290522113868E-2</c:v>
                </c:pt>
                <c:pt idx="99">
                  <c:v>4.177011128303345E-2</c:v>
                </c:pt>
                <c:pt idx="100">
                  <c:v>4.1769965984722553E-2</c:v>
                </c:pt>
                <c:pt idx="101">
                  <c:v>4.1769848444869619E-2</c:v>
                </c:pt>
                <c:pt idx="102">
                  <c:v>4.1769753557369088E-2</c:v>
                </c:pt>
                <c:pt idx="103">
                  <c:v>4.1769677114902426E-2</c:v>
                </c:pt>
                <c:pt idx="104">
                  <c:v>4.176961565884417E-2</c:v>
                </c:pt>
                <c:pt idx="105">
                  <c:v>4.1769566352647877E-2</c:v>
                </c:pt>
                <c:pt idx="106">
                  <c:v>4.1769526875340794E-2</c:v>
                </c:pt>
                <c:pt idx="107">
                  <c:v>4.1769495332183999E-2</c:v>
                </c:pt>
                <c:pt idx="108">
                  <c:v>4.1769470179938518E-2</c:v>
                </c:pt>
                <c:pt idx="109">
                  <c:v>4.1769450164520418E-2</c:v>
                </c:pt>
                <c:pt idx="110">
                  <c:v>4.1769434269131774E-2</c:v>
                </c:pt>
                <c:pt idx="111">
                  <c:v>4.1769421671222808E-2</c:v>
                </c:pt>
                <c:pt idx="112">
                  <c:v>4.176941170687621E-2</c:v>
                </c:pt>
                <c:pt idx="113">
                  <c:v>4.1769403841411097E-2</c:v>
                </c:pt>
                <c:pt idx="114">
                  <c:v>4.1769397645183497E-2</c:v>
                </c:pt>
                <c:pt idx="115">
                  <c:v>4.1769392773716163E-2</c:v>
                </c:pt>
                <c:pt idx="116">
                  <c:v>4.1769388951424825E-2</c:v>
                </c:pt>
                <c:pt idx="117">
                  <c:v>4.1769385958323753E-2</c:v>
                </c:pt>
                <c:pt idx="118">
                  <c:v>4.1769383619192468E-2</c:v>
                </c:pt>
                <c:pt idx="119">
                  <c:v>4.1769381794769987E-2</c:v>
                </c:pt>
                <c:pt idx="120">
                  <c:v>4.1769380374614848E-2</c:v>
                </c:pt>
                <c:pt idx="121">
                  <c:v>4.1769379271330037E-2</c:v>
                </c:pt>
                <c:pt idx="122">
                  <c:v>4.1769378415903204E-2</c:v>
                </c:pt>
                <c:pt idx="123">
                  <c:v>4.1769377753956019E-2</c:v>
                </c:pt>
                <c:pt idx="124">
                  <c:v>4.1769377242732421E-2</c:v>
                </c:pt>
                <c:pt idx="125">
                  <c:v>4.1769376848686042E-2</c:v>
                </c:pt>
                <c:pt idx="126">
                  <c:v>4.176937654555217E-2</c:v>
                </c:pt>
                <c:pt idx="127">
                  <c:v>4.1769376312810545E-2</c:v>
                </c:pt>
                <c:pt idx="128">
                  <c:v>4.1769376134462723E-2</c:v>
                </c:pt>
                <c:pt idx="129">
                  <c:v>4.1769375998061749E-2</c:v>
                </c:pt>
                <c:pt idx="130">
                  <c:v>4.176937589394402E-2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339-4F46-87EB-A22617451B91}"/>
            </c:ext>
          </c:extLst>
        </c:ser>
        <c:ser>
          <c:idx val="2"/>
          <c:order val="2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1,5 mm 2x F12'!$C$121:$C$251</c:f>
              <c:numCache>
                <c:formatCode>0.0000</c:formatCode>
                <c:ptCount val="131"/>
                <c:pt idx="0">
                  <c:v>0.5478488503419342</c:v>
                </c:pt>
                <c:pt idx="1">
                  <c:v>0.54125168849846972</c:v>
                </c:pt>
                <c:pt idx="2">
                  <c:v>0.53151587513062515</c:v>
                </c:pt>
                <c:pt idx="3">
                  <c:v>0.52039517595257567</c:v>
                </c:pt>
                <c:pt idx="4">
                  <c:v>0.50849985167618883</c:v>
                </c:pt>
                <c:pt idx="5">
                  <c:v>0.49618340884827966</c:v>
                </c:pt>
                <c:pt idx="6">
                  <c:v>0.48367953575241812</c:v>
                </c:pt>
                <c:pt idx="7">
                  <c:v>0.47115181243034748</c:v>
                </c:pt>
                <c:pt idx="8">
                  <c:v>0.45871775908845536</c:v>
                </c:pt>
                <c:pt idx="9">
                  <c:v>0.44646256040864019</c:v>
                </c:pt>
                <c:pt idx="10">
                  <c:v>0.43444777527486644</c:v>
                </c:pt>
                <c:pt idx="11">
                  <c:v>0.33243428246690826</c:v>
                </c:pt>
                <c:pt idx="12">
                  <c:v>0.26183397442542489</c:v>
                </c:pt>
                <c:pt idx="13">
                  <c:v>0.21316306055034837</c:v>
                </c:pt>
                <c:pt idx="14">
                  <c:v>0.17863057612360658</c:v>
                </c:pt>
                <c:pt idx="15">
                  <c:v>0.15332712285498454</c:v>
                </c:pt>
                <c:pt idx="16">
                  <c:v>0.13423459045526748</c:v>
                </c:pt>
                <c:pt idx="17">
                  <c:v>0.1194593371490837</c:v>
                </c:pt>
                <c:pt idx="18">
                  <c:v>0.10777639342029552</c:v>
                </c:pt>
                <c:pt idx="19">
                  <c:v>9.8368193850273566E-2</c:v>
                </c:pt>
                <c:pt idx="20">
                  <c:v>9.0672946446415437E-2</c:v>
                </c:pt>
                <c:pt idx="21">
                  <c:v>8.4294314780802237E-2</c:v>
                </c:pt>
                <c:pt idx="22">
                  <c:v>7.89460316118855E-2</c:v>
                </c:pt>
                <c:pt idx="23">
                  <c:v>7.4416948163738575E-2</c:v>
                </c:pt>
                <c:pt idx="24">
                  <c:v>7.0548379338376779E-2</c:v>
                </c:pt>
                <c:pt idx="25">
                  <c:v>6.7219052227273118E-2</c:v>
                </c:pt>
                <c:pt idx="26">
                  <c:v>6.4334878478772881E-2</c:v>
                </c:pt>
                <c:pt idx="27">
                  <c:v>6.1821860719626115E-2</c:v>
                </c:pt>
                <c:pt idx="28">
                  <c:v>5.9621080135058742E-2</c:v>
                </c:pt>
                <c:pt idx="29">
                  <c:v>5.7685093996437037E-2</c:v>
                </c:pt>
                <c:pt idx="30">
                  <c:v>5.5975306106867212E-2</c:v>
                </c:pt>
                <c:pt idx="31">
                  <c:v>5.4460020007702309E-2</c:v>
                </c:pt>
                <c:pt idx="32">
                  <c:v>5.3112978803967432E-2</c:v>
                </c:pt>
                <c:pt idx="33">
                  <c:v>5.1912256797803709E-2</c:v>
                </c:pt>
                <c:pt idx="34">
                  <c:v>5.0839408837750268E-2</c:v>
                </c:pt>
                <c:pt idx="35">
                  <c:v>4.9878810769949579E-2</c:v>
                </c:pt>
                <c:pt idx="36">
                  <c:v>4.9017143203648479E-2</c:v>
                </c:pt>
                <c:pt idx="37">
                  <c:v>4.8242983885081803E-2</c:v>
                </c:pt>
                <c:pt idx="38">
                  <c:v>4.7546483184130947E-2</c:v>
                </c:pt>
                <c:pt idx="39">
                  <c:v>4.6919103762883246E-2</c:v>
                </c:pt>
                <c:pt idx="40">
                  <c:v>4.6353410228376087E-2</c:v>
                </c:pt>
                <c:pt idx="41">
                  <c:v>4.5842898021386892E-2</c:v>
                </c:pt>
                <c:pt idx="42">
                  <c:v>4.5381853332800426E-2</c:v>
                </c:pt>
                <c:pt idx="43">
                  <c:v>4.4965237726766298E-2</c:v>
                </c:pt>
                <c:pt idx="44">
                  <c:v>4.4588592565597496E-2</c:v>
                </c:pt>
                <c:pt idx="45">
                  <c:v>4.4247959402197806E-2</c:v>
                </c:pt>
                <c:pt idx="46">
                  <c:v>4.3939813322297544E-2</c:v>
                </c:pt>
                <c:pt idx="47">
                  <c:v>4.3661006846083879E-2</c:v>
                </c:pt>
                <c:pt idx="48">
                  <c:v>4.3408722484256541E-2</c:v>
                </c:pt>
                <c:pt idx="49">
                  <c:v>4.3180432421773579E-2</c:v>
                </c:pt>
                <c:pt idx="50">
                  <c:v>4.2973864099169458E-2</c:v>
                </c:pt>
                <c:pt idx="51">
                  <c:v>4.2786970695366577E-2</c:v>
                </c:pt>
                <c:pt idx="52">
                  <c:v>4.2617905701638426E-2</c:v>
                </c:pt>
                <c:pt idx="53">
                  <c:v>4.2465000924593557E-2</c:v>
                </c:pt>
                <c:pt idx="54">
                  <c:v>4.2326747374925922E-2</c:v>
                </c:pt>
                <c:pt idx="55">
                  <c:v>4.2201778594485505E-2</c:v>
                </c:pt>
                <c:pt idx="56">
                  <c:v>4.2088856051788422E-2</c:v>
                </c:pt>
                <c:pt idx="57">
                  <c:v>4.1986856299145545E-2</c:v>
                </c:pt>
                <c:pt idx="58">
                  <c:v>4.1894759636054456E-2</c:v>
                </c:pt>
                <c:pt idx="59">
                  <c:v>4.181164006565409E-2</c:v>
                </c:pt>
                <c:pt idx="60">
                  <c:v>4.1736656365683134E-2</c:v>
                </c:pt>
                <c:pt idx="61">
                  <c:v>4.1669044123936301E-2</c:v>
                </c:pt>
                <c:pt idx="62">
                  <c:v>4.1608108611813473E-2</c:v>
                </c:pt>
                <c:pt idx="63">
                  <c:v>4.155321838911244E-2</c:v>
                </c:pt>
                <c:pt idx="64">
                  <c:v>4.1503799549458979E-2</c:v>
                </c:pt>
                <c:pt idx="65">
                  <c:v>4.1459330529287707E-2</c:v>
                </c:pt>
                <c:pt idx="66">
                  <c:v>4.1419337414563953E-2</c:v>
                </c:pt>
                <c:pt idx="67">
                  <c:v>4.1383389688861433E-2</c:v>
                </c:pt>
                <c:pt idx="68">
                  <c:v>4.1351096374301538E-2</c:v>
                </c:pt>
                <c:pt idx="69">
                  <c:v>4.1322102523481584E-2</c:v>
                </c:pt>
                <c:pt idx="70">
                  <c:v>4.1296086026085511E-2</c:v>
                </c:pt>
                <c:pt idx="71">
                  <c:v>4.1272754698561134E-2</c:v>
                </c:pt>
                <c:pt idx="72">
                  <c:v>4.1251843629209417E-2</c:v>
                </c:pt>
                <c:pt idx="73">
                  <c:v>4.1233112754386243E-2</c:v>
                </c:pt>
                <c:pt idx="74">
                  <c:v>4.1216344644366638E-2</c:v>
                </c:pt>
                <c:pt idx="75">
                  <c:v>4.1201342479849822E-2</c:v>
                </c:pt>
                <c:pt idx="76">
                  <c:v>4.1187928202160738E-2</c:v>
                </c:pt>
                <c:pt idx="77">
                  <c:v>4.1175940821987535E-2</c:v>
                </c:pt>
                <c:pt idx="78">
                  <c:v>4.1165234873033731E-2</c:v>
                </c:pt>
                <c:pt idx="79">
                  <c:v>4.1155678998298098E-2</c:v>
                </c:pt>
                <c:pt idx="80">
                  <c:v>4.1147154657858044E-2</c:v>
                </c:pt>
                <c:pt idx="81">
                  <c:v>4.113955494805116E-2</c:v>
                </c:pt>
                <c:pt idx="82">
                  <c:v>4.1132783522847507E-2</c:v>
                </c:pt>
                <c:pt idx="83">
                  <c:v>4.1126753609000699E-2</c:v>
                </c:pt>
                <c:pt idx="84">
                  <c:v>4.1121387107274976E-2</c:v>
                </c:pt>
                <c:pt idx="85">
                  <c:v>4.1116613772681297E-2</c:v>
                </c:pt>
                <c:pt idx="86">
                  <c:v>4.1112370467227634E-2</c:v>
                </c:pt>
                <c:pt idx="87">
                  <c:v>4.1108600479207592E-2</c:v>
                </c:pt>
                <c:pt idx="88">
                  <c:v>4.1105252903523043E-2</c:v>
                </c:pt>
                <c:pt idx="89">
                  <c:v>4.1102282077967074E-2</c:v>
                </c:pt>
                <c:pt idx="90">
                  <c:v>4.1099647070788968E-2</c:v>
                </c:pt>
                <c:pt idx="91">
                  <c:v>4.1097311215225786E-2</c:v>
                </c:pt>
                <c:pt idx="92">
                  <c:v>4.109524168702023E-2</c:v>
                </c:pt>
                <c:pt idx="93">
                  <c:v>4.1093409121253976E-2</c:v>
                </c:pt>
                <c:pt idx="94">
                  <c:v>4.1091787265111944E-2</c:v>
                </c:pt>
                <c:pt idx="95">
                  <c:v>4.1090352663458639E-2</c:v>
                </c:pt>
                <c:pt idx="96">
                  <c:v>4.1089084374353844E-2</c:v>
                </c:pt>
                <c:pt idx="97">
                  <c:v>4.1087963711863427E-2</c:v>
                </c:pt>
                <c:pt idx="98">
                  <c:v>4.1086974013733242E-2</c:v>
                </c:pt>
                <c:pt idx="99">
                  <c:v>4.1086100431691031E-2</c:v>
                </c:pt>
                <c:pt idx="100">
                  <c:v>4.1085329742323859E-2</c:v>
                </c:pt>
                <c:pt idx="101">
                  <c:v>4.1084650176648155E-2</c:v>
                </c:pt>
                <c:pt idx="102">
                  <c:v>4.1084051266646701E-2</c:v>
                </c:pt>
                <c:pt idx="103">
                  <c:v>4.1083523707192128E-2</c:v>
                </c:pt>
                <c:pt idx="104">
                  <c:v>4.1083059231911544E-2</c:v>
                </c:pt>
                <c:pt idx="105">
                  <c:v>4.1082650501671203E-2</c:v>
                </c:pt>
                <c:pt idx="106">
                  <c:v>4.1082291004475226E-2</c:v>
                </c:pt>
                <c:pt idx="107">
                  <c:v>4.1081974965678607E-2</c:v>
                </c:pt>
                <c:pt idx="108">
                  <c:v>4.1081697267512443E-2</c:v>
                </c:pt>
                <c:pt idx="109">
                  <c:v>4.1081453377009407E-2</c:v>
                </c:pt>
                <c:pt idx="110">
                  <c:v>4.1081239281500342E-2</c:v>
                </c:pt>
                <c:pt idx="111">
                  <c:v>4.1081051430928862E-2</c:v>
                </c:pt>
                <c:pt idx="112">
                  <c:v>4.1080886686300493E-2</c:v>
                </c:pt>
                <c:pt idx="113">
                  <c:v>4.1080742273646983E-2</c:v>
                </c:pt>
                <c:pt idx="114">
                  <c:v>4.1080615742944783E-2</c:v>
                </c:pt>
                <c:pt idx="115">
                  <c:v>4.1080504931480043E-2</c:v>
                </c:pt>
                <c:pt idx="116">
                  <c:v>4.1080407931201594E-2</c:v>
                </c:pt>
                <c:pt idx="117">
                  <c:v>4.1080323059647463E-2</c:v>
                </c:pt>
                <c:pt idx="118">
                  <c:v>4.108024883407134E-2</c:v>
                </c:pt>
                <c:pt idx="119">
                  <c:v>4.1080183948432124E-2</c:v>
                </c:pt>
                <c:pt idx="120">
                  <c:v>4.108012725294316E-2</c:v>
                </c:pt>
                <c:pt idx="121">
                  <c:v>4.108007773590841E-2</c:v>
                </c:pt>
                <c:pt idx="122">
                  <c:v>4.1080034507599984E-2</c:v>
                </c:pt>
                <c:pt idx="123">
                  <c:v>4.1079996785956974E-2</c:v>
                </c:pt>
                <c:pt idx="124">
                  <c:v>4.1079963883907659E-2</c:v>
                </c:pt>
                <c:pt idx="125">
                  <c:v>4.1079935198137837E-2</c:v>
                </c:pt>
                <c:pt idx="126">
                  <c:v>4.1079910199146502E-2</c:v>
                </c:pt>
                <c:pt idx="127">
                  <c:v>4.1079888422446642E-2</c:v>
                </c:pt>
                <c:pt idx="128">
                  <c:v>4.1079869460783978E-2</c:v>
                </c:pt>
                <c:pt idx="129">
                  <c:v>4.107985295726E-2</c:v>
                </c:pt>
                <c:pt idx="130">
                  <c:v>4.1079838599257727E-2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F12'!$F$126:$F$251</c:f>
              <c:numCache>
                <c:formatCode>0.0000</c:formatCode>
                <c:ptCount val="126"/>
                <c:pt idx="0">
                  <c:v>0.4123588359732856</c:v>
                </c:pt>
                <c:pt idx="1">
                  <c:v>0.41116050853688429</c:v>
                </c:pt>
                <c:pt idx="2">
                  <c:v>0.40895102446538095</c:v>
                </c:pt>
                <c:pt idx="3">
                  <c:v>0.40610339137712598</c:v>
                </c:pt>
                <c:pt idx="4">
                  <c:v>0.40276643895975967</c:v>
                </c:pt>
                <c:pt idx="5">
                  <c:v>0.39903501991544649</c:v>
                </c:pt>
                <c:pt idx="6">
                  <c:v>0.35077186911620178</c:v>
                </c:pt>
                <c:pt idx="7">
                  <c:v>0.29928447515748741</c:v>
                </c:pt>
                <c:pt idx="8">
                  <c:v>0.25406785249536762</c:v>
                </c:pt>
                <c:pt idx="9">
                  <c:v>0.21685196524229697</c:v>
                </c:pt>
                <c:pt idx="10">
                  <c:v>0.18687454488170402</c:v>
                </c:pt>
                <c:pt idx="11">
                  <c:v>0.1628081420763971</c:v>
                </c:pt>
                <c:pt idx="12">
                  <c:v>0.14339491773387369</c:v>
                </c:pt>
                <c:pt idx="13">
                  <c:v>0.12760528718284725</c:v>
                </c:pt>
                <c:pt idx="14">
                  <c:v>0.11463968501235715</c:v>
                </c:pt>
                <c:pt idx="15">
                  <c:v>0.10388867999751013</c:v>
                </c:pt>
                <c:pt idx="16">
                  <c:v>9.4889496138872528E-2</c:v>
                </c:pt>
                <c:pt idx="17">
                  <c:v>8.7289507446600537E-2</c:v>
                </c:pt>
                <c:pt idx="18">
                  <c:v>8.0818137657663491E-2</c:v>
                </c:pt>
                <c:pt idx="19">
                  <c:v>7.526596460356022E-2</c:v>
                </c:pt>
                <c:pt idx="20">
                  <c:v>7.0469379366116788E-2</c:v>
                </c:pt>
                <c:pt idx="21">
                  <c:v>6.6299349083923029E-2</c:v>
                </c:pt>
                <c:pt idx="22">
                  <c:v>6.2653159413099027E-2</c:v>
                </c:pt>
                <c:pt idx="23">
                  <c:v>5.9448309464012285E-2</c:v>
                </c:pt>
                <c:pt idx="24">
                  <c:v>5.6617963610153359E-2</c:v>
                </c:pt>
                <c:pt idx="25">
                  <c:v>5.4107534708568043E-2</c:v>
                </c:pt>
                <c:pt idx="26">
                  <c:v>5.1872095020180378E-2</c:v>
                </c:pt>
                <c:pt idx="27">
                  <c:v>4.9874397302691262E-2</c:v>
                </c:pt>
                <c:pt idx="28">
                  <c:v>4.8083349397896186E-2</c:v>
                </c:pt>
                <c:pt idx="29">
                  <c:v>4.6472828680802783E-2</c:v>
                </c:pt>
                <c:pt idx="30">
                  <c:v>4.5020753329103338E-2</c:v>
                </c:pt>
                <c:pt idx="31">
                  <c:v>4.3708349245401561E-2</c:v>
                </c:pt>
                <c:pt idx="32">
                  <c:v>4.2519567215073953E-2</c:v>
                </c:pt>
                <c:pt idx="33">
                  <c:v>4.1440616308831509E-2</c:v>
                </c:pt>
                <c:pt idx="34">
                  <c:v>4.0459587891860882E-2</c:v>
                </c:pt>
                <c:pt idx="35">
                  <c:v>3.9566150754620596E-2</c:v>
                </c:pt>
                <c:pt idx="36">
                  <c:v>3.8751302447774624E-2</c:v>
                </c:pt>
                <c:pt idx="37">
                  <c:v>3.8007165319403513E-2</c:v>
                </c:pt>
                <c:pt idx="38">
                  <c:v>3.7326818325578236E-2</c:v>
                </c:pt>
                <c:pt idx="39">
                  <c:v>3.670415763721388E-2</c:v>
                </c:pt>
                <c:pt idx="40">
                  <c:v>3.6133780556882461E-2</c:v>
                </c:pt>
                <c:pt idx="41">
                  <c:v>3.5610888405371306E-2</c:v>
                </c:pt>
                <c:pt idx="42">
                  <c:v>3.5131204924497283E-2</c:v>
                </c:pt>
                <c:pt idx="43">
                  <c:v>3.4690907432922871E-2</c:v>
                </c:pt>
                <c:pt idx="44">
                  <c:v>3.4286568512165397E-2</c:v>
                </c:pt>
                <c:pt idx="45">
                  <c:v>3.3915106425550477E-2</c:v>
                </c:pt>
                <c:pt idx="46">
                  <c:v>3.3573742809783404E-2</c:v>
                </c:pt>
                <c:pt idx="47">
                  <c:v>3.3259966446962635E-2</c:v>
                </c:pt>
                <c:pt idx="48">
                  <c:v>3.2971502139358448E-2</c:v>
                </c:pt>
                <c:pt idx="49">
                  <c:v>3.2706283881702852E-2</c:v>
                </c:pt>
                <c:pt idx="50">
                  <c:v>3.2462431664994726E-2</c:v>
                </c:pt>
                <c:pt idx="51">
                  <c:v>3.2238231358811598E-2</c:v>
                </c:pt>
                <c:pt idx="52">
                  <c:v>3.2032117211201139E-2</c:v>
                </c:pt>
                <c:pt idx="53">
                  <c:v>3.1842656580592078E-2</c:v>
                </c:pt>
                <c:pt idx="54">
                  <c:v>3.1668536576107881E-2</c:v>
                </c:pt>
                <c:pt idx="55">
                  <c:v>3.1508552333785404E-2</c:v>
                </c:pt>
                <c:pt idx="56">
                  <c:v>3.1361596698550653E-2</c:v>
                </c:pt>
                <c:pt idx="57">
                  <c:v>3.1226651117023205E-2</c:v>
                </c:pt>
                <c:pt idx="58">
                  <c:v>3.1102777575616272E-2</c:v>
                </c:pt>
                <c:pt idx="59">
                  <c:v>3.0989111443021928E-2</c:v>
                </c:pt>
                <c:pt idx="60">
                  <c:v>3.0884855096862049E-2</c:v>
                </c:pt>
                <c:pt idx="61">
                  <c:v>3.0789272231730353E-2</c:v>
                </c:pt>
                <c:pt idx="62">
                  <c:v>3.0701682760601853E-2</c:v>
                </c:pt>
                <c:pt idx="63">
                  <c:v>3.0621458234093121E-2</c:v>
                </c:pt>
                <c:pt idx="64">
                  <c:v>3.0548017712689758E-2</c:v>
                </c:pt>
                <c:pt idx="65">
                  <c:v>3.0480824036116998E-2</c:v>
                </c:pt>
                <c:pt idx="66">
                  <c:v>3.0419380441765159E-2</c:v>
                </c:pt>
                <c:pt idx="67">
                  <c:v>3.0363227490697749E-2</c:v>
                </c:pt>
                <c:pt idx="68">
                  <c:v>3.0311940265438844E-2</c:v>
                </c:pt>
                <c:pt idx="69">
                  <c:v>3.0265125808597977E-2</c:v>
                </c:pt>
                <c:pt idx="70">
                  <c:v>3.0222420775565046E-2</c:v>
                </c:pt>
                <c:pt idx="71">
                  <c:v>3.0183489278094233E-2</c:v>
                </c:pt>
                <c:pt idx="72">
                  <c:v>3.0148020898678476E-2</c:v>
                </c:pt>
                <c:pt idx="73">
                  <c:v>3.0115728858266119E-2</c:v>
                </c:pt>
                <c:pt idx="74">
                  <c:v>3.0086348322149559E-2</c:v>
                </c:pt>
                <c:pt idx="75">
                  <c:v>3.0059634830813382E-2</c:v>
                </c:pt>
                <c:pt idx="76">
                  <c:v>3.0035362844211582E-2</c:v>
                </c:pt>
                <c:pt idx="77">
                  <c:v>3.0013324389387253E-2</c:v>
                </c:pt>
                <c:pt idx="78">
                  <c:v>2.9993327802587112E-2</c:v>
                </c:pt>
                <c:pt idx="79">
                  <c:v>2.9975196558085573E-2</c:v>
                </c:pt>
                <c:pt idx="80">
                  <c:v>2.9958768176842943E-2</c:v>
                </c:pt>
                <c:pt idx="81">
                  <c:v>2.9943893208901996E-2</c:v>
                </c:pt>
                <c:pt idx="82">
                  <c:v>2.9930434284094021E-2</c:v>
                </c:pt>
                <c:pt idx="83">
                  <c:v>2.9918265226196533E-2</c:v>
                </c:pt>
                <c:pt idx="84">
                  <c:v>2.9907270226173451E-2</c:v>
                </c:pt>
                <c:pt idx="85">
                  <c:v>2.9897343070547523E-2</c:v>
                </c:pt>
                <c:pt idx="86">
                  <c:v>2.9888386421313598E-2</c:v>
                </c:pt>
                <c:pt idx="87">
                  <c:v>2.9880311144110414E-2</c:v>
                </c:pt>
                <c:pt idx="88">
                  <c:v>2.9873035681634713E-2</c:v>
                </c:pt>
                <c:pt idx="89">
                  <c:v>2.9866485469511626E-2</c:v>
                </c:pt>
                <c:pt idx="90">
                  <c:v>2.9860592392036173E-2</c:v>
                </c:pt>
                <c:pt idx="91">
                  <c:v>2.9855294275375577E-2</c:v>
                </c:pt>
                <c:pt idx="92">
                  <c:v>2.9850534415976904E-2</c:v>
                </c:pt>
                <c:pt idx="93">
                  <c:v>2.9846261142061761E-2</c:v>
                </c:pt>
                <c:pt idx="94">
                  <c:v>2.984242740621269E-2</c:v>
                </c:pt>
                <c:pt idx="95">
                  <c:v>2.9838990407167174E-2</c:v>
                </c:pt>
                <c:pt idx="96">
                  <c:v>2.9835911239036669E-2</c:v>
                </c:pt>
                <c:pt idx="97">
                  <c:v>2.9833154566261698E-2</c:v>
                </c:pt>
                <c:pt idx="98">
                  <c:v>2.9830688322700881E-2</c:v>
                </c:pt>
                <c:pt idx="99">
                  <c:v>2.9828483433333365E-2</c:v>
                </c:pt>
                <c:pt idx="100">
                  <c:v>2.9826513557131118E-2</c:v>
                </c:pt>
                <c:pt idx="101">
                  <c:v>2.9824754849730479E-2</c:v>
                </c:pt>
                <c:pt idx="102">
                  <c:v>2.9823185744602299E-2</c:v>
                </c:pt>
                <c:pt idx="103">
                  <c:v>2.9821786751486896E-2</c:v>
                </c:pt>
                <c:pt idx="104">
                  <c:v>2.9820540270924348E-2</c:v>
                </c:pt>
                <c:pt idx="105">
                  <c:v>2.9819430423772698E-2</c:v>
                </c:pt>
                <c:pt idx="106">
                  <c:v>2.981844289466648E-2</c:v>
                </c:pt>
                <c:pt idx="107">
                  <c:v>2.9817564788425774E-2</c:v>
                </c:pt>
                <c:pt idx="108">
                  <c:v>2.9816784498481706E-2</c:v>
                </c:pt>
                <c:pt idx="109">
                  <c:v>2.9816091586438193E-2</c:v>
                </c:pt>
                <c:pt idx="110">
                  <c:v>2.9815476671941534E-2</c:v>
                </c:pt>
                <c:pt idx="111">
                  <c:v>2.9814931332079537E-2</c:v>
                </c:pt>
                <c:pt idx="112">
                  <c:v>2.9814448009579678E-2</c:v>
                </c:pt>
                <c:pt idx="113">
                  <c:v>2.9814019929122075E-2</c:v>
                </c:pt>
                <c:pt idx="114">
                  <c:v>2.9813641021127022E-2</c:v>
                </c:pt>
                <c:pt idx="115">
                  <c:v>2.9813305852419231E-2</c:v>
                </c:pt>
                <c:pt idx="116">
                  <c:v>2.9813009563210899E-2</c:v>
                </c:pt>
                <c:pt idx="117">
                  <c:v>2.9812747809884438E-2</c:v>
                </c:pt>
                <c:pt idx="118">
                  <c:v>2.9812516713091718E-2</c:v>
                </c:pt>
                <c:pt idx="119">
                  <c:v>2.9812312810721584E-2</c:v>
                </c:pt>
                <c:pt idx="120">
                  <c:v>2.9812133015319802E-2</c:v>
                </c:pt>
                <c:pt idx="121">
                  <c:v>2.9811974575576675E-2</c:v>
                </c:pt>
                <c:pt idx="122">
                  <c:v>2.9811835041526406E-2</c:v>
                </c:pt>
                <c:pt idx="123">
                  <c:v>2.9811712233129943E-2</c:v>
                </c:pt>
                <c:pt idx="124">
                  <c:v>2.9811604211938399E-2</c:v>
                </c:pt>
                <c:pt idx="125">
                  <c:v>2.9811509255558387E-2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1"/>
          <c:order val="1"/>
          <c:tx>
            <c:v>Noctua S12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1,5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Noctua S12'!$F$126:$F$251</c:f>
              <c:numCache>
                <c:formatCode>0.0000</c:formatCode>
                <c:ptCount val="126"/>
                <c:pt idx="0">
                  <c:v>0.39131799322731975</c:v>
                </c:pt>
                <c:pt idx="1">
                  <c:v>0.39122461980306977</c:v>
                </c:pt>
                <c:pt idx="2">
                  <c:v>0.39096663997705061</c:v>
                </c:pt>
                <c:pt idx="3">
                  <c:v>0.3905557377533731</c:v>
                </c:pt>
                <c:pt idx="4">
                  <c:v>0.38999839875584774</c:v>
                </c:pt>
                <c:pt idx="5">
                  <c:v>0.38929962339794849</c:v>
                </c:pt>
                <c:pt idx="6">
                  <c:v>0.37542507694648736</c:v>
                </c:pt>
                <c:pt idx="7">
                  <c:v>0.35186199854928418</c:v>
                </c:pt>
                <c:pt idx="8">
                  <c:v>0.32273377839729694</c:v>
                </c:pt>
                <c:pt idx="9">
                  <c:v>0.29164637240240321</c:v>
                </c:pt>
                <c:pt idx="10">
                  <c:v>0.26118610516705171</c:v>
                </c:pt>
                <c:pt idx="11">
                  <c:v>0.23288713389024521</c:v>
                </c:pt>
                <c:pt idx="12">
                  <c:v>0.20746256556420331</c:v>
                </c:pt>
                <c:pt idx="13">
                  <c:v>0.18508883535082421</c:v>
                </c:pt>
                <c:pt idx="14">
                  <c:v>0.16563911097162504</c:v>
                </c:pt>
                <c:pt idx="15">
                  <c:v>0.14884172210295812</c:v>
                </c:pt>
                <c:pt idx="16">
                  <c:v>0.13437519545796989</c:v>
                </c:pt>
                <c:pt idx="17">
                  <c:v>0.12191958593280258</c:v>
                </c:pt>
                <c:pt idx="18">
                  <c:v>0.1111809510082112</c:v>
                </c:pt>
                <c:pt idx="19">
                  <c:v>0.10190062463867994</c:v>
                </c:pt>
                <c:pt idx="20">
                  <c:v>9.3856521417738939E-2</c:v>
                </c:pt>
                <c:pt idx="21">
                  <c:v>8.6860651560859092E-2</c:v>
                </c:pt>
                <c:pt idx="22">
                  <c:v>8.0755131332396007E-2</c:v>
                </c:pt>
                <c:pt idx="23">
                  <c:v>7.5407866508623203E-2</c:v>
                </c:pt>
                <c:pt idx="24">
                  <c:v>7.0708468696511054E-2</c:v>
                </c:pt>
                <c:pt idx="25">
                  <c:v>6.6564633376468882E-2</c:v>
                </c:pt>
                <c:pt idx="26">
                  <c:v>6.2899039430842421E-2</c:v>
                </c:pt>
                <c:pt idx="27">
                  <c:v>5.9646749347261524E-2</c:v>
                </c:pt>
                <c:pt idx="28">
                  <c:v>5.6753055639765335E-2</c:v>
                </c:pt>
                <c:pt idx="29">
                  <c:v>5.4171709276569273E-2</c:v>
                </c:pt>
                <c:pt idx="30">
                  <c:v>5.1863467575791668E-2</c:v>
                </c:pt>
                <c:pt idx="31">
                  <c:v>4.9794905555738629E-2</c:v>
                </c:pt>
                <c:pt idx="32">
                  <c:v>4.793744275933292E-2</c:v>
                </c:pt>
                <c:pt idx="33">
                  <c:v>4.6266545505767143E-2</c:v>
                </c:pt>
                <c:pt idx="34">
                  <c:v>4.4761071664145703E-2</c:v>
                </c:pt>
                <c:pt idx="35">
                  <c:v>4.3402731167553638E-2</c:v>
                </c:pt>
                <c:pt idx="36">
                  <c:v>4.2175640590538716E-2</c:v>
                </c:pt>
                <c:pt idx="37">
                  <c:v>4.1065954295422161E-2</c:v>
                </c:pt>
                <c:pt idx="38">
                  <c:v>4.0061558043532154E-2</c:v>
                </c:pt>
                <c:pt idx="39">
                  <c:v>3.9151813698591421E-2</c:v>
                </c:pt>
                <c:pt idx="40">
                  <c:v>3.832734584134076E-2</c:v>
                </c:pt>
                <c:pt idx="41">
                  <c:v>3.7579862870434654E-2</c:v>
                </c:pt>
                <c:pt idx="42">
                  <c:v>3.6902006570800332E-2</c:v>
                </c:pt>
                <c:pt idx="43">
                  <c:v>3.628722525729438E-2</c:v>
                </c:pt>
                <c:pt idx="44">
                  <c:v>3.5729666505289207E-2</c:v>
                </c:pt>
                <c:pt idx="45">
                  <c:v>3.5224086206118922E-2</c:v>
                </c:pt>
                <c:pt idx="46">
                  <c:v>3.4765771270214511E-2</c:v>
                </c:pt>
                <c:pt idx="47">
                  <c:v>3.4350473772944722E-2</c:v>
                </c:pt>
                <c:pt idx="48">
                  <c:v>3.3974354720406517E-2</c:v>
                </c:pt>
                <c:pt idx="49">
                  <c:v>3.3633935922739583E-2</c:v>
                </c:pt>
                <c:pt idx="50">
                  <c:v>3.3326058715309366E-2</c:v>
                </c:pt>
                <c:pt idx="51">
                  <c:v>3.3047848474714557E-2</c:v>
                </c:pt>
                <c:pt idx="52">
                  <c:v>3.2796684046102836E-2</c:v>
                </c:pt>
                <c:pt idx="53">
                  <c:v>3.2570171337957393E-2</c:v>
                </c:pt>
                <c:pt idx="54">
                  <c:v>3.2366120456123942E-2</c:v>
                </c:pt>
                <c:pt idx="55">
                  <c:v>3.2182525844995931E-2</c:v>
                </c:pt>
                <c:pt idx="56">
                  <c:v>3.2017548984155597E-2</c:v>
                </c:pt>
                <c:pt idx="57">
                  <c:v>3.1869503256330131E-2</c:v>
                </c:pt>
                <c:pt idx="58">
                  <c:v>3.1736840659620957E-2</c:v>
                </c:pt>
                <c:pt idx="59">
                  <c:v>3.1618140085485462E-2</c:v>
                </c:pt>
                <c:pt idx="60">
                  <c:v>3.1512096925391482E-2</c:v>
                </c:pt>
                <c:pt idx="61">
                  <c:v>3.1417513804624153E-2</c:v>
                </c:pt>
                <c:pt idx="62">
                  <c:v>3.1333292272351758E-2</c:v>
                </c:pt>
                <c:pt idx="63">
                  <c:v>3.1258425303509883E-2</c:v>
                </c:pt>
                <c:pt idx="64">
                  <c:v>3.119199049094613E-2</c:v>
                </c:pt>
                <c:pt idx="65">
                  <c:v>3.1133143826064465E-2</c:v>
                </c:pt>
                <c:pt idx="66">
                  <c:v>3.1081113983311474E-2</c:v>
                </c:pt>
                <c:pt idx="67">
                  <c:v>3.1035197038577503E-2</c:v>
                </c:pt>
                <c:pt idx="68">
                  <c:v>3.0994751564211911E-2</c:v>
                </c:pt>
                <c:pt idx="69">
                  <c:v>3.0959194054102881E-2</c:v>
                </c:pt>
                <c:pt idx="70">
                  <c:v>3.0927994641348457E-2</c:v>
                </c:pt>
                <c:pt idx="71">
                  <c:v>3.0900673078626463E-2</c:v>
                </c:pt>
                <c:pt idx="72">
                  <c:v>3.0876794957620912E-2</c:v>
                </c:pt>
                <c:pt idx="73">
                  <c:v>3.0855968148934477E-2</c:v>
                </c:pt>
                <c:pt idx="74">
                  <c:v>3.0837839447953652E-2</c:v>
                </c:pt>
                <c:pt idx="75">
                  <c:v>3.0822091415271508E-2</c:v>
                </c:pt>
                <c:pt idx="76">
                  <c:v>3.0808439402639127E-2</c:v>
                </c:pt>
                <c:pt idx="77">
                  <c:v>3.0796628757131978E-2</c:v>
                </c:pt>
                <c:pt idx="78">
                  <c:v>3.0786432197391203E-2</c:v>
                </c:pt>
                <c:pt idx="79">
                  <c:v>3.0777647356535761E-2</c:v>
                </c:pt>
                <c:pt idx="80">
                  <c:v>3.0770094486731504E-2</c:v>
                </c:pt>
                <c:pt idx="81">
                  <c:v>3.0763614320530267E-2</c:v>
                </c:pt>
                <c:pt idx="82">
                  <c:v>3.0758066084028684E-2</c:v>
                </c:pt>
                <c:pt idx="83">
                  <c:v>3.0753325656704879E-2</c:v>
                </c:pt>
                <c:pt idx="84">
                  <c:v>3.074928387252349E-2</c:v>
                </c:pt>
                <c:pt idx="85">
                  <c:v>3.0745844956599142E-2</c:v>
                </c:pt>
                <c:pt idx="86">
                  <c:v>3.0742925091408829E-2</c:v>
                </c:pt>
                <c:pt idx="87">
                  <c:v>3.0740451106270827E-2</c:v>
                </c:pt>
                <c:pt idx="88">
                  <c:v>3.0738359283580857E-2</c:v>
                </c:pt>
                <c:pt idx="89">
                  <c:v>3.0736594275126705E-2</c:v>
                </c:pt>
                <c:pt idx="90">
                  <c:v>3.0735108121698468E-2</c:v>
                </c:pt>
                <c:pt idx="91">
                  <c:v>3.0733859369174884E-2</c:v>
                </c:pt>
                <c:pt idx="92">
                  <c:v>3.0732812274296487E-2</c:v>
                </c:pt>
                <c:pt idx="93">
                  <c:v>3.0731936093429627E-2</c:v>
                </c:pt>
                <c:pt idx="94">
                  <c:v>3.0731204447776425E-2</c:v>
                </c:pt>
                <c:pt idx="95">
                  <c:v>3.0730594758687387E-2</c:v>
                </c:pt>
                <c:pt idx="96">
                  <c:v>3.0730087746978194E-2</c:v>
                </c:pt>
                <c:pt idx="97">
                  <c:v>3.0729666990431944E-2</c:v>
                </c:pt>
                <c:pt idx="98">
                  <c:v>3.072931853397488E-2</c:v>
                </c:pt>
                <c:pt idx="99">
                  <c:v>3.0729030547339962E-2</c:v>
                </c:pt>
                <c:pt idx="100">
                  <c:v>3.0728793025370946E-2</c:v>
                </c:pt>
                <c:pt idx="101">
                  <c:v>3.0728597526464126E-2</c:v>
                </c:pt>
                <c:pt idx="102">
                  <c:v>3.0728436944988963E-2</c:v>
                </c:pt>
                <c:pt idx="103">
                  <c:v>3.0728305313868699E-2</c:v>
                </c:pt>
                <c:pt idx="104">
                  <c:v>3.0728197633832423E-2</c:v>
                </c:pt>
                <c:pt idx="105">
                  <c:v>3.072810972616857E-2</c:v>
                </c:pt>
                <c:pt idx="106">
                  <c:v>3.0728038106113416E-2</c:v>
                </c:pt>
                <c:pt idx="107">
                  <c:v>3.0727979874294854E-2</c:v>
                </c:pt>
                <c:pt idx="108">
                  <c:v>3.0727932623920606E-2</c:v>
                </c:pt>
                <c:pt idx="109">
                  <c:v>3.0727894361649889E-2</c:v>
                </c:pt>
                <c:pt idx="110">
                  <c:v>3.0727863440318245E-2</c:v>
                </c:pt>
                <c:pt idx="111">
                  <c:v>3.0727838501897243E-2</c:v>
                </c:pt>
                <c:pt idx="112">
                  <c:v>3.072781842926325E-2</c:v>
                </c:pt>
                <c:pt idx="113">
                  <c:v>3.0727802305524823E-2</c:v>
                </c:pt>
                <c:pt idx="114">
                  <c:v>3.0727789379815587E-2</c:v>
                </c:pt>
                <c:pt idx="115">
                  <c:v>3.0727779038600866E-2</c:v>
                </c:pt>
                <c:pt idx="116">
                  <c:v>3.0727770781672447E-2</c:v>
                </c:pt>
                <c:pt idx="117">
                  <c:v>3.0727764202117633E-2</c:v>
                </c:pt>
                <c:pt idx="118">
                  <c:v>3.0727758969647717E-2</c:v>
                </c:pt>
                <c:pt idx="119">
                  <c:v>3.0727754816757914E-2</c:v>
                </c:pt>
                <c:pt idx="120">
                  <c:v>3.0727751527267012E-2</c:v>
                </c:pt>
                <c:pt idx="121">
                  <c:v>3.0727748926851525E-2</c:v>
                </c:pt>
                <c:pt idx="122">
                  <c:v>3.0727746875246716E-2</c:v>
                </c:pt>
                <c:pt idx="123">
                  <c:v>3.0727745259836934E-2</c:v>
                </c:pt>
                <c:pt idx="124">
                  <c:v>3.0727743990400836E-2</c:v>
                </c:pt>
                <c:pt idx="125">
                  <c:v>3.0727742994813873E-2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AC3-4ABD-B5E9-AE8BCD501237}"/>
            </c:ext>
          </c:extLst>
        </c:ser>
        <c:ser>
          <c:idx val="2"/>
          <c:order val="2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1,5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1,5 mm 2x F12'!$F$126:$F$251</c:f>
              <c:numCache>
                <c:formatCode>0.0000</c:formatCode>
                <c:ptCount val="126"/>
                <c:pt idx="0">
                  <c:v>0.4181956702663619</c:v>
                </c:pt>
                <c:pt idx="1">
                  <c:v>0.41485403600484594</c:v>
                </c:pt>
                <c:pt idx="2">
                  <c:v>0.40970870501433365</c:v>
                </c:pt>
                <c:pt idx="3">
                  <c:v>0.40367006990444521</c:v>
                </c:pt>
                <c:pt idx="4">
                  <c:v>0.39705980028599813</c:v>
                </c:pt>
                <c:pt idx="5">
                  <c:v>0.39006883382131835</c:v>
                </c:pt>
                <c:pt idx="6">
                  <c:v>0.31695172969772589</c:v>
                </c:pt>
                <c:pt idx="7">
                  <c:v>0.25605979231497994</c:v>
                </c:pt>
                <c:pt idx="8">
                  <c:v>0.21038825745337364</c:v>
                </c:pt>
                <c:pt idx="9">
                  <c:v>0.17646473850909614</c:v>
                </c:pt>
                <c:pt idx="10">
                  <c:v>0.15092509830382217</c:v>
                </c:pt>
                <c:pt idx="11">
                  <c:v>0.13132346121107488</c:v>
                </c:pt>
                <c:pt idx="12">
                  <c:v>0.11598170536983968</c:v>
                </c:pt>
                <c:pt idx="13">
                  <c:v>0.10375393660970418</c:v>
                </c:pt>
                <c:pt idx="14">
                  <c:v>9.3848038635160322E-2</c:v>
                </c:pt>
                <c:pt idx="15">
                  <c:v>8.5706591779657476E-2</c:v>
                </c:pt>
                <c:pt idx="16">
                  <c:v>7.8929754302630079E-2</c:v>
                </c:pt>
                <c:pt idx="17">
                  <c:v>7.3225295971646398E-2</c:v>
                </c:pt>
                <c:pt idx="18">
                  <c:v>6.8375836585883837E-2</c:v>
                </c:pt>
                <c:pt idx="19">
                  <c:v>6.4217013406309795E-2</c:v>
                </c:pt>
                <c:pt idx="20">
                  <c:v>6.0622673575709385E-2</c:v>
                </c:pt>
                <c:pt idx="21">
                  <c:v>5.7494653179506097E-2</c:v>
                </c:pt>
                <c:pt idx="22">
                  <c:v>5.4755601881805241E-2</c:v>
                </c:pt>
                <c:pt idx="23">
                  <c:v>5.2343864391806452E-2</c:v>
                </c:pt>
                <c:pt idx="24">
                  <c:v>5.0209774020656441E-2</c:v>
                </c:pt>
                <c:pt idx="25">
                  <c:v>4.8312930989516646E-2</c:v>
                </c:pt>
                <c:pt idx="26">
                  <c:v>4.6620177699851335E-2</c:v>
                </c:pt>
                <c:pt idx="27">
                  <c:v>4.5104074175554586E-2</c:v>
                </c:pt>
                <c:pt idx="28">
                  <c:v>4.3741737146956276E-2</c:v>
                </c:pt>
                <c:pt idx="29">
                  <c:v>4.2513946748857182E-2</c:v>
                </c:pt>
                <c:pt idx="30">
                  <c:v>4.1404452415410957E-2</c:v>
                </c:pt>
                <c:pt idx="31">
                  <c:v>4.0399428631958362E-2</c:v>
                </c:pt>
                <c:pt idx="32">
                  <c:v>3.9487044553958413E-2</c:v>
                </c:pt>
                <c:pt idx="33">
                  <c:v>3.8657120958298985E-2</c:v>
                </c:pt>
                <c:pt idx="34">
                  <c:v>3.7900854765252762E-2</c:v>
                </c:pt>
                <c:pt idx="35">
                  <c:v>3.7210596273243288E-2</c:v>
                </c:pt>
                <c:pt idx="36">
                  <c:v>3.6579667835271064E-2</c:v>
                </c:pt>
                <c:pt idx="37">
                  <c:v>3.6002215354291642E-2</c:v>
                </c:pt>
                <c:pt idx="38">
                  <c:v>3.5473085948213245E-2</c:v>
                </c:pt>
                <c:pt idx="39">
                  <c:v>3.498772661816732E-2</c:v>
                </c:pt>
                <c:pt idx="40">
                  <c:v>3.4542099877223183E-2</c:v>
                </c:pt>
                <c:pt idx="41">
                  <c:v>3.4132613154457044E-2</c:v>
                </c:pt>
                <c:pt idx="42">
                  <c:v>3.3756059448906667E-2</c:v>
                </c:pt>
                <c:pt idx="43">
                  <c:v>3.340956721873356E-2</c:v>
                </c:pt>
                <c:pt idx="44">
                  <c:v>3.3090557889068339E-2</c:v>
                </c:pt>
                <c:pt idx="45">
                  <c:v>3.2796709674329981E-2</c:v>
                </c:pt>
                <c:pt idx="46">
                  <c:v>3.2525926657259396E-2</c:v>
                </c:pt>
                <c:pt idx="47">
                  <c:v>3.2276312262503361E-2</c:v>
                </c:pt>
                <c:pt idx="48">
                  <c:v>3.2046146418668014E-2</c:v>
                </c:pt>
                <c:pt idx="49">
                  <c:v>3.1833865827971604E-2</c:v>
                </c:pt>
                <c:pt idx="50">
                  <c:v>3.1638046863571065E-2</c:v>
                </c:pt>
                <c:pt idx="51">
                  <c:v>3.1457390696416128E-2</c:v>
                </c:pt>
                <c:pt idx="52">
                  <c:v>3.1290710320039168E-2</c:v>
                </c:pt>
                <c:pt idx="53">
                  <c:v>3.1136919196095441E-2</c:v>
                </c:pt>
                <c:pt idx="54">
                  <c:v>3.099502128813289E-2</c:v>
                </c:pt>
                <c:pt idx="55">
                  <c:v>3.0864102287886813E-2</c:v>
                </c:pt>
                <c:pt idx="56">
                  <c:v>3.0743321868859981E-2</c:v>
                </c:pt>
                <c:pt idx="57">
                  <c:v>3.0631906827253932E-2</c:v>
                </c:pt>
                <c:pt idx="58">
                  <c:v>3.0529144991409424E-2</c:v>
                </c:pt>
                <c:pt idx="59">
                  <c:v>3.0434379798556958E-2</c:v>
                </c:pt>
                <c:pt idx="60">
                  <c:v>3.0347005452481299E-2</c:v>
                </c:pt>
                <c:pt idx="61">
                  <c:v>3.0266462588164584E-2</c:v>
                </c:pt>
                <c:pt idx="62">
                  <c:v>3.0192234379990079E-2</c:v>
                </c:pt>
                <c:pt idx="63">
                  <c:v>3.0123843038991821E-2</c:v>
                </c:pt>
                <c:pt idx="64">
                  <c:v>3.0060846652190068E-2</c:v>
                </c:pt>
                <c:pt idx="65">
                  <c:v>3.000283632347964E-2</c:v>
                </c:pt>
                <c:pt idx="66">
                  <c:v>2.9949433581017086E-2</c:v>
                </c:pt>
                <c:pt idx="67">
                  <c:v>2.9900288020733603E-2</c:v>
                </c:pt>
                <c:pt idx="68">
                  <c:v>2.9855075159607641E-2</c:v>
                </c:pt>
                <c:pt idx="69">
                  <c:v>2.9813494475766568E-2</c:v>
                </c:pt>
                <c:pt idx="70">
                  <c:v>2.9775267615437771E-2</c:v>
                </c:pt>
                <c:pt idx="71">
                  <c:v>2.9740136749307665E-2</c:v>
                </c:pt>
                <c:pt idx="72">
                  <c:v>2.9707863063033444E-2</c:v>
                </c:pt>
                <c:pt idx="73">
                  <c:v>2.9678225368537745E-2</c:v>
                </c:pt>
                <c:pt idx="74">
                  <c:v>2.9651018824344757E-2</c:v>
                </c:pt>
                <c:pt idx="75">
                  <c:v>2.9626053754623287E-2</c:v>
                </c:pt>
                <c:pt idx="76">
                  <c:v>2.960315455782055E-2</c:v>
                </c:pt>
                <c:pt idx="77">
                  <c:v>2.9582158696825213E-2</c:v>
                </c:pt>
                <c:pt idx="78">
                  <c:v>2.956291576351321E-2</c:v>
                </c:pt>
                <c:pt idx="79">
                  <c:v>2.9545286611324151E-2</c:v>
                </c:pt>
                <c:pt idx="80">
                  <c:v>2.9529142550206326E-2</c:v>
                </c:pt>
                <c:pt idx="81">
                  <c:v>2.9514364598869039E-2</c:v>
                </c:pt>
                <c:pt idx="82">
                  <c:v>2.9500842789804568E-2</c:v>
                </c:pt>
                <c:pt idx="83">
                  <c:v>2.9488475522998554E-2</c:v>
                </c:pt>
                <c:pt idx="84">
                  <c:v>2.947716896464711E-2</c:v>
                </c:pt>
                <c:pt idx="85">
                  <c:v>2.9466836487548505E-2</c:v>
                </c:pt>
                <c:pt idx="86">
                  <c:v>2.9457398150144188E-2</c:v>
                </c:pt>
                <c:pt idx="87">
                  <c:v>2.9448780211453751E-2</c:v>
                </c:pt>
                <c:pt idx="88">
                  <c:v>2.944091467938658E-2</c:v>
                </c:pt>
                <c:pt idx="89">
                  <c:v>2.9433738890123438E-2</c:v>
                </c:pt>
                <c:pt idx="90">
                  <c:v>2.9427195116448059E-2</c:v>
                </c:pt>
                <c:pt idx="91">
                  <c:v>2.942123020307499E-2</c:v>
                </c:pt>
                <c:pt idx="92">
                  <c:v>2.9415795227168702E-2</c:v>
                </c:pt>
                <c:pt idx="93">
                  <c:v>2.9410845182381996E-2</c:v>
                </c:pt>
                <c:pt idx="94">
                  <c:v>2.9406338684861824E-2</c:v>
                </c:pt>
                <c:pt idx="95">
                  <c:v>2.940223769977908E-2</c:v>
                </c:pt>
                <c:pt idx="96">
                  <c:v>2.9398507287037256E-2</c:v>
                </c:pt>
                <c:pt idx="97">
                  <c:v>2.9395115364904693E-2</c:v>
                </c:pt>
                <c:pt idx="98">
                  <c:v>2.9392032490397315E-2</c:v>
                </c:pt>
                <c:pt idx="99">
                  <c:v>2.9389231655313992E-2</c:v>
                </c:pt>
                <c:pt idx="100">
                  <c:v>2.9386688096896499E-2</c:v>
                </c:pt>
                <c:pt idx="101">
                  <c:v>2.9384379122150365E-2</c:v>
                </c:pt>
                <c:pt idx="102">
                  <c:v>2.9382283944922663E-2</c:v>
                </c:pt>
                <c:pt idx="103">
                  <c:v>2.9380383534888591E-2</c:v>
                </c:pt>
                <c:pt idx="104">
                  <c:v>2.9378660477650774E-2</c:v>
                </c:pt>
                <c:pt idx="105">
                  <c:v>2.9377098845203745E-2</c:v>
                </c:pt>
                <c:pt idx="106">
                  <c:v>2.9375684076062052E-2</c:v>
                </c:pt>
                <c:pt idx="107">
                  <c:v>2.9374402864393162E-2</c:v>
                </c:pt>
                <c:pt idx="108">
                  <c:v>2.937324305753684E-2</c:v>
                </c:pt>
                <c:pt idx="109">
                  <c:v>2.937219356133091E-2</c:v>
                </c:pt>
                <c:pt idx="110">
                  <c:v>2.9371244252698991E-2</c:v>
                </c:pt>
                <c:pt idx="111">
                  <c:v>2.9370385898990017E-2</c:v>
                </c:pt>
                <c:pt idx="112">
                  <c:v>2.9369610083591114E-2</c:v>
                </c:pt>
                <c:pt idx="113">
                  <c:v>2.9368909137365895E-2</c:v>
                </c:pt>
                <c:pt idx="114">
                  <c:v>2.9368276075498627E-2</c:v>
                </c:pt>
                <c:pt idx="115">
                  <c:v>2.9367704539351884E-2</c:v>
                </c:pt>
                <c:pt idx="116">
                  <c:v>2.9367188742970635E-2</c:v>
                </c:pt>
                <c:pt idx="117">
                  <c:v>2.9366723423889941E-2</c:v>
                </c:pt>
                <c:pt idx="118">
                  <c:v>2.9366303797926041E-2</c:v>
                </c:pt>
                <c:pt idx="119">
                  <c:v>2.9365925517652016E-2</c:v>
                </c:pt>
                <c:pt idx="120">
                  <c:v>2.9365584634279508E-2</c:v>
                </c:pt>
                <c:pt idx="121">
                  <c:v>2.9365277562686854E-2</c:v>
                </c:pt>
                <c:pt idx="122">
                  <c:v>2.9365001049352021E-2</c:v>
                </c:pt>
                <c:pt idx="123">
                  <c:v>2.9364752142965411E-2</c:v>
                </c:pt>
                <c:pt idx="124">
                  <c:v>2.9364528167513532E-2</c:v>
                </c:pt>
                <c:pt idx="125">
                  <c:v>2.936432669763938E-2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F12'!$C$121:$C$251</c:f>
              <c:numCache>
                <c:formatCode>0.0000</c:formatCode>
                <c:ptCount val="131"/>
                <c:pt idx="0">
                  <c:v>0.50339073047011862</c:v>
                </c:pt>
                <c:pt idx="1">
                  <c:v>0.50088855024487466</c:v>
                </c:pt>
                <c:pt idx="2">
                  <c:v>0.49678600094428882</c:v>
                </c:pt>
                <c:pt idx="3">
                  <c:v>0.49180181140919543</c:v>
                </c:pt>
                <c:pt idx="4">
                  <c:v>0.48619821086213194</c:v>
                </c:pt>
                <c:pt idx="5">
                  <c:v>0.4801344256784143</c:v>
                </c:pt>
                <c:pt idx="6">
                  <c:v>0.47372286725451157</c:v>
                </c:pt>
                <c:pt idx="7">
                  <c:v>0.46704905158956128</c:v>
                </c:pt>
                <c:pt idx="8">
                  <c:v>0.46018085446501406</c:v>
                </c:pt>
                <c:pt idx="9">
                  <c:v>0.45317355490759914</c:v>
                </c:pt>
                <c:pt idx="10">
                  <c:v>0.44607290217280254</c:v>
                </c:pt>
                <c:pt idx="11">
                  <c:v>0.37598897514377855</c:v>
                </c:pt>
                <c:pt idx="12">
                  <c:v>0.31584246477014688</c:v>
                </c:pt>
                <c:pt idx="13">
                  <c:v>0.26782008376813371</c:v>
                </c:pt>
                <c:pt idx="14">
                  <c:v>0.23010088042386276</c:v>
                </c:pt>
                <c:pt idx="15">
                  <c:v>0.20039105197846097</c:v>
                </c:pt>
                <c:pt idx="16">
                  <c:v>0.17675770328478868</c:v>
                </c:pt>
                <c:pt idx="17">
                  <c:v>0.15772793973506322</c:v>
                </c:pt>
                <c:pt idx="18">
                  <c:v>0.14221300598411124</c:v>
                </c:pt>
                <c:pt idx="19">
                  <c:v>0.12941227346994477</c:v>
                </c:pt>
                <c:pt idx="20">
                  <c:v>0.11873385998329163</c:v>
                </c:pt>
                <c:pt idx="21">
                  <c:v>0.10973587937910935</c:v>
                </c:pt>
                <c:pt idx="22">
                  <c:v>0.1020845644606474</c:v>
                </c:pt>
                <c:pt idx="23">
                  <c:v>9.5524732003850102E-2</c:v>
                </c:pt>
                <c:pt idx="24">
                  <c:v>8.9858925705521481E-2</c:v>
                </c:pt>
                <c:pt idx="25">
                  <c:v>8.4932585096734958E-2</c:v>
                </c:pt>
                <c:pt idx="26">
                  <c:v>8.0623397670667271E-2</c:v>
                </c:pt>
                <c:pt idx="27">
                  <c:v>7.6833571453522292E-2</c:v>
                </c:pt>
                <c:pt idx="28">
                  <c:v>7.34841640903314E-2</c:v>
                </c:pt>
                <c:pt idx="29">
                  <c:v>7.0510874706350521E-2</c:v>
                </c:pt>
                <c:pt idx="30">
                  <c:v>6.7860887337866618E-2</c:v>
                </c:pt>
                <c:pt idx="31">
                  <c:v>6.5490478476889644E-2</c:v>
                </c:pt>
                <c:pt idx="32">
                  <c:v>6.3363185749999398E-2</c:v>
                </c:pt>
                <c:pt idx="33">
                  <c:v>6.1448392916759319E-2</c:v>
                </c:pt>
                <c:pt idx="34">
                  <c:v>5.9720226804797855E-2</c:v>
                </c:pt>
                <c:pt idx="35">
                  <c:v>5.8156690182299679E-2</c:v>
                </c:pt>
                <c:pt idx="36">
                  <c:v>5.6738974693142548E-2</c:v>
                </c:pt>
                <c:pt idx="37">
                  <c:v>5.5450912388983947E-2</c:v>
                </c:pt>
                <c:pt idx="38">
                  <c:v>5.427853480845736E-2</c:v>
                </c:pt>
                <c:pt idx="39">
                  <c:v>5.3209716152871359E-2</c:v>
                </c:pt>
                <c:pt idx="40">
                  <c:v>5.2233882701657935E-2</c:v>
                </c:pt>
                <c:pt idx="41">
                  <c:v>5.1341774763856179E-2</c:v>
                </c:pt>
                <c:pt idx="42">
                  <c:v>5.052525057060045E-2</c:v>
                </c:pt>
                <c:pt idx="43">
                  <c:v>4.9777123858847208E-2</c:v>
                </c:pt>
                <c:pt idx="44">
                  <c:v>4.9091028679197422E-2</c:v>
                </c:pt>
                <c:pt idx="45">
                  <c:v>4.8461306325382369E-2</c:v>
                </c:pt>
                <c:pt idx="46">
                  <c:v>4.7882910334925949E-2</c:v>
                </c:pt>
                <c:pt idx="47">
                  <c:v>4.7351326326689966E-2</c:v>
                </c:pt>
                <c:pt idx="48">
                  <c:v>4.6862504078264505E-2</c:v>
                </c:pt>
                <c:pt idx="49">
                  <c:v>4.6412799746706708E-2</c:v>
                </c:pt>
                <c:pt idx="50">
                  <c:v>4.5998926531559382E-2</c:v>
                </c:pt>
                <c:pt idx="51">
                  <c:v>4.561791239319489E-2</c:v>
                </c:pt>
                <c:pt idx="52">
                  <c:v>4.5267063690376495E-2</c:v>
                </c:pt>
                <c:pt idx="53">
                  <c:v>4.4943933802275633E-2</c:v>
                </c:pt>
                <c:pt idx="54">
                  <c:v>4.4646295962587804E-2</c:v>
                </c:pt>
                <c:pt idx="55">
                  <c:v>4.4372119665003304E-2</c:v>
                </c:pt>
                <c:pt idx="56">
                  <c:v>4.4119550106434549E-2</c:v>
                </c:pt>
                <c:pt idx="57">
                  <c:v>4.3886890222008271E-2</c:v>
                </c:pt>
                <c:pt idx="58">
                  <c:v>4.367258493776395E-2</c:v>
                </c:pt>
                <c:pt idx="59">
                  <c:v>4.3475207326303118E-2</c:v>
                </c:pt>
                <c:pt idx="60">
                  <c:v>4.3293446399713879E-2</c:v>
                </c:pt>
                <c:pt idx="61">
                  <c:v>4.3126096314867232E-2</c:v>
                </c:pt>
                <c:pt idx="62">
                  <c:v>4.2972046800171859E-2</c:v>
                </c:pt>
                <c:pt idx="63">
                  <c:v>4.2830274641308536E-2</c:v>
                </c:pt>
                <c:pt idx="64">
                  <c:v>4.2699836087327782E-2</c:v>
                </c:pt>
                <c:pt idx="65">
                  <c:v>4.2579860058582775E-2</c:v>
                </c:pt>
                <c:pt idx="66">
                  <c:v>4.2469542054929019E-2</c:v>
                </c:pt>
                <c:pt idx="67">
                  <c:v>4.2368138676979437E-2</c:v>
                </c:pt>
                <c:pt idx="68">
                  <c:v>4.2274962685388155E-2</c:v>
                </c:pt>
                <c:pt idx="69">
                  <c:v>4.2189378533501333E-2</c:v>
                </c:pt>
                <c:pt idx="70">
                  <c:v>4.2110798317550199E-2</c:v>
                </c:pt>
                <c:pt idx="71">
                  <c:v>4.2038678096108451E-2</c:v>
                </c:pt>
                <c:pt idx="72">
                  <c:v>4.1972514536995235E-2</c:v>
                </c:pt>
                <c:pt idx="73">
                  <c:v>4.1911841855339749E-2</c:v>
                </c:pt>
                <c:pt idx="74">
                  <c:v>4.1856229011273845E-2</c:v>
                </c:pt>
                <c:pt idx="75">
                  <c:v>4.1805277139800978E-2</c:v>
                </c:pt>
                <c:pt idx="76">
                  <c:v>4.1758617188901705E-2</c:v>
                </c:pt>
                <c:pt idx="77">
                  <c:v>4.1715907744958598E-2</c:v>
                </c:pt>
                <c:pt idx="78">
                  <c:v>4.1676833027189657E-2</c:v>
                </c:pt>
                <c:pt idx="79">
                  <c:v>4.164110103502576E-2</c:v>
                </c:pt>
                <c:pt idx="80">
                  <c:v>4.1608441834306668E-2</c:v>
                </c:pt>
                <c:pt idx="81">
                  <c:v>4.1578605969844355E-2</c:v>
                </c:pt>
                <c:pt idx="82">
                  <c:v>4.1551362993349029E-2</c:v>
                </c:pt>
                <c:pt idx="83">
                  <c:v>4.1526500096963549E-2</c:v>
                </c:pt>
                <c:pt idx="84">
                  <c:v>4.1503820843734225E-2</c:v>
                </c:pt>
                <c:pt idx="85">
                  <c:v>4.1483143987282804E-2</c:v>
                </c:pt>
                <c:pt idx="86">
                  <c:v>4.1464302373756354E-2</c:v>
                </c:pt>
                <c:pt idx="87">
                  <c:v>4.1447141919836492E-2</c:v>
                </c:pt>
                <c:pt idx="88">
                  <c:v>4.1431520661201919E-2</c:v>
                </c:pt>
                <c:pt idx="89">
                  <c:v>4.1417307866371045E-2</c:v>
                </c:pt>
                <c:pt idx="90">
                  <c:v>4.140438321131662E-2</c:v>
                </c:pt>
                <c:pt idx="91">
                  <c:v>4.1392636010650935E-2</c:v>
                </c:pt>
                <c:pt idx="92">
                  <c:v>4.1381964501536701E-2</c:v>
                </c:pt>
                <c:pt idx="93">
                  <c:v>4.1372275176792456E-2</c:v>
                </c:pt>
                <c:pt idx="94">
                  <c:v>4.1363482163938363E-2</c:v>
                </c:pt>
                <c:pt idx="95">
                  <c:v>4.1355506647174071E-2</c:v>
                </c:pt>
                <c:pt idx="96">
                  <c:v>4.1348276329498911E-2</c:v>
                </c:pt>
                <c:pt idx="97">
                  <c:v>4.1341724932380711E-2</c:v>
                </c:pt>
                <c:pt idx="98">
                  <c:v>4.1335791730555654E-2</c:v>
                </c:pt>
                <c:pt idx="99">
                  <c:v>4.1330421119700901E-2</c:v>
                </c:pt>
                <c:pt idx="100">
                  <c:v>4.1325562214866524E-2</c:v>
                </c:pt>
                <c:pt idx="101">
                  <c:v>4.1321168477685827E-2</c:v>
                </c:pt>
                <c:pt idx="102">
                  <c:v>4.1317197370504655E-2</c:v>
                </c:pt>
                <c:pt idx="103">
                  <c:v>4.1313610035682652E-2</c:v>
                </c:pt>
                <c:pt idx="104">
                  <c:v>4.1310370998423669E-2</c:v>
                </c:pt>
                <c:pt idx="105">
                  <c:v>4.1307447891589695E-2</c:v>
                </c:pt>
                <c:pt idx="106">
                  <c:v>4.1304811201043234E-2</c:v>
                </c:pt>
                <c:pt idx="107">
                  <c:v>4.130243403014866E-2</c:v>
                </c:pt>
                <c:pt idx="108">
                  <c:v>4.1300291882142966E-2</c:v>
                </c:pt>
                <c:pt idx="109">
                  <c:v>4.129836245916229E-2</c:v>
                </c:pt>
                <c:pt idx="110">
                  <c:v>4.1296625476781985E-2</c:v>
                </c:pt>
                <c:pt idx="111">
                  <c:v>4.1295062492995985E-2</c:v>
                </c:pt>
                <c:pt idx="112">
                  <c:v>4.1293656750625331E-2</c:v>
                </c:pt>
                <c:pt idx="113">
                  <c:v>4.1292393032206824E-2</c:v>
                </c:pt>
                <c:pt idx="114">
                  <c:v>4.129125752647067E-2</c:v>
                </c:pt>
                <c:pt idx="115">
                  <c:v>4.1290237705570991E-2</c:v>
                </c:pt>
                <c:pt idx="116">
                  <c:v>4.1289322212285144E-2</c:v>
                </c:pt>
                <c:pt idx="117">
                  <c:v>4.1288500756447771E-2</c:v>
                </c:pt>
                <c:pt idx="118">
                  <c:v>4.1287764019931956E-2</c:v>
                </c:pt>
                <c:pt idx="119">
                  <c:v>4.1287103569535057E-2</c:v>
                </c:pt>
                <c:pt idx="120">
                  <c:v>4.1286511777168654E-2</c:v>
                </c:pt>
                <c:pt idx="121">
                  <c:v>4.1285981746792287E-2</c:v>
                </c:pt>
                <c:pt idx="122">
                  <c:v>4.1285507247568354E-2</c:v>
                </c:pt>
                <c:pt idx="123">
                  <c:v>4.1285082652751465E-2</c:v>
                </c:pt>
                <c:pt idx="124">
                  <c:v>4.1284702883859305E-2</c:v>
                </c:pt>
                <c:pt idx="125">
                  <c:v>4.1284363359703577E-2</c:v>
                </c:pt>
                <c:pt idx="126">
                  <c:v>4.1284059949890164E-2</c:v>
                </c:pt>
                <c:pt idx="127">
                  <c:v>4.128378893242516E-2</c:v>
                </c:pt>
                <c:pt idx="128">
                  <c:v>4.1283546955090483E-2</c:v>
                </c:pt>
                <c:pt idx="129">
                  <c:v>4.1283331000277312E-2</c:v>
                </c:pt>
                <c:pt idx="130">
                  <c:v>4.1283138352988941E-2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52-474F-9F8C-2C9CB0871271}"/>
            </c:ext>
          </c:extLst>
        </c:ser>
        <c:ser>
          <c:idx val="1"/>
          <c:order val="1"/>
          <c:tx>
            <c:v>Noctua S12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Noctua S12'!$C$121:$C$251</c:f>
              <c:numCache>
                <c:formatCode>0.0000</c:formatCode>
                <c:ptCount val="131"/>
                <c:pt idx="0">
                  <c:v>0.45141860607294554</c:v>
                </c:pt>
                <c:pt idx="1">
                  <c:v>0.45082999371824573</c:v>
                </c:pt>
                <c:pt idx="2">
                  <c:v>0.44961282421023485</c:v>
                </c:pt>
                <c:pt idx="3">
                  <c:v>0.44794745259815411</c:v>
                </c:pt>
                <c:pt idx="4">
                  <c:v>0.44591102878838257</c:v>
                </c:pt>
                <c:pt idx="5">
                  <c:v>0.44355424106523594</c:v>
                </c:pt>
                <c:pt idx="6">
                  <c:v>0.44091552234106168</c:v>
                </c:pt>
                <c:pt idx="7">
                  <c:v>0.43802630236268975</c:v>
                </c:pt>
                <c:pt idx="8">
                  <c:v>0.43491347553382403</c:v>
                </c:pt>
                <c:pt idx="9">
                  <c:v>0.43160073045936803</c:v>
                </c:pt>
                <c:pt idx="10">
                  <c:v>0.42810933429492992</c:v>
                </c:pt>
                <c:pt idx="11">
                  <c:v>0.38696869781030185</c:v>
                </c:pt>
                <c:pt idx="12">
                  <c:v>0.34227621190151675</c:v>
                </c:pt>
                <c:pt idx="13">
                  <c:v>0.30025361534004702</c:v>
                </c:pt>
                <c:pt idx="14">
                  <c:v>0.26325273730059023</c:v>
                </c:pt>
                <c:pt idx="15">
                  <c:v>0.23168525058291095</c:v>
                </c:pt>
                <c:pt idx="16">
                  <c:v>0.20513079500222728</c:v>
                </c:pt>
                <c:pt idx="17">
                  <c:v>0.18289723248035189</c:v>
                </c:pt>
                <c:pt idx="18">
                  <c:v>0.16427122191961196</c:v>
                </c:pt>
                <c:pt idx="19">
                  <c:v>0.14861429836357193</c:v>
                </c:pt>
                <c:pt idx="20">
                  <c:v>0.13538872407117045</c:v>
                </c:pt>
                <c:pt idx="21">
                  <c:v>0.12415444940907555</c:v>
                </c:pt>
                <c:pt idx="22">
                  <c:v>0.11455610261927179</c:v>
                </c:pt>
                <c:pt idx="23">
                  <c:v>0.1063080941445088</c:v>
                </c:pt>
                <c:pt idx="24">
                  <c:v>9.9180947117947629E-2</c:v>
                </c:pt>
                <c:pt idx="25">
                  <c:v>9.2989789124983027E-2</c:v>
                </c:pt>
                <c:pt idx="26">
                  <c:v>8.7585050776065348E-2</c:v>
                </c:pt>
                <c:pt idx="27">
                  <c:v>8.2845099213688336E-2</c:v>
                </c:pt>
                <c:pt idx="28">
                  <c:v>7.8670460118820632E-2</c:v>
                </c:pt>
                <c:pt idx="29">
                  <c:v>7.4979301984429009E-2</c:v>
                </c:pt>
                <c:pt idx="30">
                  <c:v>7.1703906885194471E-2</c:v>
                </c:pt>
                <c:pt idx="31">
                  <c:v>6.8787906120806805E-2</c:v>
                </c:pt>
                <c:pt idx="32">
                  <c:v>6.6184107201986822E-2</c:v>
                </c:pt>
                <c:pt idx="33">
                  <c:v>6.3852778128510312E-2</c:v>
                </c:pt>
                <c:pt idx="34">
                  <c:v>6.1760286072238511E-2</c:v>
                </c:pt>
                <c:pt idx="35">
                  <c:v>5.9878011670218008E-2</c:v>
                </c:pt>
                <c:pt idx="36">
                  <c:v>5.8181478555149012E-2</c:v>
                </c:pt>
                <c:pt idx="37">
                  <c:v>5.6649651764586396E-2</c:v>
                </c:pt>
                <c:pt idx="38">
                  <c:v>5.5264369313896118E-2</c:v>
                </c:pt>
                <c:pt idx="39">
                  <c:v>5.4009879307366594E-2</c:v>
                </c:pt>
                <c:pt idx="40">
                  <c:v>5.2872461123368776E-2</c:v>
                </c:pt>
                <c:pt idx="41">
                  <c:v>5.1840113917407879E-2</c:v>
                </c:pt>
                <c:pt idx="42">
                  <c:v>5.0902299297957768E-2</c:v>
                </c:pt>
                <c:pt idx="43">
                  <c:v>5.0049727811428538E-2</c:v>
                </c:pt>
                <c:pt idx="44">
                  <c:v>4.9274181024723675E-2</c:v>
                </c:pt>
                <c:pt idx="45">
                  <c:v>4.8568362666750735E-2</c:v>
                </c:pt>
                <c:pt idx="46">
                  <c:v>4.7925773596814221E-2</c:v>
                </c:pt>
                <c:pt idx="47">
                  <c:v>4.7340606393120703E-2</c:v>
                </c:pt>
                <c:pt idx="48">
                  <c:v>4.6807656163035512E-2</c:v>
                </c:pt>
                <c:pt idx="49">
                  <c:v>4.6322244817135455E-2</c:v>
                </c:pt>
                <c:pt idx="50">
                  <c:v>4.5880156558795439E-2</c:v>
                </c:pt>
                <c:pt idx="51">
                  <c:v>4.547758274858521E-2</c:v>
                </c:pt>
                <c:pt idx="52">
                  <c:v>4.5111074630108175E-2</c:v>
                </c:pt>
                <c:pt idx="53">
                  <c:v>4.477750266805592E-2</c:v>
                </c:pt>
                <c:pt idx="54">
                  <c:v>4.447402146334755E-2</c:v>
                </c:pt>
                <c:pt idx="55">
                  <c:v>4.4198039384527085E-2</c:v>
                </c:pt>
                <c:pt idx="56">
                  <c:v>4.3947192197125277E-2</c:v>
                </c:pt>
                <c:pt idx="57">
                  <c:v>4.3719320089753592E-2</c:v>
                </c:pt>
                <c:pt idx="58">
                  <c:v>4.3512447592247559E-2</c:v>
                </c:pt>
                <c:pt idx="59">
                  <c:v>4.3324765961142125E-2</c:v>
                </c:pt>
                <c:pt idx="60">
                  <c:v>4.3154617674256428E-2</c:v>
                </c:pt>
                <c:pt idx="61">
                  <c:v>4.3000482731670821E-2</c:v>
                </c:pt>
                <c:pt idx="62">
                  <c:v>4.2860966506879414E-2</c:v>
                </c:pt>
                <c:pt idx="63">
                  <c:v>4.2734788930985153E-2</c:v>
                </c:pt>
                <c:pt idx="64">
                  <c:v>4.2620774825753389E-2</c:v>
                </c:pt>
                <c:pt idx="65">
                  <c:v>4.2517845229187633E-2</c:v>
                </c:pt>
                <c:pt idx="66">
                  <c:v>4.2425009580877887E-2</c:v>
                </c:pt>
                <c:pt idx="67">
                  <c:v>4.2341358654381205E-2</c:v>
                </c:pt>
                <c:pt idx="68">
                  <c:v>4.2266058140888546E-2</c:v>
                </c:pt>
                <c:pt idx="69">
                  <c:v>4.2198342802871498E-2</c:v>
                </c:pt>
                <c:pt idx="70">
                  <c:v>4.2137511128672402E-2</c:v>
                </c:pt>
                <c:pt idx="71">
                  <c:v>4.2082920429420252E-2</c:v>
                </c:pt>
                <c:pt idx="72">
                  <c:v>4.2033982328491065E-2</c:v>
                </c:pt>
                <c:pt idx="73">
                  <c:v>4.1990158601213252E-2</c:v>
                </c:pt>
                <c:pt idx="74">
                  <c:v>4.1950957328837649E-2</c:v>
                </c:pt>
                <c:pt idx="75">
                  <c:v>4.1915929336115425E-2</c:v>
                </c:pt>
                <c:pt idx="76">
                  <c:v>4.1884664886296483E-2</c:v>
                </c:pt>
                <c:pt idx="77">
                  <c:v>4.1856790611100037E-2</c:v>
                </c:pt>
                <c:pt idx="78">
                  <c:v>4.1831966656325111E-2</c:v>
                </c:pt>
                <c:pt idx="79">
                  <c:v>4.1809884026354528E-2</c:v>
                </c:pt>
                <c:pt idx="80">
                  <c:v>4.1790262112943191E-2</c:v>
                </c:pt>
                <c:pt idx="81">
                  <c:v>4.1772846395440974E-2</c:v>
                </c:pt>
                <c:pt idx="82">
                  <c:v>4.1757406301043444E-2</c:v>
                </c:pt>
                <c:pt idx="83">
                  <c:v>4.1743733214844238E-2</c:v>
                </c:pt>
                <c:pt idx="84">
                  <c:v>4.1731638630426865E-2</c:v>
                </c:pt>
                <c:pt idx="85">
                  <c:v>4.1720952432520754E-2</c:v>
                </c:pt>
                <c:pt idx="86">
                  <c:v>4.1711521303891337E-2</c:v>
                </c:pt>
                <c:pt idx="87">
                  <c:v>4.1703207249164598E-2</c:v>
                </c:pt>
                <c:pt idx="88">
                  <c:v>4.169588622872801E-2</c:v>
                </c:pt>
                <c:pt idx="89">
                  <c:v>4.1689446896222108E-2</c:v>
                </c:pt>
                <c:pt idx="90">
                  <c:v>4.1683789433456575E-2</c:v>
                </c:pt>
                <c:pt idx="91">
                  <c:v>4.1678824476865522E-2</c:v>
                </c:pt>
                <c:pt idx="92">
                  <c:v>4.1674472129869251E-2</c:v>
                </c:pt>
                <c:pt idx="93">
                  <c:v>4.1670661055742818E-2</c:v>
                </c:pt>
                <c:pt idx="94">
                  <c:v>4.1667327645811679E-2</c:v>
                </c:pt>
                <c:pt idx="95">
                  <c:v>4.1664415258006286E-2</c:v>
                </c:pt>
                <c:pt idx="96">
                  <c:v>4.166187352101447E-2</c:v>
                </c:pt>
                <c:pt idx="97">
                  <c:v>4.1659657699474918E-2</c:v>
                </c:pt>
                <c:pt idx="98">
                  <c:v>4.1657728115858432E-2</c:v>
                </c:pt>
                <c:pt idx="99">
                  <c:v>4.165604962488683E-2</c:v>
                </c:pt>
                <c:pt idx="100">
                  <c:v>4.1654591136542185E-2</c:v>
                </c:pt>
                <c:pt idx="101">
                  <c:v>4.1653325183921903E-2</c:v>
                </c:pt>
                <c:pt idx="102">
                  <c:v>4.1652227532396363E-2</c:v>
                </c:pt>
                <c:pt idx="103">
                  <c:v>4.1651276826726126E-2</c:v>
                </c:pt>
                <c:pt idx="104">
                  <c:v>4.1650454272993041E-2</c:v>
                </c:pt>
                <c:pt idx="105">
                  <c:v>4.1649743352393666E-2</c:v>
                </c:pt>
                <c:pt idx="106">
                  <c:v>4.1649129564133407E-2</c:v>
                </c:pt>
                <c:pt idx="107">
                  <c:v>4.1648600194844711E-2</c:v>
                </c:pt>
                <c:pt idx="108">
                  <c:v>4.1648144112131844E-2</c:v>
                </c:pt>
                <c:pt idx="109">
                  <c:v>4.164775158001742E-2</c:v>
                </c:pt>
                <c:pt idx="110">
                  <c:v>4.1647414094232137E-2</c:v>
                </c:pt>
                <c:pt idx="111">
                  <c:v>4.164712423544726E-2</c:v>
                </c:pt>
                <c:pt idx="112">
                  <c:v>4.164687553870057E-2</c:v>
                </c:pt>
                <c:pt idx="113">
                  <c:v>4.1646662377409216E-2</c:v>
                </c:pt>
                <c:pt idx="114">
                  <c:v>4.1646479860498187E-2</c:v>
                </c:pt>
                <c:pt idx="115">
                  <c:v>4.1646323741299368E-2</c:v>
                </c:pt>
                <c:pt idx="116">
                  <c:v>4.1646190336995646E-2</c:v>
                </c:pt>
                <c:pt idx="117">
                  <c:v>4.1646076457494879E-2</c:v>
                </c:pt>
                <c:pt idx="118">
                  <c:v>4.1645979342721955E-2</c:v>
                </c:pt>
                <c:pt idx="119">
                  <c:v>4.1645896607412788E-2</c:v>
                </c:pt>
                <c:pt idx="120">
                  <c:v>4.1645826192582371E-2</c:v>
                </c:pt>
                <c:pt idx="121">
                  <c:v>4.1645766322920615E-2</c:v>
                </c:pt>
                <c:pt idx="122">
                  <c:v>4.1645715469444226E-2</c:v>
                </c:pt>
                <c:pt idx="123">
                  <c:v>4.1645672316801829E-2</c:v>
                </c:pt>
                <c:pt idx="124">
                  <c:v>4.1645635734691655E-2</c:v>
                </c:pt>
                <c:pt idx="125">
                  <c:v>4.1645604752908641E-2</c:v>
                </c:pt>
                <c:pt idx="126">
                  <c:v>4.1645578539589195E-2</c:v>
                </c:pt>
                <c:pt idx="127">
                  <c:v>4.164555638226923E-2</c:v>
                </c:pt>
                <c:pt idx="128">
                  <c:v>4.164553767141338E-2</c:v>
                </c:pt>
                <c:pt idx="129">
                  <c:v>4.1645521886111647E-2</c:v>
                </c:pt>
                <c:pt idx="130">
                  <c:v>4.1645508581674436E-2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752-474F-9F8C-2C9CB0871271}"/>
            </c:ext>
          </c:extLst>
        </c:ser>
        <c:ser>
          <c:idx val="2"/>
          <c:order val="2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 mm 2x F12'!$C$121:$C$251</c:f>
              <c:numCache>
                <c:formatCode>0.0000</c:formatCode>
                <c:ptCount val="131"/>
                <c:pt idx="0">
                  <c:v>0.5046105621012853</c:v>
                </c:pt>
                <c:pt idx="1">
                  <c:v>0.5006659374626542</c:v>
                </c:pt>
                <c:pt idx="2">
                  <c:v>0.49462177154255654</c:v>
                </c:pt>
                <c:pt idx="3">
                  <c:v>0.48754090958077301</c:v>
                </c:pt>
                <c:pt idx="4">
                  <c:v>0.47979613823638489</c:v>
                </c:pt>
                <c:pt idx="5">
                  <c:v>0.4716079763554466</c:v>
                </c:pt>
                <c:pt idx="6">
                  <c:v>0.46312744231029196</c:v>
                </c:pt>
                <c:pt idx="7">
                  <c:v>0.45446542462146078</c:v>
                </c:pt>
                <c:pt idx="8">
                  <c:v>0.44570647582092499</c:v>
                </c:pt>
                <c:pt idx="9">
                  <c:v>0.43691645178402455</c:v>
                </c:pt>
                <c:pt idx="10">
                  <c:v>0.42814724102423285</c:v>
                </c:pt>
                <c:pt idx="11">
                  <c:v>0.34745297062303343</c:v>
                </c:pt>
                <c:pt idx="12">
                  <c:v>0.28460906573815481</c:v>
                </c:pt>
                <c:pt idx="13">
                  <c:v>0.23762117536917296</c:v>
                </c:pt>
                <c:pt idx="14">
                  <c:v>0.20234060854764827</c:v>
                </c:pt>
                <c:pt idx="15">
                  <c:v>0.17541520842080835</c:v>
                </c:pt>
                <c:pt idx="16">
                  <c:v>0.15447568900576991</c:v>
                </c:pt>
                <c:pt idx="17">
                  <c:v>0.13789176560020033</c:v>
                </c:pt>
                <c:pt idx="18">
                  <c:v>0.12453710639983948</c:v>
                </c:pt>
                <c:pt idx="19">
                  <c:v>0.11362216117810507</c:v>
                </c:pt>
                <c:pt idx="20">
                  <c:v>0.10458349088137701</c:v>
                </c:pt>
                <c:pt idx="21">
                  <c:v>9.7011569549507071E-2</c:v>
                </c:pt>
                <c:pt idx="22">
                  <c:v>9.0603431238832619E-2</c:v>
                </c:pt>
                <c:pt idx="23">
                  <c:v>8.5131199208300798E-2</c:v>
                </c:pt>
                <c:pt idx="24">
                  <c:v>8.0420829604634148E-2</c:v>
                </c:pt>
                <c:pt idx="25">
                  <c:v>7.6337508955752489E-2</c:v>
                </c:pt>
                <c:pt idx="26">
                  <c:v>7.2775453531205028E-2</c:v>
                </c:pt>
                <c:pt idx="27">
                  <c:v>6.9650668537736757E-2</c:v>
                </c:pt>
                <c:pt idx="28">
                  <c:v>6.6895729948011018E-2</c:v>
                </c:pt>
                <c:pt idx="29">
                  <c:v>6.4455970267693716E-2</c:v>
                </c:pt>
                <c:pt idx="30">
                  <c:v>6.2286653387020455E-2</c:v>
                </c:pt>
                <c:pt idx="31">
                  <c:v>6.035085609409372E-2</c:v>
                </c:pt>
                <c:pt idx="32">
                  <c:v>5.8617861170277501E-2</c:v>
                </c:pt>
                <c:pt idx="33">
                  <c:v>5.7061925447443151E-2</c:v>
                </c:pt>
                <c:pt idx="34">
                  <c:v>5.5661325891955417E-2</c:v>
                </c:pt>
                <c:pt idx="35">
                  <c:v>5.4397614087046277E-2</c:v>
                </c:pt>
                <c:pt idx="36">
                  <c:v>5.3255028517311169E-2</c:v>
                </c:pt>
                <c:pt idx="37">
                  <c:v>5.222002748615806E-2</c:v>
                </c:pt>
                <c:pt idx="38">
                  <c:v>5.1280915079350155E-2</c:v>
                </c:pt>
                <c:pt idx="39">
                  <c:v>5.0427539500946562E-2</c:v>
                </c:pt>
                <c:pt idx="40">
                  <c:v>4.9651048146924205E-2</c:v>
                </c:pt>
                <c:pt idx="41">
                  <c:v>4.8943687490483348E-2</c:v>
                </c:pt>
                <c:pt idx="42">
                  <c:v>4.8298638607860912E-2</c:v>
                </c:pt>
                <c:pt idx="43">
                  <c:v>4.770988123761627E-2</c:v>
                </c:pt>
                <c:pt idx="44">
                  <c:v>4.7172080825775821E-2</c:v>
                </c:pt>
                <c:pt idx="45">
                  <c:v>4.6680494196589394E-2</c:v>
                </c:pt>
                <c:pt idx="46">
                  <c:v>4.6230890399467074E-2</c:v>
                </c:pt>
                <c:pt idx="47">
                  <c:v>4.5819483986296948E-2</c:v>
                </c:pt>
                <c:pt idx="48">
                  <c:v>4.5442878520590264E-2</c:v>
                </c:pt>
                <c:pt idx="49">
                  <c:v>4.5098018548253363E-2</c:v>
                </c:pt>
                <c:pt idx="50">
                  <c:v>4.4782148597138215E-2</c:v>
                </c:pt>
                <c:pt idx="51">
                  <c:v>4.4492778039762315E-2</c:v>
                </c:pt>
                <c:pt idx="52">
                  <c:v>4.4227650866473685E-2</c:v>
                </c:pt>
                <c:pt idx="53">
                  <c:v>4.3984719586830832E-2</c:v>
                </c:pt>
                <c:pt idx="54">
                  <c:v>4.3762122614212293E-2</c:v>
                </c:pt>
                <c:pt idx="55">
                  <c:v>4.355816459968908E-2</c:v>
                </c:pt>
                <c:pt idx="56">
                  <c:v>4.3371299271420055E-2</c:v>
                </c:pt>
                <c:pt idx="57">
                  <c:v>4.3200114409484486E-2</c:v>
                </c:pt>
                <c:pt idx="58">
                  <c:v>4.3043318646448211E-2</c:v>
                </c:pt>
                <c:pt idx="59">
                  <c:v>4.2899729833661443E-2</c:v>
                </c:pt>
                <c:pt idx="60">
                  <c:v>4.2768264754353594E-2</c:v>
                </c:pt>
                <c:pt idx="61">
                  <c:v>4.2647929998645452E-2</c:v>
                </c:pt>
                <c:pt idx="62">
                  <c:v>4.2537813843936484E-2</c:v>
                </c:pt>
                <c:pt idx="63">
                  <c:v>4.2437079007779425E-2</c:v>
                </c:pt>
                <c:pt idx="64">
                  <c:v>4.2344956160158431E-2</c:v>
                </c:pt>
                <c:pt idx="65">
                  <c:v>4.2260738098714473E-2</c:v>
                </c:pt>
                <c:pt idx="66">
                  <c:v>4.218377450445638E-2</c:v>
                </c:pt>
                <c:pt idx="67">
                  <c:v>4.2113467207304051E-2</c:v>
                </c:pt>
                <c:pt idx="68">
                  <c:v>4.2049265900793983E-2</c:v>
                </c:pt>
                <c:pt idx="69">
                  <c:v>4.1990664253735779E-2</c:v>
                </c:pt>
                <c:pt idx="70">
                  <c:v>4.1937196373787275E-2</c:v>
                </c:pt>
                <c:pt idx="71">
                  <c:v>4.1888433584019356E-2</c:v>
                </c:pt>
                <c:pt idx="72">
                  <c:v>4.1843981478738121E-2</c:v>
                </c:pt>
                <c:pt idx="73">
                  <c:v>4.1803477229263294E-2</c:v>
                </c:pt>
                <c:pt idx="74">
                  <c:v>4.1766587114144826E-2</c:v>
                </c:pt>
                <c:pt idx="75">
                  <c:v>4.1733004251534089E-2</c:v>
                </c:pt>
                <c:pt idx="76">
                  <c:v>4.170244651419458E-2</c:v>
                </c:pt>
                <c:pt idx="77">
                  <c:v>4.1674654610009437E-2</c:v>
                </c:pt>
                <c:pt idx="78">
                  <c:v>4.1649390312879987E-2</c:v>
                </c:pt>
                <c:pt idx="79">
                  <c:v>4.1626434830658886E-2</c:v>
                </c:pt>
                <c:pt idx="80">
                  <c:v>4.1605587298268243E-2</c:v>
                </c:pt>
                <c:pt idx="81">
                  <c:v>4.1586663385451653E-2</c:v>
                </c:pt>
                <c:pt idx="82">
                  <c:v>4.156949400973093E-2</c:v>
                </c:pt>
                <c:pt idx="83">
                  <c:v>4.1553924146110019E-2</c:v>
                </c:pt>
                <c:pt idx="84">
                  <c:v>4.1539811725911251E-2</c:v>
                </c:pt>
                <c:pt idx="85">
                  <c:v>4.1527026617862915E-2</c:v>
                </c:pt>
                <c:pt idx="86">
                  <c:v>4.1515449685197624E-2</c:v>
                </c:pt>
                <c:pt idx="87">
                  <c:v>4.1504971913081813E-2</c:v>
                </c:pt>
                <c:pt idx="88">
                  <c:v>4.1495493601190064E-2</c:v>
                </c:pt>
                <c:pt idx="89">
                  <c:v>4.1486923616673298E-2</c:v>
                </c:pt>
                <c:pt idx="90">
                  <c:v>4.1479178703156004E-2</c:v>
                </c:pt>
                <c:pt idx="91">
                  <c:v>4.1472182841741367E-2</c:v>
                </c:pt>
                <c:pt idx="92">
                  <c:v>4.146586666031097E-2</c:v>
                </c:pt>
                <c:pt idx="93">
                  <c:v>4.146016688768215E-2</c:v>
                </c:pt>
                <c:pt idx="94">
                  <c:v>4.1455025849436375E-2</c:v>
                </c:pt>
                <c:pt idx="95">
                  <c:v>4.1450391002458266E-2</c:v>
                </c:pt>
                <c:pt idx="96">
                  <c:v>4.1446214505432545E-2</c:v>
                </c:pt>
                <c:pt idx="97">
                  <c:v>4.144245282273492E-2</c:v>
                </c:pt>
                <c:pt idx="98">
                  <c:v>4.1439066359327731E-2</c:v>
                </c:pt>
                <c:pt idx="99">
                  <c:v>4.1436019124431858E-2</c:v>
                </c:pt>
                <c:pt idx="100">
                  <c:v>4.1433278421895481E-2</c:v>
                </c:pt>
                <c:pt idx="101">
                  <c:v>4.1430814565318747E-2</c:v>
                </c:pt>
                <c:pt idx="102">
                  <c:v>4.1428600616122462E-2</c:v>
                </c:pt>
                <c:pt idx="103">
                  <c:v>4.1426612142869433E-2</c:v>
                </c:pt>
                <c:pt idx="104">
                  <c:v>4.1424827000259741E-2</c:v>
                </c:pt>
                <c:pt idx="105">
                  <c:v>4.1423225126326818E-2</c:v>
                </c:pt>
                <c:pt idx="106">
                  <c:v>4.1421788356460321E-2</c:v>
                </c:pt>
                <c:pt idx="107">
                  <c:v>4.142050025297464E-2</c:v>
                </c:pt>
                <c:pt idx="108">
                  <c:v>4.1419345949029372E-2</c:v>
                </c:pt>
                <c:pt idx="109">
                  <c:v>4.1418312005790034E-2</c:v>
                </c:pt>
                <c:pt idx="110">
                  <c:v>4.1417386281794435E-2</c:v>
                </c:pt>
                <c:pt idx="111">
                  <c:v>4.141655781356255E-2</c:v>
                </c:pt>
                <c:pt idx="112">
                  <c:v>4.141581670655587E-2</c:v>
                </c:pt>
                <c:pt idx="113">
                  <c:v>4.1415154035655925E-2</c:v>
                </c:pt>
                <c:pt idx="114">
                  <c:v>4.1414561754391795E-2</c:v>
                </c:pt>
                <c:pt idx="115">
                  <c:v>4.14140326122025E-2</c:v>
                </c:pt>
                <c:pt idx="116">
                  <c:v>4.1413560079073007E-2</c:v>
                </c:pt>
                <c:pt idx="117">
                  <c:v>4.1413138276931528E-2</c:v>
                </c:pt>
                <c:pt idx="118">
                  <c:v>4.1412761917242566E-2</c:v>
                </c:pt>
                <c:pt idx="119">
                  <c:v>4.1412426244272424E-2</c:v>
                </c:pt>
                <c:pt idx="120">
                  <c:v>4.1412126983544975E-2</c:v>
                </c:pt>
                <c:pt idx="121">
                  <c:v>4.1411860295042437E-2</c:v>
                </c:pt>
                <c:pt idx="122">
                  <c:v>4.1411622730741067E-2</c:v>
                </c:pt>
                <c:pt idx="123">
                  <c:v>4.1411411196104399E-2</c:v>
                </c:pt>
                <c:pt idx="124">
                  <c:v>4.1411222915186625E-2</c:v>
                </c:pt>
                <c:pt idx="125">
                  <c:v>4.1411055399027071E-2</c:v>
                </c:pt>
                <c:pt idx="126">
                  <c:v>4.141090641704271E-2</c:v>
                </c:pt>
                <c:pt idx="127">
                  <c:v>4.1410773971149784E-2</c:v>
                </c:pt>
                <c:pt idx="128">
                  <c:v>4.1410656272368222E-2</c:v>
                </c:pt>
                <c:pt idx="129">
                  <c:v>4.1410551719682887E-2</c:v>
                </c:pt>
                <c:pt idx="130">
                  <c:v>4.1410458880955209E-2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752-474F-9F8C-2C9CB0871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F12'!$F$126:$F$251</c:f>
              <c:numCache>
                <c:formatCode>0.0000</c:formatCode>
                <c:ptCount val="126"/>
                <c:pt idx="0">
                  <c:v>0.38426564800882868</c:v>
                </c:pt>
                <c:pt idx="1">
                  <c:v>0.38333979539725688</c:v>
                </c:pt>
                <c:pt idx="2">
                  <c:v>0.38166260638113553</c:v>
                </c:pt>
                <c:pt idx="3">
                  <c:v>0.37951557944878911</c:v>
                </c:pt>
                <c:pt idx="4">
                  <c:v>0.37700716528949985</c:v>
                </c:pt>
                <c:pt idx="5">
                  <c:v>0.37420491431702263</c:v>
                </c:pt>
                <c:pt idx="6">
                  <c:v>0.33745424003074204</c:v>
                </c:pt>
                <c:pt idx="7">
                  <c:v>0.29646990626079872</c:v>
                </c:pt>
                <c:pt idx="8">
                  <c:v>0.25856548184955652</c:v>
                </c:pt>
                <c:pt idx="9">
                  <c:v>0.22582560946769734</c:v>
                </c:pt>
                <c:pt idx="10">
                  <c:v>0.19832487420349709</c:v>
                </c:pt>
                <c:pt idx="11">
                  <c:v>0.17544954382739539</c:v>
                </c:pt>
                <c:pt idx="12">
                  <c:v>0.15643850175125021</c:v>
                </c:pt>
                <c:pt idx="13">
                  <c:v>0.14058251245310729</c:v>
                </c:pt>
                <c:pt idx="14">
                  <c:v>0.12728191079811393</c:v>
                </c:pt>
                <c:pt idx="15">
                  <c:v>0.11605005527788113</c:v>
                </c:pt>
                <c:pt idx="16">
                  <c:v>0.10649885661646373</c:v>
                </c:pt>
                <c:pt idx="17">
                  <c:v>9.832065003468303E-2</c:v>
                </c:pt>
                <c:pt idx="18">
                  <c:v>9.1271494543185949E-2</c:v>
                </c:pt>
                <c:pt idx="19">
                  <c:v>8.5157305332225625E-2</c:v>
                </c:pt>
                <c:pt idx="20">
                  <c:v>7.9822849581326336E-2</c:v>
                </c:pt>
                <c:pt idx="21">
                  <c:v>7.5143195608738653E-2</c:v>
                </c:pt>
                <c:pt idx="22">
                  <c:v>7.1017127165893659E-2</c:v>
                </c:pt>
                <c:pt idx="23">
                  <c:v>6.7362083024500585E-2</c:v>
                </c:pt>
                <c:pt idx="24">
                  <c:v>6.4110263035673715E-2</c:v>
                </c:pt>
                <c:pt idx="25">
                  <c:v>6.120562089835925E-2</c:v>
                </c:pt>
                <c:pt idx="26">
                  <c:v>5.8601530284855978E-2</c:v>
                </c:pt>
                <c:pt idx="27">
                  <c:v>5.6258963299735745E-2</c:v>
                </c:pt>
                <c:pt idx="28">
                  <c:v>5.4145060210938588E-2</c:v>
                </c:pt>
                <c:pt idx="29">
                  <c:v>5.2231999436913853E-2</c:v>
                </c:pt>
                <c:pt idx="30">
                  <c:v>5.0496099201140683E-2</c:v>
                </c:pt>
                <c:pt idx="31">
                  <c:v>4.8917098969198797E-2</c:v>
                </c:pt>
                <c:pt idx="32">
                  <c:v>4.7477581234188812E-2</c:v>
                </c:pt>
                <c:pt idx="33">
                  <c:v>4.6162503521510898E-2</c:v>
                </c:pt>
                <c:pt idx="34">
                  <c:v>4.4958817465368853E-2</c:v>
                </c:pt>
                <c:pt idx="35">
                  <c:v>4.3855157071479994E-2</c:v>
                </c:pt>
                <c:pt idx="36">
                  <c:v>4.2841582266923299E-2</c:v>
                </c:pt>
                <c:pt idx="37">
                  <c:v>4.1909366874276752E-2</c:v>
                </c:pt>
                <c:pt idx="38">
                  <c:v>4.1050822472382495E-2</c:v>
                </c:pt>
                <c:pt idx="39">
                  <c:v>4.0259151396574586E-2</c:v>
                </c:pt>
                <c:pt idx="40">
                  <c:v>3.9528323517557515E-2</c:v>
                </c:pt>
                <c:pt idx="41">
                  <c:v>3.8852972517373414E-2</c:v>
                </c:pt>
                <c:pt idx="42">
                  <c:v>3.8228308225550976E-2</c:v>
                </c:pt>
                <c:pt idx="43">
                  <c:v>3.765004224302481E-2</c:v>
                </c:pt>
                <c:pt idx="44">
                  <c:v>3.7114324606824893E-2</c:v>
                </c:pt>
                <c:pt idx="45">
                  <c:v>3.6617689666028269E-2</c:v>
                </c:pt>
                <c:pt idx="46">
                  <c:v>3.6157009672786587E-2</c:v>
                </c:pt>
                <c:pt idx="47">
                  <c:v>3.5729454859605957E-2</c:v>
                </c:pt>
                <c:pt idx="48">
                  <c:v>3.5332458989469524E-2</c:v>
                </c:pt>
                <c:pt idx="49">
                  <c:v>3.4963689539714793E-2</c:v>
                </c:pt>
                <c:pt idx="50">
                  <c:v>3.4621021822235552E-2</c:v>
                </c:pt>
                <c:pt idx="51">
                  <c:v>3.4302516458168987E-2</c:v>
                </c:pt>
                <c:pt idx="52">
                  <c:v>3.400639971991825E-2</c:v>
                </c:pt>
                <c:pt idx="53">
                  <c:v>3.3731046331229905E-2</c:v>
                </c:pt>
                <c:pt idx="54">
                  <c:v>3.347496438031998E-2</c:v>
                </c:pt>
                <c:pt idx="55">
                  <c:v>3.3236782054287733E-2</c:v>
                </c:pt>
                <c:pt idx="56">
                  <c:v>3.3015235947319997E-2</c:v>
                </c:pt>
                <c:pt idx="57">
                  <c:v>3.2809160732113159E-2</c:v>
                </c:pt>
                <c:pt idx="58">
                  <c:v>3.2617480014841903E-2</c:v>
                </c:pt>
                <c:pt idx="59">
                  <c:v>3.2439198219953023E-2</c:v>
                </c:pt>
                <c:pt idx="60">
                  <c:v>3.227339337291759E-2</c:v>
                </c:pt>
                <c:pt idx="61">
                  <c:v>3.2119210667541337E-2</c:v>
                </c:pt>
                <c:pt idx="62">
                  <c:v>3.1975856720081082E-2</c:v>
                </c:pt>
                <c:pt idx="63">
                  <c:v>3.1842594425714431E-2</c:v>
                </c:pt>
                <c:pt idx="64">
                  <c:v>3.1718738344243526E-2</c:v>
                </c:pt>
                <c:pt idx="65">
                  <c:v>3.1603650551600561E-2</c:v>
                </c:pt>
                <c:pt idx="66">
                  <c:v>3.1496736902021469E-2</c:v>
                </c:pt>
                <c:pt idx="67">
                  <c:v>3.1397443652883675E-2</c:v>
                </c:pt>
                <c:pt idx="68">
                  <c:v>3.1305254410342633E-2</c:v>
                </c:pt>
                <c:pt idx="69">
                  <c:v>3.1219687359200127E-2</c:v>
                </c:pt>
                <c:pt idx="70">
                  <c:v>3.1140292745020035E-2</c:v>
                </c:pt>
                <c:pt idx="71">
                  <c:v>3.1066650580479801E-2</c:v>
                </c:pt>
                <c:pt idx="72">
                  <c:v>3.0998368551394848E-2</c:v>
                </c:pt>
                <c:pt idx="73">
                  <c:v>3.0935080100854405E-2</c:v>
                </c:pt>
                <c:pt idx="74">
                  <c:v>3.0876442672522063E-2</c:v>
                </c:pt>
                <c:pt idx="75">
                  <c:v>3.0822136096436019E-2</c:v>
                </c:pt>
                <c:pt idx="76">
                  <c:v>3.0771861102637944E-2</c:v>
                </c:pt>
                <c:pt idx="77">
                  <c:v>3.0725337949703474E-2</c:v>
                </c:pt>
                <c:pt idx="78">
                  <c:v>3.0682305156774406E-2</c:v>
                </c:pt>
                <c:pt idx="79">
                  <c:v>3.0642518329030942E-2</c:v>
                </c:pt>
                <c:pt idx="80">
                  <c:v>3.060574906771573E-2</c:v>
                </c:pt>
                <c:pt idx="81">
                  <c:v>3.0571783956850847E-2</c:v>
                </c:pt>
                <c:pt idx="82">
                  <c:v>3.0540423619692166E-2</c:v>
                </c:pt>
                <c:pt idx="83">
                  <c:v>3.0511481838758455E-2</c:v>
                </c:pt>
                <c:pt idx="84">
                  <c:v>3.0484784733968331E-2</c:v>
                </c:pt>
                <c:pt idx="85">
                  <c:v>3.046016999402916E-2</c:v>
                </c:pt>
                <c:pt idx="86">
                  <c:v>3.0437486156757624E-2</c:v>
                </c:pt>
                <c:pt idx="87">
                  <c:v>3.0416591934482217E-2</c:v>
                </c:pt>
                <c:pt idx="88">
                  <c:v>3.0397355581090055E-2</c:v>
                </c:pt>
                <c:pt idx="89">
                  <c:v>3.0379654297641844E-2</c:v>
                </c:pt>
                <c:pt idx="90">
                  <c:v>3.0363373673796087E-2</c:v>
                </c:pt>
                <c:pt idx="91">
                  <c:v>3.0348407162560792E-2</c:v>
                </c:pt>
                <c:pt idx="92">
                  <c:v>3.0334655586134403E-2</c:v>
                </c:pt>
                <c:pt idx="93">
                  <c:v>3.0322026670810676E-2</c:v>
                </c:pt>
                <c:pt idx="94">
                  <c:v>3.0310434609108757E-2</c:v>
                </c:pt>
                <c:pt idx="95">
                  <c:v>3.0299799647453246E-2</c:v>
                </c:pt>
                <c:pt idx="96">
                  <c:v>3.0290047697872496E-2</c:v>
                </c:pt>
                <c:pt idx="97">
                  <c:v>3.0281109972308994E-2</c:v>
                </c:pt>
                <c:pt idx="98">
                  <c:v>3.0272922638246325E-2</c:v>
                </c:pt>
                <c:pt idx="99">
                  <c:v>3.0265426494454548E-2</c:v>
                </c:pt>
                <c:pt idx="100">
                  <c:v>3.0258566665741442E-2</c:v>
                </c:pt>
                <c:pt idx="101">
                  <c:v>3.0252292315673144E-2</c:v>
                </c:pt>
                <c:pt idx="102">
                  <c:v>3.0246556376295069E-2</c:v>
                </c:pt>
                <c:pt idx="103">
                  <c:v>3.0241315293943864E-2</c:v>
                </c:pt>
                <c:pt idx="104">
                  <c:v>3.023652879029512E-2</c:v>
                </c:pt>
                <c:pt idx="105">
                  <c:v>3.0232159637839706E-2</c:v>
                </c:pt>
                <c:pt idx="106">
                  <c:v>3.0228173449025435E-2</c:v>
                </c:pt>
                <c:pt idx="107">
                  <c:v>3.022453847834055E-2</c:v>
                </c:pt>
                <c:pt idx="108">
                  <c:v>3.0221225436651965E-2</c:v>
                </c:pt>
                <c:pt idx="109">
                  <c:v>3.0218207317144731E-2</c:v>
                </c:pt>
                <c:pt idx="110">
                  <c:v>3.0215459232240564E-2</c:v>
                </c:pt>
                <c:pt idx="111">
                  <c:v>3.0212958260902017E-2</c:v>
                </c:pt>
                <c:pt idx="112">
                  <c:v>3.0210683305756582E-2</c:v>
                </c:pt>
                <c:pt idx="113">
                  <c:v>3.0208614959500436E-2</c:v>
                </c:pt>
                <c:pt idx="114">
                  <c:v>3.0206735380066234E-2</c:v>
                </c:pt>
                <c:pt idx="115">
                  <c:v>3.0205028174062544E-2</c:v>
                </c:pt>
                <c:pt idx="116">
                  <c:v>3.0203478288014871E-2</c:v>
                </c:pt>
                <c:pt idx="117">
                  <c:v>3.0202071906959581E-2</c:v>
                </c:pt>
                <c:pt idx="118">
                  <c:v>3.0200796359962593E-2</c:v>
                </c:pt>
                <c:pt idx="119">
                  <c:v>3.0199640032154699E-2</c:v>
                </c:pt>
                <c:pt idx="120">
                  <c:v>3.0198592282894305E-2</c:v>
                </c:pt>
                <c:pt idx="121">
                  <c:v>3.0197643369687097E-2</c:v>
                </c:pt>
                <c:pt idx="122">
                  <c:v>3.0196784377510007E-2</c:v>
                </c:pt>
                <c:pt idx="123">
                  <c:v>3.0196007153204127E-2</c:v>
                </c:pt>
                <c:pt idx="124">
                  <c:v>3.0195304244618013E-2</c:v>
                </c:pt>
                <c:pt idx="125">
                  <c:v>3.0194668844199093E-2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64-492C-B803-9E02B0A28F53}"/>
            </c:ext>
          </c:extLst>
        </c:ser>
        <c:ser>
          <c:idx val="1"/>
          <c:order val="1"/>
          <c:tx>
            <c:v>Noctua S12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Noctua S12'!$F$126:$F$251</c:f>
              <c:numCache>
                <c:formatCode>0.0000</c:formatCode>
                <c:ptCount val="126"/>
                <c:pt idx="0">
                  <c:v>0.35025374296450712</c:v>
                </c:pt>
                <c:pt idx="1">
                  <c:v>0.35005109421998826</c:v>
                </c:pt>
                <c:pt idx="2">
                  <c:v>0.34958494938257911</c:v>
                </c:pt>
                <c:pt idx="3">
                  <c:v>0.3489106709997124</c:v>
                </c:pt>
                <c:pt idx="4">
                  <c:v>0.34805361320463635</c:v>
                </c:pt>
                <c:pt idx="5">
                  <c:v>0.347030901686464</c:v>
                </c:pt>
                <c:pt idx="6">
                  <c:v>0.32992842230780356</c:v>
                </c:pt>
                <c:pt idx="7">
                  <c:v>0.30508660500193879</c:v>
                </c:pt>
                <c:pt idx="8">
                  <c:v>0.27731643389778632</c:v>
                </c:pt>
                <c:pt idx="9">
                  <c:v>0.24966240283927704</c:v>
                </c:pt>
                <c:pt idx="10">
                  <c:v>0.22381483236836555</c:v>
                </c:pt>
                <c:pt idx="11">
                  <c:v>0.20052964789243449</c:v>
                </c:pt>
                <c:pt idx="12">
                  <c:v>0.17999766401718595</c:v>
                </c:pt>
                <c:pt idx="13">
                  <c:v>0.16210828415623726</c:v>
                </c:pt>
                <c:pt idx="14">
                  <c:v>0.14661382133361184</c:v>
                </c:pt>
                <c:pt idx="15">
                  <c:v>0.13322216929396122</c:v>
                </c:pt>
                <c:pt idx="16">
                  <c:v>0.121644429826284</c:v>
                </c:pt>
                <c:pt idx="17">
                  <c:v>0.11161657114769931</c:v>
                </c:pt>
                <c:pt idx="18">
                  <c:v>0.10290709217569849</c:v>
                </c:pt>
                <c:pt idx="19">
                  <c:v>9.5317653060780827E-2</c:v>
                </c:pt>
                <c:pt idx="20">
                  <c:v>8.868050575993236E-2</c:v>
                </c:pt>
                <c:pt idx="21">
                  <c:v>8.2854738510011808E-2</c:v>
                </c:pt>
                <c:pt idx="22">
                  <c:v>7.772233507034744E-2</c:v>
                </c:pt>
                <c:pt idx="23">
                  <c:v>7.3184505324894081E-2</c:v>
                </c:pt>
                <c:pt idx="24">
                  <c:v>6.9158461660894691E-2</c:v>
                </c:pt>
                <c:pt idx="25">
                  <c:v>6.5574675942499938E-2</c:v>
                </c:pt>
                <c:pt idx="26">
                  <c:v>6.2374587938311812E-2</c:v>
                </c:pt>
                <c:pt idx="27">
                  <c:v>5.9508711083716956E-2</c:v>
                </c:pt>
                <c:pt idx="28">
                  <c:v>5.6935075751740963E-2</c:v>
                </c:pt>
                <c:pt idx="29">
                  <c:v>5.4617953373603881E-2</c:v>
                </c:pt>
                <c:pt idx="30">
                  <c:v>5.2526811444195597E-2</c:v>
                </c:pt>
                <c:pt idx="31">
                  <c:v>5.0635457020765759E-2</c:v>
                </c:pt>
                <c:pt idx="32">
                  <c:v>4.892133354942628E-2</c:v>
                </c:pt>
                <c:pt idx="33">
                  <c:v>4.7364942239452382E-2</c:v>
                </c:pt>
                <c:pt idx="34">
                  <c:v>4.5949364618856063E-2</c:v>
                </c:pt>
                <c:pt idx="35">
                  <c:v>4.4659867384334112E-2</c:v>
                </c:pt>
                <c:pt idx="36">
                  <c:v>4.3483574311485265E-2</c:v>
                </c:pt>
                <c:pt idx="37">
                  <c:v>4.2409192943304544E-2</c:v>
                </c:pt>
                <c:pt idx="38">
                  <c:v>4.1426786148410832E-2</c:v>
                </c:pt>
                <c:pt idx="39">
                  <c:v>4.0527580543468465E-2</c:v>
                </c:pt>
                <c:pt idx="40">
                  <c:v>3.9703805298524998E-2</c:v>
                </c:pt>
                <c:pt idx="41">
                  <c:v>3.8948556065107401E-2</c:v>
                </c:pt>
                <c:pt idx="42">
                  <c:v>3.8255679746205855E-2</c:v>
                </c:pt>
                <c:pt idx="43">
                  <c:v>3.7619676613923687E-2</c:v>
                </c:pt>
                <c:pt idx="44">
                  <c:v>3.7035616913808161E-2</c:v>
                </c:pt>
                <c:pt idx="45">
                  <c:v>3.6499069605852454E-2</c:v>
                </c:pt>
                <c:pt idx="46">
                  <c:v>3.6006041305575699E-2</c:v>
                </c:pt>
                <c:pt idx="47">
                  <c:v>3.5552923824014426E-2</c:v>
                </c:pt>
                <c:pt idx="48">
                  <c:v>3.5136448978405038E-2</c:v>
                </c:pt>
                <c:pt idx="49">
                  <c:v>3.4753649568114837E-2</c:v>
                </c:pt>
                <c:pt idx="50">
                  <c:v>3.440182559276838E-2</c:v>
                </c:pt>
                <c:pt idx="51">
                  <c:v>3.4078514939306269E-2</c:v>
                </c:pt>
                <c:pt idx="52">
                  <c:v>3.378146788812264E-2</c:v>
                </c:pt>
                <c:pt idx="53">
                  <c:v>3.3508624890427094E-2</c:v>
                </c:pt>
                <c:pt idx="54">
                  <c:v>3.3258097153556196E-2</c:v>
                </c:pt>
                <c:pt idx="55">
                  <c:v>3.3028149641323321E-2</c:v>
                </c:pt>
                <c:pt idx="56">
                  <c:v>3.2817186155230701E-2</c:v>
                </c:pt>
                <c:pt idx="57">
                  <c:v>3.2623736211558396E-2</c:v>
                </c:pt>
                <c:pt idx="58">
                  <c:v>3.244644347068628E-2</c:v>
                </c:pt>
                <c:pt idx="59">
                  <c:v>3.2284055509867925E-2</c:v>
                </c:pt>
                <c:pt idx="60">
                  <c:v>3.2135414760176444E-2</c:v>
                </c:pt>
                <c:pt idx="61">
                  <c:v>3.1999450453393391E-2</c:v>
                </c:pt>
                <c:pt idx="62">
                  <c:v>3.1875171445956176E-2</c:v>
                </c:pt>
                <c:pt idx="63">
                  <c:v>3.1761659805324936E-2</c:v>
                </c:pt>
                <c:pt idx="64">
                  <c:v>3.1658065059777384E-2</c:v>
                </c:pt>
                <c:pt idx="65">
                  <c:v>3.1563599026098045E-2</c:v>
                </c:pt>
                <c:pt idx="66">
                  <c:v>3.1477531141235353E-2</c:v>
                </c:pt>
                <c:pt idx="67">
                  <c:v>3.139918423403399E-2</c:v>
                </c:pt>
                <c:pt idx="68">
                  <c:v>3.1327930681841983E-2</c:v>
                </c:pt>
                <c:pt idx="69">
                  <c:v>3.1263188904332648E-2</c:v>
                </c:pt>
                <c:pt idx="70">
                  <c:v>3.1204420153430477E-2</c:v>
                </c:pt>
                <c:pt idx="71">
                  <c:v>3.1151125563921148E-2</c:v>
                </c:pt>
                <c:pt idx="72">
                  <c:v>3.1102843434270042E-2</c:v>
                </c:pt>
                <c:pt idx="73">
                  <c:v>3.1059146711467412E-2</c:v>
                </c:pt>
                <c:pt idx="74">
                  <c:v>3.10196406574413E-2</c:v>
                </c:pt>
                <c:pt idx="75">
                  <c:v>3.0983960677801774E-2</c:v>
                </c:pt>
                <c:pt idx="76">
                  <c:v>3.0951770296462049E-2</c:v>
                </c:pt>
                <c:pt idx="77">
                  <c:v>3.0922759262075734E-2</c:v>
                </c:pt>
                <c:pt idx="78">
                  <c:v>3.0896641774281239E-2</c:v>
                </c:pt>
                <c:pt idx="79">
                  <c:v>3.0873154819495322E-2</c:v>
                </c:pt>
                <c:pt idx="80">
                  <c:v>3.0852056607483701E-2</c:v>
                </c:pt>
                <c:pt idx="81">
                  <c:v>3.0833125101190906E-2</c:v>
                </c:pt>
                <c:pt idx="82">
                  <c:v>3.081615663336288E-2</c:v>
                </c:pt>
                <c:pt idx="83">
                  <c:v>3.080096460437088E-2</c:v>
                </c:pt>
                <c:pt idx="84">
                  <c:v>3.0787378256368094E-2</c:v>
                </c:pt>
                <c:pt idx="85">
                  <c:v>3.0775241519501811E-2</c:v>
                </c:pt>
                <c:pt idx="86">
                  <c:v>3.0764411926384325E-2</c:v>
                </c:pt>
                <c:pt idx="87">
                  <c:v>3.0754759591411027E-2</c:v>
                </c:pt>
                <c:pt idx="88">
                  <c:v>3.0746166251821378E-2</c:v>
                </c:pt>
                <c:pt idx="89">
                  <c:v>3.073852436763963E-2</c:v>
                </c:pt>
                <c:pt idx="90">
                  <c:v>3.0731736277820908E-2</c:v>
                </c:pt>
                <c:pt idx="91">
                  <c:v>3.0725713410074108E-2</c:v>
                </c:pt>
                <c:pt idx="92">
                  <c:v>3.0720375541945694E-2</c:v>
                </c:pt>
                <c:pt idx="93">
                  <c:v>3.0715650110835359E-2</c:v>
                </c:pt>
                <c:pt idx="94">
                  <c:v>3.0711471570682859E-2</c:v>
                </c:pt>
                <c:pt idx="95">
                  <c:v>3.0707780793120032E-2</c:v>
                </c:pt>
                <c:pt idx="96">
                  <c:v>3.0704524510928095E-2</c:v>
                </c:pt>
                <c:pt idx="97">
                  <c:v>3.0701654801681407E-2</c:v>
                </c:pt>
                <c:pt idx="98">
                  <c:v>3.0699128609497726E-2</c:v>
                </c:pt>
                <c:pt idx="99">
                  <c:v>3.0696907302854071E-2</c:v>
                </c:pt>
                <c:pt idx="100">
                  <c:v>3.0694956266467913E-2</c:v>
                </c:pt>
                <c:pt idx="101">
                  <c:v>3.0693244525287131E-2</c:v>
                </c:pt>
                <c:pt idx="102">
                  <c:v>3.0691744398679225E-2</c:v>
                </c:pt>
                <c:pt idx="103">
                  <c:v>3.0690431182961567E-2</c:v>
                </c:pt>
                <c:pt idx="104">
                  <c:v>3.0689282860469361E-2</c:v>
                </c:pt>
                <c:pt idx="105">
                  <c:v>3.068827983341731E-2</c:v>
                </c:pt>
                <c:pt idx="106">
                  <c:v>3.0687404680873196E-2</c:v>
                </c:pt>
                <c:pt idx="107">
                  <c:v>3.0686641937227602E-2</c:v>
                </c:pt>
                <c:pt idx="108">
                  <c:v>3.0685977890612136E-2</c:v>
                </c:pt>
                <c:pt idx="109">
                  <c:v>3.0685400399788836E-2</c:v>
                </c:pt>
                <c:pt idx="110">
                  <c:v>3.0684898728105321E-2</c:v>
                </c:pt>
                <c:pt idx="111">
                  <c:v>3.0684463393182863E-2</c:v>
                </c:pt>
                <c:pt idx="112">
                  <c:v>3.0684086031077366E-2</c:v>
                </c:pt>
                <c:pt idx="113">
                  <c:v>3.0683759273725925E-2</c:v>
                </c:pt>
                <c:pt idx="114">
                  <c:v>3.0683476638563651E-2</c:v>
                </c:pt>
                <c:pt idx="115">
                  <c:v>3.0683232429265794E-2</c:v>
                </c:pt>
                <c:pt idx="116">
                  <c:v>3.0683021646639455E-2</c:v>
                </c:pt>
                <c:pt idx="117">
                  <c:v>3.0682839908756157E-2</c:v>
                </c:pt>
                <c:pt idx="118">
                  <c:v>3.0682683379481188E-2</c:v>
                </c:pt>
                <c:pt idx="119">
                  <c:v>3.0682548704618073E-2</c:v>
                </c:pt>
                <c:pt idx="120">
                  <c:v>3.0682432954946045E-2</c:v>
                </c:pt>
                <c:pt idx="121">
                  <c:v>3.0682333575484971E-2</c:v>
                </c:pt>
                <c:pt idx="122">
                  <c:v>3.0682248340376243E-2</c:v>
                </c:pt>
                <c:pt idx="123">
                  <c:v>3.0682175312818805E-2</c:v>
                </c:pt>
                <c:pt idx="124">
                  <c:v>3.0682112809547277E-2</c:v>
                </c:pt>
                <c:pt idx="125">
                  <c:v>3.0682059369384118E-2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764-492C-B803-9E02B0A28F53}"/>
            </c:ext>
          </c:extLst>
        </c:ser>
        <c:ser>
          <c:idx val="2"/>
          <c:order val="2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 mm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 mm 2x F12'!$F$126:$F$251</c:f>
              <c:numCache>
                <c:formatCode>0.0000</c:formatCode>
                <c:ptCount val="126"/>
                <c:pt idx="0">
                  <c:v>0.38467179732733081</c:v>
                </c:pt>
                <c:pt idx="1">
                  <c:v>0.38299136416697471</c:v>
                </c:pt>
                <c:pt idx="2">
                  <c:v>0.38021465262382448</c:v>
                </c:pt>
                <c:pt idx="3">
                  <c:v>0.37682419176266152</c:v>
                </c:pt>
                <c:pt idx="4">
                  <c:v>0.37299561593993452</c:v>
                </c:pt>
                <c:pt idx="5">
                  <c:v>0.36883542678487874</c:v>
                </c:pt>
                <c:pt idx="6">
                  <c:v>0.31988133325985818</c:v>
                </c:pt>
                <c:pt idx="7">
                  <c:v>0.27201504877983868</c:v>
                </c:pt>
                <c:pt idx="8">
                  <c:v>0.2316993856887149</c:v>
                </c:pt>
                <c:pt idx="9">
                  <c:v>0.19915863913459603</c:v>
                </c:pt>
                <c:pt idx="10">
                  <c:v>0.17314070399339415</c:v>
                </c:pt>
                <c:pt idx="11">
                  <c:v>0.15226715876122388</c:v>
                </c:pt>
                <c:pt idx="12">
                  <c:v>0.13537720504929895</c:v>
                </c:pt>
                <c:pt idx="13">
                  <c:v>0.12156835198032083</c:v>
                </c:pt>
                <c:pt idx="14">
                  <c:v>0.11015742799200598</c:v>
                </c:pt>
                <c:pt idx="15">
                  <c:v>0.10063031946108154</c:v>
                </c:pt>
                <c:pt idx="16">
                  <c:v>9.2598828291757682E-2</c:v>
                </c:pt>
                <c:pt idx="17">
                  <c:v>8.5767579756734658E-2</c:v>
                </c:pt>
                <c:pt idx="18">
                  <c:v>7.9909667443811547E-2</c:v>
                </c:pt>
                <c:pt idx="19">
                  <c:v>7.4848983715107231E-2</c:v>
                </c:pt>
                <c:pt idx="20">
                  <c:v>7.0447426812998884E-2</c:v>
                </c:pt>
                <c:pt idx="21">
                  <c:v>6.6595601346229799E-2</c:v>
                </c:pt>
                <c:pt idx="22">
                  <c:v>6.3206009913728406E-2</c:v>
                </c:pt>
                <c:pt idx="23">
                  <c:v>6.020802521890202E-2</c:v>
                </c:pt>
                <c:pt idx="24">
                  <c:v>5.7544142238733428E-2</c:v>
                </c:pt>
                <c:pt idx="25">
                  <c:v>5.5167157826592199E-2</c:v>
                </c:pt>
                <c:pt idx="26">
                  <c:v>5.3038028127694932E-2</c:v>
                </c:pt>
                <c:pt idx="27">
                  <c:v>5.1124225888831303E-2</c:v>
                </c:pt>
                <c:pt idx="28">
                  <c:v>4.9398469831635455E-2</c:v>
                </c:pt>
                <c:pt idx="29">
                  <c:v>4.7837733455146803E-2</c:v>
                </c:pt>
                <c:pt idx="30">
                  <c:v>4.6422465547194799E-2</c:v>
                </c:pt>
                <c:pt idx="31">
                  <c:v>4.5135972461647418E-2</c:v>
                </c:pt>
                <c:pt idx="32">
                  <c:v>4.3963925010553954E-2</c:v>
                </c:pt>
                <c:pt idx="33">
                  <c:v>4.289396210304898E-2</c:v>
                </c:pt>
                <c:pt idx="34">
                  <c:v>4.1915370056025428E-2</c:v>
                </c:pt>
                <c:pt idx="35">
                  <c:v>4.1018821513886056E-2</c:v>
                </c:pt>
                <c:pt idx="36">
                  <c:v>4.0196161642770831E-2</c:v>
                </c:pt>
                <c:pt idx="37">
                  <c:v>3.9440232059160002E-2</c:v>
                </c:pt>
                <c:pt idx="38">
                  <c:v>3.8744725063208654E-2</c:v>
                </c:pt>
                <c:pt idx="39">
                  <c:v>3.8104062352543371E-2</c:v>
                </c:pt>
                <c:pt idx="40">
                  <c:v>3.7513293621913094E-2</c:v>
                </c:pt>
                <c:pt idx="41">
                  <c:v>3.6968011402245364E-2</c:v>
                </c:pt>
                <c:pt idx="42">
                  <c:v>3.6464279228438659E-2</c:v>
                </c:pt>
                <c:pt idx="43">
                  <c:v>3.59985707996969E-2</c:v>
                </c:pt>
                <c:pt idx="44">
                  <c:v>3.5567718247386894E-2</c:v>
                </c:pt>
                <c:pt idx="45">
                  <c:v>3.5168867981739051E-2</c:v>
                </c:pt>
                <c:pt idx="46">
                  <c:v>3.4799442871675239E-2</c:v>
                </c:pt>
                <c:pt idx="47">
                  <c:v>3.4457109737915971E-2</c:v>
                </c:pt>
                <c:pt idx="48">
                  <c:v>3.4139751320711918E-2</c:v>
                </c:pt>
                <c:pt idx="49">
                  <c:v>3.3845442029600006E-2</c:v>
                </c:pt>
                <c:pt idx="50">
                  <c:v>3.3572426900859778E-2</c:v>
                </c:pt>
                <c:pt idx="51">
                  <c:v>3.3319103284552967E-2</c:v>
                </c:pt>
                <c:pt idx="52">
                  <c:v>3.3084004861620379E-2</c:v>
                </c:pt>
                <c:pt idx="53">
                  <c:v>3.2865787655979091E-2</c:v>
                </c:pt>
                <c:pt idx="54">
                  <c:v>3.266321775965695E-2</c:v>
                </c:pt>
                <c:pt idx="55">
                  <c:v>3.2475160532897666E-2</c:v>
                </c:pt>
                <c:pt idx="56">
                  <c:v>3.2300571077595562E-2</c:v>
                </c:pt>
                <c:pt idx="57">
                  <c:v>3.2138485812757307E-2</c:v>
                </c:pt>
                <c:pt idx="58">
                  <c:v>3.1988015006040121E-2</c:v>
                </c:pt>
                <c:pt idx="59">
                  <c:v>3.1848336136677584E-2</c:v>
                </c:pt>
                <c:pt idx="60">
                  <c:v>3.1718687982988526E-2</c:v>
                </c:pt>
                <c:pt idx="61">
                  <c:v>3.1598365342758561E-2</c:v>
                </c:pt>
                <c:pt idx="62">
                  <c:v>3.1486714307559442E-2</c:v>
                </c:pt>
                <c:pt idx="63">
                  <c:v>3.1383128022916859E-2</c:v>
                </c:pt>
                <c:pt idx="64">
                  <c:v>3.1287042875468837E-2</c:v>
                </c:pt>
                <c:pt idx="65">
                  <c:v>3.1197935056137178E-2</c:v>
                </c:pt>
                <c:pt idx="66">
                  <c:v>3.111531745507598E-2</c:v>
                </c:pt>
                <c:pt idx="67">
                  <c:v>3.1038736849944074E-2</c:v>
                </c:pt>
                <c:pt idx="68">
                  <c:v>3.0967771354019635E-2</c:v>
                </c:pt>
                <c:pt idx="69">
                  <c:v>3.0902028094957238E-2</c:v>
                </c:pt>
                <c:pt idx="70">
                  <c:v>3.084114109868405E-2</c:v>
                </c:pt>
                <c:pt idx="71">
                  <c:v>3.0784769356128335E-2</c:v>
                </c:pt>
                <c:pt idx="72">
                  <c:v>3.0732595053242075E-2</c:v>
                </c:pt>
                <c:pt idx="73">
                  <c:v>3.0684321947181594E-2</c:v>
                </c:pt>
                <c:pt idx="74">
                  <c:v>3.0639673873596607E-2</c:v>
                </c:pt>
                <c:pt idx="75">
                  <c:v>3.0598393371793649E-2</c:v>
                </c:pt>
                <c:pt idx="76">
                  <c:v>3.0560240416120092E-2</c:v>
                </c:pt>
                <c:pt idx="77">
                  <c:v>3.0524991243293415E-2</c:v>
                </c:pt>
                <c:pt idx="78">
                  <c:v>3.0492437266602151E-2</c:v>
                </c:pt>
                <c:pt idx="79">
                  <c:v>3.0462384068955E-2</c:v>
                </c:pt>
                <c:pt idx="80">
                  <c:v>3.0434650467671728E-2</c:v>
                </c:pt>
                <c:pt idx="81">
                  <c:v>3.0409067644711251E-2</c:v>
                </c:pt>
                <c:pt idx="82">
                  <c:v>3.0385478336733902E-2</c:v>
                </c:pt>
                <c:pt idx="83">
                  <c:v>3.0363736080008724E-2</c:v>
                </c:pt>
                <c:pt idx="84">
                  <c:v>3.0343704505714171E-2</c:v>
                </c:pt>
                <c:pt idx="85">
                  <c:v>3.0325256681651324E-2</c:v>
                </c:pt>
                <c:pt idx="86">
                  <c:v>3.0308274496801593E-2</c:v>
                </c:pt>
                <c:pt idx="87">
                  <c:v>3.0292648085522522E-2</c:v>
                </c:pt>
                <c:pt idx="88">
                  <c:v>3.0278275288492976E-2</c:v>
                </c:pt>
                <c:pt idx="89">
                  <c:v>3.0265061147797652E-2</c:v>
                </c:pt>
                <c:pt idx="90">
                  <c:v>3.0252917433785918E-2</c:v>
                </c:pt>
                <c:pt idx="91">
                  <c:v>3.0241762201555587E-2</c:v>
                </c:pt>
                <c:pt idx="92">
                  <c:v>3.0231519375101917E-2</c:v>
                </c:pt>
                <c:pt idx="93">
                  <c:v>3.0222118357339869E-2</c:v>
                </c:pt>
                <c:pt idx="94">
                  <c:v>3.0213493664355454E-2</c:v>
                </c:pt>
                <c:pt idx="95">
                  <c:v>3.0205584582373265E-2</c:v>
                </c:pt>
                <c:pt idx="96">
                  <c:v>3.0198334846043579E-2</c:v>
                </c:pt>
                <c:pt idx="97">
                  <c:v>3.0191692336755921E-2</c:v>
                </c:pt>
                <c:pt idx="98">
                  <c:v>3.0185608799778579E-2</c:v>
                </c:pt>
                <c:pt idx="99">
                  <c:v>3.0180039579106352E-2</c:v>
                </c:pt>
                <c:pt idx="100">
                  <c:v>3.0174943368973198E-2</c:v>
                </c:pt>
                <c:pt idx="101">
                  <c:v>3.017028198105379E-2</c:v>
                </c:pt>
                <c:pt idx="102">
                  <c:v>3.0166020126438851E-2</c:v>
                </c:pt>
                <c:pt idx="103">
                  <c:v>3.0162125211524598E-2</c:v>
                </c:pt>
                <c:pt idx="104">
                  <c:v>3.0158567147007355E-2</c:v>
                </c:pt>
                <c:pt idx="105">
                  <c:v>3.0155318169221009E-2</c:v>
                </c:pt>
                <c:pt idx="106">
                  <c:v>3.0152352673097845E-2</c:v>
                </c:pt>
                <c:pt idx="107">
                  <c:v>3.0149647056073297E-2</c:v>
                </c:pt>
                <c:pt idx="108">
                  <c:v>3.014717957229196E-2</c:v>
                </c:pt>
                <c:pt idx="109">
                  <c:v>3.0144930196507116E-2</c:v>
                </c:pt>
                <c:pt idx="110">
                  <c:v>3.0142880497098214E-2</c:v>
                </c:pt>
                <c:pt idx="111">
                  <c:v>3.0141013517661366E-2</c:v>
                </c:pt>
                <c:pt idx="112">
                  <c:v>3.013931366665687E-2</c:v>
                </c:pt>
                <c:pt idx="113">
                  <c:v>3.0137766614624757E-2</c:v>
                </c:pt>
                <c:pt idx="114">
                  <c:v>3.0136359198505446E-2</c:v>
                </c:pt>
                <c:pt idx="115">
                  <c:v>3.0135079332626959E-2</c:v>
                </c:pt>
                <c:pt idx="116">
                  <c:v>3.0133915925943649E-2</c:v>
                </c:pt>
                <c:pt idx="117">
                  <c:v>3.0132858805133583E-2</c:v>
                </c:pt>
                <c:pt idx="118">
                  <c:v>3.0131898643182921E-2</c:v>
                </c:pt>
                <c:pt idx="119">
                  <c:v>3.0131026893105924E-2</c:v>
                </c:pt>
                <c:pt idx="120">
                  <c:v>3.0130235726468675E-2</c:v>
                </c:pt>
                <c:pt idx="121">
                  <c:v>3.0129517976402734E-2</c:v>
                </c:pt>
                <c:pt idx="122">
                  <c:v>3.0128867084813001E-2</c:v>
                </c:pt>
                <c:pt idx="123">
                  <c:v>3.0128277053500584E-2</c:v>
                </c:pt>
                <c:pt idx="124">
                  <c:v>3.0127742398937622E-2</c:v>
                </c:pt>
                <c:pt idx="125">
                  <c:v>3.0127258110446409E-2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764-492C-B803-9E02B0A28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F12'!$C$121:$C$251</c:f>
              <c:numCache>
                <c:formatCode>0.0000</c:formatCode>
                <c:ptCount val="131"/>
                <c:pt idx="0">
                  <c:v>0.4917627152010674</c:v>
                </c:pt>
                <c:pt idx="1">
                  <c:v>0.48892175519239461</c:v>
                </c:pt>
                <c:pt idx="2">
                  <c:v>0.48464412025819159</c:v>
                </c:pt>
                <c:pt idx="3">
                  <c:v>0.47964624989656612</c:v>
                </c:pt>
                <c:pt idx="4">
                  <c:v>0.47416814837520083</c:v>
                </c:pt>
                <c:pt idx="5">
                  <c:v>0.46834900830005005</c:v>
                </c:pt>
                <c:pt idx="6">
                  <c:v>0.46228351843343979</c:v>
                </c:pt>
                <c:pt idx="7">
                  <c:v>0.45604146559834702</c:v>
                </c:pt>
                <c:pt idx="8">
                  <c:v>0.44967673105114936</c:v>
                </c:pt>
                <c:pt idx="9">
                  <c:v>0.44323213855013127</c:v>
                </c:pt>
                <c:pt idx="10">
                  <c:v>0.43674236626804835</c:v>
                </c:pt>
                <c:pt idx="11">
                  <c:v>0.37374505384831513</c:v>
                </c:pt>
                <c:pt idx="12">
                  <c:v>0.31981622011047384</c:v>
                </c:pt>
                <c:pt idx="13">
                  <c:v>0.27612712808180362</c:v>
                </c:pt>
                <c:pt idx="14">
                  <c:v>0.24113130369278524</c:v>
                </c:pt>
                <c:pt idx="15">
                  <c:v>0.21299881572317472</c:v>
                </c:pt>
                <c:pt idx="16">
                  <c:v>0.19017844506488213</c:v>
                </c:pt>
                <c:pt idx="17">
                  <c:v>0.17146611202134743</c:v>
                </c:pt>
                <c:pt idx="18">
                  <c:v>0.15595252665766454</c:v>
                </c:pt>
                <c:pt idx="19">
                  <c:v>0.14295460218498496</c:v>
                </c:pt>
                <c:pt idx="20">
                  <c:v>0.13195701373652469</c:v>
                </c:pt>
                <c:pt idx="21">
                  <c:v>0.12256771628704283</c:v>
                </c:pt>
                <c:pt idx="22">
                  <c:v>0.11448540720728088</c:v>
                </c:pt>
                <c:pt idx="23">
                  <c:v>0.10747602726968795</c:v>
                </c:pt>
                <c:pt idx="24">
                  <c:v>0.10135580167788441</c:v>
                </c:pt>
                <c:pt idx="25">
                  <c:v>9.5978938668514896E-2</c:v>
                </c:pt>
                <c:pt idx="26">
                  <c:v>9.1228635398030944E-2</c:v>
                </c:pt>
                <c:pt idx="27">
                  <c:v>8.7010440524504115E-2</c:v>
                </c:pt>
                <c:pt idx="28">
                  <c:v>8.3247307568772785E-2</c:v>
                </c:pt>
                <c:pt idx="29">
                  <c:v>7.9875871620816927E-2</c:v>
                </c:pt>
                <c:pt idx="30">
                  <c:v>7.6843619409774994E-2</c:v>
                </c:pt>
                <c:pt idx="31">
                  <c:v>7.4106718004541591E-2</c:v>
                </c:pt>
                <c:pt idx="32">
                  <c:v>7.1628333720415632E-2</c:v>
                </c:pt>
                <c:pt idx="33">
                  <c:v>6.9377319284303199E-2</c:v>
                </c:pt>
                <c:pt idx="34">
                  <c:v>6.7327180149090615E-2</c:v>
                </c:pt>
                <c:pt idx="35">
                  <c:v>6.5455254249309841E-2</c:v>
                </c:pt>
                <c:pt idx="36">
                  <c:v>6.3742056314399956E-2</c:v>
                </c:pt>
                <c:pt idx="37">
                  <c:v>6.2170750058456896E-2</c:v>
                </c:pt>
                <c:pt idx="38">
                  <c:v>6.072672049308625E-2</c:v>
                </c:pt>
                <c:pt idx="39">
                  <c:v>5.9397225197301347E-2</c:v>
                </c:pt>
                <c:pt idx="40">
                  <c:v>5.8171108278931863E-2</c:v>
                </c:pt>
                <c:pt idx="41">
                  <c:v>5.7038564436663088E-2</c:v>
                </c:pt>
                <c:pt idx="42">
                  <c:v>5.5990943308341985E-2</c:v>
                </c:pt>
                <c:pt idx="43">
                  <c:v>5.5020586404487454E-2</c:v>
                </c:pt>
                <c:pt idx="44">
                  <c:v>5.4120690545776236E-2</c:v>
                </c:pt>
                <c:pt idx="45">
                  <c:v>5.3285192973247394E-2</c:v>
                </c:pt>
                <c:pt idx="46">
                  <c:v>5.2508674270759371E-2</c:v>
                </c:pt>
                <c:pt idx="47">
                  <c:v>5.1786275997867712E-2</c:v>
                </c:pt>
                <c:pt idx="48">
                  <c:v>5.1113630527644782E-2</c:v>
                </c:pt>
                <c:pt idx="49">
                  <c:v>5.0486801055411319E-2</c:v>
                </c:pt>
                <c:pt idx="50">
                  <c:v>4.9902230119083034E-2</c:v>
                </c:pt>
                <c:pt idx="51">
                  <c:v>4.9356695271245477E-2</c:v>
                </c:pt>
                <c:pt idx="52">
                  <c:v>4.8847270783498459E-2</c:v>
                </c:pt>
                <c:pt idx="53">
                  <c:v>4.8371294457598996E-2</c:v>
                </c:pt>
                <c:pt idx="54">
                  <c:v>4.79263387751762E-2</c:v>
                </c:pt>
                <c:pt idx="55">
                  <c:v>4.7510185745812859E-2</c:v>
                </c:pt>
                <c:pt idx="56">
                  <c:v>4.7120804917965171E-2</c:v>
                </c:pt>
                <c:pt idx="57">
                  <c:v>4.6756334103130133E-2</c:v>
                </c:pt>
                <c:pt idx="58">
                  <c:v>4.6415062434503912E-2</c:v>
                </c:pt>
                <c:pt idx="59">
                  <c:v>4.6095415439980192E-2</c:v>
                </c:pt>
                <c:pt idx="60">
                  <c:v>4.5795941858003807E-2</c:v>
                </c:pt>
                <c:pt idx="61">
                  <c:v>4.5515301965352209E-2</c:v>
                </c:pt>
                <c:pt idx="62">
                  <c:v>4.5252257219829582E-2</c:v>
                </c:pt>
                <c:pt idx="63">
                  <c:v>4.5005661049310537E-2</c:v>
                </c:pt>
                <c:pt idx="64">
                  <c:v>4.4774450642516249E-2</c:v>
                </c:pt>
                <c:pt idx="65">
                  <c:v>4.455763961712135E-2</c:v>
                </c:pt>
                <c:pt idx="66">
                  <c:v>4.4354311457907983E-2</c:v>
                </c:pt>
                <c:pt idx="67">
                  <c:v>4.4163613632218768E-2</c:v>
                </c:pt>
                <c:pt idx="68">
                  <c:v>4.3984752302339412E-2</c:v>
                </c:pt>
                <c:pt idx="69">
                  <c:v>4.3816987565010256E-2</c:v>
                </c:pt>
                <c:pt idx="70">
                  <c:v>4.3659629157314084E-2</c:v>
                </c:pt>
                <c:pt idx="71">
                  <c:v>4.3512032575953194E-2</c:v>
                </c:pt>
                <c:pt idx="72">
                  <c:v>4.3373595563608314E-2</c:v>
                </c:pt>
                <c:pt idx="73">
                  <c:v>4.324375492183391E-2</c:v>
                </c:pt>
                <c:pt idx="74">
                  <c:v>4.3121983614922921E-2</c:v>
                </c:pt>
                <c:pt idx="75">
                  <c:v>4.3007788133486144E-2</c:v>
                </c:pt>
                <c:pt idx="76">
                  <c:v>4.2900706090236398E-2</c:v>
                </c:pt>
                <c:pt idx="77">
                  <c:v>4.2800304023721286E-2</c:v>
                </c:pt>
                <c:pt idx="78">
                  <c:v>4.2706175388587266E-2</c:v>
                </c:pt>
                <c:pt idx="79">
                  <c:v>4.2617938713433348E-2</c:v>
                </c:pt>
                <c:pt idx="80">
                  <c:v>4.2535235909479371E-2</c:v>
                </c:pt>
                <c:pt idx="81">
                  <c:v>4.2457730715171373E-2</c:v>
                </c:pt>
                <c:pt idx="82">
                  <c:v>4.2385107263511447E-2</c:v>
                </c:pt>
                <c:pt idx="83">
                  <c:v>4.2317068760362703E-2</c:v>
                </c:pt>
                <c:pt idx="84">
                  <c:v>4.225333626326766E-2</c:v>
                </c:pt>
                <c:pt idx="85">
                  <c:v>4.2193647551452981E-2</c:v>
                </c:pt>
                <c:pt idx="86">
                  <c:v>4.2137756078694869E-2</c:v>
                </c:pt>
                <c:pt idx="87">
                  <c:v>4.2085430001603814E-2</c:v>
                </c:pt>
                <c:pt idx="88">
                  <c:v>4.2036451276669995E-2</c:v>
                </c:pt>
                <c:pt idx="89">
                  <c:v>4.1990614820103161E-2</c:v>
                </c:pt>
                <c:pt idx="90">
                  <c:v>4.1947727725114875E-2</c:v>
                </c:pt>
                <c:pt idx="91">
                  <c:v>4.1907608531835776E-2</c:v>
                </c:pt>
                <c:pt idx="92">
                  <c:v>4.1870086545544249E-2</c:v>
                </c:pt>
                <c:pt idx="93">
                  <c:v>4.1835001199312778E-2</c:v>
                </c:pt>
                <c:pt idx="94">
                  <c:v>4.1802201457560625E-2</c:v>
                </c:pt>
                <c:pt idx="95">
                  <c:v>4.177154525734228E-2</c:v>
                </c:pt>
                <c:pt idx="96">
                  <c:v>4.1742898984503923E-2</c:v>
                </c:pt>
                <c:pt idx="97">
                  <c:v>4.1716136982111192E-2</c:v>
                </c:pt>
                <c:pt idx="98">
                  <c:v>4.1691141088792433E-2</c:v>
                </c:pt>
                <c:pt idx="99">
                  <c:v>4.1667800204857483E-2</c:v>
                </c:pt>
                <c:pt idx="100">
                  <c:v>4.1646009884244363E-2</c:v>
                </c:pt>
                <c:pt idx="101">
                  <c:v>4.1625671950518833E-2</c:v>
                </c:pt>
                <c:pt idx="102">
                  <c:v>4.1606694135305752E-2</c:v>
                </c:pt>
                <c:pt idx="103">
                  <c:v>4.158898973766955E-2</c:v>
                </c:pt>
                <c:pt idx="104">
                  <c:v>4.1572477303084936E-2</c:v>
                </c:pt>
                <c:pt idx="105">
                  <c:v>4.1557080320750388E-2</c:v>
                </c:pt>
                <c:pt idx="106">
                  <c:v>4.154272693809672E-2</c:v>
                </c:pt>
                <c:pt idx="107">
                  <c:v>4.1529349691433314E-2</c:v>
                </c:pt>
                <c:pt idx="108">
                  <c:v>4.1516885251755349E-2</c:v>
                </c:pt>
                <c:pt idx="109">
                  <c:v>4.1505274184808733E-2</c:v>
                </c:pt>
                <c:pt idx="110">
                  <c:v>4.149446072457541E-2</c:v>
                </c:pt>
                <c:pt idx="111">
                  <c:v>4.1484392559401395E-2</c:v>
                </c:pt>
                <c:pt idx="112">
                  <c:v>4.1475020630044324E-2</c:v>
                </c:pt>
                <c:pt idx="113">
                  <c:v>4.1466298938966265E-2</c:v>
                </c:pt>
                <c:pt idx="114">
                  <c:v>4.1458184370242387E-2</c:v>
                </c:pt>
                <c:pt idx="115">
                  <c:v>4.1450636519497E-2</c:v>
                </c:pt>
                <c:pt idx="116">
                  <c:v>4.1443617533315484E-2</c:v>
                </c:pt>
                <c:pt idx="117">
                  <c:v>4.143709195761501E-2</c:v>
                </c:pt>
                <c:pt idx="118">
                  <c:v>4.1431026594488149E-2</c:v>
                </c:pt>
                <c:pt idx="119">
                  <c:v>4.1425390367062193E-2</c:v>
                </c:pt>
                <c:pt idx="120">
                  <c:v>4.1420154191943719E-2</c:v>
                </c:pt>
                <c:pt idx="121">
                  <c:v>4.1415290858842227E-2</c:v>
                </c:pt>
                <c:pt idx="122">
                  <c:v>4.141077491698969E-2</c:v>
                </c:pt>
                <c:pt idx="123">
                  <c:v>4.140658256799358E-2</c:v>
                </c:pt>
                <c:pt idx="124">
                  <c:v>4.1402691564780998E-2</c:v>
                </c:pt>
                <c:pt idx="125">
                  <c:v>4.1399081116309328E-2</c:v>
                </c:pt>
                <c:pt idx="126">
                  <c:v>4.1395731797736555E-2</c:v>
                </c:pt>
                <c:pt idx="127">
                  <c:v>4.1392625465759787E-2</c:v>
                </c:pt>
                <c:pt idx="128">
                  <c:v>4.1389745178846103E-2</c:v>
                </c:pt>
                <c:pt idx="129">
                  <c:v>4.1387075122093706E-2</c:v>
                </c:pt>
                <c:pt idx="130">
                  <c:v>4.1384600536474823E-2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C2C-4AFC-90AD-48DEEA53D93E}"/>
            </c:ext>
          </c:extLst>
        </c:ser>
        <c:ser>
          <c:idx val="1"/>
          <c:order val="1"/>
          <c:tx>
            <c:v>Noctua S12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2,5 mm Noctua S12'!$A$121:$A$251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2,5 mm Noctua S12'!$C$121:$C$251</c:f>
              <c:numCache>
                <c:formatCode>0.0000</c:formatCode>
                <c:ptCount val="131"/>
                <c:pt idx="0">
                  <c:v>0.49391013745514051</c:v>
                </c:pt>
                <c:pt idx="1">
                  <c:v>0.49284095824567026</c:v>
                </c:pt>
                <c:pt idx="2">
                  <c:v>0.49084409997747097</c:v>
                </c:pt>
                <c:pt idx="3">
                  <c:v>0.48824926842061228</c:v>
                </c:pt>
                <c:pt idx="4">
                  <c:v>0.48518688824308315</c:v>
                </c:pt>
                <c:pt idx="5">
                  <c:v>0.4817393445519278</c:v>
                </c:pt>
                <c:pt idx="6">
                  <c:v>0.47796707648176273</c:v>
                </c:pt>
                <c:pt idx="7">
                  <c:v>0.4739180080864569</c:v>
                </c:pt>
                <c:pt idx="8">
                  <c:v>0.46963193647839785</c:v>
                </c:pt>
                <c:pt idx="9">
                  <c:v>0.46514289520559049</c:v>
                </c:pt>
                <c:pt idx="10">
                  <c:v>0.4604805599157682</c:v>
                </c:pt>
                <c:pt idx="11">
                  <c:v>0.40895206698696923</c:v>
                </c:pt>
                <c:pt idx="12">
                  <c:v>0.35725784177448805</c:v>
                </c:pt>
                <c:pt idx="13">
                  <c:v>0.31112938705320725</c:v>
                </c:pt>
                <c:pt idx="14">
                  <c:v>0.2718954715480108</c:v>
                </c:pt>
                <c:pt idx="15">
                  <c:v>0.23916960898148412</c:v>
                </c:pt>
                <c:pt idx="16">
                  <c:v>0.21203119177483898</c:v>
                </c:pt>
                <c:pt idx="17">
                  <c:v>0.18950299511699217</c:v>
                </c:pt>
                <c:pt idx="18">
                  <c:v>0.17071765181004656</c:v>
                </c:pt>
                <c:pt idx="19">
                  <c:v>0.1549567813298019</c:v>
                </c:pt>
                <c:pt idx="20">
                  <c:v>0.14164301549199221</c:v>
                </c:pt>
                <c:pt idx="21">
                  <c:v>0.13031799419447512</c:v>
                </c:pt>
                <c:pt idx="22">
                  <c:v>0.12061902654132982</c:v>
                </c:pt>
                <c:pt idx="23">
                  <c:v>0.11225866808003637</c:v>
                </c:pt>
                <c:pt idx="24">
                  <c:v>0.10500813768016107</c:v>
                </c:pt>
                <c:pt idx="25">
                  <c:v>9.8684302353116371E-2</c:v>
                </c:pt>
                <c:pt idx="26">
                  <c:v>9.3139619976893739E-2</c:v>
                </c:pt>
                <c:pt idx="27">
                  <c:v>8.8254414278268911E-2</c:v>
                </c:pt>
                <c:pt idx="28">
                  <c:v>8.3930945378213995E-2</c:v>
                </c:pt>
                <c:pt idx="29">
                  <c:v>8.0088847703819327E-2</c:v>
                </c:pt>
                <c:pt idx="30">
                  <c:v>7.6661605197794316E-2</c:v>
                </c:pt>
                <c:pt idx="31">
                  <c:v>7.3593813642155309E-2</c:v>
                </c:pt>
                <c:pt idx="32">
                  <c:v>7.0839041882603829E-2</c:v>
                </c:pt>
                <c:pt idx="33">
                  <c:v>6.8358150668167666E-2</c:v>
                </c:pt>
                <c:pt idx="34">
                  <c:v>6.6117962939438182E-2</c:v>
                </c:pt>
                <c:pt idx="35">
                  <c:v>6.4090205549037424E-2</c:v>
                </c:pt>
                <c:pt idx="36">
                  <c:v>6.2250661852293734E-2</c:v>
                </c:pt>
                <c:pt idx="37">
                  <c:v>6.0578489102362687E-2</c:v>
                </c:pt>
                <c:pt idx="38">
                  <c:v>5.9055665420435853E-2</c:v>
                </c:pt>
                <c:pt idx="39">
                  <c:v>5.7666539246405232E-2</c:v>
                </c:pt>
                <c:pt idx="40">
                  <c:v>5.6397460311587856E-2</c:v>
                </c:pt>
                <c:pt idx="41">
                  <c:v>5.5236475828058962E-2</c:v>
                </c:pt>
                <c:pt idx="42">
                  <c:v>5.4173079136531764E-2</c:v>
                </c:pt>
                <c:pt idx="43">
                  <c:v>5.3198000774211725E-2</c:v>
                </c:pt>
                <c:pt idx="44">
                  <c:v>5.2303034020409173E-2</c:v>
                </c:pt>
                <c:pt idx="45">
                  <c:v>5.1480888602592083E-2</c:v>
                </c:pt>
                <c:pt idx="46">
                  <c:v>5.0725067511845932E-2</c:v>
                </c:pt>
                <c:pt idx="47">
                  <c:v>5.0029762868766939E-2</c:v>
                </c:pt>
                <c:pt idx="48">
                  <c:v>4.9389767562065999E-2</c:v>
                </c:pt>
                <c:pt idx="49">
                  <c:v>4.8800400000505124E-2</c:v>
                </c:pt>
                <c:pt idx="50">
                  <c:v>4.8257439810604583E-2</c:v>
                </c:pt>
                <c:pt idx="51">
                  <c:v>4.7757072705605891E-2</c:v>
                </c:pt>
                <c:pt idx="52">
                  <c:v>4.7295843066747466E-2</c:v>
                </c:pt>
                <c:pt idx="53">
                  <c:v>4.6870613032420239E-2</c:v>
                </c:pt>
                <c:pt idx="54">
                  <c:v>4.6478527096936041E-2</c:v>
                </c:pt>
                <c:pt idx="55">
                  <c:v>4.6116981388356175E-2</c:v>
                </c:pt>
                <c:pt idx="56">
                  <c:v>4.5783596931829845E-2</c:v>
                </c:pt>
                <c:pt idx="57">
                  <c:v>4.5476196317257377E-2</c:v>
                </c:pt>
                <c:pt idx="58">
                  <c:v>4.5192783282615542E-2</c:v>
                </c:pt>
                <c:pt idx="59">
                  <c:v>4.4931524800757419E-2</c:v>
                </c:pt>
                <c:pt idx="60">
                  <c:v>4.4690735320947299E-2</c:v>
                </c:pt>
                <c:pt idx="61">
                  <c:v>4.4468862869222185E-2</c:v>
                </c:pt>
                <c:pt idx="62">
                  <c:v>4.4264476755818578E-2</c:v>
                </c:pt>
                <c:pt idx="63">
                  <c:v>4.4076256674919455E-2</c:v>
                </c:pt>
                <c:pt idx="64">
                  <c:v>4.3902983013117999E-2</c:v>
                </c:pt>
                <c:pt idx="65">
                  <c:v>4.3743528209276662E-2</c:v>
                </c:pt>
                <c:pt idx="66">
                  <c:v>4.3596849030709303E-2</c:v>
                </c:pt>
                <c:pt idx="67">
                  <c:v>4.3461979649504705E-2</c:v>
                </c:pt>
                <c:pt idx="68">
                  <c:v>4.3338025418892263E-2</c:v>
                </c:pt>
                <c:pt idx="69">
                  <c:v>4.3224157263277684E-2</c:v>
                </c:pt>
                <c:pt idx="70">
                  <c:v>4.3119606607321816E-2</c:v>
                </c:pt>
                <c:pt idx="71">
                  <c:v>4.3023660779505847E-2</c:v>
                </c:pt>
                <c:pt idx="72">
                  <c:v>4.2935658834277621E-2</c:v>
                </c:pt>
                <c:pt idx="73">
                  <c:v>4.2854987744318972E-2</c:v>
                </c:pt>
                <c:pt idx="74">
                  <c:v>4.2781078920889691E-2</c:v>
                </c:pt>
                <c:pt idx="75">
                  <c:v>4.2713405025739483E-2</c:v>
                </c:pt>
                <c:pt idx="76">
                  <c:v>4.2651477042860361E-2</c:v>
                </c:pt>
                <c:pt idx="77">
                  <c:v>4.2594841582482404E-2</c:v>
                </c:pt>
                <c:pt idx="78">
                  <c:v>4.2543078393288358E-2</c:v>
                </c:pt>
                <c:pt idx="79">
                  <c:v>4.2495798061909874E-2</c:v>
                </c:pt>
                <c:pt idx="80">
                  <c:v>4.2452639881438922E-2</c:v>
                </c:pt>
                <c:pt idx="81">
                  <c:v>4.2413269872995034E-2</c:v>
                </c:pt>
                <c:pt idx="82">
                  <c:v>4.2377378946383396E-2</c:v>
                </c:pt>
                <c:pt idx="83">
                  <c:v>4.2344681187599709E-2</c:v>
                </c:pt>
                <c:pt idx="84">
                  <c:v>4.2314912262422934E-2</c:v>
                </c:pt>
                <c:pt idx="85">
                  <c:v>4.2287827926617061E-2</c:v>
                </c:pt>
                <c:pt idx="86">
                  <c:v>4.2263202634365331E-2</c:v>
                </c:pt>
                <c:pt idx="87">
                  <c:v>4.2240828237509041E-2</c:v>
                </c:pt>
                <c:pt idx="88">
                  <c:v>4.2220512768978438E-2</c:v>
                </c:pt>
                <c:pt idx="89">
                  <c:v>4.2202079304504148E-2</c:v>
                </c:pt>
                <c:pt idx="90">
                  <c:v>4.2185364897299425E-2</c:v>
                </c:pt>
                <c:pt idx="91">
                  <c:v>4.2170219580920591E-2</c:v>
                </c:pt>
                <c:pt idx="92">
                  <c:v>4.2156505435957371E-2</c:v>
                </c:pt>
                <c:pt idx="93">
                  <c:v>4.2144095716587025E-2</c:v>
                </c:pt>
                <c:pt idx="94">
                  <c:v>4.2132874033355541E-2</c:v>
                </c:pt>
                <c:pt idx="95">
                  <c:v>4.2122733588833762E-2</c:v>
                </c:pt>
                <c:pt idx="96">
                  <c:v>4.211357646304302E-2</c:v>
                </c:pt>
                <c:pt idx="97">
                  <c:v>4.2105312945759699E-2</c:v>
                </c:pt>
                <c:pt idx="98">
                  <c:v>4.2097860912996485E-2</c:v>
                </c:pt>
                <c:pt idx="99">
                  <c:v>4.2091145245123807E-2</c:v>
                </c:pt>
                <c:pt idx="100">
                  <c:v>4.2085097284242756E-2</c:v>
                </c:pt>
                <c:pt idx="101">
                  <c:v>4.2079654328552527E-2</c:v>
                </c:pt>
                <c:pt idx="102">
                  <c:v>4.2074759161575416E-2</c:v>
                </c:pt>
                <c:pt idx="103">
                  <c:v>4.2070359614211163E-2</c:v>
                </c:pt>
                <c:pt idx="104">
                  <c:v>4.2066408157693164E-2</c:v>
                </c:pt>
                <c:pt idx="105">
                  <c:v>4.2062861525612873E-2</c:v>
                </c:pt>
                <c:pt idx="106">
                  <c:v>4.2059680363266023E-2</c:v>
                </c:pt>
                <c:pt idx="107">
                  <c:v>4.2056828902657765E-2</c:v>
                </c:pt>
                <c:pt idx="108">
                  <c:v>4.2054274661582604E-2</c:v>
                </c:pt>
                <c:pt idx="109">
                  <c:v>4.205198816527056E-2</c:v>
                </c:pt>
                <c:pt idx="110">
                  <c:v>4.2049942689163823E-2</c:v>
                </c:pt>
                <c:pt idx="111">
                  <c:v>4.2048114021458222E-2</c:v>
                </c:pt>
                <c:pt idx="112">
                  <c:v>4.2046480244111575E-2</c:v>
                </c:pt>
                <c:pt idx="113">
                  <c:v>4.2045021531086767E-2</c:v>
                </c:pt>
                <c:pt idx="114">
                  <c:v>4.204371996266109E-2</c:v>
                </c:pt>
                <c:pt idx="115">
                  <c:v>4.2042559354694919E-2</c:v>
                </c:pt>
                <c:pt idx="116">
                  <c:v>4.2041525101812881E-2</c:v>
                </c:pt>
                <c:pt idx="117">
                  <c:v>4.2040604033508455E-2</c:v>
                </c:pt>
                <c:pt idx="118">
                  <c:v>4.2039784282239041E-2</c:v>
                </c:pt>
                <c:pt idx="119">
                  <c:v>4.2039055162632531E-2</c:v>
                </c:pt>
                <c:pt idx="120">
                  <c:v>4.2038407060978951E-2</c:v>
                </c:pt>
                <c:pt idx="121">
                  <c:v>4.2037831334230523E-2</c:v>
                </c:pt>
                <c:pt idx="122">
                  <c:v>4.2037320217782288E-2</c:v>
                </c:pt>
                <c:pt idx="123">
                  <c:v>4.2036866741351139E-2</c:v>
                </c:pt>
                <c:pt idx="124">
                  <c:v>4.2036464652315995E-2</c:v>
                </c:pt>
                <c:pt idx="125">
                  <c:v>4.2036108345923667E-2</c:v>
                </c:pt>
                <c:pt idx="126">
                  <c:v>4.203579280180561E-2</c:v>
                </c:pt>
                <c:pt idx="127">
                  <c:v>4.2035513526288738E-2</c:v>
                </c:pt>
                <c:pt idx="128">
                  <c:v>4.2035266500020152E-2</c:v>
                </c:pt>
                <c:pt idx="129">
                  <c:v>4.2035048130459982E-2</c:v>
                </c:pt>
                <c:pt idx="130">
                  <c:v>4.203485520882886E-2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C2C-4AFC-90AD-48DEEA53D93E}"/>
            </c:ext>
          </c:extLst>
        </c:ser>
        <c:ser>
          <c:idx val="2"/>
          <c:order val="2"/>
          <c:tx>
            <c:v>Noctua F12 50,8 L/h</c:v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'Typ1 2,5 mm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F12'!$F$126:$F$251</c:f>
              <c:numCache>
                <c:formatCode>0.0000</c:formatCode>
                <c:ptCount val="126"/>
                <c:pt idx="0">
                  <c:v>0.37656220840903037</c:v>
                </c:pt>
                <c:pt idx="1">
                  <c:v>0.37558499691982217</c:v>
                </c:pt>
                <c:pt idx="2">
                  <c:v>0.3739303182937479</c:v>
                </c:pt>
                <c:pt idx="3">
                  <c:v>0.37187796150680857</c:v>
                </c:pt>
                <c:pt idx="4">
                  <c:v>0.36952861322579567</c:v>
                </c:pt>
                <c:pt idx="5">
                  <c:v>0.3669426811175992</c:v>
                </c:pt>
                <c:pt idx="6">
                  <c:v>0.33430296238033125</c:v>
                </c:pt>
                <c:pt idx="7">
                  <c:v>0.29846554780355272</c:v>
                </c:pt>
                <c:pt idx="8">
                  <c:v>0.26496673362417361</c:v>
                </c:pt>
                <c:pt idx="9">
                  <c:v>0.23545253926482054</c:v>
                </c:pt>
                <c:pt idx="10">
                  <c:v>0.21009417828202751</c:v>
                </c:pt>
                <c:pt idx="11">
                  <c:v>0.18851811342648842</c:v>
                </c:pt>
                <c:pt idx="12">
                  <c:v>0.17019767620774359</c:v>
                </c:pt>
                <c:pt idx="13">
                  <c:v>0.15461071071996618</c:v>
                </c:pt>
                <c:pt idx="14">
                  <c:v>0.14129517317204601</c:v>
                </c:pt>
                <c:pt idx="15">
                  <c:v>0.12986179346207746</c:v>
                </c:pt>
                <c:pt idx="16">
                  <c:v>0.11998999284174529</c:v>
                </c:pt>
                <c:pt idx="17">
                  <c:v>0.11141837573866968</c:v>
                </c:pt>
                <c:pt idx="18">
                  <c:v>0.10393446215852697</c:v>
                </c:pt>
                <c:pt idx="19">
                  <c:v>9.736540186776893E-2</c:v>
                </c:pt>
                <c:pt idx="20">
                  <c:v>9.157016250323724E-2</c:v>
                </c:pt>
                <c:pt idx="21">
                  <c:v>8.6433181248218791E-2</c:v>
                </c:pt>
                <c:pt idx="22">
                  <c:v>8.1859293691736293E-2</c:v>
                </c:pt>
                <c:pt idx="23">
                  <c:v>7.776971503529638E-2</c:v>
                </c:pt>
                <c:pt idx="24">
                  <c:v>7.4098863870117854E-2</c:v>
                </c:pt>
                <c:pt idx="25">
                  <c:v>7.0791850781797921E-2</c:v>
                </c:pt>
                <c:pt idx="26">
                  <c:v>6.7802487936422851E-2</c:v>
                </c:pt>
                <c:pt idx="27">
                  <c:v>6.5091705970340238E-2</c:v>
                </c:pt>
                <c:pt idx="28">
                  <c:v>6.2626289451244599E-2</c:v>
                </c:pt>
                <c:pt idx="29">
                  <c:v>6.037786205571849E-2</c:v>
                </c:pt>
                <c:pt idx="30">
                  <c:v>5.8322068137620489E-2</c:v>
                </c:pt>
                <c:pt idx="31">
                  <c:v>5.6437909367835826E-2</c:v>
                </c:pt>
                <c:pt idx="32">
                  <c:v>5.4707204362126838E-2</c:v>
                </c:pt>
                <c:pt idx="33">
                  <c:v>5.3114146307911725E-2</c:v>
                </c:pt>
                <c:pt idx="34">
                  <c:v>5.1644939052785048E-2</c:v>
                </c:pt>
                <c:pt idx="35">
                  <c:v>5.0287496316013904E-2</c:v>
                </c:pt>
                <c:pt idx="36">
                  <c:v>4.9031191926906165E-2</c:v>
                </c:pt>
                <c:pt idx="37">
                  <c:v>4.7866651507386226E-2</c:v>
                </c:pt>
                <c:pt idx="38">
                  <c:v>4.6785577972097599E-2</c:v>
                </c:pt>
                <c:pt idx="39">
                  <c:v>4.578060474795894E-2</c:v>
                </c:pt>
                <c:pt idx="40">
                  <c:v>4.48451718149529E-2</c:v>
                </c:pt>
                <c:pt idx="41">
                  <c:v>4.3973420615916234E-2</c:v>
                </c:pt>
                <c:pt idx="42">
                  <c:v>4.3160104632267826E-2</c:v>
                </c:pt>
                <c:pt idx="43">
                  <c:v>4.2400513018543404E-2</c:v>
                </c:pt>
                <c:pt idx="44">
                  <c:v>4.1690405164717538E-2</c:v>
                </c:pt>
                <c:pt idx="45">
                  <c:v>4.1025954437323459E-2</c:v>
                </c:pt>
                <c:pt idx="46">
                  <c:v>4.0403699658208364E-2</c:v>
                </c:pt>
                <c:pt idx="47">
                  <c:v>3.9820503128827081E-2</c:v>
                </c:pt>
                <c:pt idx="48">
                  <c:v>3.9273514210307225E-2</c:v>
                </c:pt>
                <c:pt idx="49">
                  <c:v>3.8760137634525717E-2</c:v>
                </c:pt>
                <c:pt idx="50">
                  <c:v>3.8278005856523328E-2</c:v>
                </c:pt>
                <c:pt idx="51">
                  <c:v>3.7824954869579326E-2</c:v>
                </c:pt>
                <c:pt idx="52">
                  <c:v>3.7399002995802427E-2</c:v>
                </c:pt>
                <c:pt idx="53">
                  <c:v>3.6998332240839531E-2</c:v>
                </c:pt>
                <c:pt idx="54">
                  <c:v>3.6621271864198737E-2</c:v>
                </c:pt>
                <c:pt idx="55">
                  <c:v>3.6266283869078271E-2</c:v>
                </c:pt>
                <c:pt idx="56">
                  <c:v>3.5931950159380784E-2</c:v>
                </c:pt>
                <c:pt idx="57">
                  <c:v>3.5616961148302831E-2</c:v>
                </c:pt>
                <c:pt idx="58">
                  <c:v>3.5320105633753658E-2</c:v>
                </c:pt>
                <c:pt idx="59">
                  <c:v>3.5040261781889896E-2</c:v>
                </c:pt>
                <c:pt idx="60">
                  <c:v>3.4776389082065054E-2</c:v>
                </c:pt>
                <c:pt idx="61">
                  <c:v>3.4527521155161812E-2</c:v>
                </c:pt>
                <c:pt idx="62">
                  <c:v>3.4292759313149832E-2</c:v>
                </c:pt>
                <c:pt idx="63">
                  <c:v>3.4071266781245037E-2</c:v>
                </c:pt>
                <c:pt idx="64">
                  <c:v>3.386226350561343E-2</c:v>
                </c:pt>
                <c:pt idx="65">
                  <c:v>3.3665021479474158E-2</c:v>
                </c:pt>
                <c:pt idx="66">
                  <c:v>3.3478860528968764E-2</c:v>
                </c:pt>
                <c:pt idx="67">
                  <c:v>3.3303144507491764E-2</c:v>
                </c:pt>
                <c:pt idx="68">
                  <c:v>3.3137277853501963E-2</c:v>
                </c:pt>
                <c:pt idx="69">
                  <c:v>3.298070247230208E-2</c:v>
                </c:pt>
                <c:pt idx="70">
                  <c:v>3.2832894907013563E-2</c:v>
                </c:pt>
                <c:pt idx="71">
                  <c:v>3.2693363768090636E-2</c:v>
                </c:pt>
                <c:pt idx="72">
                  <c:v>3.2561647394299384E-2</c:v>
                </c:pt>
                <c:pt idx="73">
                  <c:v>3.2437311721212253E-2</c:v>
                </c:pt>
                <c:pt idx="74">
                  <c:v>3.2319948335998168E-2</c:v>
                </c:pt>
                <c:pt idx="75">
                  <c:v>3.2209172699678483E-2</c:v>
                </c:pt>
                <c:pt idx="76">
                  <c:v>3.2104622520114555E-2</c:v>
                </c:pt>
                <c:pt idx="77">
                  <c:v>3.2005956260835258E-2</c:v>
                </c:pt>
                <c:pt idx="78">
                  <c:v>3.191285177243329E-2</c:v>
                </c:pt>
                <c:pt idx="79">
                  <c:v>3.1825005034688832E-2</c:v>
                </c:pt>
                <c:pt idx="80">
                  <c:v>3.1742128998841261E-2</c:v>
                </c:pt>
                <c:pt idx="81">
                  <c:v>3.166395252054665E-2</c:v>
                </c:pt>
                <c:pt idx="82">
                  <c:v>3.1590219375047524E-2</c:v>
                </c:pt>
                <c:pt idx="83">
                  <c:v>3.1520687346959606E-2</c:v>
                </c:pt>
                <c:pt idx="84">
                  <c:v>3.145512738785973E-2</c:v>
                </c:pt>
                <c:pt idx="85">
                  <c:v>3.1393322835553211E-2</c:v>
                </c:pt>
                <c:pt idx="86">
                  <c:v>3.1335068689516646E-2</c:v>
                </c:pt>
                <c:pt idx="87">
                  <c:v>3.1280170937563946E-2</c:v>
                </c:pt>
                <c:pt idx="88">
                  <c:v>3.1228445929275168E-2</c:v>
                </c:pt>
                <c:pt idx="89">
                  <c:v>3.1179719792167861E-2</c:v>
                </c:pt>
                <c:pt idx="90">
                  <c:v>3.1133827886984693E-2</c:v>
                </c:pt>
                <c:pt idx="91">
                  <c:v>3.1090614298823371E-2</c:v>
                </c:pt>
                <c:pt idx="92">
                  <c:v>3.1049931361151216E-2</c:v>
                </c:pt>
                <c:pt idx="93">
                  <c:v>3.1011639210030556E-2</c:v>
                </c:pt>
                <c:pt idx="94">
                  <c:v>3.0975605366135354E-2</c:v>
                </c:pt>
                <c:pt idx="95">
                  <c:v>3.0941704342368682E-2</c:v>
                </c:pt>
                <c:pt idx="96">
                  <c:v>3.090981727509607E-2</c:v>
                </c:pt>
                <c:pt idx="97">
                  <c:v>3.0879831577194844E-2</c:v>
                </c:pt>
                <c:pt idx="98">
                  <c:v>3.0851640611286105E-2</c:v>
                </c:pt>
                <c:pt idx="99">
                  <c:v>3.0825143381665556E-2</c:v>
                </c:pt>
                <c:pt idx="100">
                  <c:v>3.0800244243584955E-2</c:v>
                </c:pt>
                <c:pt idx="101">
                  <c:v>3.0776852628656783E-2</c:v>
                </c:pt>
                <c:pt idx="102">
                  <c:v>3.0754882785264955E-2</c:v>
                </c:pt>
                <c:pt idx="103">
                  <c:v>3.0734253532962788E-2</c:v>
                </c:pt>
                <c:pt idx="104">
                  <c:v>3.0714888029928545E-2</c:v>
                </c:pt>
                <c:pt idx="105">
                  <c:v>3.06967135526292E-2</c:v>
                </c:pt>
                <c:pt idx="106">
                  <c:v>3.0679661286915464E-2</c:v>
                </c:pt>
                <c:pt idx="107">
                  <c:v>3.0663666129836366E-2</c:v>
                </c:pt>
                <c:pt idx="108">
                  <c:v>3.0648666501520695E-2</c:v>
                </c:pt>
                <c:pt idx="109">
                  <c:v>3.0634604166525616E-2</c:v>
                </c:pt>
                <c:pt idx="110">
                  <c:v>3.0621424064101E-2</c:v>
                </c:pt>
                <c:pt idx="111">
                  <c:v>3.0609074146861162E-2</c:v>
                </c:pt>
                <c:pt idx="112">
                  <c:v>3.0597505227394801E-2</c:v>
                </c:pt>
                <c:pt idx="113">
                  <c:v>3.0586670832379429E-2</c:v>
                </c:pt>
                <c:pt idx="114">
                  <c:v>3.0576527063798403E-2</c:v>
                </c:pt>
                <c:pt idx="115">
                  <c:v>3.0567032466887707E-2</c:v>
                </c:pt>
                <c:pt idx="116">
                  <c:v>3.055814790446551E-2</c:v>
                </c:pt>
                <c:pt idx="117">
                  <c:v>3.0549836437321565E-2</c:v>
                </c:pt>
                <c:pt idx="118">
                  <c:v>3.054206321036464E-2</c:v>
                </c:pt>
                <c:pt idx="119">
                  <c:v>3.0534795344245916E-2</c:v>
                </c:pt>
                <c:pt idx="120">
                  <c:v>3.0528001832193796E-2</c:v>
                </c:pt>
                <c:pt idx="121">
                  <c:v>3.0521653441811746E-2</c:v>
                </c:pt>
                <c:pt idx="122">
                  <c:v>3.051572262160546E-2</c:v>
                </c:pt>
                <c:pt idx="123">
                  <c:v>3.0510183412018953E-2</c:v>
                </c:pt>
                <c:pt idx="124">
                  <c:v>3.0505011360771595E-2</c:v>
                </c:pt>
                <c:pt idx="125">
                  <c:v>3.050018344229902E-2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C2C-4AFC-90AD-48DEEA53D93E}"/>
            </c:ext>
          </c:extLst>
        </c:ser>
        <c:ser>
          <c:idx val="3"/>
          <c:order val="3"/>
          <c:tx>
            <c:v>Noctua S12 50,8 L/h</c:v>
          </c:tx>
          <c:spPr>
            <a:ln w="19050" cap="rnd">
              <a:solidFill>
                <a:schemeClr val="accent4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'Typ1 2,5 mm Noctua S12'!$D$126:$D$251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2,5 mm Noctua S12'!$F$126:$F$251</c:f>
              <c:numCache>
                <c:formatCode>0.0000</c:formatCode>
                <c:ptCount val="126"/>
                <c:pt idx="0">
                  <c:v>0.38185909740277507</c:v>
                </c:pt>
                <c:pt idx="1">
                  <c:v>0.38150257857130804</c:v>
                </c:pt>
                <c:pt idx="2">
                  <c:v>0.38075572070413988</c:v>
                </c:pt>
                <c:pt idx="3">
                  <c:v>0.37972594539160331</c:v>
                </c:pt>
                <c:pt idx="4">
                  <c:v>0.37845886562552405</c:v>
                </c:pt>
                <c:pt idx="5">
                  <c:v>0.37698410644579311</c:v>
                </c:pt>
                <c:pt idx="6">
                  <c:v>0.35438473012186167</c:v>
                </c:pt>
                <c:pt idx="7">
                  <c:v>0.3242360955897593</c:v>
                </c:pt>
                <c:pt idx="8">
                  <c:v>0.29237506413942027</c:v>
                </c:pt>
                <c:pt idx="9">
                  <c:v>0.2618829396848481</c:v>
                </c:pt>
                <c:pt idx="10">
                  <c:v>0.23417241115928331</c:v>
                </c:pt>
                <c:pt idx="11">
                  <c:v>0.20969167332732694</c:v>
                </c:pt>
                <c:pt idx="12">
                  <c:v>0.18838817073265593</c:v>
                </c:pt>
                <c:pt idx="13">
                  <c:v>0.1699838214345771</c:v>
                </c:pt>
                <c:pt idx="14">
                  <c:v>0.15412407781147361</c:v>
                </c:pt>
                <c:pt idx="15">
                  <c:v>0.14045185558091544</c:v>
                </c:pt>
                <c:pt idx="16">
                  <c:v>0.12864013651019848</c:v>
                </c:pt>
                <c:pt idx="17">
                  <c:v>0.11840324199642527</c:v>
                </c:pt>
                <c:pt idx="18">
                  <c:v>0.10949782293403325</c:v>
                </c:pt>
                <c:pt idx="19">
                  <c:v>0.10171937443244754</c:v>
                </c:pt>
                <c:pt idx="20">
                  <c:v>9.4897194613330779E-2</c:v>
                </c:pt>
                <c:pt idx="21">
                  <c:v>8.8889173481612987E-2</c:v>
                </c:pt>
                <c:pt idx="22">
                  <c:v>8.3577010116898429E-2</c:v>
                </c:pt>
                <c:pt idx="23">
                  <c:v>7.8862065881581594E-2</c:v>
                </c:pt>
                <c:pt idx="24">
                  <c:v>7.466187743085341E-2</c:v>
                </c:pt>
                <c:pt idx="25">
                  <c:v>7.0907274375674192E-2</c:v>
                </c:pt>
                <c:pt idx="26">
                  <c:v>6.7540019218499697E-2</c:v>
                </c:pt>
                <c:pt idx="27">
                  <c:v>6.4510884187226614E-2</c:v>
                </c:pt>
                <c:pt idx="28">
                  <c:v>6.1778086950637565E-2</c:v>
                </c:pt>
                <c:pt idx="29">
                  <c:v>5.9306018090445563E-2</c:v>
                </c:pt>
                <c:pt idx="30">
                  <c:v>5.7064204443669865E-2</c:v>
                </c:pt>
                <c:pt idx="31">
                  <c:v>5.5026462659929824E-2</c:v>
                </c:pt>
                <c:pt idx="32">
                  <c:v>5.3170206085544368E-2</c:v>
                </c:pt>
                <c:pt idx="33">
                  <c:v>5.1475875353575777E-2</c:v>
                </c:pt>
                <c:pt idx="34">
                  <c:v>4.9926468966827578E-2</c:v>
                </c:pt>
                <c:pt idx="35">
                  <c:v>4.8507154908522462E-2</c:v>
                </c:pt>
                <c:pt idx="36">
                  <c:v>4.7204948105440764E-2</c:v>
                </c:pt>
                <c:pt idx="37">
                  <c:v>4.6008441583268674E-2</c:v>
                </c:pt>
                <c:pt idx="38">
                  <c:v>4.4907581548990043E-2</c:v>
                </c:pt>
                <c:pt idx="39">
                  <c:v>4.3893478537931109E-2</c:v>
                </c:pt>
                <c:pt idx="40">
                  <c:v>4.2958248276386397E-2</c:v>
                </c:pt>
                <c:pt idx="41">
                  <c:v>4.2094877116512858E-2</c:v>
                </c:pt>
                <c:pt idx="42">
                  <c:v>4.1297107863111478E-2</c:v>
                </c:pt>
                <c:pt idx="43">
                  <c:v>4.0559342582993464E-2</c:v>
                </c:pt>
                <c:pt idx="44">
                  <c:v>3.9876559606877346E-2</c:v>
                </c:pt>
                <c:pt idx="45">
                  <c:v>3.9244242432627793E-2</c:v>
                </c:pt>
                <c:pt idx="46">
                  <c:v>3.8658318641812232E-2</c:v>
                </c:pt>
                <c:pt idx="47">
                  <c:v>3.8115107268443096E-2</c:v>
                </c:pt>
                <c:pt idx="48">
                  <c:v>3.7611273324695577E-2</c:v>
                </c:pt>
                <c:pt idx="49">
                  <c:v>3.7143788405426661E-2</c:v>
                </c:pt>
                <c:pt idx="50">
                  <c:v>3.6709896471043356E-2</c:v>
                </c:pt>
                <c:pt idx="51">
                  <c:v>3.6307084054271146E-2</c:v>
                </c:pt>
                <c:pt idx="52">
                  <c:v>3.5933054256704601E-2</c:v>
                </c:pt>
                <c:pt idx="53">
                  <c:v>3.5585704000514341E-2</c:v>
                </c:pt>
                <c:pt idx="54">
                  <c:v>3.5263104083202441E-2</c:v>
                </c:pt>
                <c:pt idx="55">
                  <c:v>3.4963481651952316E-2</c:v>
                </c:pt>
                <c:pt idx="56">
                  <c:v>3.468520477141275E-2</c:v>
                </c:pt>
                <c:pt idx="57">
                  <c:v>3.4426768806713096E-2</c:v>
                </c:pt>
                <c:pt idx="58">
                  <c:v>3.4186784383768661E-2</c:v>
                </c:pt>
                <c:pt idx="59">
                  <c:v>3.3963966722838454E-2</c:v>
                </c:pt>
                <c:pt idx="60">
                  <c:v>3.3757126169925711E-2</c:v>
                </c:pt>
                <c:pt idx="61">
                  <c:v>3.3565159774859958E-2</c:v>
                </c:pt>
                <c:pt idx="62">
                  <c:v>3.3387043785492412E-2</c:v>
                </c:pt>
                <c:pt idx="63">
                  <c:v>3.322182694497846E-2</c:v>
                </c:pt>
                <c:pt idx="64">
                  <c:v>3.306862449410243E-2</c:v>
                </c:pt>
                <c:pt idx="65">
                  <c:v>3.292661279343298E-2</c:v>
                </c:pt>
                <c:pt idx="66">
                  <c:v>3.2795024491117201E-2</c:v>
                </c:pt>
                <c:pt idx="67">
                  <c:v>3.2673144171611858E-2</c:v>
                </c:pt>
                <c:pt idx="68">
                  <c:v>3.2560304428842494E-2</c:v>
                </c:pt>
                <c:pt idx="69">
                  <c:v>3.2455882314372436E-2</c:v>
                </c:pt>
                <c:pt idx="70">
                  <c:v>3.2359296117314529E-2</c:v>
                </c:pt>
                <c:pt idx="71">
                  <c:v>3.2270002438068296E-2</c:v>
                </c:pt>
                <c:pt idx="72">
                  <c:v>3.2187493522625524E-2</c:v>
                </c:pt>
                <c:pt idx="73">
                  <c:v>3.2111294828256962E-2</c:v>
                </c:pt>
                <c:pt idx="74">
                  <c:v>3.2040962794951694E-2</c:v>
                </c:pt>
                <c:pt idx="75">
                  <c:v>3.1976082800098601E-2</c:v>
                </c:pt>
                <c:pt idx="76">
                  <c:v>3.1916267276633034E-2</c:v>
                </c:pt>
                <c:pt idx="77">
                  <c:v>3.1861153977273605E-2</c:v>
                </c:pt>
                <c:pt idx="78">
                  <c:v>3.1810404369582657E-2</c:v>
                </c:pt>
                <c:pt idx="79">
                  <c:v>3.1763702148439148E-2</c:v>
                </c:pt>
                <c:pt idx="80">
                  <c:v>3.1720751854143282E-2</c:v>
                </c:pt>
                <c:pt idx="81">
                  <c:v>3.1681277585805981E-2</c:v>
                </c:pt>
                <c:pt idx="82">
                  <c:v>3.1645021800936805E-2</c:v>
                </c:pt>
                <c:pt idx="83">
                  <c:v>3.1611744193250198E-2</c:v>
                </c:pt>
                <c:pt idx="84">
                  <c:v>3.1581220641681729E-2</c:v>
                </c:pt>
                <c:pt idx="85">
                  <c:v>3.1553242224456587E-2</c:v>
                </c:pt>
                <c:pt idx="86">
                  <c:v>3.1527614292797337E-2</c:v>
                </c:pt>
                <c:pt idx="87">
                  <c:v>3.1504155599508511E-2</c:v>
                </c:pt>
                <c:pt idx="88">
                  <c:v>3.1482697478242123E-2</c:v>
                </c:pt>
                <c:pt idx="89">
                  <c:v>3.1463083069741528E-2</c:v>
                </c:pt>
                <c:pt idx="90">
                  <c:v>3.1445166591788455E-2</c:v>
                </c:pt>
                <c:pt idx="91">
                  <c:v>3.1428812649948137E-2</c:v>
                </c:pt>
                <c:pt idx="92">
                  <c:v>3.1413895586526831E-2</c:v>
                </c:pt>
                <c:pt idx="93">
                  <c:v>3.1400298865430637E-2</c:v>
                </c:pt>
                <c:pt idx="94">
                  <c:v>3.1387914490850349E-2</c:v>
                </c:pt>
                <c:pt idx="95">
                  <c:v>3.1376642457898701E-2</c:v>
                </c:pt>
                <c:pt idx="96">
                  <c:v>3.1366390233498728E-2</c:v>
                </c:pt>
                <c:pt idx="97">
                  <c:v>3.1357072265968407E-2</c:v>
                </c:pt>
                <c:pt idx="98">
                  <c:v>3.1348609521871566E-2</c:v>
                </c:pt>
                <c:pt idx="99">
                  <c:v>3.1340929048810993E-2</c:v>
                </c:pt>
                <c:pt idx="100">
                  <c:v>3.1333963562929494E-2</c:v>
                </c:pt>
                <c:pt idx="101">
                  <c:v>3.1327651059961305E-2</c:v>
                </c:pt>
                <c:pt idx="102">
                  <c:v>3.1321934448741359E-2</c:v>
                </c:pt>
                <c:pt idx="103">
                  <c:v>3.1316761206135954E-2</c:v>
                </c:pt>
                <c:pt idx="104">
                  <c:v>3.1312083052406542E-2</c:v>
                </c:pt>
                <c:pt idx="105">
                  <c:v>3.1307855646060229E-2</c:v>
                </c:pt>
                <c:pt idx="106">
                  <c:v>3.1304038297277889E-2</c:v>
                </c:pt>
                <c:pt idx="107">
                  <c:v>3.1300593699043623E-2</c:v>
                </c:pt>
                <c:pt idx="108">
                  <c:v>3.1297487675129368E-2</c:v>
                </c:pt>
                <c:pt idx="109">
                  <c:v>3.1294688944116342E-2</c:v>
                </c:pt>
                <c:pt idx="110">
                  <c:v>3.129216889866078E-2</c:v>
                </c:pt>
                <c:pt idx="111">
                  <c:v>3.1289901399236431E-2</c:v>
                </c:pt>
                <c:pt idx="112">
                  <c:v>3.1287862581610065E-2</c:v>
                </c:pt>
                <c:pt idx="113">
                  <c:v>3.1286030677329844E-2</c:v>
                </c:pt>
                <c:pt idx="114">
                  <c:v>3.1284385846529428E-2</c:v>
                </c:pt>
                <c:pt idx="115">
                  <c:v>3.1282910022373746E-2</c:v>
                </c:pt>
                <c:pt idx="116">
                  <c:v>3.1281586766495263E-2</c:v>
                </c:pt>
                <c:pt idx="117">
                  <c:v>3.1280401134792718E-2</c:v>
                </c:pt>
                <c:pt idx="118">
                  <c:v>3.127933955298718E-2</c:v>
                </c:pt>
                <c:pt idx="119">
                  <c:v>3.1278389701353541E-2</c:v>
                </c:pt>
                <c:pt idx="120">
                  <c:v>3.1277540408068696E-2</c:v>
                </c:pt>
                <c:pt idx="121">
                  <c:v>3.1276781550640675E-2</c:v>
                </c:pt>
                <c:pt idx="122">
                  <c:v>3.127610396490639E-2</c:v>
                </c:pt>
                <c:pt idx="123">
                  <c:v>3.1275499361108225E-2</c:v>
                </c:pt>
                <c:pt idx="124">
                  <c:v>3.1274960246582897E-2</c:v>
                </c:pt>
                <c:pt idx="125">
                  <c:v>3.1274479854618252E-2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C2C-4AFC-90AD-48DEEA53D9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6.xml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9.xml"/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7.xml"/><Relationship Id="rId1" Type="http://schemas.openxmlformats.org/officeDocument/2006/relationships/chart" Target="../charts/chart36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9.xml"/><Relationship Id="rId1" Type="http://schemas.openxmlformats.org/officeDocument/2006/relationships/chart" Target="../charts/chart38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1.xml"/><Relationship Id="rId1" Type="http://schemas.openxmlformats.org/officeDocument/2006/relationships/chart" Target="../charts/chart40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chart" Target="../charts/chart48.xml"/><Relationship Id="rId1" Type="http://schemas.openxmlformats.org/officeDocument/2006/relationships/chart" Target="../charts/chart47.xml"/><Relationship Id="rId6" Type="http://schemas.openxmlformats.org/officeDocument/2006/relationships/chart" Target="../charts/chart52.xml"/><Relationship Id="rId5" Type="http://schemas.openxmlformats.org/officeDocument/2006/relationships/chart" Target="../charts/chart51.xml"/><Relationship Id="rId4" Type="http://schemas.openxmlformats.org/officeDocument/2006/relationships/chart" Target="../charts/chart50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5.xml"/><Relationship Id="rId2" Type="http://schemas.openxmlformats.org/officeDocument/2006/relationships/chart" Target="../charts/chart54.xml"/><Relationship Id="rId1" Type="http://schemas.openxmlformats.org/officeDocument/2006/relationships/chart" Target="../charts/chart53.xml"/><Relationship Id="rId6" Type="http://schemas.openxmlformats.org/officeDocument/2006/relationships/chart" Target="../charts/chart58.xml"/><Relationship Id="rId5" Type="http://schemas.openxmlformats.org/officeDocument/2006/relationships/chart" Target="../charts/chart57.xml"/><Relationship Id="rId4" Type="http://schemas.openxmlformats.org/officeDocument/2006/relationships/chart" Target="../charts/chart56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1.xml"/><Relationship Id="rId2" Type="http://schemas.openxmlformats.org/officeDocument/2006/relationships/chart" Target="../charts/chart60.xml"/><Relationship Id="rId1" Type="http://schemas.openxmlformats.org/officeDocument/2006/relationships/chart" Target="../charts/chart59.xml"/><Relationship Id="rId6" Type="http://schemas.openxmlformats.org/officeDocument/2006/relationships/chart" Target="../charts/chart64.xml"/><Relationship Id="rId5" Type="http://schemas.openxmlformats.org/officeDocument/2006/relationships/chart" Target="../charts/chart63.xml"/><Relationship Id="rId4" Type="http://schemas.openxmlformats.org/officeDocument/2006/relationships/chart" Target="../charts/chart62.xml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6.xml"/><Relationship Id="rId1" Type="http://schemas.openxmlformats.org/officeDocument/2006/relationships/chart" Target="../charts/chart65.xml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8.xml"/><Relationship Id="rId1" Type="http://schemas.openxmlformats.org/officeDocument/2006/relationships/chart" Target="../charts/chart67.xml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0.xml"/><Relationship Id="rId1" Type="http://schemas.openxmlformats.org/officeDocument/2006/relationships/chart" Target="../charts/chart69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215900</xdr:colOff>
      <xdr:row>7</xdr:row>
      <xdr:rowOff>146050</xdr:rowOff>
    </xdr:from>
    <xdr:to>
      <xdr:col>12</xdr:col>
      <xdr:colOff>346208</xdr:colOff>
      <xdr:row>26</xdr:row>
      <xdr:rowOff>6349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7900" y="1638300"/>
          <a:ext cx="4702308" cy="3422649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6</xdr:row>
      <xdr:rowOff>133350</xdr:rowOff>
    </xdr:from>
    <xdr:to>
      <xdr:col>23</xdr:col>
      <xdr:colOff>501650</xdr:colOff>
      <xdr:row>29</xdr:row>
      <xdr:rowOff>149997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3150" y="1441450"/>
          <a:ext cx="8064500" cy="43155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82550</xdr:colOff>
      <xdr:row>20</xdr:row>
      <xdr:rowOff>133350</xdr:rowOff>
    </xdr:from>
    <xdr:to>
      <xdr:col>1</xdr:col>
      <xdr:colOff>533400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" y="3752850"/>
          <a:ext cx="2527300" cy="20851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22</xdr:col>
      <xdr:colOff>254000</xdr:colOff>
      <xdr:row>61</xdr:row>
      <xdr:rowOff>19050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E5D73F31-C2BC-44E4-8988-35EFE380E9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609600</xdr:colOff>
      <xdr:row>61</xdr:row>
      <xdr:rowOff>101600</xdr:rowOff>
    </xdr:from>
    <xdr:to>
      <xdr:col>16</xdr:col>
      <xdr:colOff>520700</xdr:colOff>
      <xdr:row>95</xdr:row>
      <xdr:rowOff>146050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B3689C72-0103-4B36-87A3-0FD5681A6B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584200</xdr:colOff>
      <xdr:row>96</xdr:row>
      <xdr:rowOff>114300</xdr:rowOff>
    </xdr:from>
    <xdr:to>
      <xdr:col>16</xdr:col>
      <xdr:colOff>495300</xdr:colOff>
      <xdr:row>130</xdr:row>
      <xdr:rowOff>158750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FB4F8B2F-CD42-4500-A10B-F8E41D2092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488950</xdr:colOff>
      <xdr:row>55</xdr:row>
      <xdr:rowOff>69850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435B3CA-DE50-454F-B8BE-CF97356F04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266700</xdr:colOff>
      <xdr:row>55</xdr:row>
      <xdr:rowOff>171450</xdr:rowOff>
    </xdr:from>
    <xdr:to>
      <xdr:col>16</xdr:col>
      <xdr:colOff>177800</xdr:colOff>
      <xdr:row>90</xdr:row>
      <xdr:rowOff>31750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BFCBEECF-0149-4144-A8F4-99F10F70ED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90</xdr:row>
      <xdr:rowOff>177800</xdr:rowOff>
    </xdr:from>
    <xdr:to>
      <xdr:col>17</xdr:col>
      <xdr:colOff>196850</xdr:colOff>
      <xdr:row>126</xdr:row>
      <xdr:rowOff>158750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A62B3018-F4B8-45D8-9643-ACF063484F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E0B9D699-726F-449C-B37A-597F054610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C7129BF-3769-4E43-9B1A-B5C54DB840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355600</xdr:colOff>
      <xdr:row>87</xdr:row>
      <xdr:rowOff>88900</xdr:rowOff>
    </xdr:from>
    <xdr:to>
      <xdr:col>16</xdr:col>
      <xdr:colOff>266700</xdr:colOff>
      <xdr:row>121</xdr:row>
      <xdr:rowOff>133350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2D075F74-DEBC-40BA-AC43-6D1EEEFA12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495300</xdr:colOff>
      <xdr:row>87</xdr:row>
      <xdr:rowOff>165100</xdr:rowOff>
    </xdr:from>
    <xdr:to>
      <xdr:col>16</xdr:col>
      <xdr:colOff>406400</xdr:colOff>
      <xdr:row>122</xdr:row>
      <xdr:rowOff>25400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D712E6C-5A12-408C-9713-E44F5194F0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EE85FA5-CBC2-4545-9F04-E730A1ED4E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DD293668-B685-48B8-9BB3-EC9F935058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495300</xdr:colOff>
      <xdr:row>88</xdr:row>
      <xdr:rowOff>0</xdr:rowOff>
    </xdr:from>
    <xdr:to>
      <xdr:col>16</xdr:col>
      <xdr:colOff>406400</xdr:colOff>
      <xdr:row>122</xdr:row>
      <xdr:rowOff>44450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FFA39F6B-0665-40F0-86D4-7974CCC5FD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72F659C-5C22-430D-946E-45E0354BEB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30AA4C52-5FB4-4A05-895B-C5C5801DEC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482600</xdr:colOff>
      <xdr:row>87</xdr:row>
      <xdr:rowOff>171450</xdr:rowOff>
    </xdr:from>
    <xdr:to>
      <xdr:col>16</xdr:col>
      <xdr:colOff>393700</xdr:colOff>
      <xdr:row>122</xdr:row>
      <xdr:rowOff>31750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902E0CED-63AF-4593-A7E7-C7777291D5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4FA01D5-91EF-4E96-A2E3-40748684FC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8B6CF02E-6E50-404C-987E-AA4828E84E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482600</xdr:colOff>
      <xdr:row>87</xdr:row>
      <xdr:rowOff>82550</xdr:rowOff>
    </xdr:from>
    <xdr:to>
      <xdr:col>16</xdr:col>
      <xdr:colOff>393700</xdr:colOff>
      <xdr:row>121</xdr:row>
      <xdr:rowOff>127000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F0FEB71F-ED59-4969-808E-1EF31242DA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43DB5A0-BE68-4E99-BE7F-90F9B7D91F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D0B700A2-5264-45B7-903B-C628B94C03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87</xdr:row>
      <xdr:rowOff>133350</xdr:rowOff>
    </xdr:from>
    <xdr:to>
      <xdr:col>16</xdr:col>
      <xdr:colOff>254000</xdr:colOff>
      <xdr:row>121</xdr:row>
      <xdr:rowOff>177800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F9D5425B-4F4C-4257-926F-DE3BCFB949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E933C22-B221-4592-8DD2-532019028A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A9315203-DF65-4747-864C-4D7EAF754E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412750</xdr:colOff>
      <xdr:row>87</xdr:row>
      <xdr:rowOff>139700</xdr:rowOff>
    </xdr:from>
    <xdr:to>
      <xdr:col>16</xdr:col>
      <xdr:colOff>323850</xdr:colOff>
      <xdr:row>122</xdr:row>
      <xdr:rowOff>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98718E65-7EAA-47ED-8271-3AB6E65BDA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EAFDBE83-9AF8-46E1-835E-E33B3D80DB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FB027396-AA30-4D0F-9759-396E1AEB2F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552450</xdr:colOff>
      <xdr:row>88</xdr:row>
      <xdr:rowOff>44450</xdr:rowOff>
    </xdr:from>
    <xdr:to>
      <xdr:col>16</xdr:col>
      <xdr:colOff>463550</xdr:colOff>
      <xdr:row>122</xdr:row>
      <xdr:rowOff>88900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000DD978-4234-41FF-8153-C0C22DF89E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2E797D12-B99B-4816-9482-4471F60713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52</xdr:row>
      <xdr:rowOff>139700</xdr:rowOff>
    </xdr:from>
    <xdr:to>
      <xdr:col>16</xdr:col>
      <xdr:colOff>355600</xdr:colOff>
      <xdr:row>87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FA695E5-C78E-4B50-B8D7-BEA5645704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469900</xdr:colOff>
      <xdr:row>88</xdr:row>
      <xdr:rowOff>25400</xdr:rowOff>
    </xdr:from>
    <xdr:to>
      <xdr:col>16</xdr:col>
      <xdr:colOff>381000</xdr:colOff>
      <xdr:row>122</xdr:row>
      <xdr:rowOff>69850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02D0FF2E-C24C-43AA-B900-D9AEDBCAE3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352424</xdr:colOff>
      <xdr:row>1</xdr:row>
      <xdr:rowOff>155574</xdr:rowOff>
    </xdr:from>
    <xdr:to>
      <xdr:col>9</xdr:col>
      <xdr:colOff>419100</xdr:colOff>
      <xdr:row>29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67A7FB6-F746-403B-A784-760E949603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206374</xdr:colOff>
      <xdr:row>3</xdr:row>
      <xdr:rowOff>117474</xdr:rowOff>
    </xdr:from>
    <xdr:to>
      <xdr:col>18</xdr:col>
      <xdr:colOff>31749</xdr:colOff>
      <xdr:row>25</xdr:row>
      <xdr:rowOff>57150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1994A312-99CD-4CAB-BE03-C70AA38CE0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E1DDC29-F2DC-4050-BF36-EB342701F0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444500</xdr:colOff>
      <xdr:row>40</xdr:row>
      <xdr:rowOff>165100</xdr:rowOff>
    </xdr:from>
    <xdr:to>
      <xdr:col>17</xdr:col>
      <xdr:colOff>238126</xdr:colOff>
      <xdr:row>78</xdr:row>
      <xdr:rowOff>123826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FFDA7938-2993-4CF5-8BA1-9972A0719F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A92FCE9-F64B-4E51-8570-3D49172F43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285750</xdr:colOff>
      <xdr:row>40</xdr:row>
      <xdr:rowOff>152400</xdr:rowOff>
    </xdr:from>
    <xdr:to>
      <xdr:col>17</xdr:col>
      <xdr:colOff>79376</xdr:colOff>
      <xdr:row>78</xdr:row>
      <xdr:rowOff>111126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F4616EEE-CAE6-4F02-BDB4-01B4D44E68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2C7A3B6-76D9-44B3-AF5B-C1686D714D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40</xdr:row>
      <xdr:rowOff>146050</xdr:rowOff>
    </xdr:from>
    <xdr:to>
      <xdr:col>16</xdr:col>
      <xdr:colOff>574676</xdr:colOff>
      <xdr:row>78</xdr:row>
      <xdr:rowOff>104776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F48BDD8-A5A5-4ABE-B095-4A94FC3F2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285750</xdr:colOff>
      <xdr:row>79</xdr:row>
      <xdr:rowOff>25400</xdr:rowOff>
    </xdr:from>
    <xdr:to>
      <xdr:col>17</xdr:col>
      <xdr:colOff>79376</xdr:colOff>
      <xdr:row>116</xdr:row>
      <xdr:rowOff>168276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23FFF635-2FDC-4CB8-A8AA-8612427A2D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84AF5F5-7F21-4DC5-AC67-3277697B2E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393700</xdr:colOff>
      <xdr:row>40</xdr:row>
      <xdr:rowOff>38100</xdr:rowOff>
    </xdr:from>
    <xdr:to>
      <xdr:col>17</xdr:col>
      <xdr:colOff>187326</xdr:colOff>
      <xdr:row>77</xdr:row>
      <xdr:rowOff>180976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ACDE2CBC-DF14-4365-88DE-08D267DF95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368300</xdr:colOff>
      <xdr:row>78</xdr:row>
      <xdr:rowOff>120650</xdr:rowOff>
    </xdr:from>
    <xdr:to>
      <xdr:col>17</xdr:col>
      <xdr:colOff>161926</xdr:colOff>
      <xdr:row>116</xdr:row>
      <xdr:rowOff>79376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80BF6727-946E-432E-85D3-6A8E2C5EB5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304800</xdr:colOff>
      <xdr:row>117</xdr:row>
      <xdr:rowOff>139700</xdr:rowOff>
    </xdr:from>
    <xdr:to>
      <xdr:col>17</xdr:col>
      <xdr:colOff>98426</xdr:colOff>
      <xdr:row>155</xdr:row>
      <xdr:rowOff>98426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A794B0FE-05CB-4F6F-9BA2-DEC0942E2D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647700</xdr:colOff>
      <xdr:row>156</xdr:row>
      <xdr:rowOff>133350</xdr:rowOff>
    </xdr:from>
    <xdr:to>
      <xdr:col>17</xdr:col>
      <xdr:colOff>441326</xdr:colOff>
      <xdr:row>194</xdr:row>
      <xdr:rowOff>92076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27020EE9-8220-4A7F-9276-AF589CE9D8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603250</xdr:colOff>
      <xdr:row>194</xdr:row>
      <xdr:rowOff>127000</xdr:rowOff>
    </xdr:from>
    <xdr:to>
      <xdr:col>17</xdr:col>
      <xdr:colOff>396876</xdr:colOff>
      <xdr:row>232</xdr:row>
      <xdr:rowOff>85726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8D5036D6-C664-4EB0-85A1-0335388059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4991080-673A-4213-A5EB-48F296BCE3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260350</xdr:colOff>
      <xdr:row>39</xdr:row>
      <xdr:rowOff>127000</xdr:rowOff>
    </xdr:from>
    <xdr:to>
      <xdr:col>17</xdr:col>
      <xdr:colOff>53976</xdr:colOff>
      <xdr:row>77</xdr:row>
      <xdr:rowOff>85726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D921C8B9-1150-4A84-B4C7-57221C4519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323850</xdr:colOff>
      <xdr:row>78</xdr:row>
      <xdr:rowOff>63500</xdr:rowOff>
    </xdr:from>
    <xdr:to>
      <xdr:col>17</xdr:col>
      <xdr:colOff>117476</xdr:colOff>
      <xdr:row>116</xdr:row>
      <xdr:rowOff>22226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7F206028-88AF-4879-8A3D-F4689D7E31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628650</xdr:colOff>
      <xdr:row>116</xdr:row>
      <xdr:rowOff>146050</xdr:rowOff>
    </xdr:from>
    <xdr:to>
      <xdr:col>17</xdr:col>
      <xdr:colOff>422276</xdr:colOff>
      <xdr:row>154</xdr:row>
      <xdr:rowOff>104776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6322738F-8063-428B-88D0-84A15E7023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609600</xdr:colOff>
      <xdr:row>155</xdr:row>
      <xdr:rowOff>133350</xdr:rowOff>
    </xdr:from>
    <xdr:to>
      <xdr:col>17</xdr:col>
      <xdr:colOff>403226</xdr:colOff>
      <xdr:row>193</xdr:row>
      <xdr:rowOff>92076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62205A1B-D17A-48CD-9C6E-0C0F1C0C42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679450</xdr:colOff>
      <xdr:row>194</xdr:row>
      <xdr:rowOff>152400</xdr:rowOff>
    </xdr:from>
    <xdr:to>
      <xdr:col>17</xdr:col>
      <xdr:colOff>473076</xdr:colOff>
      <xdr:row>232</xdr:row>
      <xdr:rowOff>111126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8B543292-D47F-4490-BEC6-20F75D5C94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AAA8441-5F4E-43B7-9C81-0E47ADEAE8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393700</xdr:colOff>
      <xdr:row>40</xdr:row>
      <xdr:rowOff>6350</xdr:rowOff>
    </xdr:from>
    <xdr:to>
      <xdr:col>17</xdr:col>
      <xdr:colOff>187326</xdr:colOff>
      <xdr:row>77</xdr:row>
      <xdr:rowOff>149226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A99C3168-5C23-47E4-BAEF-C464424BB7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78</xdr:row>
      <xdr:rowOff>107950</xdr:rowOff>
    </xdr:from>
    <xdr:to>
      <xdr:col>17</xdr:col>
      <xdr:colOff>136526</xdr:colOff>
      <xdr:row>116</xdr:row>
      <xdr:rowOff>66676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071F3937-2BA0-4240-B5EE-622DD200B8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368300</xdr:colOff>
      <xdr:row>117</xdr:row>
      <xdr:rowOff>95250</xdr:rowOff>
    </xdr:from>
    <xdr:to>
      <xdr:col>17</xdr:col>
      <xdr:colOff>161926</xdr:colOff>
      <xdr:row>155</xdr:row>
      <xdr:rowOff>53976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EB9FC86C-4CBB-4CF5-BE5B-598009D7D1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463550</xdr:colOff>
      <xdr:row>156</xdr:row>
      <xdr:rowOff>38100</xdr:rowOff>
    </xdr:from>
    <xdr:to>
      <xdr:col>17</xdr:col>
      <xdr:colOff>257176</xdr:colOff>
      <xdr:row>193</xdr:row>
      <xdr:rowOff>180976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33362E4C-93FC-4888-92DD-89B581BBDE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482600</xdr:colOff>
      <xdr:row>195</xdr:row>
      <xdr:rowOff>19050</xdr:rowOff>
    </xdr:from>
    <xdr:to>
      <xdr:col>17</xdr:col>
      <xdr:colOff>276226</xdr:colOff>
      <xdr:row>232</xdr:row>
      <xdr:rowOff>161926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1C8626E1-348F-4189-A737-C1D9EB1085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1642CCE-2547-498A-BA9F-EEE0726EC1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520700</xdr:colOff>
      <xdr:row>40</xdr:row>
      <xdr:rowOff>6350</xdr:rowOff>
    </xdr:from>
    <xdr:to>
      <xdr:col>17</xdr:col>
      <xdr:colOff>314326</xdr:colOff>
      <xdr:row>77</xdr:row>
      <xdr:rowOff>149226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8A7141EB-CD5E-4C3B-AA59-0A30DC006C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006A3D4-5C93-4843-8CB7-EBB13AB826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450850</xdr:colOff>
      <xdr:row>40</xdr:row>
      <xdr:rowOff>76200</xdr:rowOff>
    </xdr:from>
    <xdr:to>
      <xdr:col>17</xdr:col>
      <xdr:colOff>244476</xdr:colOff>
      <xdr:row>78</xdr:row>
      <xdr:rowOff>34926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AA8CEA29-DDD3-4A04-896D-D650F0AA49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365124</xdr:colOff>
      <xdr:row>0</xdr:row>
      <xdr:rowOff>139700</xdr:rowOff>
    </xdr:from>
    <xdr:to>
      <xdr:col>17</xdr:col>
      <xdr:colOff>158750</xdr:colOff>
      <xdr:row>38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44F7E784-BCE8-4525-9983-E558A308DD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3"/>
  <sheetViews>
    <sheetView topLeftCell="A4" workbookViewId="0">
      <selection activeCell="A26" sqref="A26"/>
    </sheetView>
  </sheetViews>
  <sheetFormatPr baseColWidth="10" defaultRowHeight="14.25" x14ac:dyDescent="0.45"/>
  <sheetData>
    <row r="2" spans="1:1" ht="28.5" x14ac:dyDescent="0.85">
      <c r="A2" s="13" t="s">
        <v>40</v>
      </c>
    </row>
    <row r="4" spans="1:1" ht="15.75" x14ac:dyDescent="0.5">
      <c r="A4" s="14" t="s">
        <v>41</v>
      </c>
    </row>
    <row r="6" spans="1:1" ht="15.75" x14ac:dyDescent="0.5">
      <c r="A6" s="14" t="s">
        <v>42</v>
      </c>
    </row>
    <row r="9" spans="1:1" ht="18" x14ac:dyDescent="0.55000000000000004">
      <c r="A9" s="15" t="s">
        <v>52</v>
      </c>
    </row>
    <row r="11" spans="1:1" x14ac:dyDescent="0.45">
      <c r="A11" s="16" t="s">
        <v>57</v>
      </c>
    </row>
    <row r="12" spans="1:1" x14ac:dyDescent="0.45">
      <c r="A12" s="16" t="s">
        <v>58</v>
      </c>
    </row>
    <row r="13" spans="1:1" x14ac:dyDescent="0.45">
      <c r="A13" s="16" t="s">
        <v>59</v>
      </c>
    </row>
    <row r="14" spans="1:1" x14ac:dyDescent="0.45">
      <c r="A14" s="16" t="s">
        <v>60</v>
      </c>
    </row>
    <row r="15" spans="1:1" x14ac:dyDescent="0.45">
      <c r="A15" s="16" t="s">
        <v>61</v>
      </c>
    </row>
    <row r="16" spans="1:1" x14ac:dyDescent="0.45">
      <c r="A16" s="16" t="s">
        <v>62</v>
      </c>
    </row>
    <row r="17" spans="1:1" x14ac:dyDescent="0.45">
      <c r="A17" s="16" t="s">
        <v>63</v>
      </c>
    </row>
    <row r="18" spans="1:1" x14ac:dyDescent="0.45">
      <c r="A18" s="16" t="s">
        <v>64</v>
      </c>
    </row>
    <row r="19" spans="1:1" x14ac:dyDescent="0.45">
      <c r="A19" s="16" t="s">
        <v>65</v>
      </c>
    </row>
    <row r="20" spans="1:1" x14ac:dyDescent="0.45">
      <c r="A20" s="16" t="s">
        <v>66</v>
      </c>
    </row>
    <row r="21" spans="1:1" x14ac:dyDescent="0.45">
      <c r="A21" s="16" t="s">
        <v>67</v>
      </c>
    </row>
    <row r="22" spans="1:1" x14ac:dyDescent="0.45">
      <c r="A22" s="16" t="s">
        <v>68</v>
      </c>
    </row>
    <row r="24" spans="1:1" ht="15.75" x14ac:dyDescent="0.5">
      <c r="A24" s="17" t="s">
        <v>69</v>
      </c>
    </row>
    <row r="26" spans="1:1" x14ac:dyDescent="0.45">
      <c r="A26" s="16" t="s">
        <v>70</v>
      </c>
    </row>
    <row r="27" spans="1:1" x14ac:dyDescent="0.45">
      <c r="A27" s="16" t="s">
        <v>71</v>
      </c>
    </row>
    <row r="28" spans="1:1" x14ac:dyDescent="0.45">
      <c r="A28" s="16" t="s">
        <v>72</v>
      </c>
    </row>
    <row r="29" spans="1:1" x14ac:dyDescent="0.45">
      <c r="A29" s="16" t="s">
        <v>73</v>
      </c>
    </row>
    <row r="30" spans="1:1" x14ac:dyDescent="0.45">
      <c r="A30" s="16" t="s">
        <v>74</v>
      </c>
    </row>
    <row r="31" spans="1:1" x14ac:dyDescent="0.45">
      <c r="A31" s="16" t="s">
        <v>75</v>
      </c>
    </row>
    <row r="32" spans="1:1" x14ac:dyDescent="0.45">
      <c r="A32" s="16" t="s">
        <v>76</v>
      </c>
    </row>
    <row r="33" spans="1:1" x14ac:dyDescent="0.45">
      <c r="A33" s="16" t="s">
        <v>77</v>
      </c>
    </row>
    <row r="34" spans="1:1" x14ac:dyDescent="0.45">
      <c r="A34" s="16" t="s">
        <v>78</v>
      </c>
    </row>
    <row r="35" spans="1:1" x14ac:dyDescent="0.45">
      <c r="A35" s="16" t="s">
        <v>79</v>
      </c>
    </row>
    <row r="36" spans="1:1" x14ac:dyDescent="0.45">
      <c r="A36" s="16" t="s">
        <v>80</v>
      </c>
    </row>
    <row r="37" spans="1:1" x14ac:dyDescent="0.45">
      <c r="A37" s="16" t="s">
        <v>81</v>
      </c>
    </row>
    <row r="38" spans="1:1" x14ac:dyDescent="0.45">
      <c r="A38" s="16" t="s">
        <v>82</v>
      </c>
    </row>
    <row r="41" spans="1:1" ht="15.75" x14ac:dyDescent="0.5">
      <c r="A41" s="17" t="s">
        <v>83</v>
      </c>
    </row>
    <row r="42" spans="1:1" ht="15.75" x14ac:dyDescent="0.5">
      <c r="A42" s="17"/>
    </row>
    <row r="43" spans="1:1" x14ac:dyDescent="0.45">
      <c r="A43" s="16" t="s">
        <v>84</v>
      </c>
    </row>
    <row r="44" spans="1:1" x14ac:dyDescent="0.45">
      <c r="A44" s="16" t="s">
        <v>85</v>
      </c>
    </row>
    <row r="45" spans="1:1" x14ac:dyDescent="0.45">
      <c r="A45" s="16" t="s">
        <v>86</v>
      </c>
    </row>
    <row r="46" spans="1:1" x14ac:dyDescent="0.45">
      <c r="A46" s="16" t="s">
        <v>87</v>
      </c>
    </row>
    <row r="47" spans="1:1" x14ac:dyDescent="0.45">
      <c r="A47" s="16" t="s">
        <v>88</v>
      </c>
    </row>
    <row r="48" spans="1:1" x14ac:dyDescent="0.45">
      <c r="A48" s="16" t="s">
        <v>89</v>
      </c>
    </row>
    <row r="49" spans="1:1" x14ac:dyDescent="0.45">
      <c r="A49" s="16" t="s">
        <v>90</v>
      </c>
    </row>
    <row r="50" spans="1:1" x14ac:dyDescent="0.45">
      <c r="A50" s="16" t="s">
        <v>91</v>
      </c>
    </row>
    <row r="51" spans="1:1" x14ac:dyDescent="0.45">
      <c r="A51" s="16" t="s">
        <v>92</v>
      </c>
    </row>
    <row r="52" spans="1:1" x14ac:dyDescent="0.45">
      <c r="A52" s="16" t="s">
        <v>93</v>
      </c>
    </row>
    <row r="53" spans="1:1" x14ac:dyDescent="0.45">
      <c r="A53" s="16" t="s">
        <v>94</v>
      </c>
    </row>
  </sheetData>
  <hyperlinks>
    <hyperlink ref="A11" location="Abmessung!A1" display="Abmessungen"/>
    <hyperlink ref="A12" location="'Typ1 1 mm Noctua F12'!A1" display="Datensatz Lamellenabstand 1 mm FAN Noctua F12"/>
    <hyperlink ref="A13" location="'Typ1 1 mm Noctua S12'!A1" display="Datensatz Lamellenabstand 1 mm FAN Noctua S12"/>
    <hyperlink ref="A14" location="'Typ1 1mm 2x F12'!A1" display="Datensatz Lamellenabstand 1 mm FAN Noctua F12 in push/pull"/>
    <hyperlink ref="A15" location="'Typ1 1,5 mm Noctua F12'!A1" display="Datensatz Lamellenabstand 1,5 mm FAN Noctua F12"/>
    <hyperlink ref="A16" location="'Typ1 1,5 mm Noctua S12'!A1" display="Datensatz Lamellenabstand 1,5 mm FAN Noctua S12"/>
    <hyperlink ref="A17" location="'Typ1 1,5 mm 2x F12'!A1" display="Datensatz Lamellenabstand 1,5 mm FAN Noctua F12 in push/pull"/>
    <hyperlink ref="A18" location="'Typ1 2 mm Noctua F12'!A1" display="Datensatz Lamellenabstand 2 mm FAN Noctua F12"/>
    <hyperlink ref="A19" location="'Typ1 2 mm Noctua S12'!A1" display="Datensatz Lamellenabstand 2 mm FAN Noctua S12"/>
    <hyperlink ref="A20" location="'Typ1 2 mm 2x F12'!A1" display="Datensatz Lamellenabstand 2 mm FAN Noctua F12 in push/pull"/>
    <hyperlink ref="A21" location="'Typ1 2,5 mm Noctua F12'!A1" display="Datensatz Lamellenabstand 2,5 mm FAN Noctua F12"/>
    <hyperlink ref="A22" location="'Diagramm 2,5mm S12'!A1" display="Datensatz Lamellenabstand 2,5 mm FAN Noctua S12"/>
    <hyperlink ref="A26" location="Strömungswiderstand!A1" display="Strömungswiderstand und erreichbarer Volumenstrom mit Pumpe DDC und D5"/>
    <hyperlink ref="A27" location="'Leistung Passiv'!A1" display="Leistung bei passiven Betrieb in Abhängigkeit dT und Ausrichtung"/>
    <hyperlink ref="A28" location="'Diagramm 1mm F12'!A1" display="Thermaler Widerstand und Leistung, Lamellenabstand 1 mm, mit FAN F12"/>
    <hyperlink ref="A29" location="'Diagramm 1mm S12'!A1" display="Thermaler Widerstand und Leistung, Lamellenabstand 1 mm, mit FAN S12"/>
    <hyperlink ref="A30" location="'Diagramm 1mm 2x F12'!A1" display="Thermaler Widerstand und Leistung, Lamellenabstand 1 mm, mit FAN F12 in push/pull"/>
    <hyperlink ref="A31" location="'Diagramm 1,5mm F12'!A1" display="Thermaler Widerstand und Leistung, Lamellenabstand 1,5 mm, mit FAN F12"/>
    <hyperlink ref="A32" location="'Diagramm 1,5mm S12'!A1" display="Thermaler Widerstand und Leistung, Lamellenabstand 1,5 mm, mit FAN S12"/>
    <hyperlink ref="A33" location="'Diagramm 1,5mm 2x F12'!A1" display="Thermaler Widerstand und Leistung, Lamellenabstand 1,5 mm, mit FAN F12 in push/pull"/>
    <hyperlink ref="A34" location="'Diagramm 2mm F12'!A1" display="Thermaler Widerstand und Leistung, Lamellenabstand 2 mm, mit FAN F12"/>
    <hyperlink ref="A35" location="'Diagramm 2mm S12'!A1" display="Thermaler Widerstand und Leistung, Lamellenabstand 2 mm, mit FAN S12"/>
    <hyperlink ref="A36" location="'Diagramm 2mm 2x F12'!A1" display="Thermaler Widerstand und Leistung, Lamellenabstand 2 mm, mit FAN F12 in push/pull"/>
    <hyperlink ref="A37" location="'Diagramm 2,5mm F12'!A1" display="Thermaler Widerstand und Leistung, Lamellenabstand 2,5 mm, mit FAN F12"/>
    <hyperlink ref="A38" location="'Diagramm 2,5mm S12'!A1" display="Thermaler Widerstand und Leistung, Lamellenabstand 2,5 mm, mit FAN S12"/>
    <hyperlink ref="A43" location="'Vergleich Passiv 1 - 2,5 mm'!A1" display="Leistung bei passiven Betrieb mit unterschiedlichen Lamellenabstand"/>
    <hyperlink ref="A44" location="'Vergleich KW F12 1- 2,5 mm'!A1" display="Thermaler Widerstand mit FAN F12 bei unterschiedlichem Lamellenabstand"/>
    <hyperlink ref="A45" location="'Vergleich KW S12 1- 2,5 mm'!A1" display="Thermaler Widerstand mit FAN S12 bei unterschiedlichem Lamellenabstand"/>
    <hyperlink ref="A46" location="'Vergleich KW pushpull 1- 2 mm'!A1" display="Thermaler Widerstand mit FAN F12 in push/pull bei unterschiedlichem Lamellenabstand"/>
    <hyperlink ref="A47" location="'Vergleich P F12 1- 2,5 mm'!A1" display="Leistung mit FAN F12 bei unterschiedlichem Lamellenabstand"/>
    <hyperlink ref="A48" location="'Vergleich P S12 1- 2,5 mm'!A1" display="Leistung mit FAN S12 bei unterschiedlichem Lamellenabstand"/>
    <hyperlink ref="A49" location="'Vergleich P pushpull 1- 2 mm'!A1" display="Leistung mit FAN F12 in push/pull bei unterschiedlichem Lamellenabstand"/>
    <hyperlink ref="A50" location="'Vergleich KW pushpull 1 mm'!A1" display="Thermaler Widerstand, Lamellenabstand 1 mm, FAN F12;S12;push/pull"/>
    <hyperlink ref="A51" location="'Vergleich KW pushpull 1,5 mm'!A1" display="Thermaler Widerstand, Lamellenabstand 1,5 mm, FAN F12;S12;push/pull"/>
    <hyperlink ref="A52" location="'Vergleich KW pushpull 2 mm'!A1" display="Thermaler Widerstand, Lamellenabstand 2 mm, FAN F12;S12;push/pull"/>
    <hyperlink ref="A53" location="'Vergleich pushpull 2,5 mm'!A1" display="Thermaler Widerstand, Lamellenabstand 2,5 mm, FAN F12;S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8" sqref="B18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20</v>
      </c>
      <c r="B1" t="s">
        <v>21</v>
      </c>
      <c r="C1" t="s">
        <v>22</v>
      </c>
    </row>
    <row r="2" spans="1:13" x14ac:dyDescent="0.45">
      <c r="A2" t="s">
        <v>23</v>
      </c>
      <c r="B2">
        <v>17.5</v>
      </c>
      <c r="C2" t="s">
        <v>22</v>
      </c>
    </row>
    <row r="3" spans="1:13" x14ac:dyDescent="0.45">
      <c r="A3" t="s">
        <v>24</v>
      </c>
      <c r="B3">
        <v>1</v>
      </c>
    </row>
    <row r="4" spans="1:13" x14ac:dyDescent="0.45">
      <c r="A4" t="s">
        <v>25</v>
      </c>
      <c r="B4">
        <v>1</v>
      </c>
      <c r="C4" t="s">
        <v>22</v>
      </c>
      <c r="D4">
        <v>1.5</v>
      </c>
      <c r="E4" t="s">
        <v>22</v>
      </c>
      <c r="F4">
        <v>2</v>
      </c>
      <c r="G4" t="s">
        <v>22</v>
      </c>
      <c r="H4">
        <v>2.5</v>
      </c>
      <c r="I4" t="s">
        <v>22</v>
      </c>
    </row>
    <row r="5" spans="1:13" x14ac:dyDescent="0.45">
      <c r="A5" t="s">
        <v>26</v>
      </c>
      <c r="B5">
        <v>210</v>
      </c>
      <c r="D5">
        <v>140</v>
      </c>
      <c r="F5">
        <v>105</v>
      </c>
      <c r="H5">
        <v>84</v>
      </c>
    </row>
    <row r="6" spans="1:13" x14ac:dyDescent="0.45">
      <c r="A6" t="s">
        <v>27</v>
      </c>
      <c r="B6">
        <v>13</v>
      </c>
    </row>
    <row r="7" spans="1:13" x14ac:dyDescent="0.45">
      <c r="A7" t="s">
        <v>28</v>
      </c>
      <c r="B7">
        <v>12</v>
      </c>
    </row>
    <row r="8" spans="1:13" x14ac:dyDescent="0.45">
      <c r="A8" t="s">
        <v>29</v>
      </c>
      <c r="B8">
        <v>7.4</v>
      </c>
      <c r="C8" t="s">
        <v>22</v>
      </c>
    </row>
    <row r="11" spans="1:13" x14ac:dyDescent="0.45">
      <c r="A11" t="s">
        <v>30</v>
      </c>
      <c r="B11" s="8">
        <f>95.46*2+41.1+17.4*2</f>
        <v>266.82</v>
      </c>
      <c r="C11" t="s">
        <v>31</v>
      </c>
      <c r="D11" s="8">
        <f>B11</f>
        <v>266.82</v>
      </c>
      <c r="E11" t="s">
        <v>31</v>
      </c>
      <c r="F11" s="8">
        <f>B11</f>
        <v>266.82</v>
      </c>
      <c r="G11" t="s">
        <v>31</v>
      </c>
      <c r="H11" s="8">
        <f>D11</f>
        <v>266.82</v>
      </c>
      <c r="I11" t="s">
        <v>31</v>
      </c>
    </row>
    <row r="12" spans="1:13" x14ac:dyDescent="0.45">
      <c r="A12" t="s">
        <v>32</v>
      </c>
      <c r="B12" s="8">
        <f>B11*B5</f>
        <v>56032.2</v>
      </c>
      <c r="C12" t="s">
        <v>31</v>
      </c>
      <c r="D12" s="8">
        <f>D11*D5</f>
        <v>37354.799999999996</v>
      </c>
      <c r="E12" t="s">
        <v>31</v>
      </c>
      <c r="F12" s="8">
        <f>F11*F5</f>
        <v>28016.1</v>
      </c>
      <c r="G12" t="s">
        <v>31</v>
      </c>
      <c r="H12" s="8">
        <f>H11*H5</f>
        <v>22412.880000000001</v>
      </c>
      <c r="I12" t="s">
        <v>31</v>
      </c>
      <c r="M12" s="8"/>
    </row>
    <row r="13" spans="1:13" x14ac:dyDescent="0.45">
      <c r="A13" t="s">
        <v>33</v>
      </c>
      <c r="B13" s="8">
        <f>(2600*2+369*4)-(211*14)</f>
        <v>3722</v>
      </c>
      <c r="C13" t="s">
        <v>31</v>
      </c>
      <c r="D13" s="8">
        <f>(2600*2+369*4)-(141*14)</f>
        <v>4702</v>
      </c>
      <c r="E13" t="s">
        <v>31</v>
      </c>
      <c r="F13" s="8">
        <f>(2600*2+369*4)-(105*14)</f>
        <v>5206</v>
      </c>
      <c r="G13" t="s">
        <v>31</v>
      </c>
      <c r="H13" s="8">
        <f>(2600*2+369*4)-(84*14)</f>
        <v>5500</v>
      </c>
      <c r="I13" t="s">
        <v>31</v>
      </c>
      <c r="M13" s="8"/>
    </row>
    <row r="14" spans="1:13" x14ac:dyDescent="0.45">
      <c r="A14" t="s">
        <v>34</v>
      </c>
      <c r="B14" s="8">
        <f>B12*B6</f>
        <v>728418.6</v>
      </c>
      <c r="C14" t="s">
        <v>31</v>
      </c>
      <c r="D14" s="8">
        <f>D12*B6</f>
        <v>485612.39999999997</v>
      </c>
      <c r="E14" t="s">
        <v>31</v>
      </c>
      <c r="F14" s="8">
        <f>F12*B6</f>
        <v>364209.3</v>
      </c>
      <c r="G14" t="s">
        <v>31</v>
      </c>
      <c r="H14" s="8">
        <f>H12*B6</f>
        <v>291367.44</v>
      </c>
      <c r="I14" t="s">
        <v>31</v>
      </c>
      <c r="M14" s="8"/>
    </row>
    <row r="15" spans="1:13" x14ac:dyDescent="0.45">
      <c r="A15" t="s">
        <v>35</v>
      </c>
      <c r="B15" s="8">
        <f>B7*B13</f>
        <v>44664</v>
      </c>
      <c r="C15" t="s">
        <v>31</v>
      </c>
      <c r="D15" s="8">
        <f>B7*D13</f>
        <v>56424</v>
      </c>
      <c r="E15" t="s">
        <v>31</v>
      </c>
      <c r="F15" s="8">
        <f>B7*F13</f>
        <v>62472</v>
      </c>
      <c r="G15" t="s">
        <v>31</v>
      </c>
      <c r="H15" s="8">
        <f>B7*H13</f>
        <v>66000</v>
      </c>
      <c r="I15" t="s">
        <v>31</v>
      </c>
      <c r="M15" s="8"/>
    </row>
    <row r="16" spans="1:13" x14ac:dyDescent="0.45">
      <c r="D16" s="8"/>
      <c r="M16" s="8"/>
    </row>
    <row r="17" spans="1:13" x14ac:dyDescent="0.45">
      <c r="A17" t="s">
        <v>36</v>
      </c>
      <c r="B17" s="7">
        <f>(B14+B15)/1000^2</f>
        <v>0.77308259999999995</v>
      </c>
      <c r="C17" t="s">
        <v>37</v>
      </c>
      <c r="D17" s="7">
        <f>(D14+D15)/1000^2</f>
        <v>0.54203639999999986</v>
      </c>
      <c r="E17" t="s">
        <v>37</v>
      </c>
      <c r="F17" s="7">
        <f>(F14+F15)/1000^2</f>
        <v>0.42668129999999999</v>
      </c>
      <c r="G17" t="s">
        <v>37</v>
      </c>
      <c r="H17" s="7">
        <f>(H14+H15)/1000^2</f>
        <v>0.35736743999999998</v>
      </c>
      <c r="I17" t="s">
        <v>37</v>
      </c>
    </row>
    <row r="18" spans="1:13" x14ac:dyDescent="0.45">
      <c r="A18" t="s">
        <v>38</v>
      </c>
      <c r="B18" s="7">
        <v>0.11</v>
      </c>
      <c r="C18" t="s">
        <v>39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abSelected="1" topLeftCell="A58" workbookViewId="0">
      <selection activeCell="G71" sqref="G71"/>
    </sheetView>
  </sheetViews>
  <sheetFormatPr baseColWidth="10" defaultRowHeight="14.25" x14ac:dyDescent="0.45"/>
  <sheetData>
    <row r="2" spans="15:26" x14ac:dyDescent="0.45">
      <c r="Q2" t="s">
        <v>53</v>
      </c>
      <c r="S2" t="s">
        <v>54</v>
      </c>
      <c r="U2" t="s">
        <v>21</v>
      </c>
    </row>
    <row r="3" spans="15:26" x14ac:dyDescent="0.45">
      <c r="O3" s="3" t="s">
        <v>1</v>
      </c>
      <c r="P3" s="3" t="s">
        <v>0</v>
      </c>
      <c r="Q3" s="3" t="s">
        <v>55</v>
      </c>
      <c r="R3" s="3" t="s">
        <v>56</v>
      </c>
      <c r="S3" s="3" t="s">
        <v>55</v>
      </c>
      <c r="T3" s="3" t="s">
        <v>56</v>
      </c>
      <c r="U3" s="3" t="s">
        <v>56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5.25097010895138E-13 + 14548.2653846153*P4 + 624282.692307692*P4^2</f>
        <v>5.2509701089513799E-13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5.25097010895138E-13 + 14548.2653846153*P5 + 624282.692307692*P5^2</f>
        <v>4.0819074014059318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8.2598082128871582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12.533702434444209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16.903590066077069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21.369471107785756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25.931345559570261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30.589213421430578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35.343074693366717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40.192929375378682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45.138777467466468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50.180618969630061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55.31845388186948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60.552282204184714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65.88210393657576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71.307919079042648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76.829727631585328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82.447529594203857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88.161324966898192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93.971113749668334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99.876895942514309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105.87867154543608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111.97644055843371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118.17020298150712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124.45995881465637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130.84570805788144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137.32745071118234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143.90518677455901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150.57891624801152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157.3486391315399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164.21435542514405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171.17606512882406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178.23376824257977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185.38746476641145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192.63715470031889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199.98283804430216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207.4245147983612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214.96218496249605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222.5958485367068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230.32550552099332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238.1511559153557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246.07279971979381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254.09043693430783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262.20406755889763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270.41369159356327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278.71930903830474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287.12091989312199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295.61852415801502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304.212121832984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312.90171291802869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321.68729741314928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330.56887531834559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339.54644663361779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348.62001135896583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357.78956949438958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367.05512103988917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376.41666599546465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385.87420436111597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395.42773613684307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405.07726132264594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414.8227799185247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424.6642919244793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434.60179734050973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444.63529616661572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454.76478840279776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5.25097010895138E-13 + 14548.2653846153*P69 + 624282.692307692*P69^2</f>
        <v>464.99027404905564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475.31175310538936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485.72922557179874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496.24269144828406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506.85215073484517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517.55760343148222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528.35904953819488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539.25648905498338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550.24992198184771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561.33934831878787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572.52476806580398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583.80618122289582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595.18358779006348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606.65698776730687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618.22638115462621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629.89176795202138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641.65314815949239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653.51052177703889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665.46388880466156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677.51324924235996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689.65860309013419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701.89995034798426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714.23729101591016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726.67062509391178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739.19995258198935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751.82527348014253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764.54658778837177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777.3638955066765</v>
      </c>
    </row>
    <row r="97" spans="15:21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790.27719663505718</v>
      </c>
    </row>
    <row r="98" spans="15:21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803.28649117351381</v>
      </c>
    </row>
    <row r="99" spans="15:21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816.39177912204627</v>
      </c>
    </row>
    <row r="100" spans="15:21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829.59306048065457</v>
      </c>
    </row>
    <row r="101" spans="15:21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842.89033524933848</v>
      </c>
    </row>
    <row r="102" spans="15:21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856.28360342809856</v>
      </c>
    </row>
    <row r="103" spans="15:21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869.77286501693425</v>
      </c>
    </row>
    <row r="104" spans="15:21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883.35812001584577</v>
      </c>
    </row>
    <row r="105" spans="15:21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897.0393684248329</v>
      </c>
    </row>
    <row r="106" spans="15:21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910.81661024389587</v>
      </c>
    </row>
    <row r="107" spans="15:21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924.68984547303501</v>
      </c>
    </row>
    <row r="108" spans="15:21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938.65907411224975</v>
      </c>
    </row>
    <row r="109" spans="15:21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952.72429616154022</v>
      </c>
    </row>
    <row r="110" spans="15:21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966.88551162090675</v>
      </c>
    </row>
    <row r="111" spans="15:21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981.14272049034901</v>
      </c>
    </row>
    <row r="112" spans="15:21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995.49592276986698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1009.9451184594609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1024.4903075591305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1039.1314900688762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1053.8686659886971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1068.7018353185947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1083.6309980585675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1098.6561542086163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1113.7773037687409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1128.994446738941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1144.3075831192175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1159.7167129095697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1175.2218361099974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1190.8229527205012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1206.5200627410809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1222.3131661717357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1238.2022630124675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1254.187353263274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1270.2684369241565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1286.4455139951158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1302.7185844761498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5.25097010895138E-13 + 14548.2653846153*P133 + 624282.692307692*P133^2</f>
        <v>1319.08764836726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1335.5527056684464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1352.1137563797083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1368.7708005010461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1385.5238380324597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1402.3728689739487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1419.317893325514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1436.3589110871549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1453.4959222588714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1470.7289268406644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1488.0579248325325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1505.4829162344774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1523.003901046497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1540.6208792685932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1558.3338509007649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1576.1428159430125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1594.0477743953356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1612.0487262577349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1630.1456715302097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1648.3386102127602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1666.6275423053874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1685.0124678080897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1703.4933867208683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1722.0702990437221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1740.743204776652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1759.5121039196579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1778.3769964727389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1797.3378824358963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1816.3947618091297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1835.5476345924385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1854.7965007858238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1874.1413603892843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1893.5822134028203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1913.1190598264334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1932.7518996601211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1952.4807329038845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1972.305559557725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1992.2263796216398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2012.2431930956316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2032.3559999796985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2052.5648002738417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2072.8695939780605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2093.2703810923554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2113.7671616167254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2134.3599355511724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2155.0487028956941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2175.8334636502914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2196.7142178149661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2217.6909653897151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2238.763706374541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2259.9324407694417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2281.1971685744188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2302.557889789472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2324.0146044146009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2345.5673124498048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2367.2160138950849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2388.9607087504414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2410.8013970158727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2432.7380786913809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2454.7707537769643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2476.8994222726242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2499.1240841783592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2521.4447394941703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2543.8613882200571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5.25097010895138E-13 + 14548.2653846153*P197 + 624282.692307692*P197^2</f>
        <v>2566.3740303560194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2588.9826659020582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2611.6872948581722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2634.4879172243627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2657.3845330006284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2680.3771421869706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2703.4657447833879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2726.6503407898817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2749.9309302064507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2773.3075130330958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2796.7800892698165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2820.3486589166127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2844.0132219734855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2867.7737784404339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2891.630328317458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2915.582871604558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2939.6314083017342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2963.775938408985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2988.0164619263132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3012.3529788537162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3036.7854891911948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3061.3139929387498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3085.9384900963805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3110.6589806640868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3135.4754646418692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3160.3879420297276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3185.3964128276616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3210.5008770356708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3235.7013346537569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3260.9977856819191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3286.3902301201551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3311.8786679684681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3337.4630992268576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3363.1435238953227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3388.9199419738629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3414.7923534624788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3440.7607583611712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3466.8251566699391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3492.9855483887832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3519.2419335177028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3545.5943120566985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3572.042684005768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3598.5870493649154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3625.2274081341388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3651.9637603134388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3678.7961059028121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3705.7244449022628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3732.7487773117887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3759.8691031313901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3787.0854223610695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3814.3977350008226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3841.8060410506523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3869.3103405105567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3896.9106333805375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3924.6069196605945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3952.3991993507288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3980.2874724509361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4008.2717389612203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4036.351998881581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4064.5282522120156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4092.8004989525289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4121.1687391031164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4149.6329726637796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4178.1931996345174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5.25097010895138E-13 + 14548.2653846153*P261 + 624282.692307692*P261^2</f>
        <v>4206.8494200153336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4235.6016338062245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4264.4498410071919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4293.394041618234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4322.4342356393527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4351.5704230705469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4380.8026039118149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4410.1307781631631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4439.554945824585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4469.0751068960826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4498.691261377654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4528.4034092693037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4558.2115505710281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4588.115685282829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4618.1158134047055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4648.2119349366585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4678.4040498786871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4708.6921582307896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4739.0762599929712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4769.5563551652267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4800.1324437475587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4830.8045257399644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4861.5726011424476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4892.4366699550083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4923.3967321776418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4954.4527878103527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4985.6048368531392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5016.8528793060013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5048.1969151689373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5079.6369444419533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5111.1729671250423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5142.8049832182087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5174.532992721448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5206.3569956347656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5238.2769919581606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5270.2929816916276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5302.4049648351729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5334.6129413887929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5366.9169113524895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5399.3168747262598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5431.8128315101094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5464.4047817040328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5497.0927253080317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5529.8766623221072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5562.7565927462574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5595.7325165804868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5628.8044338247882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5661.9723444791671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5695.2362485436206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5728.5961460181516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5762.0520369027581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5795.6039211974403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5829.2517989021981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5862.9956700170296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5896.8355345419395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5930.7713924769241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5964.8032438219871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5998.9310885771229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6033.1549267423352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6067.4747583176231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6101.8905833029876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6136.4024016984285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6171.0102135039442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6205.7140187195355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5.25097010895138E-13 + 14548.2653846153*P325 + 624282.692307692*P325^2</f>
        <v>6240.5138173452024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6275.4096093809449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6310.4013948267648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6345.4891736826612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6380.6729459486305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6415.9527116246772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6451.3284707107996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6486.8002232069966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6522.3679691132729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6558.0317084296239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6593.7914411560487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6629.6471672925491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6665.598886839126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6701.6465997957803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6737.7903061625102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6774.030005939313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6810.3656991261951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6846.7973857231509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6883.3250657301814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6919.9487391472912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6956.6684059744748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6993.4840662117349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7030.3957198590688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7067.403366916481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7104.5070073839679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7141.7066412615332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7179.0022685491695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7216.393889246885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7253.8815033546762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7291.4651108725402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7329.1447118004853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7366.9203061385024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7404.7918938865969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7442.7594750447643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7480.82304961301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7518.9826175913331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7557.2381789797282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7595.5897337782008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7634.0372819867498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7672.5808236053745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7711.2203586340738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7749.9558870728515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7788.787408921703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7827.7149241806319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7866.7384328496328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7905.8579349287129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7945.0734304178714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7984.384919317099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8023.792401626406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8063.2958773457904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8102.8953464752485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8142.5908090147805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8182.3822649643917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8222.2697143240784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8262.253157093839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8302.3325932736752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8342.5080228635888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8382.7794458635799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8423.1468622736447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8463.6102720937852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8504.169675324003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8544.8250719642947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8585.576462014662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8626.4238454751066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5.25097010895138E-13 + 14548.2653846153*P389 + 624282.692307692*P389^2</f>
        <v>8667.3672223456288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8708.4065926262228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8749.5419563168925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8790.7733134176415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8832.100663928466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8873.5240078493644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8915.0433451803383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8956.6586759213897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8998.3700000725148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9040.1773176337174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9082.0806286049956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9124.0799329863512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9166.1752307777788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9208.3665219792856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9250.6538065908662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9293.0370846125261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9335.5163560442561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9378.0916208860654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9420.7628791379502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9463.5301307999107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9506.3933758719468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9549.3526143540603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9592.4078462462494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9635.5590715485087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9678.806290260849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9722.1495023832667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9765.5887079157601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9809.1239068583254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9852.7550992109664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9896.4822849736865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9940.3054641464787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9984.2246367293519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10028.239802722299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10072.35096212532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10116.558114938416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10160.86126116159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10205.260400794839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10249.755533838166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10294.346660291565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10339.033780155043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10383.816893428595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10428.696000112222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10473.671100205929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10518.742193709708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10563.909280623564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10609.172360947496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10654.531434681503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10699.986501825586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10745.537562379746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10791.18461634398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10836.927663718292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10882.766704502679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10928.70173869714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10974.73276630168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11020.859787316294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11067.082801740982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11113.401809575747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11159.81681082059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11206.32780547551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11252.934793540506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11299.637775015573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11346.436749900713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11393.331718195934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11440.32267990123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5.25097010895138E-13 + 14548.2653846153*P453 + 624282.692307692*P453^2</f>
        <v>11487.409635016607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11534.592583542055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11581.871525477574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11629.24646082318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11676.717389578853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11724.284311744606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11771.947227320432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11819.706136306335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11867.561038702315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11915.511934508369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11963.558823724501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12011.701706350706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12059.940582386986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12108.275451833346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12156.706314689782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12205.23317095629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12253.856020632877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12302.574863719537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12351.389700216274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12400.300530123082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12449.307353439974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12498.410170166937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12547.608980303978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12596.903783851094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12646.294580808291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12695.781371175559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12745.364154952898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12795.042932140317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12844.817702737813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12894.688466745385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12944.655224163031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12994.717974990754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13044.876719228554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13095.131456876425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13145.482187934373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13195.928912402405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13246.471630280505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13297.110341568685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13347.845046266939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13398.675744375269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13449.602435893674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13500.625120822149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13551.743799160706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13602.958470909338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13654.269136068047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13705.675794636831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13757.178446615699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13808.777092004635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13860.471730803642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13912.262363012729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13964.148988631894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14016.131607661131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J27" sqref="J27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51</v>
      </c>
      <c r="H3" s="12">
        <v>94.4</v>
      </c>
      <c r="I3" t="s">
        <v>1</v>
      </c>
    </row>
    <row r="4" spans="1:9" x14ac:dyDescent="0.45">
      <c r="G4" t="s">
        <v>50</v>
      </c>
      <c r="H4" s="12">
        <v>20</v>
      </c>
      <c r="I4" t="s">
        <v>49</v>
      </c>
    </row>
    <row r="5" spans="1:9" x14ac:dyDescent="0.45">
      <c r="G5" s="3"/>
      <c r="I5" s="1"/>
    </row>
    <row r="6" spans="1:9" x14ac:dyDescent="0.45">
      <c r="A6" s="3" t="s">
        <v>46</v>
      </c>
      <c r="B6" s="3" t="s">
        <v>6</v>
      </c>
      <c r="G6" s="3" t="s">
        <v>47</v>
      </c>
      <c r="H6">
        <v>36</v>
      </c>
      <c r="I6" s="1" t="s">
        <v>18</v>
      </c>
    </row>
    <row r="7" spans="1:9" x14ac:dyDescent="0.45">
      <c r="A7">
        <v>0</v>
      </c>
      <c r="B7" s="8">
        <f>D7*A7/(E7+A7)</f>
        <v>0</v>
      </c>
      <c r="C7" s="1"/>
      <c r="D7" s="1">
        <v>323.02572098794298</v>
      </c>
      <c r="E7" s="6">
        <v>83.779495151478997</v>
      </c>
      <c r="G7" s="3" t="s">
        <v>48</v>
      </c>
      <c r="H7">
        <v>62</v>
      </c>
      <c r="I7" s="1" t="s">
        <v>18</v>
      </c>
    </row>
    <row r="8" spans="1:9" x14ac:dyDescent="0.45">
      <c r="A8">
        <v>5</v>
      </c>
      <c r="B8" s="8">
        <f t="shared" ref="B8:B36" si="0">D8*A8/(E8+A8)</f>
        <v>18.192586049108751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26.541480136246324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34.445239917976735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41.938540558365823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49.052546860952411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55.815346520380551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62.252320753044138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68.386462617926483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74.238651443022221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79.827890260251294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85.171511938390964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90.285358724956708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95.18393911474061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99.880565316651868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104.38747406188084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108.71593306197016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112.8763350668446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116.8782811757669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120.73065480706882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124.44168752618803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128.01901775867299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131.4697432694802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134.80046816729421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138.01734508886366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141.12611313029828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144.13213201731773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147.04041294245681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149.85564644245801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152.58222764206874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G3" sqref="G3:G14"/>
    </sheetView>
  </sheetViews>
  <sheetFormatPr baseColWidth="10" defaultRowHeight="14.25" x14ac:dyDescent="0.45"/>
  <cols>
    <col min="5" max="5" width="12.9296875" customWidth="1"/>
  </cols>
  <sheetData>
    <row r="1" spans="1:41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10" t="s">
        <v>43</v>
      </c>
      <c r="H1" s="3" t="s">
        <v>10</v>
      </c>
      <c r="I1" s="3" t="s">
        <v>13</v>
      </c>
      <c r="J1" s="3" t="s">
        <v>14</v>
      </c>
      <c r="K1" s="3" t="s">
        <v>15</v>
      </c>
      <c r="L1" s="3" t="s">
        <v>15</v>
      </c>
      <c r="M1" s="3" t="s">
        <v>11</v>
      </c>
      <c r="N1" s="3" t="s">
        <v>11</v>
      </c>
      <c r="O1" s="3" t="s">
        <v>12</v>
      </c>
      <c r="P1" s="3" t="s">
        <v>6</v>
      </c>
      <c r="Q1" s="3" t="s">
        <v>7</v>
      </c>
      <c r="R1" s="3" t="s">
        <v>16</v>
      </c>
      <c r="S1" s="3" t="s">
        <v>8</v>
      </c>
      <c r="T1" s="3" t="s">
        <v>9</v>
      </c>
      <c r="U1" s="3" t="s">
        <v>8</v>
      </c>
      <c r="V1" s="3" t="s">
        <v>9</v>
      </c>
    </row>
    <row r="2" spans="1:41" x14ac:dyDescent="0.45">
      <c r="A2">
        <v>0</v>
      </c>
      <c r="B2" s="1">
        <f t="shared" ref="B2:B33" si="0">A2/T2*3600*1000</f>
        <v>0</v>
      </c>
      <c r="C2">
        <v>0</v>
      </c>
      <c r="D2" s="2">
        <v>0</v>
      </c>
      <c r="E2" s="1"/>
      <c r="F2" s="2">
        <v>0</v>
      </c>
      <c r="G2" s="8">
        <v>0</v>
      </c>
      <c r="H2">
        <v>315</v>
      </c>
      <c r="I2">
        <v>295</v>
      </c>
      <c r="S2" s="1">
        <v>4180</v>
      </c>
      <c r="T2" s="1">
        <v>991.5</v>
      </c>
      <c r="Z2" s="4">
        <v>-144.24372570197801</v>
      </c>
      <c r="AA2" s="5">
        <v>10.528700058400901</v>
      </c>
      <c r="AB2" s="4">
        <v>-3.1256926142924198E-2</v>
      </c>
      <c r="AC2" s="4">
        <v>2.9456116190551199E-5</v>
      </c>
      <c r="AD2" s="6">
        <v>17554.453889016499</v>
      </c>
      <c r="AE2" s="6">
        <v>-125.692345063977</v>
      </c>
      <c r="AF2" s="6">
        <v>0.39362054142913999</v>
      </c>
      <c r="AG2" s="6">
        <v>-4.1079636190540202E-4</v>
      </c>
      <c r="AH2" s="6">
        <v>2.30640101199999</v>
      </c>
      <c r="AI2" s="6">
        <v>-3.7612753199999698E-3</v>
      </c>
      <c r="AJ2" s="6">
        <v>995.176197</v>
      </c>
      <c r="AK2" s="6">
        <v>3.9734999999999798E-2</v>
      </c>
      <c r="AM2" s="6">
        <v>-7.3107128370890097E-3</v>
      </c>
      <c r="AN2" s="6">
        <v>2.5528079661440501</v>
      </c>
      <c r="AO2" s="6">
        <v>1.58291033403489</v>
      </c>
    </row>
    <row r="3" spans="1:41" x14ac:dyDescent="0.45">
      <c r="A3">
        <v>8.0000000000000002E-3</v>
      </c>
      <c r="B3" s="1">
        <f t="shared" si="0"/>
        <v>29.042372297016147</v>
      </c>
      <c r="C3">
        <v>0</v>
      </c>
      <c r="D3" s="2">
        <v>0</v>
      </c>
      <c r="E3" s="1"/>
      <c r="F3" s="2">
        <v>0</v>
      </c>
      <c r="G3" s="8">
        <v>156.34021538461522</v>
      </c>
      <c r="H3">
        <v>315</v>
      </c>
      <c r="I3">
        <v>295</v>
      </c>
      <c r="J3" s="2"/>
      <c r="K3" s="2">
        <v>297.20729190100002</v>
      </c>
      <c r="L3" s="2"/>
      <c r="M3" s="2">
        <v>314.23737361523212</v>
      </c>
      <c r="N3" s="2">
        <f t="shared" ref="N3:N34" si="1">H3-P3/(S3*A3)</f>
        <v>314.23737361523217</v>
      </c>
      <c r="O3" s="2">
        <f>H3-M3</f>
        <v>0.76262638476788425</v>
      </c>
      <c r="P3" s="8">
        <f>'Typ1 1,5 mm Noctua F12'!Q3*0.693</f>
        <v>25.493462323421397</v>
      </c>
      <c r="Q3" s="1">
        <f>P3/(Abmessung!B$17*R3)</f>
        <v>1.7819632022146328</v>
      </c>
      <c r="R3" s="2">
        <f t="shared" ref="R3:R8" si="2">((H3-K3)-(M3-I3))/LN((H3-K3)/(M3-I3))</f>
        <v>18.505643514373254</v>
      </c>
      <c r="S3" s="1">
        <f t="shared" ref="S3:S34" si="3">((AD3 + AE3*H3 +AF3*H3^2 +  AG3*H3^3)+(AD3 + AE3*M3 + AF3*M3^2 +  AG3*M3^3))/2</f>
        <v>4178.5635195375016</v>
      </c>
      <c r="T3" s="1">
        <f t="shared" ref="T3:T34" si="4">((Z3 + AA3*H3 + AB3*H3^2 +  AC3*H3^3)+(Z3 + AA3*M3 + AB3*M3^2 +  AC3*M3^3))/2</f>
        <v>991.65452826864816</v>
      </c>
      <c r="U3" s="1">
        <f t="shared" ref="U3:U34" si="5">((AJ3 + AK3*I3)+(AJ3 + AK3*K3))/2</f>
        <v>1006.941875371843</v>
      </c>
      <c r="V3" s="7">
        <f t="shared" ref="V3:V34" si="6">((AH3 + AI3*I3)+(AH3 + AI3*K3))/2</f>
        <v>1.1926736763243653</v>
      </c>
      <c r="Z3" s="4">
        <v>-144.24372570197801</v>
      </c>
      <c r="AA3" s="5">
        <v>10.528700058400901</v>
      </c>
      <c r="AB3" s="4">
        <v>-3.1256926142924198E-2</v>
      </c>
      <c r="AC3" s="4">
        <v>2.9456116190551199E-5</v>
      </c>
      <c r="AD3" s="6">
        <v>17554.453889016499</v>
      </c>
      <c r="AE3" s="6">
        <v>-125.692345063977</v>
      </c>
      <c r="AF3" s="6">
        <v>0.39362054142913999</v>
      </c>
      <c r="AG3" s="6">
        <v>-4.1079636190540202E-4</v>
      </c>
      <c r="AH3" s="6">
        <v>2.30640101199999</v>
      </c>
      <c r="AI3" s="6">
        <v>-3.7612753199999698E-3</v>
      </c>
      <c r="AJ3" s="6">
        <v>995.176197</v>
      </c>
      <c r="AK3" s="6">
        <v>3.9734999999999798E-2</v>
      </c>
      <c r="AM3" s="6">
        <v>-7.3107128370890097E-3</v>
      </c>
      <c r="AN3" s="6">
        <v>2.5528079661440501</v>
      </c>
      <c r="AO3" s="6">
        <v>1.58291033403489</v>
      </c>
    </row>
    <row r="4" spans="1:41" x14ac:dyDescent="0.45">
      <c r="A4">
        <v>1.4E-2</v>
      </c>
      <c r="B4" s="1">
        <f t="shared" si="0"/>
        <v>50.826023388300406</v>
      </c>
      <c r="C4">
        <v>0</v>
      </c>
      <c r="D4" s="2">
        <v>0</v>
      </c>
      <c r="E4" s="1"/>
      <c r="F4" s="2">
        <v>0</v>
      </c>
      <c r="G4" s="8">
        <v>326.03512307692239</v>
      </c>
      <c r="H4">
        <v>315</v>
      </c>
      <c r="I4">
        <v>295</v>
      </c>
      <c r="J4" s="2"/>
      <c r="K4" s="2">
        <v>297.94433485000002</v>
      </c>
      <c r="L4" s="2"/>
      <c r="M4" s="2">
        <v>314.42456930113235</v>
      </c>
      <c r="N4" s="2">
        <f t="shared" si="1"/>
        <v>314.42456930113235</v>
      </c>
      <c r="O4" s="2">
        <f t="shared" ref="O4:O67" si="7">H4-M4</f>
        <v>0.57543069886764897</v>
      </c>
      <c r="P4" s="8">
        <f>'Typ1 1,5 mm Noctua F12'!Q4*0.693</f>
        <v>33.662629894370397</v>
      </c>
      <c r="Q4" s="1">
        <f>P4/(Abmessung!B$17*R4)</f>
        <v>2.390595383994861</v>
      </c>
      <c r="R4" s="2">
        <f t="shared" si="2"/>
        <v>18.214450216464904</v>
      </c>
      <c r="S4" s="1">
        <f t="shared" si="3"/>
        <v>4178.5632372674945</v>
      </c>
      <c r="T4" s="1">
        <f t="shared" si="4"/>
        <v>991.61800668437763</v>
      </c>
      <c r="U4" s="1">
        <f t="shared" si="5"/>
        <v>1006.9565185726324</v>
      </c>
      <c r="V4" s="7">
        <f t="shared" si="6"/>
        <v>1.1912875655974384</v>
      </c>
      <c r="Z4" s="4">
        <v>-144.24372570197801</v>
      </c>
      <c r="AA4" s="5">
        <v>10.528700058400901</v>
      </c>
      <c r="AB4" s="4">
        <v>-3.1256926142924198E-2</v>
      </c>
      <c r="AC4" s="4">
        <v>2.9456116190551199E-5</v>
      </c>
      <c r="AD4" s="6">
        <v>17554.453889016499</v>
      </c>
      <c r="AE4" s="6">
        <v>-125.692345063977</v>
      </c>
      <c r="AF4" s="6">
        <v>0.39362054142913999</v>
      </c>
      <c r="AG4" s="6">
        <v>-4.1079636190540202E-4</v>
      </c>
      <c r="AH4" s="6">
        <v>2.30640101199999</v>
      </c>
      <c r="AI4" s="6">
        <v>-3.7612753199999698E-3</v>
      </c>
      <c r="AJ4" s="6">
        <v>995.176197</v>
      </c>
      <c r="AK4" s="6">
        <v>3.9734999999999798E-2</v>
      </c>
      <c r="AM4" s="6">
        <v>-7.3107128370890097E-3</v>
      </c>
      <c r="AN4" s="6">
        <v>2.5528079661440501</v>
      </c>
      <c r="AO4" s="6">
        <v>1.58291033403489</v>
      </c>
    </row>
    <row r="5" spans="1:41" x14ac:dyDescent="0.45">
      <c r="A5">
        <v>0.02</v>
      </c>
      <c r="B5" s="1">
        <f t="shared" si="0"/>
        <v>72.610232141161845</v>
      </c>
      <c r="C5">
        <v>0</v>
      </c>
      <c r="D5" s="2">
        <v>0</v>
      </c>
      <c r="E5" s="1"/>
      <c r="F5" s="2">
        <v>0</v>
      </c>
      <c r="G5" s="8">
        <v>540.67838461538327</v>
      </c>
      <c r="H5">
        <v>315</v>
      </c>
      <c r="I5">
        <v>295</v>
      </c>
      <c r="J5" s="2"/>
      <c r="K5" s="2">
        <v>298.35293888899997</v>
      </c>
      <c r="L5" s="2"/>
      <c r="M5" s="2">
        <v>314.53817474144284</v>
      </c>
      <c r="N5" s="2">
        <f t="shared" si="1"/>
        <v>314.53817474144284</v>
      </c>
      <c r="O5" s="2">
        <f t="shared" si="7"/>
        <v>0.46182525855715539</v>
      </c>
      <c r="P5" s="8">
        <f>'Typ1 1,5 mm Noctua F12'!Q5*0.693</f>
        <v>38.595320338459501</v>
      </c>
      <c r="Q5" s="1">
        <f>P5/(Abmessung!B$17*R5)</f>
        <v>2.7652476401423112</v>
      </c>
      <c r="R5" s="2">
        <f t="shared" si="2"/>
        <v>18.054053327765875</v>
      </c>
      <c r="S5" s="1">
        <f t="shared" si="3"/>
        <v>4178.5631711699943</v>
      </c>
      <c r="T5" s="1">
        <f t="shared" si="4"/>
        <v>991.59578308501364</v>
      </c>
      <c r="U5" s="1">
        <f t="shared" si="5"/>
        <v>1006.9646365133772</v>
      </c>
      <c r="V5" s="7">
        <f t="shared" si="6"/>
        <v>1.190519129453667</v>
      </c>
      <c r="Z5" s="4">
        <v>-144.24372570197801</v>
      </c>
      <c r="AA5" s="5">
        <v>10.528700058400901</v>
      </c>
      <c r="AB5" s="4">
        <v>-3.1256926142924198E-2</v>
      </c>
      <c r="AC5" s="4">
        <v>2.9456116190551199E-5</v>
      </c>
      <c r="AD5" s="6">
        <v>17554.453889016499</v>
      </c>
      <c r="AE5" s="6">
        <v>-125.692345063977</v>
      </c>
      <c r="AF5" s="6">
        <v>0.39362054142913999</v>
      </c>
      <c r="AG5" s="6">
        <v>-4.1079636190540202E-4</v>
      </c>
      <c r="AH5" s="6">
        <v>2.30640101199999</v>
      </c>
      <c r="AI5" s="6">
        <v>-3.7612753199999698E-3</v>
      </c>
      <c r="AJ5" s="6">
        <v>995.176197</v>
      </c>
      <c r="AK5" s="6">
        <v>3.9734999999999798E-2</v>
      </c>
      <c r="AM5" s="6">
        <v>-7.3107128370890097E-3</v>
      </c>
      <c r="AN5" s="6">
        <v>2.5528079661440501</v>
      </c>
      <c r="AO5" s="6">
        <v>1.58291033403489</v>
      </c>
    </row>
    <row r="6" spans="1:41" x14ac:dyDescent="0.45">
      <c r="A6">
        <v>2.5999999999999999E-2</v>
      </c>
      <c r="B6" s="1">
        <f t="shared" si="0"/>
        <v>94.394718862390562</v>
      </c>
      <c r="C6">
        <v>0</v>
      </c>
      <c r="D6" s="2">
        <v>0</v>
      </c>
      <c r="E6" s="1"/>
      <c r="F6" s="2">
        <v>0</v>
      </c>
      <c r="G6" s="8">
        <v>800.26999999999816</v>
      </c>
      <c r="H6">
        <v>315</v>
      </c>
      <c r="I6">
        <v>295</v>
      </c>
      <c r="J6" s="2"/>
      <c r="K6" s="2">
        <v>298.63721954200003</v>
      </c>
      <c r="L6" s="2"/>
      <c r="M6" s="2">
        <v>314.614143956676</v>
      </c>
      <c r="N6" s="2">
        <f t="shared" si="1"/>
        <v>314.614143956676</v>
      </c>
      <c r="O6" s="2">
        <f t="shared" si="7"/>
        <v>0.38585604332399726</v>
      </c>
      <c r="P6" s="8">
        <f>'Typ1 1,5 mm Noctua F12'!Q6*0.693</f>
        <v>41.920420142393098</v>
      </c>
      <c r="Q6" s="1">
        <f>P6/(Abmessung!B$17*R6)</f>
        <v>3.0226805090425155</v>
      </c>
      <c r="R6" s="2">
        <f t="shared" si="2"/>
        <v>17.939382193301562</v>
      </c>
      <c r="S6" s="1">
        <f t="shared" si="3"/>
        <v>4178.5631701940274</v>
      </c>
      <c r="T6" s="1">
        <f t="shared" si="4"/>
        <v>991.58089698271033</v>
      </c>
      <c r="U6" s="1">
        <f t="shared" si="5"/>
        <v>1006.9702844592507</v>
      </c>
      <c r="V6" s="7">
        <f t="shared" si="6"/>
        <v>1.1899845005516259</v>
      </c>
      <c r="Z6" s="4">
        <v>-144.24372570197801</v>
      </c>
      <c r="AA6" s="5">
        <v>10.528700058400901</v>
      </c>
      <c r="AB6" s="4">
        <v>-3.1256926142924198E-2</v>
      </c>
      <c r="AC6" s="4">
        <v>2.9456116190551199E-5</v>
      </c>
      <c r="AD6" s="6">
        <v>17554.453889016499</v>
      </c>
      <c r="AE6" s="6">
        <v>-125.692345063977</v>
      </c>
      <c r="AF6" s="6">
        <v>0.39362054142913999</v>
      </c>
      <c r="AG6" s="6">
        <v>-4.1079636190540202E-4</v>
      </c>
      <c r="AH6" s="6">
        <v>2.30640101199999</v>
      </c>
      <c r="AI6" s="6">
        <v>-3.7612753199999698E-3</v>
      </c>
      <c r="AJ6" s="6">
        <v>995.176197</v>
      </c>
      <c r="AK6" s="6">
        <v>3.9734999999999798E-2</v>
      </c>
      <c r="AM6" s="6">
        <v>-7.3107128370890097E-3</v>
      </c>
      <c r="AN6" s="6">
        <v>2.5528079661440501</v>
      </c>
      <c r="AO6" s="6">
        <v>1.58291033403489</v>
      </c>
    </row>
    <row r="7" spans="1:41" x14ac:dyDescent="0.45">
      <c r="A7">
        <v>3.2000000000000001E-2</v>
      </c>
      <c r="B7" s="1">
        <f t="shared" si="0"/>
        <v>116.17936873415135</v>
      </c>
      <c r="C7">
        <v>0</v>
      </c>
      <c r="D7" s="2">
        <v>0</v>
      </c>
      <c r="E7" s="1"/>
      <c r="F7" s="2">
        <v>0</v>
      </c>
      <c r="G7" s="8">
        <v>1104.8099692307667</v>
      </c>
      <c r="H7">
        <v>315</v>
      </c>
      <c r="I7">
        <v>295</v>
      </c>
      <c r="J7" s="2"/>
      <c r="K7" s="2">
        <v>298.85548949399998</v>
      </c>
      <c r="L7" s="2"/>
      <c r="M7" s="2">
        <v>314.66866706698988</v>
      </c>
      <c r="N7" s="2">
        <f t="shared" si="1"/>
        <v>314.66866706698988</v>
      </c>
      <c r="O7" s="2">
        <f t="shared" si="7"/>
        <v>0.3313329330101169</v>
      </c>
      <c r="P7" s="8">
        <f>'Typ1 1,5 mm Noctua F12'!Q7*0.693</f>
        <v>44.303859125549096</v>
      </c>
      <c r="Q7" s="1">
        <f>P7/(Abmessung!B$17*R7)</f>
        <v>3.2107797934123621</v>
      </c>
      <c r="R7" s="2">
        <f t="shared" si="2"/>
        <v>17.848640314434153</v>
      </c>
      <c r="S7" s="1">
        <f t="shared" si="3"/>
        <v>4178.5631904906049</v>
      </c>
      <c r="T7" s="1">
        <f t="shared" si="4"/>
        <v>991.57020093307278</v>
      </c>
      <c r="U7" s="1">
        <f t="shared" si="5"/>
        <v>1006.974620937522</v>
      </c>
      <c r="V7" s="7">
        <f t="shared" si="6"/>
        <v>1.1895740138598483</v>
      </c>
      <c r="Z7" s="4">
        <v>-144.24372570197801</v>
      </c>
      <c r="AA7" s="5">
        <v>10.528700058400901</v>
      </c>
      <c r="AB7" s="4">
        <v>-3.1256926142924198E-2</v>
      </c>
      <c r="AC7" s="4">
        <v>2.9456116190551199E-5</v>
      </c>
      <c r="AD7" s="6">
        <v>17554.453889016499</v>
      </c>
      <c r="AE7" s="6">
        <v>-125.692345063977</v>
      </c>
      <c r="AF7" s="6">
        <v>0.39362054142913999</v>
      </c>
      <c r="AG7" s="6">
        <v>-4.1079636190540202E-4</v>
      </c>
      <c r="AH7" s="6">
        <v>2.30640101199999</v>
      </c>
      <c r="AI7" s="6">
        <v>-3.7612753199999698E-3</v>
      </c>
      <c r="AJ7" s="6">
        <v>995.176197</v>
      </c>
      <c r="AK7" s="6">
        <v>3.9734999999999798E-2</v>
      </c>
      <c r="AM7" s="6">
        <v>-7.3107128370890097E-3</v>
      </c>
      <c r="AN7" s="6">
        <v>2.5528079661440501</v>
      </c>
      <c r="AO7" s="6">
        <v>1.58291033403489</v>
      </c>
    </row>
    <row r="8" spans="1:41" x14ac:dyDescent="0.45">
      <c r="A8">
        <v>3.7999999999999999E-2</v>
      </c>
      <c r="B8" s="1">
        <f t="shared" si="0"/>
        <v>137.9641235367892</v>
      </c>
      <c r="C8">
        <v>0</v>
      </c>
      <c r="D8" s="2">
        <v>0</v>
      </c>
      <c r="E8" s="1"/>
      <c r="F8" s="2">
        <v>0</v>
      </c>
      <c r="G8" s="8">
        <v>1454.2982923076893</v>
      </c>
      <c r="H8">
        <v>315</v>
      </c>
      <c r="I8">
        <v>295</v>
      </c>
      <c r="J8" s="2"/>
      <c r="K8" s="2">
        <v>299.03272533900002</v>
      </c>
      <c r="L8" s="2"/>
      <c r="M8" s="2">
        <v>314.70978137060217</v>
      </c>
      <c r="N8" s="2">
        <f t="shared" si="1"/>
        <v>314.70978137060217</v>
      </c>
      <c r="O8" s="2">
        <f t="shared" si="7"/>
        <v>0.2902186293978275</v>
      </c>
      <c r="P8" s="8">
        <f>'Typ1 1,5 mm Noctua F12'!Q8*0.693</f>
        <v>46.0824818110965</v>
      </c>
      <c r="Q8" s="1">
        <f>P8/(Abmessung!B$17*R8)</f>
        <v>3.3539113104210023</v>
      </c>
      <c r="R8" s="2">
        <f t="shared" si="2"/>
        <v>17.772903696961613</v>
      </c>
      <c r="S8" s="1">
        <f t="shared" si="3"/>
        <v>4178.5632172612195</v>
      </c>
      <c r="T8" s="1">
        <f t="shared" si="4"/>
        <v>991.56212856686057</v>
      </c>
      <c r="U8" s="1">
        <f t="shared" si="5"/>
        <v>1006.9781421706725</v>
      </c>
      <c r="V8" s="7">
        <f t="shared" si="6"/>
        <v>1.1892406974550394</v>
      </c>
      <c r="Z8" s="4">
        <v>-144.24372570197801</v>
      </c>
      <c r="AA8" s="5">
        <v>10.528700058400901</v>
      </c>
      <c r="AB8" s="4">
        <v>-3.1256926142924198E-2</v>
      </c>
      <c r="AC8" s="4">
        <v>2.9456116190551199E-5</v>
      </c>
      <c r="AD8" s="6">
        <v>17554.453889016499</v>
      </c>
      <c r="AE8" s="6">
        <v>-125.692345063977</v>
      </c>
      <c r="AF8" s="6">
        <v>0.39362054142913999</v>
      </c>
      <c r="AG8" s="6">
        <v>-4.1079636190540202E-4</v>
      </c>
      <c r="AH8" s="6">
        <v>2.30640101199999</v>
      </c>
      <c r="AI8" s="6">
        <v>-3.7612753199999698E-3</v>
      </c>
      <c r="AJ8" s="6">
        <v>995.176197</v>
      </c>
      <c r="AK8" s="6">
        <v>3.9734999999999798E-2</v>
      </c>
      <c r="AM8" s="6">
        <v>-7.3107128370890097E-3</v>
      </c>
      <c r="AN8" s="6">
        <v>2.5528079661440501</v>
      </c>
      <c r="AO8" s="6">
        <v>1.58291033403489</v>
      </c>
    </row>
    <row r="9" spans="1:41" x14ac:dyDescent="0.45">
      <c r="A9">
        <v>4.3999999999999997E-2</v>
      </c>
      <c r="B9" s="1">
        <f t="shared" si="0"/>
        <v>159.74894997434856</v>
      </c>
      <c r="C9">
        <v>0</v>
      </c>
      <c r="D9" s="2">
        <v>0</v>
      </c>
      <c r="E9" s="1"/>
      <c r="F9" s="2">
        <v>0</v>
      </c>
      <c r="G9" s="8">
        <v>1848.7349692307653</v>
      </c>
      <c r="H9">
        <v>315</v>
      </c>
      <c r="I9">
        <v>295</v>
      </c>
      <c r="J9" s="2"/>
      <c r="K9" s="2">
        <v>299.181955303</v>
      </c>
      <c r="L9" s="2"/>
      <c r="M9" s="2">
        <v>314.74192621589555</v>
      </c>
      <c r="N9" s="2">
        <f t="shared" si="1"/>
        <v>314.74192621589555</v>
      </c>
      <c r="O9" s="2">
        <f t="shared" si="7"/>
        <v>0.25807378410445381</v>
      </c>
      <c r="P9" s="8">
        <f>'Typ1 1,5 mm Noctua F12'!Q9*0.693</f>
        <v>47.448615665266203</v>
      </c>
      <c r="Q9" s="1">
        <f>P9/(Abmessung!B$17*R9)</f>
        <v>3.4660776731566769</v>
      </c>
      <c r="R9" s="2">
        <f t="shared" ref="R9:R72" si="8">((H9-K9)-(M9-I9))/LN((H9-K9)/(M9-I9))</f>
        <v>17.707585881850605</v>
      </c>
      <c r="S9" s="1">
        <f t="shared" si="3"/>
        <v>4178.5632449964532</v>
      </c>
      <c r="T9" s="1">
        <f t="shared" si="4"/>
        <v>991.55581320212002</v>
      </c>
      <c r="U9" s="1">
        <f t="shared" si="5"/>
        <v>1006.9811069969824</v>
      </c>
      <c r="V9" s="7">
        <f t="shared" si="6"/>
        <v>1.1889600499647406</v>
      </c>
      <c r="Z9" s="4">
        <v>-144.24372570197801</v>
      </c>
      <c r="AA9" s="5">
        <v>10.528700058400901</v>
      </c>
      <c r="AB9" s="4">
        <v>-3.1256926142924198E-2</v>
      </c>
      <c r="AC9" s="4">
        <v>2.9456116190551199E-5</v>
      </c>
      <c r="AD9" s="6">
        <v>17554.453889016499</v>
      </c>
      <c r="AE9" s="6">
        <v>-125.692345063977</v>
      </c>
      <c r="AF9" s="6">
        <v>0.39362054142913999</v>
      </c>
      <c r="AG9" s="6">
        <v>-4.1079636190540202E-4</v>
      </c>
      <c r="AH9" s="6">
        <v>2.30640101199999</v>
      </c>
      <c r="AI9" s="6">
        <v>-3.7612753199999698E-3</v>
      </c>
      <c r="AJ9" s="6">
        <v>995.176197</v>
      </c>
      <c r="AK9" s="6">
        <v>3.9734999999999798E-2</v>
      </c>
      <c r="AM9" s="6">
        <v>-7.3107128370890097E-3</v>
      </c>
      <c r="AN9" s="6">
        <v>2.5528079661440501</v>
      </c>
      <c r="AO9" s="6">
        <v>1.58291033403489</v>
      </c>
    </row>
    <row r="10" spans="1:41" x14ac:dyDescent="0.45">
      <c r="A10">
        <v>0.05</v>
      </c>
      <c r="B10" s="1">
        <f t="shared" si="0"/>
        <v>181.53382743624957</v>
      </c>
      <c r="C10">
        <v>0</v>
      </c>
      <c r="D10" s="2">
        <v>0</v>
      </c>
      <c r="E10" s="1"/>
      <c r="F10" s="2">
        <v>0</v>
      </c>
      <c r="G10" s="8">
        <v>2288.1199999999958</v>
      </c>
      <c r="H10">
        <v>315</v>
      </c>
      <c r="I10">
        <v>295</v>
      </c>
      <c r="J10" s="2"/>
      <c r="K10" s="2">
        <v>299.31084306600002</v>
      </c>
      <c r="L10" s="2"/>
      <c r="M10" s="2">
        <v>314.76776145604947</v>
      </c>
      <c r="N10" s="2">
        <f t="shared" si="1"/>
        <v>314.76776145604947</v>
      </c>
      <c r="O10" s="2">
        <f t="shared" si="7"/>
        <v>0.23223854395052967</v>
      </c>
      <c r="P10" s="8">
        <f>'Typ1 1,5 mm Noctua F12'!Q10*0.693</f>
        <v>48.521172499915501</v>
      </c>
      <c r="Q10" s="1">
        <f>P10/(Abmessung!B$17*R10)</f>
        <v>3.5559936654294844</v>
      </c>
      <c r="R10" s="2">
        <f t="shared" si="8"/>
        <v>17.649987805981652</v>
      </c>
      <c r="S10" s="1">
        <f t="shared" si="3"/>
        <v>4178.5632715856582</v>
      </c>
      <c r="T10" s="1">
        <f t="shared" si="4"/>
        <v>991.55073488004211</v>
      </c>
      <c r="U10" s="1">
        <f t="shared" si="5"/>
        <v>1006.9836676746137</v>
      </c>
      <c r="V10" s="7">
        <f t="shared" si="6"/>
        <v>1.1887176587837294</v>
      </c>
      <c r="Z10" s="4">
        <v>-144.24372570197801</v>
      </c>
      <c r="AA10" s="5">
        <v>10.528700058400901</v>
      </c>
      <c r="AB10" s="4">
        <v>-3.1256926142924198E-2</v>
      </c>
      <c r="AC10" s="4">
        <v>2.9456116190551199E-5</v>
      </c>
      <c r="AD10" s="6">
        <v>17554.453889016499</v>
      </c>
      <c r="AE10" s="6">
        <v>-125.692345063977</v>
      </c>
      <c r="AF10" s="6">
        <v>0.39362054142913999</v>
      </c>
      <c r="AG10" s="6">
        <v>-4.1079636190540202E-4</v>
      </c>
      <c r="AH10" s="6">
        <v>2.30640101199999</v>
      </c>
      <c r="AI10" s="6">
        <v>-3.7612753199999698E-3</v>
      </c>
      <c r="AJ10" s="6">
        <v>995.176197</v>
      </c>
      <c r="AK10" s="6">
        <v>3.9734999999999798E-2</v>
      </c>
      <c r="AM10" s="6">
        <v>-7.3107128370890097E-3</v>
      </c>
      <c r="AN10" s="6">
        <v>2.5528079661440501</v>
      </c>
      <c r="AO10" s="6">
        <v>1.58291033403489</v>
      </c>
    </row>
    <row r="11" spans="1:41" x14ac:dyDescent="0.45">
      <c r="A11">
        <v>5.6000000000000001E-2</v>
      </c>
      <c r="B11" s="1">
        <f t="shared" si="0"/>
        <v>203.31874242243433</v>
      </c>
      <c r="C11">
        <v>0</v>
      </c>
      <c r="D11" s="2">
        <v>0</v>
      </c>
      <c r="E11" s="1"/>
      <c r="F11" s="2">
        <v>0</v>
      </c>
      <c r="G11" s="8">
        <v>2772.4533846153799</v>
      </c>
      <c r="H11">
        <v>315</v>
      </c>
      <c r="I11">
        <v>295</v>
      </c>
      <c r="J11" s="2"/>
      <c r="K11" s="2">
        <v>299.424280963</v>
      </c>
      <c r="L11" s="2"/>
      <c r="M11" s="2">
        <v>314.78898262599415</v>
      </c>
      <c r="N11" s="2">
        <f t="shared" si="1"/>
        <v>314.78898262599415</v>
      </c>
      <c r="O11" s="2">
        <f t="shared" si="7"/>
        <v>0.21101737400584852</v>
      </c>
      <c r="P11" s="8">
        <f>'Typ1 1,5 mm Noctua F12'!Q11*0.693</f>
        <v>49.37796941823899</v>
      </c>
      <c r="Q11" s="1">
        <f>P11/(Abmessung!B$17*R11)</f>
        <v>3.6293999601856108</v>
      </c>
      <c r="R11" s="2">
        <f t="shared" si="8"/>
        <v>17.598372159695845</v>
      </c>
      <c r="S11" s="1">
        <f t="shared" si="3"/>
        <v>4178.5632962751615</v>
      </c>
      <c r="T11" s="1">
        <f t="shared" si="4"/>
        <v>991.54656180755183</v>
      </c>
      <c r="U11" s="1">
        <f t="shared" si="5"/>
        <v>1006.9859214020323</v>
      </c>
      <c r="V11" s="7">
        <f t="shared" si="6"/>
        <v>1.1885043232025601</v>
      </c>
      <c r="Z11" s="4">
        <v>-144.24372570197801</v>
      </c>
      <c r="AA11" s="5">
        <v>10.528700058400901</v>
      </c>
      <c r="AB11" s="4">
        <v>-3.1256926142924198E-2</v>
      </c>
      <c r="AC11" s="4">
        <v>2.9456116190551199E-5</v>
      </c>
      <c r="AD11" s="6">
        <v>17554.453889016499</v>
      </c>
      <c r="AE11" s="6">
        <v>-125.692345063977</v>
      </c>
      <c r="AF11" s="6">
        <v>0.39362054142913999</v>
      </c>
      <c r="AG11" s="6">
        <v>-4.1079636190540202E-4</v>
      </c>
      <c r="AH11" s="6">
        <v>2.30640101199999</v>
      </c>
      <c r="AI11" s="6">
        <v>-3.7612753199999698E-3</v>
      </c>
      <c r="AJ11" s="6">
        <v>995.176197</v>
      </c>
      <c r="AK11" s="6">
        <v>3.9734999999999798E-2</v>
      </c>
      <c r="AM11" s="6">
        <v>-7.3107128370890097E-3</v>
      </c>
      <c r="AN11" s="6">
        <v>2.5528079661440501</v>
      </c>
      <c r="AO11" s="6">
        <v>1.58291033403489</v>
      </c>
    </row>
    <row r="12" spans="1:41" x14ac:dyDescent="0.45">
      <c r="A12">
        <v>6.2E-2</v>
      </c>
      <c r="B12" s="1">
        <f t="shared" si="0"/>
        <v>225.10368570537094</v>
      </c>
      <c r="C12">
        <v>0</v>
      </c>
      <c r="D12" s="2">
        <v>0</v>
      </c>
      <c r="E12" s="1"/>
      <c r="F12" s="2">
        <v>0</v>
      </c>
      <c r="G12" s="8">
        <v>3301.7351230769173</v>
      </c>
      <c r="H12">
        <v>315</v>
      </c>
      <c r="I12">
        <v>295</v>
      </c>
      <c r="J12" s="2"/>
      <c r="K12" s="2">
        <v>299.52558378800001</v>
      </c>
      <c r="L12" s="2"/>
      <c r="M12" s="2">
        <v>314.80672413613502</v>
      </c>
      <c r="N12" s="2">
        <f t="shared" si="1"/>
        <v>314.80672413613502</v>
      </c>
      <c r="O12" s="2">
        <f t="shared" si="7"/>
        <v>0.19327586386498297</v>
      </c>
      <c r="P12" s="8">
        <f>'Typ1 1,5 mm Noctua F12'!Q12*0.693</f>
        <v>50.072156980599594</v>
      </c>
      <c r="Q12" s="1">
        <f>P12/(Abmessung!B$17*R12)</f>
        <v>3.6902432252345148</v>
      </c>
      <c r="R12" s="2">
        <f t="shared" si="8"/>
        <v>17.551547345093393</v>
      </c>
      <c r="S12" s="1">
        <f t="shared" si="3"/>
        <v>4178.5633188792817</v>
      </c>
      <c r="T12" s="1">
        <f t="shared" si="4"/>
        <v>991.5430718097499</v>
      </c>
      <c r="U12" s="1">
        <f t="shared" si="5"/>
        <v>1006.987934035908</v>
      </c>
      <c r="V12" s="7">
        <f t="shared" si="6"/>
        <v>1.1883138092948007</v>
      </c>
      <c r="Z12" s="4">
        <v>-144.24372570197801</v>
      </c>
      <c r="AA12" s="5">
        <v>10.528700058400901</v>
      </c>
      <c r="AB12" s="4">
        <v>-3.1256926142924198E-2</v>
      </c>
      <c r="AC12" s="4">
        <v>2.9456116190551199E-5</v>
      </c>
      <c r="AD12" s="6">
        <v>17554.453889016499</v>
      </c>
      <c r="AE12" s="6">
        <v>-125.692345063977</v>
      </c>
      <c r="AF12" s="6">
        <v>0.39362054142913999</v>
      </c>
      <c r="AG12" s="6">
        <v>-4.1079636190540202E-4</v>
      </c>
      <c r="AH12" s="6">
        <v>2.30640101199999</v>
      </c>
      <c r="AI12" s="6">
        <v>-3.7612753199999698E-3</v>
      </c>
      <c r="AJ12" s="6">
        <v>995.176197</v>
      </c>
      <c r="AK12" s="6">
        <v>3.9734999999999798E-2</v>
      </c>
      <c r="AM12" s="6">
        <v>-7.3107128370890097E-3</v>
      </c>
      <c r="AN12" s="6">
        <v>2.5528079661440501</v>
      </c>
      <c r="AO12" s="6">
        <v>1.58291033403489</v>
      </c>
    </row>
    <row r="13" spans="1:41" x14ac:dyDescent="0.45">
      <c r="A13">
        <v>6.8000000000000005E-2</v>
      </c>
      <c r="B13" s="1">
        <f t="shared" si="0"/>
        <v>246.88865076369925</v>
      </c>
      <c r="C13">
        <v>0</v>
      </c>
      <c r="D13" s="2">
        <v>0</v>
      </c>
      <c r="E13" s="1"/>
      <c r="F13" s="2">
        <v>0</v>
      </c>
      <c r="G13" s="8">
        <v>3875.9652153846091</v>
      </c>
      <c r="H13">
        <v>315</v>
      </c>
      <c r="I13">
        <v>295</v>
      </c>
      <c r="J13" s="2"/>
      <c r="K13" s="2">
        <v>299.61710178300001</v>
      </c>
      <c r="L13" s="2"/>
      <c r="M13" s="2">
        <v>314.82177495521972</v>
      </c>
      <c r="N13" s="2">
        <f t="shared" si="1"/>
        <v>314.82177495521972</v>
      </c>
      <c r="O13" s="2">
        <f t="shared" si="7"/>
        <v>0.17822504478027668</v>
      </c>
      <c r="P13" s="8">
        <f>'Typ1 1,5 mm Noctua F12'!Q13*0.693</f>
        <v>50.641275403788299</v>
      </c>
      <c r="Q13" s="1">
        <f>P13/(Abmessung!B$17*R13)</f>
        <v>3.7413291190888898</v>
      </c>
      <c r="R13" s="2">
        <f t="shared" si="8"/>
        <v>17.508656489809088</v>
      </c>
      <c r="S13" s="1">
        <f t="shared" si="3"/>
        <v>4178.5633394513234</v>
      </c>
      <c r="T13" s="1">
        <f t="shared" si="4"/>
        <v>991.54011025926684</v>
      </c>
      <c r="U13" s="1">
        <f t="shared" si="5"/>
        <v>1006.9897522696738</v>
      </c>
      <c r="V13" s="7">
        <f t="shared" si="6"/>
        <v>1.1881416971068361</v>
      </c>
      <c r="Z13" s="4">
        <v>-144.24372570197801</v>
      </c>
      <c r="AA13" s="5">
        <v>10.528700058400901</v>
      </c>
      <c r="AB13" s="4">
        <v>-3.1256926142924198E-2</v>
      </c>
      <c r="AC13" s="4">
        <v>2.9456116190551199E-5</v>
      </c>
      <c r="AD13" s="6">
        <v>17554.453889016499</v>
      </c>
      <c r="AE13" s="6">
        <v>-125.692345063977</v>
      </c>
      <c r="AF13" s="6">
        <v>0.39362054142913999</v>
      </c>
      <c r="AG13" s="6">
        <v>-4.1079636190540202E-4</v>
      </c>
      <c r="AH13" s="6">
        <v>2.30640101199999</v>
      </c>
      <c r="AI13" s="6">
        <v>-3.7612753199999698E-3</v>
      </c>
      <c r="AJ13" s="6">
        <v>995.176197</v>
      </c>
      <c r="AK13" s="6">
        <v>3.9734999999999798E-2</v>
      </c>
      <c r="AM13" s="6">
        <v>-7.3107128370890097E-3</v>
      </c>
      <c r="AN13" s="6">
        <v>2.5528079661440501</v>
      </c>
      <c r="AO13" s="6">
        <v>1.58291033403489</v>
      </c>
    </row>
    <row r="14" spans="1:41" x14ac:dyDescent="0.45">
      <c r="A14">
        <v>7.3999999999999996E-2</v>
      </c>
      <c r="B14" s="1">
        <f t="shared" si="0"/>
        <v>268.6736328626796</v>
      </c>
      <c r="C14">
        <v>0</v>
      </c>
      <c r="D14" s="2">
        <v>0</v>
      </c>
      <c r="E14" s="1"/>
      <c r="F14" s="2">
        <v>0</v>
      </c>
      <c r="G14" s="8">
        <v>4495.1436615384537</v>
      </c>
      <c r="H14">
        <v>315</v>
      </c>
      <c r="I14">
        <v>295</v>
      </c>
      <c r="J14" s="2"/>
      <c r="K14" s="2">
        <v>299.70056205600002</v>
      </c>
      <c r="L14" s="2"/>
      <c r="M14" s="2">
        <v>314.83470147687848</v>
      </c>
      <c r="N14" s="2">
        <f t="shared" si="1"/>
        <v>314.83470147687848</v>
      </c>
      <c r="O14" s="2">
        <f t="shared" si="7"/>
        <v>0.16529852312152116</v>
      </c>
      <c r="P14" s="8">
        <f>'Typ1 1,5 mm Noctua F12'!Q14*0.693</f>
        <v>51.112566038387698</v>
      </c>
      <c r="Q14" s="1">
        <f>P14/(Abmessung!B$17*R14)</f>
        <v>3.7847067719331826</v>
      </c>
      <c r="R14" s="2">
        <f t="shared" si="8"/>
        <v>17.469060496758654</v>
      </c>
      <c r="S14" s="1">
        <f t="shared" si="3"/>
        <v>4178.5633581393731</v>
      </c>
      <c r="T14" s="1">
        <f t="shared" si="4"/>
        <v>991.53756608546075</v>
      </c>
      <c r="U14" s="1">
        <f t="shared" si="5"/>
        <v>1006.9914104166476</v>
      </c>
      <c r="V14" s="7">
        <f t="shared" si="6"/>
        <v>1.1879847385743183</v>
      </c>
      <c r="Z14" s="4">
        <v>-144.24372570197801</v>
      </c>
      <c r="AA14" s="5">
        <v>10.528700058400901</v>
      </c>
      <c r="AB14" s="4">
        <v>-3.1256926142924198E-2</v>
      </c>
      <c r="AC14" s="4">
        <v>2.9456116190551199E-5</v>
      </c>
      <c r="AD14" s="6">
        <v>17554.453889016499</v>
      </c>
      <c r="AE14" s="6">
        <v>-125.692345063977</v>
      </c>
      <c r="AF14" s="6">
        <v>0.39362054142913999</v>
      </c>
      <c r="AG14" s="6">
        <v>-4.1079636190540202E-4</v>
      </c>
      <c r="AH14" s="6">
        <v>2.30640101199999</v>
      </c>
      <c r="AI14" s="6">
        <v>-3.7612753199999698E-3</v>
      </c>
      <c r="AJ14" s="6">
        <v>995.176197</v>
      </c>
      <c r="AK14" s="6">
        <v>3.9734999999999798E-2</v>
      </c>
      <c r="AM14" s="6">
        <v>-7.3107128370890097E-3</v>
      </c>
      <c r="AN14" s="6">
        <v>2.5528079661440501</v>
      </c>
      <c r="AO14" s="6">
        <v>1.58291033403489</v>
      </c>
    </row>
    <row r="15" spans="1:41" x14ac:dyDescent="0.45">
      <c r="A15">
        <v>8.0000000000000002E-3</v>
      </c>
      <c r="B15" s="1">
        <f t="shared" si="0"/>
        <v>29.02088435831466</v>
      </c>
      <c r="C15">
        <v>600</v>
      </c>
      <c r="D15" s="2">
        <f t="shared" ref="D15:D78" si="9">E15/(0.02809*3600)</f>
        <v>0.36588742533918756</v>
      </c>
      <c r="E15" s="1">
        <v>37</v>
      </c>
      <c r="F15" s="2">
        <v>1.87</v>
      </c>
      <c r="G15" s="8">
        <f>G3</f>
        <v>156.34021538461522</v>
      </c>
      <c r="H15">
        <v>315</v>
      </c>
      <c r="I15">
        <v>295</v>
      </c>
      <c r="J15" s="2">
        <f t="shared" ref="J15:J46" si="10">P15*3600/(U15*V15*E15)</f>
        <v>12.872271663613642</v>
      </c>
      <c r="K15" s="2">
        <v>307.87177247923375</v>
      </c>
      <c r="L15" s="2">
        <f>I15+J15</f>
        <v>307.87227166361362</v>
      </c>
      <c r="M15" s="2">
        <v>310.3260674202055</v>
      </c>
      <c r="N15" s="2">
        <f t="shared" si="1"/>
        <v>310.32606741952833</v>
      </c>
      <c r="O15" s="2">
        <f t="shared" si="7"/>
        <v>4.6739325797944957</v>
      </c>
      <c r="P15" s="8">
        <v>156.245177868968</v>
      </c>
      <c r="Q15" s="1">
        <f>P15/(Abmessung!B$17*R15)</f>
        <v>18.872187580497357</v>
      </c>
      <c r="R15" s="2">
        <f t="shared" si="8"/>
        <v>10.70923576238021</v>
      </c>
      <c r="S15" s="1">
        <f t="shared" si="3"/>
        <v>4178.6326390805507</v>
      </c>
      <c r="T15" s="1">
        <f t="shared" si="4"/>
        <v>992.38877921198241</v>
      </c>
      <c r="U15" s="1">
        <f t="shared" si="5"/>
        <v>1007.1537519397311</v>
      </c>
      <c r="V15" s="7">
        <f t="shared" si="6"/>
        <v>1.1726176525246004</v>
      </c>
      <c r="Z15" s="4">
        <v>-144.24372570197801</v>
      </c>
      <c r="AA15" s="5">
        <v>10.528700058400901</v>
      </c>
      <c r="AB15" s="4">
        <v>-3.1256926142924198E-2</v>
      </c>
      <c r="AC15" s="4">
        <v>2.9456116190551199E-5</v>
      </c>
      <c r="AD15" s="6">
        <v>17554.453889016499</v>
      </c>
      <c r="AE15" s="6">
        <v>-125.692345063977</v>
      </c>
      <c r="AF15" s="6">
        <v>0.39362054142913999</v>
      </c>
      <c r="AG15" s="6">
        <v>-4.1079636190540202E-4</v>
      </c>
      <c r="AH15" s="6">
        <v>2.30640101199999</v>
      </c>
      <c r="AI15" s="6">
        <v>-3.7612753199999698E-3</v>
      </c>
      <c r="AJ15" s="6">
        <v>995.176197</v>
      </c>
      <c r="AK15" s="6">
        <v>3.9734999999999798E-2</v>
      </c>
      <c r="AM15" s="6">
        <v>-7.3107128370890097E-3</v>
      </c>
      <c r="AN15" s="6">
        <v>2.5528079661440501</v>
      </c>
      <c r="AO15" s="6">
        <v>1.58291033403489</v>
      </c>
    </row>
    <row r="16" spans="1:41" x14ac:dyDescent="0.45">
      <c r="A16">
        <v>1.4E-2</v>
      </c>
      <c r="B16" s="1">
        <f t="shared" si="0"/>
        <v>50.804570876207428</v>
      </c>
      <c r="C16">
        <v>600</v>
      </c>
      <c r="D16" s="2">
        <f t="shared" si="9"/>
        <v>0.36588742533918756</v>
      </c>
      <c r="E16" s="1">
        <v>37</v>
      </c>
      <c r="F16" s="2">
        <v>1.87</v>
      </c>
      <c r="G16" s="8">
        <f t="shared" ref="G16:G79" si="11">G4</f>
        <v>326.03512307692239</v>
      </c>
      <c r="H16">
        <v>315</v>
      </c>
      <c r="I16">
        <v>295</v>
      </c>
      <c r="J16" s="2">
        <f t="shared" si="10"/>
        <v>13.317411432035833</v>
      </c>
      <c r="K16" s="2">
        <v>308.31722470168603</v>
      </c>
      <c r="L16" s="2">
        <f t="shared" ref="L16:L101" si="12">I16+J16</f>
        <v>308.31741143203584</v>
      </c>
      <c r="M16" s="2">
        <v>312.23873738566147</v>
      </c>
      <c r="N16" s="2">
        <f t="shared" si="1"/>
        <v>312.23873738565038</v>
      </c>
      <c r="O16" s="2">
        <f t="shared" si="7"/>
        <v>2.7612626143385341</v>
      </c>
      <c r="P16" s="8">
        <v>161.53427339896399</v>
      </c>
      <c r="Q16" s="1">
        <f>P16/(Abmessung!B$17*R16)</f>
        <v>18.757621762533383</v>
      </c>
      <c r="R16" s="2">
        <f t="shared" si="8"/>
        <v>11.139379750030946</v>
      </c>
      <c r="S16" s="1">
        <f t="shared" si="3"/>
        <v>4178.5820463722894</v>
      </c>
      <c r="T16" s="1">
        <f t="shared" si="4"/>
        <v>992.03672289264637</v>
      </c>
      <c r="U16" s="1">
        <f t="shared" si="5"/>
        <v>1007.1626019617606</v>
      </c>
      <c r="V16" s="7">
        <f t="shared" si="6"/>
        <v>1.171779918299326</v>
      </c>
      <c r="Z16" s="4">
        <v>-144.24372570197801</v>
      </c>
      <c r="AA16" s="5">
        <v>10.528700058400901</v>
      </c>
      <c r="AB16" s="4">
        <v>-3.1256926142924198E-2</v>
      </c>
      <c r="AC16" s="4">
        <v>2.9456116190551199E-5</v>
      </c>
      <c r="AD16" s="6">
        <v>17554.453889016499</v>
      </c>
      <c r="AE16" s="6">
        <v>-125.692345063977</v>
      </c>
      <c r="AF16" s="6">
        <v>0.39362054142913999</v>
      </c>
      <c r="AG16" s="6">
        <v>-4.1079636190540202E-4</v>
      </c>
      <c r="AH16" s="6">
        <v>2.30640101199999</v>
      </c>
      <c r="AI16" s="6">
        <v>-3.7612753199999698E-3</v>
      </c>
      <c r="AJ16" s="6">
        <v>995.176197</v>
      </c>
      <c r="AK16" s="6">
        <v>3.9734999999999798E-2</v>
      </c>
      <c r="AM16" s="6">
        <v>-7.3107128370890097E-3</v>
      </c>
      <c r="AN16" s="6">
        <v>2.5528079661440501</v>
      </c>
      <c r="AO16" s="6">
        <v>1.58291033403489</v>
      </c>
    </row>
    <row r="17" spans="1:41" x14ac:dyDescent="0.45">
      <c r="A17">
        <v>0.02</v>
      </c>
      <c r="B17" s="1">
        <f t="shared" si="0"/>
        <v>72.588921496627975</v>
      </c>
      <c r="C17">
        <v>600</v>
      </c>
      <c r="D17" s="2">
        <f t="shared" si="9"/>
        <v>0.36588742533918756</v>
      </c>
      <c r="E17" s="1">
        <v>37</v>
      </c>
      <c r="F17" s="2">
        <v>1.87</v>
      </c>
      <c r="G17" s="8">
        <f t="shared" si="11"/>
        <v>540.67838461538327</v>
      </c>
      <c r="H17">
        <v>315</v>
      </c>
      <c r="I17">
        <v>295</v>
      </c>
      <c r="J17" s="2">
        <f t="shared" si="10"/>
        <v>13.570325407209113</v>
      </c>
      <c r="K17" s="2">
        <v>308.57027765684808</v>
      </c>
      <c r="L17" s="2">
        <f t="shared" si="12"/>
        <v>308.57032540720911</v>
      </c>
      <c r="M17" s="2">
        <v>313.03119323883169</v>
      </c>
      <c r="N17" s="2">
        <f t="shared" si="1"/>
        <v>313.03119323883129</v>
      </c>
      <c r="O17" s="2">
        <f t="shared" si="7"/>
        <v>1.9688067611683095</v>
      </c>
      <c r="P17" s="8">
        <v>164.53597802668</v>
      </c>
      <c r="Q17" s="1">
        <f>P17/(Abmessung!B$17*R17)</f>
        <v>18.91703104074956</v>
      </c>
      <c r="R17" s="2">
        <f t="shared" si="8"/>
        <v>11.250763666641687</v>
      </c>
      <c r="S17" s="1">
        <f t="shared" si="3"/>
        <v>4178.571032766301</v>
      </c>
      <c r="T17" s="1">
        <f t="shared" si="4"/>
        <v>991.88689562421268</v>
      </c>
      <c r="U17" s="1">
        <f t="shared" si="5"/>
        <v>1007.1676294913474</v>
      </c>
      <c r="V17" s="7">
        <f t="shared" si="6"/>
        <v>1.1713040173818741</v>
      </c>
      <c r="Z17" s="4">
        <v>-144.24372570197801</v>
      </c>
      <c r="AA17" s="5">
        <v>10.528700058400901</v>
      </c>
      <c r="AB17" s="4">
        <v>-3.1256926142924198E-2</v>
      </c>
      <c r="AC17" s="4">
        <v>2.9456116190551199E-5</v>
      </c>
      <c r="AD17" s="6">
        <v>17554.453889016499</v>
      </c>
      <c r="AE17" s="6">
        <v>-125.692345063977</v>
      </c>
      <c r="AF17" s="6">
        <v>0.39362054142913999</v>
      </c>
      <c r="AG17" s="6">
        <v>-4.1079636190540202E-4</v>
      </c>
      <c r="AH17" s="6">
        <v>2.30640101199999</v>
      </c>
      <c r="AI17" s="6">
        <v>-3.7612753199999698E-3</v>
      </c>
      <c r="AJ17" s="6">
        <v>995.176197</v>
      </c>
      <c r="AK17" s="6">
        <v>3.9734999999999798E-2</v>
      </c>
      <c r="AM17" s="6">
        <v>-7.3107128370890097E-3</v>
      </c>
      <c r="AN17" s="6">
        <v>2.5528079661440501</v>
      </c>
      <c r="AO17" s="6">
        <v>1.58291033403489</v>
      </c>
    </row>
    <row r="18" spans="1:41" x14ac:dyDescent="0.45">
      <c r="A18">
        <v>2.5999999999999999E-2</v>
      </c>
      <c r="B18" s="1">
        <f t="shared" si="0"/>
        <v>94.373504017142807</v>
      </c>
      <c r="C18">
        <v>600</v>
      </c>
      <c r="D18" s="2">
        <f t="shared" si="9"/>
        <v>0.36588742533918756</v>
      </c>
      <c r="E18" s="1">
        <v>37</v>
      </c>
      <c r="F18" s="2">
        <v>1.87</v>
      </c>
      <c r="G18" s="8">
        <f t="shared" si="11"/>
        <v>800.26999999999816</v>
      </c>
      <c r="H18">
        <v>315</v>
      </c>
      <c r="I18">
        <v>295</v>
      </c>
      <c r="J18" s="2">
        <f t="shared" si="10"/>
        <v>13.752819679437215</v>
      </c>
      <c r="K18" s="2">
        <v>308.75284018499701</v>
      </c>
      <c r="L18" s="2">
        <f t="shared" si="12"/>
        <v>308.75281967943721</v>
      </c>
      <c r="M18" s="2">
        <v>313.46560958347726</v>
      </c>
      <c r="N18" s="2">
        <f t="shared" si="1"/>
        <v>313.46560958347726</v>
      </c>
      <c r="O18" s="2">
        <f t="shared" si="7"/>
        <v>1.53439041652274</v>
      </c>
      <c r="P18" s="8">
        <v>166.700387129088</v>
      </c>
      <c r="Q18" s="1">
        <f>P18/(Abmessung!B$17*R18)</f>
        <v>19.126565345797214</v>
      </c>
      <c r="R18" s="2">
        <f t="shared" si="8"/>
        <v>11.273888135361959</v>
      </c>
      <c r="S18" s="1">
        <f t="shared" si="3"/>
        <v>4178.5671248187273</v>
      </c>
      <c r="T18" s="1">
        <f t="shared" si="4"/>
        <v>991.80380102234722</v>
      </c>
      <c r="U18" s="1">
        <f t="shared" si="5"/>
        <v>1007.1712565523753</v>
      </c>
      <c r="V18" s="7">
        <f t="shared" si="6"/>
        <v>1.1709606834161324</v>
      </c>
      <c r="Z18" s="4">
        <v>-144.24372570197801</v>
      </c>
      <c r="AA18" s="5">
        <v>10.528700058400901</v>
      </c>
      <c r="AB18" s="4">
        <v>-3.1256926142924198E-2</v>
      </c>
      <c r="AC18" s="4">
        <v>2.9456116190551199E-5</v>
      </c>
      <c r="AD18" s="6">
        <v>17554.453889016499</v>
      </c>
      <c r="AE18" s="6">
        <v>-125.692345063977</v>
      </c>
      <c r="AF18" s="6">
        <v>0.39362054142913999</v>
      </c>
      <c r="AG18" s="6">
        <v>-4.1079636190540202E-4</v>
      </c>
      <c r="AH18" s="6">
        <v>2.30640101199999</v>
      </c>
      <c r="AI18" s="6">
        <v>-3.7612753199999698E-3</v>
      </c>
      <c r="AJ18" s="6">
        <v>995.176197</v>
      </c>
      <c r="AK18" s="6">
        <v>3.9734999999999798E-2</v>
      </c>
      <c r="AM18" s="6">
        <v>-7.3107128370890097E-3</v>
      </c>
      <c r="AN18" s="6">
        <v>2.5528079661440501</v>
      </c>
      <c r="AO18" s="6">
        <v>1.58291033403489</v>
      </c>
    </row>
    <row r="19" spans="1:41" x14ac:dyDescent="0.45">
      <c r="A19">
        <v>3.2000000000000001E-2</v>
      </c>
      <c r="B19" s="1">
        <f t="shared" si="0"/>
        <v>116.15820067685445</v>
      </c>
      <c r="C19">
        <v>600</v>
      </c>
      <c r="D19" s="2">
        <f t="shared" si="9"/>
        <v>0.36588742533918756</v>
      </c>
      <c r="E19" s="1">
        <v>37</v>
      </c>
      <c r="F19" s="2">
        <v>1.87</v>
      </c>
      <c r="G19" s="8">
        <f t="shared" si="11"/>
        <v>1104.8099692307667</v>
      </c>
      <c r="H19">
        <v>315</v>
      </c>
      <c r="I19">
        <v>295</v>
      </c>
      <c r="J19" s="2">
        <f t="shared" si="10"/>
        <v>13.898825186389782</v>
      </c>
      <c r="K19" s="2">
        <v>308.89887938443081</v>
      </c>
      <c r="L19" s="2">
        <f t="shared" si="12"/>
        <v>308.89882518638979</v>
      </c>
      <c r="M19" s="2">
        <v>313.7403637534606</v>
      </c>
      <c r="N19" s="2">
        <f t="shared" si="1"/>
        <v>313.7403637534606</v>
      </c>
      <c r="O19" s="2">
        <f t="shared" si="7"/>
        <v>1.2596362465394009</v>
      </c>
      <c r="P19" s="8">
        <v>168.43111682023601</v>
      </c>
      <c r="Q19" s="1">
        <f>P19/(Abmessung!B$17*R19)</f>
        <v>19.344095251814153</v>
      </c>
      <c r="R19" s="2">
        <f t="shared" si="8"/>
        <v>11.262842416290091</v>
      </c>
      <c r="S19" s="1">
        <f t="shared" si="3"/>
        <v>4178.5653716243123</v>
      </c>
      <c r="T19" s="1">
        <f t="shared" si="4"/>
        <v>991.75089945203172</v>
      </c>
      <c r="U19" s="1">
        <f t="shared" si="5"/>
        <v>1007.1741579861701</v>
      </c>
      <c r="V19" s="7">
        <f t="shared" si="6"/>
        <v>1.1706860365978409</v>
      </c>
      <c r="Z19" s="4">
        <v>-144.24372570197801</v>
      </c>
      <c r="AA19" s="5">
        <v>10.528700058400901</v>
      </c>
      <c r="AB19" s="4">
        <v>-3.1256926142924198E-2</v>
      </c>
      <c r="AC19" s="4">
        <v>2.9456116190551199E-5</v>
      </c>
      <c r="AD19" s="6">
        <v>17554.453889016499</v>
      </c>
      <c r="AE19" s="6">
        <v>-125.692345063977</v>
      </c>
      <c r="AF19" s="6">
        <v>0.39362054142913999</v>
      </c>
      <c r="AG19" s="6">
        <v>-4.1079636190540202E-4</v>
      </c>
      <c r="AH19" s="6">
        <v>2.30640101199999</v>
      </c>
      <c r="AI19" s="6">
        <v>-3.7612753199999698E-3</v>
      </c>
      <c r="AJ19" s="6">
        <v>995.176197</v>
      </c>
      <c r="AK19" s="6">
        <v>3.9734999999999798E-2</v>
      </c>
      <c r="AM19" s="6">
        <v>-7.3107128370890097E-3</v>
      </c>
      <c r="AN19" s="6">
        <v>2.5528079661440501</v>
      </c>
      <c r="AO19" s="6">
        <v>1.58291033403489</v>
      </c>
    </row>
    <row r="20" spans="1:41" x14ac:dyDescent="0.45">
      <c r="A20">
        <v>3.7999999999999999E-2</v>
      </c>
      <c r="B20" s="1">
        <f t="shared" si="0"/>
        <v>137.94296446267035</v>
      </c>
      <c r="C20">
        <v>600</v>
      </c>
      <c r="D20" s="2">
        <f t="shared" si="9"/>
        <v>0.36588742533918756</v>
      </c>
      <c r="E20" s="1">
        <v>37</v>
      </c>
      <c r="F20" s="2">
        <v>1.87</v>
      </c>
      <c r="G20" s="8">
        <f t="shared" si="11"/>
        <v>1454.2982923076893</v>
      </c>
      <c r="H20">
        <v>315</v>
      </c>
      <c r="I20">
        <v>295</v>
      </c>
      <c r="J20" s="2">
        <f t="shared" si="10"/>
        <v>14.022370226705764</v>
      </c>
      <c r="K20" s="2">
        <v>309.02243902016704</v>
      </c>
      <c r="L20" s="2">
        <f t="shared" si="12"/>
        <v>309.02237022670579</v>
      </c>
      <c r="M20" s="2">
        <v>313.93003441815983</v>
      </c>
      <c r="N20" s="2">
        <f t="shared" si="1"/>
        <v>313.93003441815983</v>
      </c>
      <c r="O20" s="2">
        <f t="shared" si="7"/>
        <v>1.0699655818401652</v>
      </c>
      <c r="P20" s="8">
        <v>169.89496624250401</v>
      </c>
      <c r="Q20" s="1">
        <f>P20/(Abmessung!B$17*R20)</f>
        <v>19.558349232207711</v>
      </c>
      <c r="R20" s="2">
        <f t="shared" si="8"/>
        <v>11.236276464807027</v>
      </c>
      <c r="S20" s="1">
        <f t="shared" si="3"/>
        <v>4178.5644698843716</v>
      </c>
      <c r="T20" s="1">
        <f t="shared" si="4"/>
        <v>991.71422430188773</v>
      </c>
      <c r="U20" s="1">
        <f t="shared" si="5"/>
        <v>1007.1766128072331</v>
      </c>
      <c r="V20" s="7">
        <f t="shared" si="6"/>
        <v>1.1704536656936195</v>
      </c>
      <c r="Z20" s="4">
        <v>-144.24372570197801</v>
      </c>
      <c r="AA20" s="5">
        <v>10.528700058400901</v>
      </c>
      <c r="AB20" s="4">
        <v>-3.1256926142924198E-2</v>
      </c>
      <c r="AC20" s="4">
        <v>2.9456116190551199E-5</v>
      </c>
      <c r="AD20" s="6">
        <v>17554.453889016499</v>
      </c>
      <c r="AE20" s="6">
        <v>-125.692345063977</v>
      </c>
      <c r="AF20" s="6">
        <v>0.39362054142913999</v>
      </c>
      <c r="AG20" s="6">
        <v>-4.1079636190540202E-4</v>
      </c>
      <c r="AH20" s="6">
        <v>2.30640101199999</v>
      </c>
      <c r="AI20" s="6">
        <v>-3.7612753199999698E-3</v>
      </c>
      <c r="AJ20" s="6">
        <v>995.176197</v>
      </c>
      <c r="AK20" s="6">
        <v>3.9734999999999798E-2</v>
      </c>
      <c r="AM20" s="6">
        <v>-7.3107128370890097E-3</v>
      </c>
      <c r="AN20" s="6">
        <v>2.5528079661440501</v>
      </c>
      <c r="AO20" s="6">
        <v>1.58291033403489</v>
      </c>
    </row>
    <row r="21" spans="1:41" x14ac:dyDescent="0.45">
      <c r="A21">
        <v>4.3999999999999997E-2</v>
      </c>
      <c r="B21" s="1">
        <f t="shared" si="0"/>
        <v>159.72777171573989</v>
      </c>
      <c r="C21">
        <v>600</v>
      </c>
      <c r="D21" s="2">
        <f t="shared" si="9"/>
        <v>0.36588742533918756</v>
      </c>
      <c r="E21" s="1">
        <v>37</v>
      </c>
      <c r="F21" s="2">
        <v>1.87</v>
      </c>
      <c r="G21" s="8">
        <f t="shared" si="11"/>
        <v>1848.7349692307653</v>
      </c>
      <c r="H21">
        <v>315</v>
      </c>
      <c r="I21">
        <v>295</v>
      </c>
      <c r="J21" s="2">
        <f t="shared" si="10"/>
        <v>14.130878375730523</v>
      </c>
      <c r="K21" s="2">
        <v>309.13095015187491</v>
      </c>
      <c r="L21" s="2">
        <f t="shared" si="12"/>
        <v>309.1308783757305</v>
      </c>
      <c r="M21" s="2">
        <v>314.06894848166246</v>
      </c>
      <c r="N21" s="2">
        <f t="shared" si="1"/>
        <v>314.06894848166246</v>
      </c>
      <c r="O21" s="2">
        <f t="shared" si="7"/>
        <v>0.93105151833754007</v>
      </c>
      <c r="P21" s="8">
        <v>171.18016620541999</v>
      </c>
      <c r="Q21" s="1">
        <f>P21/(Abmessung!B$17*R21)</f>
        <v>19.76687800864536</v>
      </c>
      <c r="R21" s="2">
        <f t="shared" si="8"/>
        <v>11.201842525510475</v>
      </c>
      <c r="S21" s="1">
        <f t="shared" si="3"/>
        <v>4178.5639636754167</v>
      </c>
      <c r="T21" s="1">
        <f t="shared" si="4"/>
        <v>991.68728329784199</v>
      </c>
      <c r="U21" s="1">
        <f t="shared" si="5"/>
        <v>1007.1787686521423</v>
      </c>
      <c r="V21" s="7">
        <f t="shared" si="6"/>
        <v>1.1702495955728005</v>
      </c>
      <c r="Z21" s="4">
        <v>-144.24372570197801</v>
      </c>
      <c r="AA21" s="5">
        <v>10.528700058400901</v>
      </c>
      <c r="AB21" s="4">
        <v>-3.1256926142924198E-2</v>
      </c>
      <c r="AC21" s="4">
        <v>2.9456116190551199E-5</v>
      </c>
      <c r="AD21" s="6">
        <v>17554.453889016499</v>
      </c>
      <c r="AE21" s="6">
        <v>-125.692345063977</v>
      </c>
      <c r="AF21" s="6">
        <v>0.39362054142913999</v>
      </c>
      <c r="AG21" s="6">
        <v>-4.1079636190540202E-4</v>
      </c>
      <c r="AH21" s="6">
        <v>2.30640101199999</v>
      </c>
      <c r="AI21" s="6">
        <v>-3.7612753199999698E-3</v>
      </c>
      <c r="AJ21" s="6">
        <v>995.176197</v>
      </c>
      <c r="AK21" s="6">
        <v>3.9734999999999798E-2</v>
      </c>
      <c r="AM21" s="6">
        <v>-7.3107128370890097E-3</v>
      </c>
      <c r="AN21" s="6">
        <v>2.5528079661440501</v>
      </c>
      <c r="AO21" s="6">
        <v>1.58291033403489</v>
      </c>
    </row>
    <row r="22" spans="1:41" x14ac:dyDescent="0.45">
      <c r="A22">
        <v>0.05</v>
      </c>
      <c r="B22" s="1">
        <f t="shared" si="0"/>
        <v>181.51260909177589</v>
      </c>
      <c r="C22">
        <v>600</v>
      </c>
      <c r="D22" s="2">
        <f t="shared" si="9"/>
        <v>0.36588742533918756</v>
      </c>
      <c r="E22" s="1">
        <v>37</v>
      </c>
      <c r="F22" s="2">
        <v>1.87</v>
      </c>
      <c r="G22" s="8">
        <f t="shared" si="11"/>
        <v>2288.1199999999958</v>
      </c>
      <c r="H22">
        <v>315</v>
      </c>
      <c r="I22">
        <v>295</v>
      </c>
      <c r="J22" s="2">
        <f t="shared" si="10"/>
        <v>14.22868767265145</v>
      </c>
      <c r="K22" s="2">
        <v>309.22875486603687</v>
      </c>
      <c r="L22" s="2">
        <f t="shared" si="12"/>
        <v>309.22868767265146</v>
      </c>
      <c r="M22" s="2">
        <v>314.17513158191264</v>
      </c>
      <c r="N22" s="2">
        <f t="shared" si="1"/>
        <v>314.17513158191264</v>
      </c>
      <c r="O22" s="2">
        <f t="shared" si="7"/>
        <v>0.82486841808736244</v>
      </c>
      <c r="P22" s="8">
        <v>172.338259901892</v>
      </c>
      <c r="Q22" s="1">
        <f>P22/(Abmessung!B$17*R22)</f>
        <v>19.969588194247262</v>
      </c>
      <c r="R22" s="2">
        <f t="shared" si="8"/>
        <v>11.163148340977175</v>
      </c>
      <c r="S22" s="1">
        <f t="shared" si="3"/>
        <v>4178.5636623473029</v>
      </c>
      <c r="T22" s="1">
        <f t="shared" si="4"/>
        <v>991.66664454142096</v>
      </c>
      <c r="U22" s="1">
        <f t="shared" si="5"/>
        <v>1007.1807117873009</v>
      </c>
      <c r="V22" s="7">
        <f t="shared" si="6"/>
        <v>1.1700656603440218</v>
      </c>
      <c r="Z22" s="4">
        <v>-144.24372570197801</v>
      </c>
      <c r="AA22" s="5">
        <v>10.528700058400901</v>
      </c>
      <c r="AB22" s="4">
        <v>-3.1256926142924198E-2</v>
      </c>
      <c r="AC22" s="4">
        <v>2.9456116190551199E-5</v>
      </c>
      <c r="AD22" s="6">
        <v>17554.453889016499</v>
      </c>
      <c r="AE22" s="6">
        <v>-125.692345063977</v>
      </c>
      <c r="AF22" s="6">
        <v>0.39362054142913999</v>
      </c>
      <c r="AG22" s="6">
        <v>-4.1079636190540202E-4</v>
      </c>
      <c r="AH22" s="6">
        <v>2.30640101199999</v>
      </c>
      <c r="AI22" s="6">
        <v>-3.7612753199999698E-3</v>
      </c>
      <c r="AJ22" s="6">
        <v>995.176197</v>
      </c>
      <c r="AK22" s="6">
        <v>3.9734999999999798E-2</v>
      </c>
      <c r="AM22" s="6">
        <v>-7.3107128370890097E-3</v>
      </c>
      <c r="AN22" s="6">
        <v>2.5528079661440501</v>
      </c>
      <c r="AO22" s="6">
        <v>1.58291033403489</v>
      </c>
    </row>
    <row r="23" spans="1:41" x14ac:dyDescent="0.45">
      <c r="A23">
        <v>5.6000000000000001E-2</v>
      </c>
      <c r="B23" s="1">
        <f t="shared" si="0"/>
        <v>203.29746836082407</v>
      </c>
      <c r="C23">
        <v>600</v>
      </c>
      <c r="D23" s="2">
        <f t="shared" si="9"/>
        <v>0.36588742533918756</v>
      </c>
      <c r="E23" s="1">
        <v>37</v>
      </c>
      <c r="F23" s="2">
        <v>1.87</v>
      </c>
      <c r="G23" s="8">
        <f t="shared" si="11"/>
        <v>2772.4533846153799</v>
      </c>
      <c r="H23">
        <v>315</v>
      </c>
      <c r="I23">
        <v>295</v>
      </c>
      <c r="J23" s="2">
        <f t="shared" si="10"/>
        <v>14.318557685285134</v>
      </c>
      <c r="K23" s="2">
        <v>309.31861508578277</v>
      </c>
      <c r="L23" s="2">
        <f t="shared" si="12"/>
        <v>309.31855768528516</v>
      </c>
      <c r="M23" s="2">
        <v>314.25896428604079</v>
      </c>
      <c r="N23" s="2">
        <f t="shared" si="1"/>
        <v>314.25896428604079</v>
      </c>
      <c r="O23" s="2">
        <f t="shared" si="7"/>
        <v>0.74103571395920653</v>
      </c>
      <c r="P23" s="8">
        <v>173.40202704102401</v>
      </c>
      <c r="Q23" s="1">
        <f>P23/(Abmessung!B$17*R23)</f>
        <v>20.167120686642914</v>
      </c>
      <c r="R23" s="2">
        <f t="shared" si="8"/>
        <v>11.122037989272984</v>
      </c>
      <c r="S23" s="1">
        <f t="shared" si="3"/>
        <v>4178.5634757682446</v>
      </c>
      <c r="T23" s="1">
        <f t="shared" si="4"/>
        <v>991.65032218792169</v>
      </c>
      <c r="U23" s="1">
        <f t="shared" si="5"/>
        <v>1007.1824970852167</v>
      </c>
      <c r="V23" s="7">
        <f t="shared" si="6"/>
        <v>1.169896665830632</v>
      </c>
      <c r="Z23" s="4">
        <v>-144.24372570197801</v>
      </c>
      <c r="AA23" s="5">
        <v>10.528700058400901</v>
      </c>
      <c r="AB23" s="4">
        <v>-3.1256926142924198E-2</v>
      </c>
      <c r="AC23" s="4">
        <v>2.9456116190551199E-5</v>
      </c>
      <c r="AD23" s="6">
        <v>17554.453889016499</v>
      </c>
      <c r="AE23" s="6">
        <v>-125.692345063977</v>
      </c>
      <c r="AF23" s="6">
        <v>0.39362054142913999</v>
      </c>
      <c r="AG23" s="6">
        <v>-4.1079636190540202E-4</v>
      </c>
      <c r="AH23" s="6">
        <v>2.30640101199999</v>
      </c>
      <c r="AI23" s="6">
        <v>-3.7612753199999698E-3</v>
      </c>
      <c r="AJ23" s="6">
        <v>995.176197</v>
      </c>
      <c r="AK23" s="6">
        <v>3.9734999999999798E-2</v>
      </c>
      <c r="AM23" s="6">
        <v>-7.3107128370890097E-3</v>
      </c>
      <c r="AN23" s="6">
        <v>2.5528079661440501</v>
      </c>
      <c r="AO23" s="6">
        <v>1.58291033403489</v>
      </c>
    </row>
    <row r="24" spans="1:41" x14ac:dyDescent="0.45">
      <c r="A24">
        <v>6.2E-2</v>
      </c>
      <c r="B24" s="1">
        <f t="shared" si="0"/>
        <v>225.08234381900434</v>
      </c>
      <c r="C24">
        <v>600</v>
      </c>
      <c r="D24" s="2">
        <f t="shared" si="9"/>
        <v>0.36588742533918756</v>
      </c>
      <c r="E24" s="1">
        <v>37</v>
      </c>
      <c r="F24" s="2">
        <v>1.87</v>
      </c>
      <c r="G24" s="8">
        <f t="shared" si="11"/>
        <v>3301.7351230769173</v>
      </c>
      <c r="H24">
        <v>315</v>
      </c>
      <c r="I24">
        <v>295</v>
      </c>
      <c r="J24" s="2">
        <f t="shared" si="10"/>
        <v>14.402496032940855</v>
      </c>
      <c r="K24" s="2">
        <v>309.4025398082041</v>
      </c>
      <c r="L24" s="2">
        <f t="shared" si="12"/>
        <v>309.40249603294086</v>
      </c>
      <c r="M24" s="2">
        <v>314.32684340708988</v>
      </c>
      <c r="N24" s="2">
        <f t="shared" si="1"/>
        <v>314.32684340708988</v>
      </c>
      <c r="O24" s="2">
        <f t="shared" si="7"/>
        <v>0.67315659291011798</v>
      </c>
      <c r="P24" s="8">
        <v>174.39530331847601</v>
      </c>
      <c r="Q24" s="1">
        <f>P24/(Abmessung!B$17*R24)</f>
        <v>20.360712093790035</v>
      </c>
      <c r="R24" s="2">
        <f t="shared" si="8"/>
        <v>11.079391866201901</v>
      </c>
      <c r="S24" s="1">
        <f t="shared" si="3"/>
        <v>4178.5633573290961</v>
      </c>
      <c r="T24" s="1">
        <f t="shared" si="4"/>
        <v>991.63708806712089</v>
      </c>
      <c r="U24" s="1">
        <f t="shared" si="5"/>
        <v>1007.1841644596395</v>
      </c>
      <c r="V24" s="7">
        <f t="shared" si="6"/>
        <v>1.1697388338370414</v>
      </c>
      <c r="Z24" s="4">
        <v>-144.24372570197801</v>
      </c>
      <c r="AA24" s="5">
        <v>10.528700058400901</v>
      </c>
      <c r="AB24" s="4">
        <v>-3.1256926142924198E-2</v>
      </c>
      <c r="AC24" s="4">
        <v>2.9456116190551199E-5</v>
      </c>
      <c r="AD24" s="6">
        <v>17554.453889016499</v>
      </c>
      <c r="AE24" s="6">
        <v>-125.692345063977</v>
      </c>
      <c r="AF24" s="6">
        <v>0.39362054142913999</v>
      </c>
      <c r="AG24" s="6">
        <v>-4.1079636190540202E-4</v>
      </c>
      <c r="AH24" s="6">
        <v>2.30640101199999</v>
      </c>
      <c r="AI24" s="6">
        <v>-3.7612753199999698E-3</v>
      </c>
      <c r="AJ24" s="6">
        <v>995.176197</v>
      </c>
      <c r="AK24" s="6">
        <v>3.9734999999999798E-2</v>
      </c>
      <c r="AM24" s="6">
        <v>-7.3107128370890097E-3</v>
      </c>
      <c r="AN24" s="6">
        <v>2.5528079661440501</v>
      </c>
      <c r="AO24" s="6">
        <v>1.58291033403489</v>
      </c>
    </row>
    <row r="25" spans="1:41" x14ac:dyDescent="0.45">
      <c r="A25">
        <v>6.8000000000000005E-2</v>
      </c>
      <c r="B25" s="1">
        <f t="shared" si="0"/>
        <v>246.86723259069691</v>
      </c>
      <c r="C25">
        <v>600</v>
      </c>
      <c r="D25" s="2">
        <f t="shared" si="9"/>
        <v>0.36588742533918756</v>
      </c>
      <c r="E25" s="1">
        <v>37</v>
      </c>
      <c r="F25" s="2">
        <v>1.87</v>
      </c>
      <c r="G25" s="8">
        <f t="shared" si="11"/>
        <v>3875.9652153846091</v>
      </c>
      <c r="H25">
        <v>315</v>
      </c>
      <c r="I25">
        <v>295</v>
      </c>
      <c r="J25" s="2">
        <f t="shared" si="10"/>
        <v>14.481392875488563</v>
      </c>
      <c r="K25" s="2">
        <v>309.48142034238214</v>
      </c>
      <c r="L25" s="2">
        <f t="shared" si="12"/>
        <v>309.48139287548855</v>
      </c>
      <c r="M25" s="2">
        <v>314.38295469059443</v>
      </c>
      <c r="N25" s="2">
        <f t="shared" si="1"/>
        <v>314.38295469059443</v>
      </c>
      <c r="O25" s="2">
        <f t="shared" si="7"/>
        <v>0.61704530940556879</v>
      </c>
      <c r="P25" s="8">
        <v>175.32867534374</v>
      </c>
      <c r="Q25" s="1">
        <f>P25/(Abmessung!B$17*R25)</f>
        <v>20.549959343328535</v>
      </c>
      <c r="R25" s="2">
        <f t="shared" si="8"/>
        <v>11.036111663557568</v>
      </c>
      <c r="S25" s="1">
        <f t="shared" si="3"/>
        <v>4178.5632811729074</v>
      </c>
      <c r="T25" s="1">
        <f t="shared" si="4"/>
        <v>991.62613616638089</v>
      </c>
      <c r="U25" s="1">
        <f t="shared" si="5"/>
        <v>1007.1857316186522</v>
      </c>
      <c r="V25" s="7">
        <f t="shared" si="6"/>
        <v>1.1695904881338253</v>
      </c>
      <c r="Z25" s="4">
        <v>-144.24372570197801</v>
      </c>
      <c r="AA25" s="5">
        <v>10.528700058400901</v>
      </c>
      <c r="AB25" s="4">
        <v>-3.1256926142924198E-2</v>
      </c>
      <c r="AC25" s="4">
        <v>2.9456116190551199E-5</v>
      </c>
      <c r="AD25" s="6">
        <v>17554.453889016499</v>
      </c>
      <c r="AE25" s="6">
        <v>-125.692345063977</v>
      </c>
      <c r="AF25" s="6">
        <v>0.39362054142913999</v>
      </c>
      <c r="AG25" s="6">
        <v>-4.1079636190540202E-4</v>
      </c>
      <c r="AH25" s="6">
        <v>2.30640101199999</v>
      </c>
      <c r="AI25" s="6">
        <v>-3.7612753199999698E-3</v>
      </c>
      <c r="AJ25" s="6">
        <v>995.176197</v>
      </c>
      <c r="AK25" s="6">
        <v>3.9734999999999798E-2</v>
      </c>
      <c r="AM25" s="6">
        <v>-7.3107128370890097E-3</v>
      </c>
      <c r="AN25" s="6">
        <v>2.5528079661440501</v>
      </c>
      <c r="AO25" s="6">
        <v>1.58291033403489</v>
      </c>
    </row>
    <row r="26" spans="1:41" x14ac:dyDescent="0.45">
      <c r="A26">
        <v>7.3999999999999996E-2</v>
      </c>
      <c r="B26" s="1">
        <f t="shared" si="0"/>
        <v>268.65213143729989</v>
      </c>
      <c r="C26">
        <v>600</v>
      </c>
      <c r="D26" s="2">
        <f t="shared" si="9"/>
        <v>0.36588742533918756</v>
      </c>
      <c r="E26" s="1">
        <v>37</v>
      </c>
      <c r="F26" s="2">
        <v>1.87</v>
      </c>
      <c r="G26" s="8">
        <f t="shared" si="11"/>
        <v>4495.1436615384537</v>
      </c>
      <c r="H26">
        <v>315</v>
      </c>
      <c r="I26">
        <v>295</v>
      </c>
      <c r="J26" s="2">
        <f t="shared" si="10"/>
        <v>14.556486953511859</v>
      </c>
      <c r="K26" s="2">
        <v>309.55649591514992</v>
      </c>
      <c r="L26" s="2">
        <f t="shared" si="12"/>
        <v>309.55648695351186</v>
      </c>
      <c r="M26" s="2">
        <v>314.43011305803515</v>
      </c>
      <c r="N26" s="2">
        <f t="shared" si="1"/>
        <v>314.43011305803515</v>
      </c>
      <c r="O26" s="2">
        <f t="shared" si="7"/>
        <v>0.56988694196485312</v>
      </c>
      <c r="P26" s="8">
        <v>176.21683804409199</v>
      </c>
      <c r="Q26" s="1">
        <f>P26/(Abmessung!B$17*R26)</f>
        <v>20.736387816018389</v>
      </c>
      <c r="R26" s="2">
        <f t="shared" si="8"/>
        <v>10.992295608816313</v>
      </c>
      <c r="S26" s="1">
        <f t="shared" si="3"/>
        <v>4178.5632322214215</v>
      </c>
      <c r="T26" s="1">
        <f t="shared" si="4"/>
        <v>991.61692324847411</v>
      </c>
      <c r="U26" s="1">
        <f t="shared" si="5"/>
        <v>1007.1872231825942</v>
      </c>
      <c r="V26" s="7">
        <f t="shared" si="6"/>
        <v>1.1694492981843321</v>
      </c>
      <c r="Z26" s="4">
        <v>-144.24372570197801</v>
      </c>
      <c r="AA26" s="5">
        <v>10.528700058400901</v>
      </c>
      <c r="AB26" s="4">
        <v>-3.1256926142924198E-2</v>
      </c>
      <c r="AC26" s="4">
        <v>2.9456116190551199E-5</v>
      </c>
      <c r="AD26" s="6">
        <v>17554.453889016499</v>
      </c>
      <c r="AE26" s="6">
        <v>-125.692345063977</v>
      </c>
      <c r="AF26" s="6">
        <v>0.39362054142913999</v>
      </c>
      <c r="AG26" s="6">
        <v>-4.1079636190540202E-4</v>
      </c>
      <c r="AH26" s="6">
        <v>2.30640101199999</v>
      </c>
      <c r="AI26" s="6">
        <v>-3.7612753199999698E-3</v>
      </c>
      <c r="AJ26" s="6">
        <v>995.176197</v>
      </c>
      <c r="AK26" s="6">
        <v>3.9734999999999798E-2</v>
      </c>
      <c r="AM26" s="6">
        <v>-7.3107128370890097E-3</v>
      </c>
      <c r="AN26" s="6">
        <v>2.5528079661440501</v>
      </c>
      <c r="AO26" s="6">
        <v>1.58291033403489</v>
      </c>
    </row>
    <row r="27" spans="1:41" x14ac:dyDescent="0.45">
      <c r="A27">
        <v>8.0000000000000002E-3</v>
      </c>
      <c r="B27" s="1">
        <f t="shared" si="0"/>
        <v>29.008071600793162</v>
      </c>
      <c r="C27">
        <v>800</v>
      </c>
      <c r="D27" s="2">
        <f t="shared" si="9"/>
        <v>0.59234207507614411</v>
      </c>
      <c r="E27" s="1">
        <v>59.9</v>
      </c>
      <c r="F27" s="2">
        <v>3.09</v>
      </c>
      <c r="G27" s="8">
        <f t="shared" si="11"/>
        <v>156.34021538461522</v>
      </c>
      <c r="H27">
        <v>315</v>
      </c>
      <c r="I27">
        <v>295</v>
      </c>
      <c r="J27" s="2">
        <f t="shared" si="10"/>
        <v>12.185351977224439</v>
      </c>
      <c r="K27" s="2">
        <v>307.18504926008359</v>
      </c>
      <c r="L27" s="2">
        <f t="shared" si="12"/>
        <v>307.18535197722446</v>
      </c>
      <c r="M27" s="2">
        <v>307.82950400099912</v>
      </c>
      <c r="N27" s="2">
        <f t="shared" si="1"/>
        <v>307.82950399475641</v>
      </c>
      <c r="O27" s="2">
        <f t="shared" si="7"/>
        <v>7.1704959990008774</v>
      </c>
      <c r="P27" s="8">
        <v>239.71034231863501</v>
      </c>
      <c r="Q27" s="1">
        <f>P27/(Abmessung!B$17*R27)</f>
        <v>30.651752107889447</v>
      </c>
      <c r="R27" s="2">
        <f t="shared" si="8"/>
        <v>10.115924257344531</v>
      </c>
      <c r="S27" s="1">
        <f t="shared" si="3"/>
        <v>4178.7615205304764</v>
      </c>
      <c r="T27" s="1">
        <f t="shared" si="4"/>
        <v>992.82711365110276</v>
      </c>
      <c r="U27" s="1">
        <f t="shared" si="5"/>
        <v>1007.1401084661746</v>
      </c>
      <c r="V27" s="7">
        <f t="shared" si="6"/>
        <v>1.1739091300725306</v>
      </c>
      <c r="Z27" s="4">
        <v>-144.24372570197801</v>
      </c>
      <c r="AA27" s="5">
        <v>10.528700058400901</v>
      </c>
      <c r="AB27" s="4">
        <v>-3.1256926142924198E-2</v>
      </c>
      <c r="AC27" s="4">
        <v>2.9456116190551199E-5</v>
      </c>
      <c r="AD27" s="6">
        <v>17554.453889016499</v>
      </c>
      <c r="AE27" s="6">
        <v>-125.692345063977</v>
      </c>
      <c r="AF27" s="6">
        <v>0.39362054142913999</v>
      </c>
      <c r="AG27" s="6">
        <v>-4.1079636190540202E-4</v>
      </c>
      <c r="AH27" s="6">
        <v>2.30640101199999</v>
      </c>
      <c r="AI27" s="6">
        <v>-3.7612753199999698E-3</v>
      </c>
      <c r="AJ27" s="6">
        <v>995.176197</v>
      </c>
      <c r="AK27" s="6">
        <v>3.9734999999999798E-2</v>
      </c>
      <c r="AM27" s="6">
        <v>-7.3107128370890097E-3</v>
      </c>
      <c r="AN27" s="6">
        <v>2.5528079661440501</v>
      </c>
      <c r="AO27" s="6">
        <v>1.58291033403489</v>
      </c>
    </row>
    <row r="28" spans="1:41" x14ac:dyDescent="0.45">
      <c r="A28">
        <v>1.4E-2</v>
      </c>
      <c r="B28" s="1">
        <f t="shared" si="0"/>
        <v>50.787893055358964</v>
      </c>
      <c r="C28">
        <v>800</v>
      </c>
      <c r="D28" s="2">
        <f t="shared" si="9"/>
        <v>0.59234207507614411</v>
      </c>
      <c r="E28" s="1">
        <v>59.9</v>
      </c>
      <c r="F28" s="2">
        <v>3.09</v>
      </c>
      <c r="G28" s="8">
        <f t="shared" si="11"/>
        <v>326.03512307692239</v>
      </c>
      <c r="H28">
        <v>315</v>
      </c>
      <c r="I28">
        <v>295</v>
      </c>
      <c r="J28" s="2">
        <f t="shared" si="10"/>
        <v>13.494764225806142</v>
      </c>
      <c r="K28" s="2">
        <v>308.49441344743013</v>
      </c>
      <c r="L28" s="2">
        <f t="shared" si="12"/>
        <v>308.49476422580614</v>
      </c>
      <c r="M28" s="2">
        <v>310.47152920037553</v>
      </c>
      <c r="N28" s="2">
        <f t="shared" si="1"/>
        <v>310.47152920002424</v>
      </c>
      <c r="O28" s="2">
        <f t="shared" si="7"/>
        <v>4.528470799624472</v>
      </c>
      <c r="P28" s="8">
        <v>264.91909432541797</v>
      </c>
      <c r="Q28" s="1">
        <f>P28/(Abmessung!B$17*R28)</f>
        <v>33.11157884464609</v>
      </c>
      <c r="R28" s="2">
        <f t="shared" si="8"/>
        <v>10.349216531315948</v>
      </c>
      <c r="S28" s="1">
        <f t="shared" si="3"/>
        <v>4178.6274633628636</v>
      </c>
      <c r="T28" s="1">
        <f t="shared" si="4"/>
        <v>992.36248971903296</v>
      </c>
      <c r="U28" s="1">
        <f t="shared" si="5"/>
        <v>1007.1661222591667</v>
      </c>
      <c r="V28" s="7">
        <f t="shared" si="6"/>
        <v>1.1714466904711516</v>
      </c>
      <c r="Z28" s="4">
        <v>-144.24372570197801</v>
      </c>
      <c r="AA28" s="5">
        <v>10.528700058400901</v>
      </c>
      <c r="AB28" s="4">
        <v>-3.1256926142924198E-2</v>
      </c>
      <c r="AC28" s="4">
        <v>2.9456116190551199E-5</v>
      </c>
      <c r="AD28" s="6">
        <v>17554.453889016499</v>
      </c>
      <c r="AE28" s="6">
        <v>-125.692345063977</v>
      </c>
      <c r="AF28" s="6">
        <v>0.39362054142913999</v>
      </c>
      <c r="AG28" s="6">
        <v>-4.1079636190540202E-4</v>
      </c>
      <c r="AH28" s="6">
        <v>2.30640101199999</v>
      </c>
      <c r="AI28" s="6">
        <v>-3.7612753199999698E-3</v>
      </c>
      <c r="AJ28" s="6">
        <v>995.176197</v>
      </c>
      <c r="AK28" s="6">
        <v>3.9734999999999798E-2</v>
      </c>
      <c r="AM28" s="6">
        <v>-7.3107128370890097E-3</v>
      </c>
      <c r="AN28" s="6">
        <v>2.5528079661440501</v>
      </c>
      <c r="AO28" s="6">
        <v>1.58291033403489</v>
      </c>
    </row>
    <row r="29" spans="1:41" x14ac:dyDescent="0.45">
      <c r="A29">
        <v>0.02</v>
      </c>
      <c r="B29" s="1">
        <f t="shared" si="0"/>
        <v>72.570477095995429</v>
      </c>
      <c r="C29">
        <v>800</v>
      </c>
      <c r="D29" s="2">
        <f t="shared" si="9"/>
        <v>0.59234207507614411</v>
      </c>
      <c r="E29" s="1">
        <v>59.9</v>
      </c>
      <c r="F29" s="2">
        <v>3.09</v>
      </c>
      <c r="G29" s="8">
        <f t="shared" si="11"/>
        <v>540.67838461538327</v>
      </c>
      <c r="H29">
        <v>315</v>
      </c>
      <c r="I29">
        <v>295</v>
      </c>
      <c r="J29" s="2">
        <f t="shared" si="10"/>
        <v>14.101459200569403</v>
      </c>
      <c r="K29" s="2">
        <v>309.10109120850154</v>
      </c>
      <c r="L29" s="2">
        <f t="shared" si="12"/>
        <v>309.10145920056942</v>
      </c>
      <c r="M29" s="2">
        <v>311.6907165468723</v>
      </c>
      <c r="N29" s="2">
        <f t="shared" si="1"/>
        <v>311.69071654682045</v>
      </c>
      <c r="O29" s="2">
        <f t="shared" si="7"/>
        <v>3.3092834531277049</v>
      </c>
      <c r="P29" s="8">
        <v>276.56296457322497</v>
      </c>
      <c r="Q29" s="1">
        <f>P29/(Abmessung!B$17*R29)</f>
        <v>34.478064333051144</v>
      </c>
      <c r="R29" s="2">
        <f t="shared" si="8"/>
        <v>10.375887341243949</v>
      </c>
      <c r="S29" s="1">
        <f t="shared" si="3"/>
        <v>4178.5928658892153</v>
      </c>
      <c r="T29" s="1">
        <f t="shared" si="4"/>
        <v>992.13899206917426</v>
      </c>
      <c r="U29" s="1">
        <f t="shared" si="5"/>
        <v>1007.1781754295848</v>
      </c>
      <c r="V29" s="7">
        <f t="shared" si="6"/>
        <v>1.1703057494261961</v>
      </c>
      <c r="Z29" s="4">
        <v>-144.24372570197801</v>
      </c>
      <c r="AA29" s="5">
        <v>10.528700058400901</v>
      </c>
      <c r="AB29" s="4">
        <v>-3.1256926142924198E-2</v>
      </c>
      <c r="AC29" s="4">
        <v>2.9456116190551199E-5</v>
      </c>
      <c r="AD29" s="6">
        <v>17554.453889016499</v>
      </c>
      <c r="AE29" s="6">
        <v>-125.692345063977</v>
      </c>
      <c r="AF29" s="6">
        <v>0.39362054142913999</v>
      </c>
      <c r="AG29" s="6">
        <v>-4.1079636190540202E-4</v>
      </c>
      <c r="AH29" s="6">
        <v>2.30640101199999</v>
      </c>
      <c r="AI29" s="6">
        <v>-3.7612753199999698E-3</v>
      </c>
      <c r="AJ29" s="6">
        <v>995.176197</v>
      </c>
      <c r="AK29" s="6">
        <v>3.9734999999999798E-2</v>
      </c>
      <c r="AM29" s="6">
        <v>-7.3107128370890097E-3</v>
      </c>
      <c r="AN29" s="6">
        <v>2.5528079661440501</v>
      </c>
      <c r="AO29" s="6">
        <v>1.58291033403489</v>
      </c>
    </row>
    <row r="30" spans="1:41" x14ac:dyDescent="0.45">
      <c r="A30">
        <v>2.5999999999999999E-2</v>
      </c>
      <c r="B30" s="1">
        <f t="shared" si="0"/>
        <v>94.354112081062482</v>
      </c>
      <c r="C30">
        <v>800</v>
      </c>
      <c r="D30" s="2">
        <f t="shared" si="9"/>
        <v>0.59234207507614411</v>
      </c>
      <c r="E30" s="1">
        <v>59.9</v>
      </c>
      <c r="F30" s="2">
        <v>3.09</v>
      </c>
      <c r="G30" s="8">
        <f t="shared" si="11"/>
        <v>800.26999999999816</v>
      </c>
      <c r="H30">
        <v>315</v>
      </c>
      <c r="I30">
        <v>295</v>
      </c>
      <c r="J30" s="2">
        <f t="shared" si="10"/>
        <v>14.446599908673582</v>
      </c>
      <c r="K30" s="2">
        <v>309.44622671777023</v>
      </c>
      <c r="L30" s="2">
        <f t="shared" si="12"/>
        <v>309.44659990867359</v>
      </c>
      <c r="M30" s="2">
        <v>312.39351266796763</v>
      </c>
      <c r="N30" s="2">
        <f t="shared" si="1"/>
        <v>312.39351266795546</v>
      </c>
      <c r="O30" s="2">
        <f t="shared" si="7"/>
        <v>2.6064873320323727</v>
      </c>
      <c r="P30" s="8">
        <v>283.17677644015998</v>
      </c>
      <c r="Q30" s="1">
        <f>P30/(Abmessung!B$17*R30)</f>
        <v>35.319216393445146</v>
      </c>
      <c r="R30" s="2">
        <f t="shared" si="8"/>
        <v>10.371000984002604</v>
      </c>
      <c r="S30" s="1">
        <f t="shared" si="3"/>
        <v>4178.5794791967737</v>
      </c>
      <c r="T30" s="1">
        <f t="shared" si="4"/>
        <v>992.00763947188011</v>
      </c>
      <c r="U30" s="1">
        <f t="shared" si="5"/>
        <v>1007.1850324093152</v>
      </c>
      <c r="V30" s="7">
        <f t="shared" si="6"/>
        <v>1.1696566745896622</v>
      </c>
      <c r="Z30" s="4">
        <v>-144.24372570197801</v>
      </c>
      <c r="AA30" s="5">
        <v>10.528700058400901</v>
      </c>
      <c r="AB30" s="4">
        <v>-3.1256926142924198E-2</v>
      </c>
      <c r="AC30" s="4">
        <v>2.9456116190551199E-5</v>
      </c>
      <c r="AD30" s="6">
        <v>17554.453889016499</v>
      </c>
      <c r="AE30" s="6">
        <v>-125.692345063977</v>
      </c>
      <c r="AF30" s="6">
        <v>0.39362054142913999</v>
      </c>
      <c r="AG30" s="6">
        <v>-4.1079636190540202E-4</v>
      </c>
      <c r="AH30" s="6">
        <v>2.30640101199999</v>
      </c>
      <c r="AI30" s="6">
        <v>-3.7612753199999698E-3</v>
      </c>
      <c r="AJ30" s="6">
        <v>995.176197</v>
      </c>
      <c r="AK30" s="6">
        <v>3.9734999999999798E-2</v>
      </c>
      <c r="AM30" s="6">
        <v>-7.3107128370890097E-3</v>
      </c>
      <c r="AN30" s="6">
        <v>2.5528079661440501</v>
      </c>
      <c r="AO30" s="6">
        <v>1.58291033403489</v>
      </c>
    </row>
    <row r="31" spans="1:41" x14ac:dyDescent="0.45">
      <c r="A31">
        <v>3.2000000000000001E-2</v>
      </c>
      <c r="B31" s="1">
        <f t="shared" si="0"/>
        <v>116.1382590219809</v>
      </c>
      <c r="C31">
        <v>800</v>
      </c>
      <c r="D31" s="2">
        <f t="shared" si="9"/>
        <v>0.59234207507614411</v>
      </c>
      <c r="E31" s="1">
        <v>59.9</v>
      </c>
      <c r="F31" s="2">
        <v>3.09</v>
      </c>
      <c r="G31" s="8">
        <f t="shared" si="11"/>
        <v>1104.8099692307667</v>
      </c>
      <c r="H31">
        <v>315</v>
      </c>
      <c r="I31">
        <v>295</v>
      </c>
      <c r="J31" s="2">
        <f t="shared" si="10"/>
        <v>14.665612140680057</v>
      </c>
      <c r="K31" s="2">
        <v>309.66523984466232</v>
      </c>
      <c r="L31" s="2">
        <f t="shared" si="12"/>
        <v>309.66561214068008</v>
      </c>
      <c r="M31" s="2">
        <v>312.85086786079665</v>
      </c>
      <c r="N31" s="2">
        <f t="shared" si="1"/>
        <v>312.8508678607929</v>
      </c>
      <c r="O31" s="2">
        <f t="shared" si="7"/>
        <v>2.1491321392033456</v>
      </c>
      <c r="P31" s="8">
        <v>287.36978274358302</v>
      </c>
      <c r="Q31" s="1">
        <f>P31/(Abmessung!B$17*R31)</f>
        <v>35.871032959643053</v>
      </c>
      <c r="R31" s="2">
        <f t="shared" si="8"/>
        <v>10.362661644254981</v>
      </c>
      <c r="S31" s="1">
        <f t="shared" si="3"/>
        <v>4178.573083947339</v>
      </c>
      <c r="T31" s="1">
        <f t="shared" si="4"/>
        <v>991.92118919396466</v>
      </c>
      <c r="U31" s="1">
        <f t="shared" si="5"/>
        <v>1007.1893836526137</v>
      </c>
      <c r="V31" s="7">
        <f t="shared" si="6"/>
        <v>1.1692447902551946</v>
      </c>
      <c r="Z31" s="4">
        <v>-144.24372570197801</v>
      </c>
      <c r="AA31" s="5">
        <v>10.528700058400901</v>
      </c>
      <c r="AB31" s="4">
        <v>-3.1256926142924198E-2</v>
      </c>
      <c r="AC31" s="4">
        <v>2.9456116190551199E-5</v>
      </c>
      <c r="AD31" s="6">
        <v>17554.453889016499</v>
      </c>
      <c r="AE31" s="6">
        <v>-125.692345063977</v>
      </c>
      <c r="AF31" s="6">
        <v>0.39362054142913999</v>
      </c>
      <c r="AG31" s="6">
        <v>-4.1079636190540202E-4</v>
      </c>
      <c r="AH31" s="6">
        <v>2.30640101199999</v>
      </c>
      <c r="AI31" s="6">
        <v>-3.7612753199999698E-3</v>
      </c>
      <c r="AJ31" s="6">
        <v>995.176197</v>
      </c>
      <c r="AK31" s="6">
        <v>3.9734999999999798E-2</v>
      </c>
      <c r="AM31" s="6">
        <v>-7.3107128370890097E-3</v>
      </c>
      <c r="AN31" s="6">
        <v>2.5528079661440501</v>
      </c>
      <c r="AO31" s="6">
        <v>1.58291033403489</v>
      </c>
    </row>
    <row r="32" spans="1:41" x14ac:dyDescent="0.45">
      <c r="A32">
        <v>3.7999999999999999E-2</v>
      </c>
      <c r="B32" s="1">
        <f t="shared" si="0"/>
        <v>137.9226939369963</v>
      </c>
      <c r="C32">
        <v>800</v>
      </c>
      <c r="D32" s="2">
        <f t="shared" si="9"/>
        <v>0.59234207507614411</v>
      </c>
      <c r="E32" s="1">
        <v>59.9</v>
      </c>
      <c r="F32" s="2">
        <v>3.09</v>
      </c>
      <c r="G32" s="8">
        <f t="shared" si="11"/>
        <v>1454.2982923076893</v>
      </c>
      <c r="H32">
        <v>315</v>
      </c>
      <c r="I32">
        <v>295</v>
      </c>
      <c r="J32" s="2">
        <f t="shared" si="10"/>
        <v>14.814089293863265</v>
      </c>
      <c r="K32" s="2">
        <v>309.81372145444084</v>
      </c>
      <c r="L32" s="2">
        <f t="shared" si="12"/>
        <v>309.81408929386328</v>
      </c>
      <c r="M32" s="2">
        <v>313.1723115552968</v>
      </c>
      <c r="N32" s="2">
        <f t="shared" si="1"/>
        <v>313.17231155529544</v>
      </c>
      <c r="O32" s="2">
        <f t="shared" si="7"/>
        <v>1.8276884447031989</v>
      </c>
      <c r="P32" s="8">
        <v>290.21068859165501</v>
      </c>
      <c r="Q32" s="1">
        <f>P32/(Abmessung!B$17*R32)</f>
        <v>36.246653111518569</v>
      </c>
      <c r="R32" s="2">
        <f t="shared" si="8"/>
        <v>10.356657008728055</v>
      </c>
      <c r="S32" s="1">
        <f t="shared" si="3"/>
        <v>4178.5696058418334</v>
      </c>
      <c r="T32" s="1">
        <f t="shared" si="4"/>
        <v>991.85997673806196</v>
      </c>
      <c r="U32" s="1">
        <f t="shared" si="5"/>
        <v>1007.192333610996</v>
      </c>
      <c r="V32" s="7">
        <f t="shared" si="6"/>
        <v>1.1689655501480276</v>
      </c>
      <c r="Z32" s="4">
        <v>-144.24372570197801</v>
      </c>
      <c r="AA32" s="5">
        <v>10.528700058400901</v>
      </c>
      <c r="AB32" s="4">
        <v>-3.1256926142924198E-2</v>
      </c>
      <c r="AC32" s="4">
        <v>2.9456116190551199E-5</v>
      </c>
      <c r="AD32" s="6">
        <v>17554.453889016499</v>
      </c>
      <c r="AE32" s="6">
        <v>-125.692345063977</v>
      </c>
      <c r="AF32" s="6">
        <v>0.39362054142913999</v>
      </c>
      <c r="AG32" s="6">
        <v>-4.1079636190540202E-4</v>
      </c>
      <c r="AH32" s="6">
        <v>2.30640101199999</v>
      </c>
      <c r="AI32" s="6">
        <v>-3.7612753199999698E-3</v>
      </c>
      <c r="AJ32" s="6">
        <v>995.176197</v>
      </c>
      <c r="AK32" s="6">
        <v>3.9734999999999798E-2</v>
      </c>
      <c r="AM32" s="6">
        <v>-7.3107128370890097E-3</v>
      </c>
      <c r="AN32" s="6">
        <v>2.5528079661440501</v>
      </c>
      <c r="AO32" s="6">
        <v>1.58291033403489</v>
      </c>
    </row>
    <row r="33" spans="1:41" x14ac:dyDescent="0.45">
      <c r="A33">
        <v>4.3999999999999997E-2</v>
      </c>
      <c r="B33" s="1">
        <f t="shared" si="0"/>
        <v>159.70730701400936</v>
      </c>
      <c r="C33">
        <v>800</v>
      </c>
      <c r="D33" s="2">
        <f t="shared" si="9"/>
        <v>0.59234207507614411</v>
      </c>
      <c r="E33" s="1">
        <v>59.9</v>
      </c>
      <c r="F33" s="2">
        <v>3.09</v>
      </c>
      <c r="G33" s="8">
        <f t="shared" si="11"/>
        <v>1848.7349692307653</v>
      </c>
      <c r="H33">
        <v>315</v>
      </c>
      <c r="I33">
        <v>295</v>
      </c>
      <c r="J33" s="2">
        <f t="shared" si="10"/>
        <v>14.919088840150296</v>
      </c>
      <c r="K33" s="2">
        <v>309.91872773750981</v>
      </c>
      <c r="L33" s="2">
        <f t="shared" si="12"/>
        <v>309.91908884015032</v>
      </c>
      <c r="M33" s="2">
        <v>313.41061844453213</v>
      </c>
      <c r="N33" s="2">
        <f t="shared" si="1"/>
        <v>313.41061844453156</v>
      </c>
      <c r="O33" s="2">
        <f t="shared" si="7"/>
        <v>1.5893815554678667</v>
      </c>
      <c r="P33" s="8">
        <v>292.21887984096298</v>
      </c>
      <c r="Q33" s="1">
        <f>P33/(Abmessung!B$17*R33)</f>
        <v>36.506948317915338</v>
      </c>
      <c r="R33" s="2">
        <f t="shared" si="8"/>
        <v>10.353968563626012</v>
      </c>
      <c r="S33" s="1">
        <f t="shared" si="3"/>
        <v>4178.5675411631019</v>
      </c>
      <c r="T33" s="1">
        <f t="shared" si="4"/>
        <v>991.81435691045306</v>
      </c>
      <c r="U33" s="1">
        <f t="shared" si="5"/>
        <v>1007.194419823325</v>
      </c>
      <c r="V33" s="7">
        <f t="shared" si="6"/>
        <v>1.1687680713775515</v>
      </c>
      <c r="Z33" s="4">
        <v>-144.24372570197801</v>
      </c>
      <c r="AA33" s="5">
        <v>10.528700058400901</v>
      </c>
      <c r="AB33" s="4">
        <v>-3.1256926142924198E-2</v>
      </c>
      <c r="AC33" s="4">
        <v>2.9456116190551199E-5</v>
      </c>
      <c r="AD33" s="6">
        <v>17554.453889016499</v>
      </c>
      <c r="AE33" s="6">
        <v>-125.692345063977</v>
      </c>
      <c r="AF33" s="6">
        <v>0.39362054142913999</v>
      </c>
      <c r="AG33" s="6">
        <v>-4.1079636190540202E-4</v>
      </c>
      <c r="AH33" s="6">
        <v>2.30640101199999</v>
      </c>
      <c r="AI33" s="6">
        <v>-3.7612753199999698E-3</v>
      </c>
      <c r="AJ33" s="6">
        <v>995.176197</v>
      </c>
      <c r="AK33" s="6">
        <v>3.9734999999999798E-2</v>
      </c>
      <c r="AM33" s="6">
        <v>-7.3107128370890097E-3</v>
      </c>
      <c r="AN33" s="6">
        <v>2.5528079661440501</v>
      </c>
      <c r="AO33" s="6">
        <v>1.58291033403489</v>
      </c>
    </row>
    <row r="34" spans="1:41" x14ac:dyDescent="0.45">
      <c r="A34">
        <v>0.05</v>
      </c>
      <c r="B34" s="1">
        <f t="shared" ref="B34:B65" si="13">A34/T34*3600*1000</f>
        <v>181.49203777697855</v>
      </c>
      <c r="C34">
        <v>800</v>
      </c>
      <c r="D34" s="2">
        <f t="shared" si="9"/>
        <v>0.59234207507614411</v>
      </c>
      <c r="E34" s="1">
        <v>59.9</v>
      </c>
      <c r="F34" s="2">
        <v>3.09</v>
      </c>
      <c r="G34" s="8">
        <f t="shared" si="11"/>
        <v>2288.1199999999958</v>
      </c>
      <c r="H34">
        <v>315</v>
      </c>
      <c r="I34">
        <v>295</v>
      </c>
      <c r="J34" s="2">
        <f t="shared" si="10"/>
        <v>14.995458719520816</v>
      </c>
      <c r="K34" s="2">
        <v>309.99510585488827</v>
      </c>
      <c r="L34" s="2">
        <f t="shared" si="12"/>
        <v>309.9954587195208</v>
      </c>
      <c r="M34" s="2">
        <v>313.59435481562309</v>
      </c>
      <c r="N34" s="2">
        <f t="shared" si="1"/>
        <v>313.59435481562286</v>
      </c>
      <c r="O34" s="2">
        <f t="shared" si="7"/>
        <v>1.4056451843769082</v>
      </c>
      <c r="P34" s="8">
        <v>293.679075373128</v>
      </c>
      <c r="Q34" s="1">
        <f>P34/(Abmessung!B$17*R34)</f>
        <v>36.688075193645048</v>
      </c>
      <c r="R34" s="2">
        <f t="shared" si="8"/>
        <v>10.35433419452211</v>
      </c>
      <c r="S34" s="1">
        <f t="shared" si="3"/>
        <v>4178.5662361623281</v>
      </c>
      <c r="T34" s="1">
        <f t="shared" si="4"/>
        <v>991.7790455424165</v>
      </c>
      <c r="U34" s="1">
        <f t="shared" si="5"/>
        <v>1007.195937265572</v>
      </c>
      <c r="V34" s="7">
        <f t="shared" si="6"/>
        <v>1.1686244318136096</v>
      </c>
      <c r="Z34" s="4">
        <v>-144.24372570197801</v>
      </c>
      <c r="AA34" s="5">
        <v>10.528700058400901</v>
      </c>
      <c r="AB34" s="4">
        <v>-3.1256926142924198E-2</v>
      </c>
      <c r="AC34" s="4">
        <v>2.9456116190551199E-5</v>
      </c>
      <c r="AD34" s="6">
        <v>17554.453889016499</v>
      </c>
      <c r="AE34" s="6">
        <v>-125.692345063977</v>
      </c>
      <c r="AF34" s="6">
        <v>0.39362054142913999</v>
      </c>
      <c r="AG34" s="6">
        <v>-4.1079636190540202E-4</v>
      </c>
      <c r="AH34" s="6">
        <v>2.30640101199999</v>
      </c>
      <c r="AI34" s="6">
        <v>-3.7612753199999698E-3</v>
      </c>
      <c r="AJ34" s="6">
        <v>995.176197</v>
      </c>
      <c r="AK34" s="6">
        <v>3.9734999999999798E-2</v>
      </c>
      <c r="AM34" s="6">
        <v>-7.3107128370890097E-3</v>
      </c>
      <c r="AN34" s="6">
        <v>2.5528079661440501</v>
      </c>
      <c r="AO34" s="6">
        <v>1.58291033403489</v>
      </c>
    </row>
    <row r="35" spans="1:41" x14ac:dyDescent="0.45">
      <c r="A35">
        <v>5.6000000000000001E-2</v>
      </c>
      <c r="B35" s="1">
        <f t="shared" si="13"/>
        <v>203.27685042030492</v>
      </c>
      <c r="C35">
        <v>800</v>
      </c>
      <c r="D35" s="2">
        <f t="shared" si="9"/>
        <v>0.59234207507614411</v>
      </c>
      <c r="E35" s="1">
        <v>59.9</v>
      </c>
      <c r="F35" s="2">
        <v>3.09</v>
      </c>
      <c r="G35" s="8">
        <f t="shared" si="11"/>
        <v>2772.4533846153799</v>
      </c>
      <c r="H35">
        <v>315</v>
      </c>
      <c r="I35">
        <v>295</v>
      </c>
      <c r="J35" s="2">
        <f t="shared" si="10"/>
        <v>15.051950952471799</v>
      </c>
      <c r="K35" s="2">
        <v>310.05160737405976</v>
      </c>
      <c r="L35" s="2">
        <f t="shared" si="12"/>
        <v>310.05195095247177</v>
      </c>
      <c r="M35" s="2">
        <v>313.74034443838616</v>
      </c>
      <c r="N35" s="2">
        <f t="shared" ref="N35:N66" si="14">H35-P35/(S35*A35)</f>
        <v>313.74034443838605</v>
      </c>
      <c r="O35" s="2">
        <f t="shared" si="7"/>
        <v>1.2596555616138403</v>
      </c>
      <c r="P35" s="8">
        <v>294.75897416368002</v>
      </c>
      <c r="Q35" s="1">
        <f>P35/(Abmessung!B$17*R35)</f>
        <v>36.812419639642329</v>
      </c>
      <c r="R35" s="2">
        <f t="shared" si="8"/>
        <v>10.357305197298381</v>
      </c>
      <c r="S35" s="1">
        <f t="shared" ref="S35:S66" si="15">((AD35 + AE35*H35 +AF35*H35^2 +  AG35*H35^3)+(AD35 + AE35*M35 + AF35*M35^2 +  AG35*M35^3))/2</f>
        <v>4178.5653717287714</v>
      </c>
      <c r="T35" s="1">
        <f t="shared" ref="T35:T66" si="16">((Z35 + AA35*H35 + AB35*H35^2 +  AC35*H35^3)+(Z35 + AA35*M35 + AB35*M35^2 +  AC35*M35^3))/2</f>
        <v>991.75090318037792</v>
      </c>
      <c r="U35" s="1">
        <f t="shared" ref="U35:U66" si="17">((AJ35 + AK35*I35)+(AJ35 + AK35*K35))/2</f>
        <v>1007.197059809504</v>
      </c>
      <c r="V35" s="7">
        <f t="shared" ref="V35:V66" si="18">((AH35 + AI35*I35)+(AH35 + AI35*K35))/2</f>
        <v>1.1685181729288088</v>
      </c>
      <c r="Z35" s="4">
        <v>-144.24372570197801</v>
      </c>
      <c r="AA35" s="5">
        <v>10.528700058400901</v>
      </c>
      <c r="AB35" s="4">
        <v>-3.1256926142924198E-2</v>
      </c>
      <c r="AC35" s="4">
        <v>2.9456116190551199E-5</v>
      </c>
      <c r="AD35" s="6">
        <v>17554.453889016499</v>
      </c>
      <c r="AE35" s="6">
        <v>-125.692345063977</v>
      </c>
      <c r="AF35" s="6">
        <v>0.39362054142913999</v>
      </c>
      <c r="AG35" s="6">
        <v>-4.1079636190540202E-4</v>
      </c>
      <c r="AH35" s="6">
        <v>2.30640101199999</v>
      </c>
      <c r="AI35" s="6">
        <v>-3.7612753199999698E-3</v>
      </c>
      <c r="AJ35" s="6">
        <v>995.176197</v>
      </c>
      <c r="AK35" s="6">
        <v>3.9734999999999798E-2</v>
      </c>
      <c r="AM35" s="6">
        <v>-7.3107128370890097E-3</v>
      </c>
      <c r="AN35" s="6">
        <v>2.5528079661440501</v>
      </c>
      <c r="AO35" s="6">
        <v>1.58291033403489</v>
      </c>
    </row>
    <row r="36" spans="1:41" x14ac:dyDescent="0.45">
      <c r="A36">
        <v>6.2E-2</v>
      </c>
      <c r="B36" s="1">
        <f t="shared" si="13"/>
        <v>225.06172251355136</v>
      </c>
      <c r="C36">
        <v>800</v>
      </c>
      <c r="D36" s="2">
        <f t="shared" si="9"/>
        <v>0.59234207507614411</v>
      </c>
      <c r="E36" s="1">
        <v>59.9</v>
      </c>
      <c r="F36" s="2">
        <v>3.09</v>
      </c>
      <c r="G36" s="8">
        <f t="shared" si="11"/>
        <v>3301.7351230769173</v>
      </c>
      <c r="H36">
        <v>315</v>
      </c>
      <c r="I36">
        <v>295</v>
      </c>
      <c r="J36" s="2">
        <f t="shared" si="10"/>
        <v>15.094022078774131</v>
      </c>
      <c r="K36" s="2">
        <v>310.09368857582371</v>
      </c>
      <c r="L36" s="2">
        <f t="shared" si="12"/>
        <v>310.09402207877412</v>
      </c>
      <c r="M36" s="2">
        <v>313.85914266114389</v>
      </c>
      <c r="N36" s="2">
        <f t="shared" si="14"/>
        <v>313.85914266114384</v>
      </c>
      <c r="O36" s="2">
        <f t="shared" si="7"/>
        <v>1.1408573388561081</v>
      </c>
      <c r="P36" s="8">
        <v>295.56307016538301</v>
      </c>
      <c r="Q36" s="1">
        <f>P36/(Abmessung!B$17*R36)</f>
        <v>36.894391442135785</v>
      </c>
      <c r="R36" s="2">
        <f t="shared" si="8"/>
        <v>10.362485105679278</v>
      </c>
      <c r="S36" s="1">
        <f t="shared" si="15"/>
        <v>4178.5647781076168</v>
      </c>
      <c r="T36" s="1">
        <f t="shared" si="16"/>
        <v>991.72794692602929</v>
      </c>
      <c r="U36" s="1">
        <f t="shared" si="17"/>
        <v>1007.1978958577802</v>
      </c>
      <c r="V36" s="7">
        <f t="shared" si="18"/>
        <v>1.1684390334359933</v>
      </c>
      <c r="Z36" s="4">
        <v>-144.24372570197801</v>
      </c>
      <c r="AA36" s="5">
        <v>10.528700058400901</v>
      </c>
      <c r="AB36" s="4">
        <v>-3.1256926142924198E-2</v>
      </c>
      <c r="AC36" s="4">
        <v>2.9456116190551199E-5</v>
      </c>
      <c r="AD36" s="6">
        <v>17554.453889016499</v>
      </c>
      <c r="AE36" s="6">
        <v>-125.692345063977</v>
      </c>
      <c r="AF36" s="6">
        <v>0.39362054142913999</v>
      </c>
      <c r="AG36" s="6">
        <v>-4.1079636190540202E-4</v>
      </c>
      <c r="AH36" s="6">
        <v>2.30640101199999</v>
      </c>
      <c r="AI36" s="6">
        <v>-3.7612753199999698E-3</v>
      </c>
      <c r="AJ36" s="6">
        <v>995.176197</v>
      </c>
      <c r="AK36" s="6">
        <v>3.9734999999999798E-2</v>
      </c>
      <c r="AM36" s="6">
        <v>-7.3107128370890097E-3</v>
      </c>
      <c r="AN36" s="6">
        <v>2.5528079661440501</v>
      </c>
      <c r="AO36" s="6">
        <v>1.58291033403489</v>
      </c>
    </row>
    <row r="37" spans="1:41" x14ac:dyDescent="0.45">
      <c r="A37">
        <v>6.8000000000000005E-2</v>
      </c>
      <c r="B37" s="1">
        <f t="shared" si="13"/>
        <v>246.84663891486085</v>
      </c>
      <c r="C37">
        <v>800</v>
      </c>
      <c r="D37" s="2">
        <f t="shared" si="9"/>
        <v>0.59234207507614411</v>
      </c>
      <c r="E37" s="1">
        <v>59.9</v>
      </c>
      <c r="F37" s="2">
        <v>3.09</v>
      </c>
      <c r="G37" s="8">
        <f t="shared" si="11"/>
        <v>3875.9652153846091</v>
      </c>
      <c r="H37">
        <v>315</v>
      </c>
      <c r="I37">
        <v>295</v>
      </c>
      <c r="J37" s="2">
        <f t="shared" si="10"/>
        <v>15.125366559823512</v>
      </c>
      <c r="K37" s="2">
        <v>310.12504369389876</v>
      </c>
      <c r="L37" s="2">
        <f t="shared" si="12"/>
        <v>310.12536655982353</v>
      </c>
      <c r="M37" s="2">
        <v>313.95769831728376</v>
      </c>
      <c r="N37" s="2">
        <f t="shared" si="14"/>
        <v>313.9576983172837</v>
      </c>
      <c r="O37" s="2">
        <f t="shared" si="7"/>
        <v>1.0423016827162428</v>
      </c>
      <c r="P37" s="8">
        <v>296.16207705211298</v>
      </c>
      <c r="Q37" s="1">
        <f>P37/(Abmessung!B$17*R37)</f>
        <v>36.944325260287947</v>
      </c>
      <c r="R37" s="2">
        <f t="shared" si="8"/>
        <v>10.369452092906139</v>
      </c>
      <c r="S37" s="1">
        <f t="shared" si="15"/>
        <v>4178.5643588148914</v>
      </c>
      <c r="T37" s="1">
        <f t="shared" si="16"/>
        <v>991.70886456523021</v>
      </c>
      <c r="U37" s="1">
        <f t="shared" si="17"/>
        <v>1007.1985188055885</v>
      </c>
      <c r="V37" s="7">
        <f t="shared" si="18"/>
        <v>1.1683800658201076</v>
      </c>
      <c r="Z37" s="4">
        <v>-144.24372570197801</v>
      </c>
      <c r="AA37" s="5">
        <v>10.528700058400901</v>
      </c>
      <c r="AB37" s="4">
        <v>-3.1256926142924198E-2</v>
      </c>
      <c r="AC37" s="4">
        <v>2.9456116190551199E-5</v>
      </c>
      <c r="AD37" s="6">
        <v>17554.453889016499</v>
      </c>
      <c r="AE37" s="6">
        <v>-125.692345063977</v>
      </c>
      <c r="AF37" s="6">
        <v>0.39362054142913999</v>
      </c>
      <c r="AG37" s="6">
        <v>-4.1079636190540202E-4</v>
      </c>
      <c r="AH37" s="6">
        <v>2.30640101199999</v>
      </c>
      <c r="AI37" s="6">
        <v>-3.7612753199999698E-3</v>
      </c>
      <c r="AJ37" s="6">
        <v>995.176197</v>
      </c>
      <c r="AK37" s="6">
        <v>3.9734999999999798E-2</v>
      </c>
      <c r="AM37" s="6">
        <v>-7.3107128370890097E-3</v>
      </c>
      <c r="AN37" s="6">
        <v>2.5528079661440501</v>
      </c>
      <c r="AO37" s="6">
        <v>1.58291033403489</v>
      </c>
    </row>
    <row r="38" spans="1:41" x14ac:dyDescent="0.45">
      <c r="A38">
        <v>7.3999999999999996E-2</v>
      </c>
      <c r="B38" s="1">
        <f t="shared" si="13"/>
        <v>268.6315892247805</v>
      </c>
      <c r="C38">
        <v>800</v>
      </c>
      <c r="D38" s="2">
        <f t="shared" si="9"/>
        <v>0.59234207507614411</v>
      </c>
      <c r="E38" s="1">
        <v>59.9</v>
      </c>
      <c r="F38" s="2">
        <v>3.09</v>
      </c>
      <c r="G38" s="8">
        <f t="shared" si="11"/>
        <v>4495.1436615384537</v>
      </c>
      <c r="H38">
        <v>315</v>
      </c>
      <c r="I38">
        <v>295</v>
      </c>
      <c r="J38" s="2">
        <f t="shared" si="10"/>
        <v>15.148515334465932</v>
      </c>
      <c r="K38" s="2">
        <v>310.14820351378972</v>
      </c>
      <c r="L38" s="2">
        <f t="shared" si="12"/>
        <v>310.14851533446591</v>
      </c>
      <c r="M38" s="2">
        <v>314.0407786554664</v>
      </c>
      <c r="N38" s="2">
        <f t="shared" si="14"/>
        <v>314.04077865546634</v>
      </c>
      <c r="O38" s="2">
        <f t="shared" si="7"/>
        <v>0.95922134453360286</v>
      </c>
      <c r="P38" s="8">
        <v>296.60441956775298</v>
      </c>
      <c r="Q38" s="1">
        <f>P38/(Abmessung!B$17*R38)</f>
        <v>36.969475368592832</v>
      </c>
      <c r="R38" s="2">
        <f t="shared" si="8"/>
        <v>10.377874914723451</v>
      </c>
      <c r="S38" s="1">
        <f t="shared" si="15"/>
        <v>4178.5640559795811</v>
      </c>
      <c r="T38" s="1">
        <f t="shared" si="16"/>
        <v>991.69275202808262</v>
      </c>
      <c r="U38" s="1">
        <f t="shared" si="17"/>
        <v>1007.1989789333102</v>
      </c>
      <c r="V38" s="7">
        <f t="shared" si="18"/>
        <v>1.1683365105906218</v>
      </c>
      <c r="Z38" s="4">
        <v>-144.24372570197801</v>
      </c>
      <c r="AA38" s="5">
        <v>10.528700058400901</v>
      </c>
      <c r="AB38" s="4">
        <v>-3.1256926142924198E-2</v>
      </c>
      <c r="AC38" s="4">
        <v>2.9456116190551199E-5</v>
      </c>
      <c r="AD38" s="6">
        <v>17554.453889016499</v>
      </c>
      <c r="AE38" s="6">
        <v>-125.692345063977</v>
      </c>
      <c r="AF38" s="6">
        <v>0.39362054142913999</v>
      </c>
      <c r="AG38" s="6">
        <v>-4.1079636190540202E-4</v>
      </c>
      <c r="AH38" s="6">
        <v>2.30640101199999</v>
      </c>
      <c r="AI38" s="6">
        <v>-3.7612753199999698E-3</v>
      </c>
      <c r="AJ38" s="6">
        <v>995.176197</v>
      </c>
      <c r="AK38" s="6">
        <v>3.9734999999999798E-2</v>
      </c>
      <c r="AM38" s="6">
        <v>-7.3107128370890097E-3</v>
      </c>
      <c r="AN38" s="6">
        <v>2.5528079661440501</v>
      </c>
      <c r="AO38" s="6">
        <v>1.58291033403489</v>
      </c>
    </row>
    <row r="39" spans="1:41" x14ac:dyDescent="0.45">
      <c r="A39">
        <v>8.0000000000000002E-3</v>
      </c>
      <c r="B39" s="1">
        <f t="shared" si="13"/>
        <v>28.996510388033631</v>
      </c>
      <c r="C39">
        <v>1000</v>
      </c>
      <c r="D39" s="2">
        <f t="shared" si="9"/>
        <v>0.81385230014635501</v>
      </c>
      <c r="E39" s="1">
        <v>82.3</v>
      </c>
      <c r="F39" s="2">
        <v>4.5</v>
      </c>
      <c r="G39" s="8">
        <f t="shared" si="11"/>
        <v>156.34021538461522</v>
      </c>
      <c r="H39">
        <v>315</v>
      </c>
      <c r="I39">
        <v>295</v>
      </c>
      <c r="J39" s="2">
        <f t="shared" si="10"/>
        <v>11.817684134404306</v>
      </c>
      <c r="K39" s="2">
        <v>306.81743444530633</v>
      </c>
      <c r="L39" s="2">
        <f t="shared" si="12"/>
        <v>306.81768413440432</v>
      </c>
      <c r="M39" s="2">
        <v>305.44022623903999</v>
      </c>
      <c r="N39" s="2">
        <f t="shared" si="14"/>
        <v>305.440226206712</v>
      </c>
      <c r="O39" s="2">
        <f t="shared" si="7"/>
        <v>9.5597737609600131</v>
      </c>
      <c r="P39" s="8">
        <v>319.5998955503</v>
      </c>
      <c r="Q39" s="1">
        <f>P39/(Abmessung!B$17*R39)</f>
        <v>44.617703742878035</v>
      </c>
      <c r="R39" s="2">
        <f t="shared" si="8"/>
        <v>9.2655992968972978</v>
      </c>
      <c r="S39" s="1">
        <f t="shared" si="15"/>
        <v>4178.9678090329589</v>
      </c>
      <c r="T39" s="1">
        <f t="shared" si="16"/>
        <v>993.22296423245723</v>
      </c>
      <c r="U39" s="1">
        <f t="shared" si="17"/>
        <v>1007.1328048788421</v>
      </c>
      <c r="V39" s="7">
        <f t="shared" si="18"/>
        <v>1.1746004803375749</v>
      </c>
      <c r="Z39" s="4">
        <v>-144.24372570197801</v>
      </c>
      <c r="AA39" s="5">
        <v>10.528700058400901</v>
      </c>
      <c r="AB39" s="4">
        <v>-3.1256926142924198E-2</v>
      </c>
      <c r="AC39" s="4">
        <v>2.9456116190551199E-5</v>
      </c>
      <c r="AD39" s="6">
        <v>17554.453889016499</v>
      </c>
      <c r="AE39" s="6">
        <v>-125.692345063977</v>
      </c>
      <c r="AF39" s="6">
        <v>0.39362054142913999</v>
      </c>
      <c r="AG39" s="6">
        <v>-4.1079636190540202E-4</v>
      </c>
      <c r="AH39" s="6">
        <v>2.30640101199999</v>
      </c>
      <c r="AI39" s="6">
        <v>-3.7612753199999698E-3</v>
      </c>
      <c r="AJ39" s="6">
        <v>995.176197</v>
      </c>
      <c r="AK39" s="6">
        <v>3.9734999999999798E-2</v>
      </c>
      <c r="AM39" s="6">
        <v>-7.3107128370890097E-3</v>
      </c>
      <c r="AN39" s="6">
        <v>2.5528079661440501</v>
      </c>
      <c r="AO39" s="6">
        <v>1.58291033403489</v>
      </c>
    </row>
    <row r="40" spans="1:41" x14ac:dyDescent="0.45">
      <c r="A40">
        <v>1.4E-2</v>
      </c>
      <c r="B40" s="1">
        <f t="shared" si="13"/>
        <v>50.771966421134636</v>
      </c>
      <c r="C40">
        <v>1000</v>
      </c>
      <c r="D40" s="2">
        <f t="shared" si="9"/>
        <v>0.81385230014635501</v>
      </c>
      <c r="E40" s="1">
        <v>82.3</v>
      </c>
      <c r="F40" s="2">
        <v>4.5</v>
      </c>
      <c r="G40" s="8">
        <f t="shared" si="11"/>
        <v>326.03512307692239</v>
      </c>
      <c r="H40">
        <v>315</v>
      </c>
      <c r="I40">
        <v>295</v>
      </c>
      <c r="J40" s="2">
        <f t="shared" si="10"/>
        <v>13.626199848386275</v>
      </c>
      <c r="K40" s="2">
        <v>308.62579513163962</v>
      </c>
      <c r="L40" s="2">
        <f t="shared" si="12"/>
        <v>308.62619984838625</v>
      </c>
      <c r="M40" s="2">
        <v>308.71890522258479</v>
      </c>
      <c r="N40" s="2">
        <f t="shared" si="14"/>
        <v>308.7189052198836</v>
      </c>
      <c r="O40" s="2">
        <f t="shared" si="7"/>
        <v>6.2810947774152055</v>
      </c>
      <c r="P40" s="8">
        <v>367.45591450120003</v>
      </c>
      <c r="Q40" s="1">
        <f>P40/(Abmessung!B$17*R40)</f>
        <v>49.605083431292989</v>
      </c>
      <c r="R40" s="2">
        <f t="shared" si="8"/>
        <v>9.5819336462363225</v>
      </c>
      <c r="S40" s="1">
        <f t="shared" si="15"/>
        <v>4178.7064125966726</v>
      </c>
      <c r="T40" s="1">
        <f t="shared" si="16"/>
        <v>992.67378344085955</v>
      </c>
      <c r="U40" s="1">
        <f t="shared" si="17"/>
        <v>1007.1687324847778</v>
      </c>
      <c r="V40" s="7">
        <f t="shared" si="18"/>
        <v>1.171199609127993</v>
      </c>
      <c r="Z40" s="4">
        <v>-144.24372570197801</v>
      </c>
      <c r="AA40" s="5">
        <v>10.528700058400901</v>
      </c>
      <c r="AB40" s="4">
        <v>-3.1256926142924198E-2</v>
      </c>
      <c r="AC40" s="4">
        <v>2.9456116190551199E-5</v>
      </c>
      <c r="AD40" s="6">
        <v>17554.453889016499</v>
      </c>
      <c r="AE40" s="6">
        <v>-125.692345063977</v>
      </c>
      <c r="AF40" s="6">
        <v>0.39362054142913999</v>
      </c>
      <c r="AG40" s="6">
        <v>-4.1079636190540202E-4</v>
      </c>
      <c r="AH40" s="6">
        <v>2.30640101199999</v>
      </c>
      <c r="AI40" s="6">
        <v>-3.7612753199999698E-3</v>
      </c>
      <c r="AJ40" s="6">
        <v>995.176197</v>
      </c>
      <c r="AK40" s="6">
        <v>3.9734999999999798E-2</v>
      </c>
      <c r="AM40" s="6">
        <v>-7.3107128370890097E-3</v>
      </c>
      <c r="AN40" s="6">
        <v>2.5528079661440501</v>
      </c>
      <c r="AO40" s="6">
        <v>1.58291033403489</v>
      </c>
    </row>
    <row r="41" spans="1:41" x14ac:dyDescent="0.45">
      <c r="A41">
        <v>0.02</v>
      </c>
      <c r="B41" s="1">
        <f t="shared" si="13"/>
        <v>72.552007048014872</v>
      </c>
      <c r="C41">
        <v>1000</v>
      </c>
      <c r="D41" s="2">
        <f t="shared" si="9"/>
        <v>0.81385230014635501</v>
      </c>
      <c r="E41" s="1">
        <v>82.3</v>
      </c>
      <c r="F41" s="2">
        <v>4.5</v>
      </c>
      <c r="G41" s="8">
        <f t="shared" si="11"/>
        <v>540.67838461538327</v>
      </c>
      <c r="H41">
        <v>315</v>
      </c>
      <c r="I41">
        <v>295</v>
      </c>
      <c r="J41" s="2">
        <f t="shared" si="10"/>
        <v>14.554236893196805</v>
      </c>
      <c r="K41" s="2">
        <v>309.55371140789362</v>
      </c>
      <c r="L41" s="2">
        <f t="shared" si="12"/>
        <v>309.55423689319679</v>
      </c>
      <c r="M41" s="2">
        <v>310.31061323150504</v>
      </c>
      <c r="N41" s="2">
        <f t="shared" si="14"/>
        <v>310.31061323099567</v>
      </c>
      <c r="O41" s="2">
        <f t="shared" si="7"/>
        <v>4.6893867684949555</v>
      </c>
      <c r="P41" s="8">
        <v>391.904545074</v>
      </c>
      <c r="Q41" s="1">
        <f>P41/(Abmessung!B$17*R41)</f>
        <v>53.118345174940536</v>
      </c>
      <c r="R41" s="2">
        <f t="shared" si="8"/>
        <v>9.5435480591132151</v>
      </c>
      <c r="S41" s="1">
        <f t="shared" si="15"/>
        <v>4178.633202793073</v>
      </c>
      <c r="T41" s="1">
        <f t="shared" si="16"/>
        <v>992.39156750481686</v>
      </c>
      <c r="U41" s="1">
        <f t="shared" si="17"/>
        <v>1007.1871678613963</v>
      </c>
      <c r="V41" s="7">
        <f t="shared" si="18"/>
        <v>1.1694545348335428</v>
      </c>
      <c r="Z41" s="4">
        <v>-144.24372570197801</v>
      </c>
      <c r="AA41" s="5">
        <v>10.528700058400901</v>
      </c>
      <c r="AB41" s="4">
        <v>-3.1256926142924198E-2</v>
      </c>
      <c r="AC41" s="4">
        <v>2.9456116190551199E-5</v>
      </c>
      <c r="AD41" s="6">
        <v>17554.453889016499</v>
      </c>
      <c r="AE41" s="6">
        <v>-125.692345063977</v>
      </c>
      <c r="AF41" s="6">
        <v>0.39362054142913999</v>
      </c>
      <c r="AG41" s="6">
        <v>-4.1079636190540202E-4</v>
      </c>
      <c r="AH41" s="6">
        <v>2.30640101199999</v>
      </c>
      <c r="AI41" s="6">
        <v>-3.7612753199999698E-3</v>
      </c>
      <c r="AJ41" s="6">
        <v>995.176197</v>
      </c>
      <c r="AK41" s="6">
        <v>3.9734999999999798E-2</v>
      </c>
      <c r="AM41" s="6">
        <v>-7.3107128370890097E-3</v>
      </c>
      <c r="AN41" s="6">
        <v>2.5528079661440501</v>
      </c>
      <c r="AO41" s="6">
        <v>1.58291033403489</v>
      </c>
    </row>
    <row r="42" spans="1:41" x14ac:dyDescent="0.45">
      <c r="A42">
        <v>2.5999999999999999E-2</v>
      </c>
      <c r="B42" s="1">
        <f t="shared" si="13"/>
        <v>94.334141803178014</v>
      </c>
      <c r="C42">
        <v>1000</v>
      </c>
      <c r="D42" s="2">
        <f t="shared" si="9"/>
        <v>0.81385230014635501</v>
      </c>
      <c r="E42" s="1">
        <v>82.3</v>
      </c>
      <c r="F42" s="2">
        <v>4.5</v>
      </c>
      <c r="G42" s="8">
        <f t="shared" si="11"/>
        <v>800.26999999999816</v>
      </c>
      <c r="H42">
        <v>315</v>
      </c>
      <c r="I42">
        <v>295</v>
      </c>
      <c r="J42" s="2">
        <f t="shared" si="10"/>
        <v>15.081804039886503</v>
      </c>
      <c r="K42" s="2">
        <v>310.08121174499865</v>
      </c>
      <c r="L42" s="2">
        <f t="shared" si="12"/>
        <v>310.08180403988649</v>
      </c>
      <c r="M42" s="2">
        <v>311.26512882920616</v>
      </c>
      <c r="N42" s="2">
        <f t="shared" si="14"/>
        <v>311.26512882907008</v>
      </c>
      <c r="O42" s="2">
        <f t="shared" si="7"/>
        <v>3.7348711707938378</v>
      </c>
      <c r="P42" s="8">
        <v>405.77016273700002</v>
      </c>
      <c r="Q42" s="1">
        <f>P42/(Abmessung!B$17*R42)</f>
        <v>55.324246917018748</v>
      </c>
      <c r="R42" s="2">
        <f t="shared" si="8"/>
        <v>9.4872140585513929</v>
      </c>
      <c r="S42" s="1">
        <f t="shared" si="15"/>
        <v>4178.6032252266468</v>
      </c>
      <c r="T42" s="1">
        <f t="shared" si="16"/>
        <v>992.21764475570512</v>
      </c>
      <c r="U42" s="1">
        <f t="shared" si="17"/>
        <v>1007.1976479743437</v>
      </c>
      <c r="V42" s="7">
        <f t="shared" si="18"/>
        <v>1.1684624978339202</v>
      </c>
      <c r="Z42" s="4">
        <v>-144.24372570197801</v>
      </c>
      <c r="AA42" s="5">
        <v>10.528700058400901</v>
      </c>
      <c r="AB42" s="4">
        <v>-3.1256926142924198E-2</v>
      </c>
      <c r="AC42" s="4">
        <v>2.9456116190551199E-5</v>
      </c>
      <c r="AD42" s="6">
        <v>17554.453889016499</v>
      </c>
      <c r="AE42" s="6">
        <v>-125.692345063977</v>
      </c>
      <c r="AF42" s="6">
        <v>0.39362054142913999</v>
      </c>
      <c r="AG42" s="6">
        <v>-4.1079636190540202E-4</v>
      </c>
      <c r="AH42" s="6">
        <v>2.30640101199999</v>
      </c>
      <c r="AI42" s="6">
        <v>-3.7612753199999698E-3</v>
      </c>
      <c r="AJ42" s="6">
        <v>995.176197</v>
      </c>
      <c r="AK42" s="6">
        <v>3.9734999999999798E-2</v>
      </c>
      <c r="AM42" s="6">
        <v>-7.3107128370890097E-3</v>
      </c>
      <c r="AN42" s="6">
        <v>2.5528079661440501</v>
      </c>
      <c r="AO42" s="6">
        <v>1.58291033403489</v>
      </c>
    </row>
    <row r="43" spans="1:41" x14ac:dyDescent="0.45">
      <c r="A43">
        <v>3.2000000000000001E-2</v>
      </c>
      <c r="B43" s="1">
        <f t="shared" si="13"/>
        <v>116.11738121231198</v>
      </c>
      <c r="C43">
        <v>1000</v>
      </c>
      <c r="D43" s="2">
        <f t="shared" si="9"/>
        <v>0.81385230014635501</v>
      </c>
      <c r="E43" s="1">
        <v>82.3</v>
      </c>
      <c r="F43" s="2">
        <v>4.5</v>
      </c>
      <c r="G43" s="8">
        <f t="shared" si="11"/>
        <v>1104.8099692307667</v>
      </c>
      <c r="H43">
        <v>315</v>
      </c>
      <c r="I43">
        <v>295</v>
      </c>
      <c r="J43" s="2">
        <f t="shared" si="10"/>
        <v>15.400498871104958</v>
      </c>
      <c r="K43" s="2">
        <v>310.39987967936349</v>
      </c>
      <c r="L43" s="2">
        <f t="shared" si="12"/>
        <v>310.40049887110496</v>
      </c>
      <c r="M43" s="2">
        <v>311.90285197547001</v>
      </c>
      <c r="N43" s="2">
        <f t="shared" si="14"/>
        <v>311.90285197542511</v>
      </c>
      <c r="O43" s="2">
        <f t="shared" si="7"/>
        <v>3.0971480245299858</v>
      </c>
      <c r="P43" s="8">
        <v>414.13461297100002</v>
      </c>
      <c r="Q43" s="1">
        <f>P43/(Abmessung!B$17*R43)</f>
        <v>56.666299189781988</v>
      </c>
      <c r="R43" s="2">
        <f t="shared" si="8"/>
        <v>9.4534597848752693</v>
      </c>
      <c r="S43" s="1">
        <f t="shared" si="15"/>
        <v>4178.5883505261781</v>
      </c>
      <c r="T43" s="1">
        <f t="shared" si="16"/>
        <v>992.09953580821275</v>
      </c>
      <c r="U43" s="1">
        <f t="shared" si="17"/>
        <v>1007.2039791095297</v>
      </c>
      <c r="V43" s="7">
        <f t="shared" si="18"/>
        <v>1.1678631989155193</v>
      </c>
      <c r="Z43" s="4">
        <v>-144.24372570197801</v>
      </c>
      <c r="AA43" s="5">
        <v>10.528700058400901</v>
      </c>
      <c r="AB43" s="4">
        <v>-3.1256926142924198E-2</v>
      </c>
      <c r="AC43" s="4">
        <v>2.9456116190551199E-5</v>
      </c>
      <c r="AD43" s="6">
        <v>17554.453889016499</v>
      </c>
      <c r="AE43" s="6">
        <v>-125.692345063977</v>
      </c>
      <c r="AF43" s="6">
        <v>0.39362054142913999</v>
      </c>
      <c r="AG43" s="6">
        <v>-4.1079636190540202E-4</v>
      </c>
      <c r="AH43" s="6">
        <v>2.30640101199999</v>
      </c>
      <c r="AI43" s="6">
        <v>-3.7612753199999698E-3</v>
      </c>
      <c r="AJ43" s="6">
        <v>995.176197</v>
      </c>
      <c r="AK43" s="6">
        <v>3.9734999999999798E-2</v>
      </c>
      <c r="AM43" s="6">
        <v>-7.3107128370890097E-3</v>
      </c>
      <c r="AN43" s="6">
        <v>2.5528079661440501</v>
      </c>
      <c r="AO43" s="6">
        <v>1.58291033403489</v>
      </c>
    </row>
    <row r="44" spans="1:41" x14ac:dyDescent="0.45">
      <c r="A44">
        <v>3.7999999999999999E-2</v>
      </c>
      <c r="B44" s="1">
        <f t="shared" si="13"/>
        <v>137.90125393411142</v>
      </c>
      <c r="C44">
        <v>1000</v>
      </c>
      <c r="D44" s="2">
        <f t="shared" si="9"/>
        <v>0.81385230014635501</v>
      </c>
      <c r="E44" s="1">
        <v>82.3</v>
      </c>
      <c r="F44" s="2">
        <v>4.5</v>
      </c>
      <c r="G44" s="8">
        <f t="shared" si="11"/>
        <v>1454.2982923076893</v>
      </c>
      <c r="H44">
        <v>315</v>
      </c>
      <c r="I44">
        <v>295</v>
      </c>
      <c r="J44" s="2">
        <f t="shared" si="10"/>
        <v>15.601220782642418</v>
      </c>
      <c r="K44" s="2">
        <v>310.60059962618152</v>
      </c>
      <c r="L44" s="2">
        <f t="shared" si="12"/>
        <v>310.60122078264243</v>
      </c>
      <c r="M44" s="2">
        <v>312.35872072235713</v>
      </c>
      <c r="N44" s="2">
        <f t="shared" si="14"/>
        <v>312.35872072233997</v>
      </c>
      <c r="O44" s="2">
        <f t="shared" si="7"/>
        <v>2.641279277642866</v>
      </c>
      <c r="P44" s="8">
        <v>419.39828085739998</v>
      </c>
      <c r="Q44" s="1">
        <f>P44/(Abmessung!B$17*R44)</f>
        <v>57.460709473491548</v>
      </c>
      <c r="R44" s="2">
        <f t="shared" si="8"/>
        <v>9.4412557754744153</v>
      </c>
      <c r="S44" s="1">
        <f t="shared" si="15"/>
        <v>4178.5800380966284</v>
      </c>
      <c r="T44" s="1">
        <f t="shared" si="16"/>
        <v>992.01418476848949</v>
      </c>
      <c r="U44" s="1">
        <f t="shared" si="17"/>
        <v>1007.2079669130731</v>
      </c>
      <c r="V44" s="7">
        <f t="shared" si="18"/>
        <v>1.1674857174244202</v>
      </c>
      <c r="Z44" s="4">
        <v>-144.24372570197801</v>
      </c>
      <c r="AA44" s="5">
        <v>10.528700058400901</v>
      </c>
      <c r="AB44" s="4">
        <v>-3.1256926142924198E-2</v>
      </c>
      <c r="AC44" s="4">
        <v>2.9456116190551199E-5</v>
      </c>
      <c r="AD44" s="6">
        <v>17554.453889016499</v>
      </c>
      <c r="AE44" s="6">
        <v>-125.692345063977</v>
      </c>
      <c r="AF44" s="6">
        <v>0.39362054142913999</v>
      </c>
      <c r="AG44" s="6">
        <v>-4.1079636190540202E-4</v>
      </c>
      <c r="AH44" s="6">
        <v>2.30640101199999</v>
      </c>
      <c r="AI44" s="6">
        <v>-3.7612753199999698E-3</v>
      </c>
      <c r="AJ44" s="6">
        <v>995.176197</v>
      </c>
      <c r="AK44" s="6">
        <v>3.9734999999999798E-2</v>
      </c>
      <c r="AM44" s="6">
        <v>-7.3107128370890097E-3</v>
      </c>
      <c r="AN44" s="6">
        <v>2.5528079661440501</v>
      </c>
      <c r="AO44" s="6">
        <v>1.58291033403489</v>
      </c>
    </row>
    <row r="45" spans="1:41" x14ac:dyDescent="0.45">
      <c r="A45">
        <v>4.3999999999999997E-2</v>
      </c>
      <c r="B45" s="1">
        <f t="shared" si="13"/>
        <v>159.68551076828282</v>
      </c>
      <c r="C45">
        <v>1000</v>
      </c>
      <c r="D45" s="2">
        <f t="shared" si="9"/>
        <v>0.81385230014635501</v>
      </c>
      <c r="E45" s="1">
        <v>82.3</v>
      </c>
      <c r="F45" s="2">
        <v>4.5</v>
      </c>
      <c r="G45" s="8">
        <f t="shared" si="11"/>
        <v>1848.7349692307653</v>
      </c>
      <c r="H45">
        <v>315</v>
      </c>
      <c r="I45">
        <v>295</v>
      </c>
      <c r="J45" s="2">
        <f t="shared" si="10"/>
        <v>15.731673643533641</v>
      </c>
      <c r="K45" s="2">
        <v>310.7310648272009</v>
      </c>
      <c r="L45" s="2">
        <f t="shared" si="12"/>
        <v>310.73167364353367</v>
      </c>
      <c r="M45" s="2">
        <v>312.70029594672201</v>
      </c>
      <c r="N45" s="2">
        <f t="shared" si="14"/>
        <v>312.70029594671468</v>
      </c>
      <c r="O45" s="2">
        <f t="shared" si="7"/>
        <v>2.299704053277992</v>
      </c>
      <c r="P45" s="8">
        <v>422.8173777664</v>
      </c>
      <c r="Q45" s="1">
        <f>P45/(Abmessung!B$17*R45)</f>
        <v>57.912559803103747</v>
      </c>
      <c r="R45" s="2">
        <f t="shared" si="8"/>
        <v>9.4439606361996251</v>
      </c>
      <c r="S45" s="1">
        <f t="shared" si="15"/>
        <v>4178.5749973347092</v>
      </c>
      <c r="T45" s="1">
        <f t="shared" si="16"/>
        <v>991.94973443678168</v>
      </c>
      <c r="U45" s="1">
        <f t="shared" si="17"/>
        <v>1007.2105589304543</v>
      </c>
      <c r="V45" s="7">
        <f t="shared" si="18"/>
        <v>1.1672403596540637</v>
      </c>
      <c r="Z45" s="4">
        <v>-144.24372570197801</v>
      </c>
      <c r="AA45" s="5">
        <v>10.528700058400901</v>
      </c>
      <c r="AB45" s="4">
        <v>-3.1256926142924198E-2</v>
      </c>
      <c r="AC45" s="4">
        <v>2.9456116190551199E-5</v>
      </c>
      <c r="AD45" s="6">
        <v>17554.453889016499</v>
      </c>
      <c r="AE45" s="6">
        <v>-125.692345063977</v>
      </c>
      <c r="AF45" s="6">
        <v>0.39362054142913999</v>
      </c>
      <c r="AG45" s="6">
        <v>-4.1079636190540202E-4</v>
      </c>
      <c r="AH45" s="6">
        <v>2.30640101199999</v>
      </c>
      <c r="AI45" s="6">
        <v>-3.7612753199999698E-3</v>
      </c>
      <c r="AJ45" s="6">
        <v>995.176197</v>
      </c>
      <c r="AK45" s="6">
        <v>3.9734999999999798E-2</v>
      </c>
      <c r="AM45" s="6">
        <v>-7.3107128370890097E-3</v>
      </c>
      <c r="AN45" s="6">
        <v>2.5528079661440501</v>
      </c>
      <c r="AO45" s="6">
        <v>1.58291033403489</v>
      </c>
    </row>
    <row r="46" spans="1:41" x14ac:dyDescent="0.45">
      <c r="A46">
        <v>0.05</v>
      </c>
      <c r="B46" s="1">
        <f t="shared" si="13"/>
        <v>181.47001076019728</v>
      </c>
      <c r="C46">
        <v>1000</v>
      </c>
      <c r="D46" s="2">
        <f t="shared" si="9"/>
        <v>0.81385230014635501</v>
      </c>
      <c r="E46" s="1">
        <v>82.3</v>
      </c>
      <c r="F46" s="2">
        <v>4.5</v>
      </c>
      <c r="G46" s="8">
        <f t="shared" si="11"/>
        <v>2288.1199999999958</v>
      </c>
      <c r="H46">
        <v>315</v>
      </c>
      <c r="I46">
        <v>295</v>
      </c>
      <c r="J46" s="2">
        <f t="shared" si="10"/>
        <v>15.818568247951159</v>
      </c>
      <c r="K46" s="2">
        <v>310.81797936419167</v>
      </c>
      <c r="L46" s="2">
        <f t="shared" si="12"/>
        <v>310.81856824795113</v>
      </c>
      <c r="M46" s="2">
        <v>312.96536210846358</v>
      </c>
      <c r="N46" s="2">
        <f t="shared" si="14"/>
        <v>312.96536210846017</v>
      </c>
      <c r="O46" s="2">
        <f t="shared" si="7"/>
        <v>2.0346378915364198</v>
      </c>
      <c r="P46" s="8">
        <v>425.09402092070002</v>
      </c>
      <c r="Q46" s="1">
        <f>P46/(Abmessung!B$17*R46)</f>
        <v>58.15112880771116</v>
      </c>
      <c r="R46" s="2">
        <f t="shared" si="8"/>
        <v>9.4558581460737994</v>
      </c>
      <c r="S46" s="1">
        <f t="shared" si="15"/>
        <v>4178.5717516445484</v>
      </c>
      <c r="T46" s="1">
        <f t="shared" si="16"/>
        <v>991.89942870428422</v>
      </c>
      <c r="U46" s="1">
        <f t="shared" si="17"/>
        <v>1007.2122857050181</v>
      </c>
      <c r="V46" s="7">
        <f t="shared" si="18"/>
        <v>1.1670769049025975</v>
      </c>
      <c r="Z46" s="4">
        <v>-144.24372570197801</v>
      </c>
      <c r="AA46" s="5">
        <v>10.528700058400901</v>
      </c>
      <c r="AB46" s="4">
        <v>-3.1256926142924198E-2</v>
      </c>
      <c r="AC46" s="4">
        <v>2.9456116190551199E-5</v>
      </c>
      <c r="AD46" s="6">
        <v>17554.453889016499</v>
      </c>
      <c r="AE46" s="6">
        <v>-125.692345063977</v>
      </c>
      <c r="AF46" s="6">
        <v>0.39362054142913999</v>
      </c>
      <c r="AG46" s="6">
        <v>-4.1079636190540202E-4</v>
      </c>
      <c r="AH46" s="6">
        <v>2.30640101199999</v>
      </c>
      <c r="AI46" s="6">
        <v>-3.7612753199999698E-3</v>
      </c>
      <c r="AJ46" s="6">
        <v>995.176197</v>
      </c>
      <c r="AK46" s="6">
        <v>3.9734999999999798E-2</v>
      </c>
      <c r="AM46" s="6">
        <v>-7.3107128370890097E-3</v>
      </c>
      <c r="AN46" s="6">
        <v>2.5528079661440501</v>
      </c>
      <c r="AO46" s="6">
        <v>1.58291033403489</v>
      </c>
    </row>
    <row r="47" spans="1:41" x14ac:dyDescent="0.45">
      <c r="A47">
        <v>5.6000000000000001E-2</v>
      </c>
      <c r="B47" s="1">
        <f t="shared" si="13"/>
        <v>203.2546699164665</v>
      </c>
      <c r="C47">
        <v>1000</v>
      </c>
      <c r="D47" s="2">
        <f t="shared" si="9"/>
        <v>0.81385230014635501</v>
      </c>
      <c r="E47" s="1">
        <v>82.3</v>
      </c>
      <c r="F47" s="2">
        <v>4.5</v>
      </c>
      <c r="G47" s="8">
        <f t="shared" si="11"/>
        <v>2772.4533846153799</v>
      </c>
      <c r="H47">
        <v>315</v>
      </c>
      <c r="I47">
        <v>295</v>
      </c>
      <c r="J47" s="2">
        <f t="shared" ref="J47:J78" si="19">P47*3600/(U47*V47*E47)</f>
        <v>15.877634711618418</v>
      </c>
      <c r="K47" s="2">
        <v>310.87706928340441</v>
      </c>
      <c r="L47" s="2">
        <f t="shared" si="12"/>
        <v>310.87763471161844</v>
      </c>
      <c r="M47" s="2">
        <v>313.17674623900757</v>
      </c>
      <c r="N47" s="2">
        <f t="shared" si="14"/>
        <v>313.17674623900587</v>
      </c>
      <c r="O47" s="2">
        <f t="shared" si="7"/>
        <v>1.8232537609924293</v>
      </c>
      <c r="P47" s="8">
        <v>426.6411896441</v>
      </c>
      <c r="Q47" s="1">
        <f>P47/(Abmessung!B$17*R47)</f>
        <v>58.257690979767503</v>
      </c>
      <c r="R47" s="2">
        <f t="shared" si="8"/>
        <v>9.4729144571122976</v>
      </c>
      <c r="S47" s="1">
        <f t="shared" si="15"/>
        <v>4178.569563493993</v>
      </c>
      <c r="T47" s="1">
        <f t="shared" si="16"/>
        <v>991.85912964682916</v>
      </c>
      <c r="U47" s="1">
        <f t="shared" si="17"/>
        <v>1007.2134596739879</v>
      </c>
      <c r="V47" s="7">
        <f t="shared" si="18"/>
        <v>1.1669657781751996</v>
      </c>
      <c r="Z47" s="4">
        <v>-144.24372570197801</v>
      </c>
      <c r="AA47" s="5">
        <v>10.528700058400901</v>
      </c>
      <c r="AB47" s="4">
        <v>-3.1256926142924198E-2</v>
      </c>
      <c r="AC47" s="4">
        <v>2.9456116190551199E-5</v>
      </c>
      <c r="AD47" s="6">
        <v>17554.453889016499</v>
      </c>
      <c r="AE47" s="6">
        <v>-125.692345063977</v>
      </c>
      <c r="AF47" s="6">
        <v>0.39362054142913999</v>
      </c>
      <c r="AG47" s="6">
        <v>-4.1079636190540202E-4</v>
      </c>
      <c r="AH47" s="6">
        <v>2.30640101199999</v>
      </c>
      <c r="AI47" s="6">
        <v>-3.7612753199999698E-3</v>
      </c>
      <c r="AJ47" s="6">
        <v>995.176197</v>
      </c>
      <c r="AK47" s="6">
        <v>3.9734999999999798E-2</v>
      </c>
      <c r="AM47" s="6">
        <v>-7.3107128370890097E-3</v>
      </c>
      <c r="AN47" s="6">
        <v>2.5528079661440501</v>
      </c>
      <c r="AO47" s="6">
        <v>1.58291033403489</v>
      </c>
    </row>
    <row r="48" spans="1:41" x14ac:dyDescent="0.45">
      <c r="A48">
        <v>6.2E-2</v>
      </c>
      <c r="B48" s="1">
        <f t="shared" si="13"/>
        <v>225.03943622154253</v>
      </c>
      <c r="C48">
        <v>1000</v>
      </c>
      <c r="D48" s="2">
        <f t="shared" si="9"/>
        <v>0.81385230014635501</v>
      </c>
      <c r="E48" s="1">
        <v>82.3</v>
      </c>
      <c r="F48" s="2">
        <v>4.5</v>
      </c>
      <c r="G48" s="8">
        <f t="shared" si="11"/>
        <v>3301.7351230769173</v>
      </c>
      <c r="H48">
        <v>315</v>
      </c>
      <c r="I48">
        <v>295</v>
      </c>
      <c r="J48" s="2">
        <f t="shared" si="19"/>
        <v>15.918479781646477</v>
      </c>
      <c r="K48" s="2">
        <v>310.91793894160503</v>
      </c>
      <c r="L48" s="2">
        <f t="shared" si="12"/>
        <v>310.91847978164645</v>
      </c>
      <c r="M48" s="2">
        <v>313.34906055723837</v>
      </c>
      <c r="N48" s="2">
        <f t="shared" si="14"/>
        <v>313.34906055723752</v>
      </c>
      <c r="O48" s="2">
        <f t="shared" si="7"/>
        <v>1.6509394427616257</v>
      </c>
      <c r="P48" s="8">
        <v>427.71089242800002</v>
      </c>
      <c r="Q48" s="1">
        <f>P48/(Abmessung!B$17*R48)</f>
        <v>58.283270567837924</v>
      </c>
      <c r="R48" s="2">
        <f t="shared" si="8"/>
        <v>9.4924976363299827</v>
      </c>
      <c r="S48" s="1">
        <f t="shared" si="15"/>
        <v>4178.5680336969353</v>
      </c>
      <c r="T48" s="1">
        <f t="shared" si="16"/>
        <v>991.82616055022595</v>
      </c>
      <c r="U48" s="1">
        <f t="shared" si="17"/>
        <v>1007.2142716519222</v>
      </c>
      <c r="V48" s="7">
        <f t="shared" si="18"/>
        <v>1.1668889171568362</v>
      </c>
      <c r="Z48" s="4">
        <v>-144.24372570197801</v>
      </c>
      <c r="AA48" s="5">
        <v>10.528700058400901</v>
      </c>
      <c r="AB48" s="4">
        <v>-3.1256926142924198E-2</v>
      </c>
      <c r="AC48" s="4">
        <v>2.9456116190551199E-5</v>
      </c>
      <c r="AD48" s="6">
        <v>17554.453889016499</v>
      </c>
      <c r="AE48" s="6">
        <v>-125.692345063977</v>
      </c>
      <c r="AF48" s="6">
        <v>0.39362054142913999</v>
      </c>
      <c r="AG48" s="6">
        <v>-4.1079636190540202E-4</v>
      </c>
      <c r="AH48" s="6">
        <v>2.30640101199999</v>
      </c>
      <c r="AI48" s="6">
        <v>-3.7612753199999698E-3</v>
      </c>
      <c r="AJ48" s="6">
        <v>995.176197</v>
      </c>
      <c r="AK48" s="6">
        <v>3.9734999999999798E-2</v>
      </c>
      <c r="AM48" s="6">
        <v>-7.3107128370890097E-3</v>
      </c>
      <c r="AN48" s="6">
        <v>2.5528079661440501</v>
      </c>
      <c r="AO48" s="6">
        <v>1.58291033403489</v>
      </c>
    </row>
    <row r="49" spans="1:41" x14ac:dyDescent="0.45">
      <c r="A49">
        <v>6.8000000000000005E-2</v>
      </c>
      <c r="B49" s="1">
        <f t="shared" si="13"/>
        <v>246.82427658053373</v>
      </c>
      <c r="C49">
        <v>1000</v>
      </c>
      <c r="D49" s="2">
        <f t="shared" si="9"/>
        <v>0.81385230014635501</v>
      </c>
      <c r="E49" s="1">
        <v>82.3</v>
      </c>
      <c r="F49" s="2">
        <v>4.5</v>
      </c>
      <c r="G49" s="8">
        <f t="shared" si="11"/>
        <v>3875.9652153846091</v>
      </c>
      <c r="H49">
        <v>315</v>
      </c>
      <c r="I49">
        <v>295</v>
      </c>
      <c r="J49" s="2">
        <f t="shared" si="19"/>
        <v>15.947112007836727</v>
      </c>
      <c r="K49" s="2">
        <v>310.94659555146956</v>
      </c>
      <c r="L49" s="2">
        <f t="shared" si="12"/>
        <v>310.94711200783672</v>
      </c>
      <c r="M49" s="2">
        <v>313.49209258682697</v>
      </c>
      <c r="N49" s="2">
        <f t="shared" si="14"/>
        <v>313.49209258682652</v>
      </c>
      <c r="O49" s="2">
        <f t="shared" si="7"/>
        <v>1.5079074131730295</v>
      </c>
      <c r="P49" s="8">
        <v>428.46065963950002</v>
      </c>
      <c r="Q49" s="1">
        <f>P49/(Abmessung!B$17*R49)</f>
        <v>58.259651568893922</v>
      </c>
      <c r="R49" s="2">
        <f t="shared" si="8"/>
        <v>9.5129928550955363</v>
      </c>
      <c r="S49" s="1">
        <f t="shared" si="15"/>
        <v>4178.5669322106196</v>
      </c>
      <c r="T49" s="1">
        <f t="shared" si="16"/>
        <v>991.79871360881623</v>
      </c>
      <c r="U49" s="1">
        <f t="shared" si="17"/>
        <v>1007.2148409871188</v>
      </c>
      <c r="V49" s="7">
        <f t="shared" si="18"/>
        <v>1.1668350244571171</v>
      </c>
      <c r="Z49" s="4">
        <v>-144.24372570197801</v>
      </c>
      <c r="AA49" s="5">
        <v>10.528700058400901</v>
      </c>
      <c r="AB49" s="4">
        <v>-3.1256926142924198E-2</v>
      </c>
      <c r="AC49" s="4">
        <v>2.9456116190551199E-5</v>
      </c>
      <c r="AD49" s="6">
        <v>17554.453889016499</v>
      </c>
      <c r="AE49" s="6">
        <v>-125.692345063977</v>
      </c>
      <c r="AF49" s="6">
        <v>0.39362054142913999</v>
      </c>
      <c r="AG49" s="6">
        <v>-4.1079636190540202E-4</v>
      </c>
      <c r="AH49" s="6">
        <v>2.30640101199999</v>
      </c>
      <c r="AI49" s="6">
        <v>-3.7612753199999698E-3</v>
      </c>
      <c r="AJ49" s="6">
        <v>995.176197</v>
      </c>
      <c r="AK49" s="6">
        <v>3.9734999999999798E-2</v>
      </c>
      <c r="AM49" s="6">
        <v>-7.3107128370890097E-3</v>
      </c>
      <c r="AN49" s="6">
        <v>2.5528079661440501</v>
      </c>
      <c r="AO49" s="6">
        <v>1.58291033403489</v>
      </c>
    </row>
    <row r="50" spans="1:41" x14ac:dyDescent="0.45">
      <c r="A50">
        <v>7.3999999999999996E-2</v>
      </c>
      <c r="B50" s="1">
        <f t="shared" si="13"/>
        <v>268.60916890583707</v>
      </c>
      <c r="C50">
        <v>1000</v>
      </c>
      <c r="D50" s="2">
        <f t="shared" si="9"/>
        <v>0.81385230014635501</v>
      </c>
      <c r="E50" s="1">
        <v>82.3</v>
      </c>
      <c r="F50" s="2">
        <v>4.5</v>
      </c>
      <c r="G50" s="8">
        <f t="shared" si="11"/>
        <v>4495.1436615384537</v>
      </c>
      <c r="H50">
        <v>315</v>
      </c>
      <c r="I50">
        <v>295</v>
      </c>
      <c r="J50" s="2">
        <f t="shared" si="19"/>
        <v>15.967486541988366</v>
      </c>
      <c r="K50" s="2">
        <v>310.96698163501208</v>
      </c>
      <c r="L50" s="2">
        <f t="shared" si="12"/>
        <v>310.96748654198836</v>
      </c>
      <c r="M50" s="2">
        <v>313.6126297654688</v>
      </c>
      <c r="N50" s="2">
        <f t="shared" si="14"/>
        <v>313.61262976546851</v>
      </c>
      <c r="O50" s="2">
        <f t="shared" si="7"/>
        <v>1.387370234531204</v>
      </c>
      <c r="P50" s="8">
        <v>428.99415105320003</v>
      </c>
      <c r="Q50" s="1">
        <f>P50/(Abmessung!B$17*R50)</f>
        <v>58.207560355515419</v>
      </c>
      <c r="R50" s="2">
        <f t="shared" si="8"/>
        <v>9.5333618013594723</v>
      </c>
      <c r="S50" s="1">
        <f t="shared" si="15"/>
        <v>4178.5661196871588</v>
      </c>
      <c r="T50" s="1">
        <f t="shared" si="16"/>
        <v>991.77552681899874</v>
      </c>
      <c r="U50" s="1">
        <f t="shared" si="17"/>
        <v>1007.2152460076336</v>
      </c>
      <c r="V50" s="7">
        <f t="shared" si="18"/>
        <v>1.1667966856206671</v>
      </c>
      <c r="Z50" s="4">
        <v>-144.24372570197801</v>
      </c>
      <c r="AA50" s="5">
        <v>10.528700058400901</v>
      </c>
      <c r="AB50" s="4">
        <v>-3.1256926142924198E-2</v>
      </c>
      <c r="AC50" s="4">
        <v>2.9456116190551199E-5</v>
      </c>
      <c r="AD50" s="6">
        <v>17554.453889016499</v>
      </c>
      <c r="AE50" s="6">
        <v>-125.692345063977</v>
      </c>
      <c r="AF50" s="6">
        <v>0.39362054142913999</v>
      </c>
      <c r="AG50" s="6">
        <v>-4.1079636190540202E-4</v>
      </c>
      <c r="AH50" s="6">
        <v>2.30640101199999</v>
      </c>
      <c r="AI50" s="6">
        <v>-3.7612753199999698E-3</v>
      </c>
      <c r="AJ50" s="6">
        <v>995.176197</v>
      </c>
      <c r="AK50" s="6">
        <v>3.9734999999999798E-2</v>
      </c>
      <c r="AM50" s="6">
        <v>-7.3107128370890097E-3</v>
      </c>
      <c r="AN50" s="6">
        <v>2.5528079661440501</v>
      </c>
      <c r="AO50" s="6">
        <v>1.58291033403489</v>
      </c>
    </row>
    <row r="51" spans="1:41" x14ac:dyDescent="0.45">
      <c r="A51">
        <v>8.0000000000000002E-3</v>
      </c>
      <c r="B51" s="1">
        <f t="shared" si="13"/>
        <v>28.985031777549871</v>
      </c>
      <c r="C51">
        <v>1200</v>
      </c>
      <c r="D51" s="2">
        <f t="shared" si="9"/>
        <v>1.1382065582848779</v>
      </c>
      <c r="E51" s="1">
        <v>115.1</v>
      </c>
      <c r="F51" s="2">
        <v>6.82</v>
      </c>
      <c r="G51" s="8">
        <f t="shared" si="11"/>
        <v>156.34021538461522</v>
      </c>
      <c r="H51">
        <v>315</v>
      </c>
      <c r="I51">
        <v>295</v>
      </c>
      <c r="J51" s="2">
        <f t="shared" si="19"/>
        <v>10.672182034077611</v>
      </c>
      <c r="K51" s="2">
        <v>305.67205184198656</v>
      </c>
      <c r="L51" s="2">
        <f t="shared" si="12"/>
        <v>305.67218203407759</v>
      </c>
      <c r="M51" s="2">
        <v>302.90527772292501</v>
      </c>
      <c r="N51" s="2">
        <f t="shared" si="14"/>
        <v>302.90527762396005</v>
      </c>
      <c r="O51" s="2">
        <f t="shared" si="7"/>
        <v>12.094722277074993</v>
      </c>
      <c r="P51" s="8">
        <v>404.37924347138699</v>
      </c>
      <c r="Q51" s="1">
        <f>P51/(Abmessung!B$17*R51)</f>
        <v>60.843738623237122</v>
      </c>
      <c r="R51" s="2">
        <f t="shared" si="8"/>
        <v>8.597002734017142</v>
      </c>
      <c r="S51" s="1">
        <f t="shared" si="15"/>
        <v>4179.2943948890916</v>
      </c>
      <c r="T51" s="1">
        <f t="shared" si="16"/>
        <v>993.6162989583753</v>
      </c>
      <c r="U51" s="1">
        <f t="shared" si="17"/>
        <v>1007.1100489899707</v>
      </c>
      <c r="V51" s="7">
        <f t="shared" si="18"/>
        <v>1.1767545299964868</v>
      </c>
      <c r="Z51" s="4">
        <v>-144.24372570197801</v>
      </c>
      <c r="AA51" s="5">
        <v>10.528700058400901</v>
      </c>
      <c r="AB51" s="4">
        <v>-3.1256926142924198E-2</v>
      </c>
      <c r="AC51" s="4">
        <v>2.9456116190551199E-5</v>
      </c>
      <c r="AD51" s="6">
        <v>17554.453889016499</v>
      </c>
      <c r="AE51" s="6">
        <v>-125.692345063977</v>
      </c>
      <c r="AF51" s="6">
        <v>0.39362054142913999</v>
      </c>
      <c r="AG51" s="6">
        <v>-4.1079636190540202E-4</v>
      </c>
      <c r="AH51" s="6">
        <v>2.30640101199999</v>
      </c>
      <c r="AI51" s="6">
        <v>-3.7612753199999698E-3</v>
      </c>
      <c r="AJ51" s="6">
        <v>995.176197</v>
      </c>
      <c r="AK51" s="6">
        <v>3.9734999999999798E-2</v>
      </c>
      <c r="AM51" s="6">
        <v>-7.3107128370890097E-3</v>
      </c>
      <c r="AN51" s="6">
        <v>2.5528079661440501</v>
      </c>
      <c r="AO51" s="6">
        <v>1.58291033403489</v>
      </c>
    </row>
    <row r="52" spans="1:41" x14ac:dyDescent="0.45">
      <c r="A52">
        <v>1.4E-2</v>
      </c>
      <c r="B52" s="1">
        <f t="shared" si="13"/>
        <v>50.752835399887026</v>
      </c>
      <c r="C52">
        <v>1200</v>
      </c>
      <c r="D52" s="2">
        <f t="shared" si="9"/>
        <v>1.1382065582848779</v>
      </c>
      <c r="E52" s="1">
        <v>115.1</v>
      </c>
      <c r="F52" s="2">
        <v>6.82</v>
      </c>
      <c r="G52" s="8">
        <f t="shared" si="11"/>
        <v>326.03512307692239</v>
      </c>
      <c r="H52">
        <v>315</v>
      </c>
      <c r="I52">
        <v>295</v>
      </c>
      <c r="J52" s="2">
        <f t="shared" si="19"/>
        <v>13.153649259809512</v>
      </c>
      <c r="K52" s="2">
        <v>308.15317175111653</v>
      </c>
      <c r="L52" s="2">
        <f t="shared" si="12"/>
        <v>308.15364925980953</v>
      </c>
      <c r="M52" s="2">
        <v>306.51422755060776</v>
      </c>
      <c r="N52" s="2">
        <f t="shared" si="14"/>
        <v>306.51422752934161</v>
      </c>
      <c r="O52" s="2">
        <f t="shared" si="7"/>
        <v>8.4857724493922433</v>
      </c>
      <c r="P52" s="8">
        <v>496.45243982469299</v>
      </c>
      <c r="Q52" s="1">
        <f>P52/(Abmessung!B$17*R52)</f>
        <v>71.517338240158693</v>
      </c>
      <c r="R52" s="2">
        <f t="shared" si="8"/>
        <v>8.9792571352926966</v>
      </c>
      <c r="S52" s="1">
        <f t="shared" si="15"/>
        <v>4178.8639374342338</v>
      </c>
      <c r="T52" s="1">
        <f t="shared" si="16"/>
        <v>993.04796673708961</v>
      </c>
      <c r="U52" s="1">
        <f t="shared" si="17"/>
        <v>1007.1593426397653</v>
      </c>
      <c r="V52" s="7">
        <f t="shared" si="18"/>
        <v>1.1720884424564013</v>
      </c>
      <c r="Z52" s="4">
        <v>-144.24372570197801</v>
      </c>
      <c r="AA52" s="5">
        <v>10.528700058400901</v>
      </c>
      <c r="AB52" s="4">
        <v>-3.1256926142924198E-2</v>
      </c>
      <c r="AC52" s="4">
        <v>2.9456116190551199E-5</v>
      </c>
      <c r="AD52" s="6">
        <v>17554.453889016499</v>
      </c>
      <c r="AE52" s="6">
        <v>-125.692345063977</v>
      </c>
      <c r="AF52" s="6">
        <v>0.39362054142913999</v>
      </c>
      <c r="AG52" s="6">
        <v>-4.1079636190540202E-4</v>
      </c>
      <c r="AH52" s="6">
        <v>2.30640101199999</v>
      </c>
      <c r="AI52" s="6">
        <v>-3.7612753199999698E-3</v>
      </c>
      <c r="AJ52" s="6">
        <v>995.176197</v>
      </c>
      <c r="AK52" s="6">
        <v>3.9734999999999798E-2</v>
      </c>
      <c r="AM52" s="6">
        <v>-7.3107128370890097E-3</v>
      </c>
      <c r="AN52" s="6">
        <v>2.5528079661440501</v>
      </c>
      <c r="AO52" s="6">
        <v>1.58291033403489</v>
      </c>
    </row>
    <row r="53" spans="1:41" x14ac:dyDescent="0.45">
      <c r="A53">
        <v>0.02</v>
      </c>
      <c r="B53" s="1">
        <f t="shared" si="13"/>
        <v>72.528312020446066</v>
      </c>
      <c r="C53">
        <v>1200</v>
      </c>
      <c r="D53" s="2">
        <f t="shared" si="9"/>
        <v>1.1382065582848779</v>
      </c>
      <c r="E53" s="1">
        <v>115.1</v>
      </c>
      <c r="F53" s="2">
        <v>6.82</v>
      </c>
      <c r="G53" s="8">
        <f t="shared" si="11"/>
        <v>540.67838461538327</v>
      </c>
      <c r="H53">
        <v>315</v>
      </c>
      <c r="I53">
        <v>295</v>
      </c>
      <c r="J53" s="2">
        <f t="shared" si="19"/>
        <v>14.474100381180325</v>
      </c>
      <c r="K53" s="2">
        <v>309.47331841459584</v>
      </c>
      <c r="L53" s="2">
        <f t="shared" si="12"/>
        <v>309.47410038118034</v>
      </c>
      <c r="M53" s="2">
        <v>308.47710959191573</v>
      </c>
      <c r="N53" s="2">
        <f t="shared" si="14"/>
        <v>308.47710958662606</v>
      </c>
      <c r="O53" s="2">
        <f t="shared" si="7"/>
        <v>6.5228904080842653</v>
      </c>
      <c r="P53" s="8">
        <v>545.14669532658695</v>
      </c>
      <c r="Q53" s="1">
        <f>P53/(Abmessung!B$17*R53)</f>
        <v>79.062781730970627</v>
      </c>
      <c r="R53" s="2">
        <f t="shared" si="8"/>
        <v>8.9189842034490958</v>
      </c>
      <c r="S53" s="1">
        <f t="shared" si="15"/>
        <v>4178.7203277926337</v>
      </c>
      <c r="T53" s="1">
        <f t="shared" si="16"/>
        <v>992.71578221347386</v>
      </c>
      <c r="U53" s="1">
        <f t="shared" si="17"/>
        <v>1007.1855706536019</v>
      </c>
      <c r="V53" s="7">
        <f t="shared" si="18"/>
        <v>1.1696057249243386</v>
      </c>
      <c r="Z53" s="4">
        <v>-144.24372570197801</v>
      </c>
      <c r="AA53" s="5">
        <v>10.528700058400901</v>
      </c>
      <c r="AB53" s="4">
        <v>-3.1256926142924198E-2</v>
      </c>
      <c r="AC53" s="4">
        <v>2.9456116190551199E-5</v>
      </c>
      <c r="AD53" s="6">
        <v>17554.453889016499</v>
      </c>
      <c r="AE53" s="6">
        <v>-125.692345063977</v>
      </c>
      <c r="AF53" s="6">
        <v>0.39362054142913999</v>
      </c>
      <c r="AG53" s="6">
        <v>-4.1079636190540202E-4</v>
      </c>
      <c r="AH53" s="6">
        <v>2.30640101199999</v>
      </c>
      <c r="AI53" s="6">
        <v>-3.7612753199999698E-3</v>
      </c>
      <c r="AJ53" s="6">
        <v>995.176197</v>
      </c>
      <c r="AK53" s="6">
        <v>3.9734999999999798E-2</v>
      </c>
      <c r="AM53" s="6">
        <v>-7.3107128370890097E-3</v>
      </c>
      <c r="AN53" s="6">
        <v>2.5528079661440501</v>
      </c>
      <c r="AO53" s="6">
        <v>1.58291033403489</v>
      </c>
    </row>
    <row r="54" spans="1:41" x14ac:dyDescent="0.45">
      <c r="A54">
        <v>2.5999999999999999E-2</v>
      </c>
      <c r="B54" s="1">
        <f t="shared" si="13"/>
        <v>94.307345165617562</v>
      </c>
      <c r="C54">
        <v>1200</v>
      </c>
      <c r="D54" s="2">
        <f t="shared" si="9"/>
        <v>1.1382065582848779</v>
      </c>
      <c r="E54" s="1">
        <v>115.1</v>
      </c>
      <c r="F54" s="2">
        <v>6.82</v>
      </c>
      <c r="G54" s="8">
        <f t="shared" si="11"/>
        <v>800.26999999999816</v>
      </c>
      <c r="H54">
        <v>315</v>
      </c>
      <c r="I54">
        <v>295</v>
      </c>
      <c r="J54" s="2">
        <f t="shared" si="19"/>
        <v>15.285073914712221</v>
      </c>
      <c r="K54" s="2">
        <v>310.28405713738476</v>
      </c>
      <c r="L54" s="2">
        <f t="shared" si="12"/>
        <v>310.2850739147122</v>
      </c>
      <c r="M54" s="2">
        <v>309.70800203182046</v>
      </c>
      <c r="N54" s="2">
        <f t="shared" si="14"/>
        <v>309.70800203014556</v>
      </c>
      <c r="O54" s="2">
        <f t="shared" si="7"/>
        <v>5.2919979681795439</v>
      </c>
      <c r="P54" s="8">
        <v>574.94959657925301</v>
      </c>
      <c r="Q54" s="1">
        <f>P54/(Abmessung!B$17*R54)</f>
        <v>84.660037612970868</v>
      </c>
      <c r="R54" s="2">
        <f t="shared" si="8"/>
        <v>8.7846693170154602</v>
      </c>
      <c r="S54" s="1">
        <f t="shared" si="15"/>
        <v>4178.657313976094</v>
      </c>
      <c r="T54" s="1">
        <f t="shared" si="16"/>
        <v>992.49957503972394</v>
      </c>
      <c r="U54" s="1">
        <f t="shared" si="17"/>
        <v>1007.201678005177</v>
      </c>
      <c r="V54" s="7">
        <f t="shared" si="18"/>
        <v>1.1680810191498416</v>
      </c>
      <c r="Z54" s="4">
        <v>-144.24372570197801</v>
      </c>
      <c r="AA54" s="5">
        <v>10.528700058400901</v>
      </c>
      <c r="AB54" s="4">
        <v>-3.1256926142924198E-2</v>
      </c>
      <c r="AC54" s="4">
        <v>2.9456116190551199E-5</v>
      </c>
      <c r="AD54" s="6">
        <v>17554.453889016499</v>
      </c>
      <c r="AE54" s="6">
        <v>-125.692345063977</v>
      </c>
      <c r="AF54" s="6">
        <v>0.39362054142913999</v>
      </c>
      <c r="AG54" s="6">
        <v>-4.1079636190540202E-4</v>
      </c>
      <c r="AH54" s="6">
        <v>2.30640101199999</v>
      </c>
      <c r="AI54" s="6">
        <v>-3.7612753199999698E-3</v>
      </c>
      <c r="AJ54" s="6">
        <v>995.176197</v>
      </c>
      <c r="AK54" s="6">
        <v>3.9734999999999798E-2</v>
      </c>
      <c r="AM54" s="6">
        <v>-7.3107128370890097E-3</v>
      </c>
      <c r="AN54" s="6">
        <v>2.5528079661440501</v>
      </c>
      <c r="AO54" s="6">
        <v>1.58291033403489</v>
      </c>
    </row>
    <row r="55" spans="1:41" x14ac:dyDescent="0.45">
      <c r="A55">
        <v>3.2000000000000001E-2</v>
      </c>
      <c r="B55" s="1">
        <f t="shared" si="13"/>
        <v>116.08832365121943</v>
      </c>
      <c r="C55">
        <v>1200</v>
      </c>
      <c r="D55" s="2">
        <f t="shared" si="9"/>
        <v>1.1382065582848779</v>
      </c>
      <c r="E55" s="1">
        <v>115.1</v>
      </c>
      <c r="F55" s="2">
        <v>6.82</v>
      </c>
      <c r="G55" s="8">
        <f t="shared" si="11"/>
        <v>1104.8099692307667</v>
      </c>
      <c r="H55">
        <v>315</v>
      </c>
      <c r="I55">
        <v>295</v>
      </c>
      <c r="J55" s="2">
        <f t="shared" si="19"/>
        <v>15.824609750602985</v>
      </c>
      <c r="K55" s="2">
        <v>310.82341825713286</v>
      </c>
      <c r="L55" s="2">
        <f t="shared" si="12"/>
        <v>310.82460975060297</v>
      </c>
      <c r="M55" s="2">
        <v>310.55226179317242</v>
      </c>
      <c r="N55" s="2">
        <f t="shared" si="14"/>
        <v>310.55226179253896</v>
      </c>
      <c r="O55" s="2">
        <f t="shared" si="7"/>
        <v>4.4477382068275801</v>
      </c>
      <c r="P55" s="8">
        <v>594.73371823538696</v>
      </c>
      <c r="Q55" s="1">
        <f>P55/(Abmessung!B$17*R55)</f>
        <v>88.909922063777685</v>
      </c>
      <c r="R55" s="2">
        <f t="shared" si="8"/>
        <v>8.6525961350848952</v>
      </c>
      <c r="S55" s="1">
        <f t="shared" si="15"/>
        <v>4178.6246914620378</v>
      </c>
      <c r="T55" s="1">
        <f t="shared" si="16"/>
        <v>992.3478639084467</v>
      </c>
      <c r="U55" s="1">
        <f t="shared" si="17"/>
        <v>1007.2123937622235</v>
      </c>
      <c r="V55" s="7">
        <f t="shared" si="18"/>
        <v>1.1670666763157036</v>
      </c>
      <c r="Z55" s="4">
        <v>-144.24372570197801</v>
      </c>
      <c r="AA55" s="5">
        <v>10.528700058400901</v>
      </c>
      <c r="AB55" s="4">
        <v>-3.1256926142924198E-2</v>
      </c>
      <c r="AC55" s="4">
        <v>2.9456116190551199E-5</v>
      </c>
      <c r="AD55" s="6">
        <v>17554.453889016499</v>
      </c>
      <c r="AE55" s="6">
        <v>-125.692345063977</v>
      </c>
      <c r="AF55" s="6">
        <v>0.39362054142913999</v>
      </c>
      <c r="AG55" s="6">
        <v>-4.1079636190540202E-4</v>
      </c>
      <c r="AH55" s="6">
        <v>2.30640101199999</v>
      </c>
      <c r="AI55" s="6">
        <v>-3.7612753199999698E-3</v>
      </c>
      <c r="AJ55" s="6">
        <v>995.176197</v>
      </c>
      <c r="AK55" s="6">
        <v>3.9734999999999798E-2</v>
      </c>
      <c r="AM55" s="6">
        <v>-7.3107128370890097E-3</v>
      </c>
      <c r="AN55" s="6">
        <v>2.5528079661440501</v>
      </c>
      <c r="AO55" s="6">
        <v>1.58291033403489</v>
      </c>
    </row>
    <row r="56" spans="1:41" x14ac:dyDescent="0.45">
      <c r="A56">
        <v>3.7999999999999999E-2</v>
      </c>
      <c r="B56" s="1">
        <f t="shared" si="13"/>
        <v>137.87047783569921</v>
      </c>
      <c r="C56">
        <v>1200</v>
      </c>
      <c r="D56" s="2">
        <f t="shared" si="9"/>
        <v>1.1382065582848779</v>
      </c>
      <c r="E56" s="1">
        <v>115.1</v>
      </c>
      <c r="F56" s="2">
        <v>6.82</v>
      </c>
      <c r="G56" s="8">
        <f t="shared" si="11"/>
        <v>1454.2982923076893</v>
      </c>
      <c r="H56">
        <v>315</v>
      </c>
      <c r="I56">
        <v>295</v>
      </c>
      <c r="J56" s="2">
        <f t="shared" si="19"/>
        <v>16.202819427533512</v>
      </c>
      <c r="K56" s="2">
        <v>311.20149935643065</v>
      </c>
      <c r="L56" s="2">
        <f t="shared" si="12"/>
        <v>311.20281942753354</v>
      </c>
      <c r="M56" s="2">
        <v>311.16730990704332</v>
      </c>
      <c r="N56" s="2">
        <f t="shared" si="14"/>
        <v>311.16730990677024</v>
      </c>
      <c r="O56" s="2">
        <f t="shared" si="7"/>
        <v>3.8326900929566818</v>
      </c>
      <c r="P56" s="8">
        <v>608.58144866330701</v>
      </c>
      <c r="Q56" s="1">
        <f>P56/(Abmessung!B$17*R56)</f>
        <v>92.182588642754396</v>
      </c>
      <c r="R56" s="2">
        <f t="shared" si="8"/>
        <v>8.5397255077714007</v>
      </c>
      <c r="S56" s="1">
        <f t="shared" si="15"/>
        <v>4178.6058593423722</v>
      </c>
      <c r="T56" s="1">
        <f t="shared" si="16"/>
        <v>992.23562685425009</v>
      </c>
      <c r="U56" s="1">
        <f t="shared" si="17"/>
        <v>1007.2199052884639</v>
      </c>
      <c r="V56" s="7">
        <f t="shared" si="18"/>
        <v>1.1663556427618298</v>
      </c>
      <c r="Z56" s="4">
        <v>-144.24372570197801</v>
      </c>
      <c r="AA56" s="5">
        <v>10.528700058400901</v>
      </c>
      <c r="AB56" s="4">
        <v>-3.1256926142924198E-2</v>
      </c>
      <c r="AC56" s="4">
        <v>2.9456116190551199E-5</v>
      </c>
      <c r="AD56" s="6">
        <v>17554.453889016499</v>
      </c>
      <c r="AE56" s="6">
        <v>-125.692345063977</v>
      </c>
      <c r="AF56" s="6">
        <v>0.39362054142913999</v>
      </c>
      <c r="AG56" s="6">
        <v>-4.1079636190540202E-4</v>
      </c>
      <c r="AH56" s="6">
        <v>2.30640101199999</v>
      </c>
      <c r="AI56" s="6">
        <v>-3.7612753199999698E-3</v>
      </c>
      <c r="AJ56" s="6">
        <v>995.176197</v>
      </c>
      <c r="AK56" s="6">
        <v>3.9734999999999798E-2</v>
      </c>
      <c r="AM56" s="6">
        <v>-7.3107128370890097E-3</v>
      </c>
      <c r="AN56" s="6">
        <v>2.5528079661440501</v>
      </c>
      <c r="AO56" s="6">
        <v>1.58291033403489</v>
      </c>
    </row>
    <row r="57" spans="1:41" x14ac:dyDescent="0.45">
      <c r="A57">
        <v>4.3999999999999997E-2</v>
      </c>
      <c r="B57" s="1">
        <f t="shared" si="13"/>
        <v>159.65339180309454</v>
      </c>
      <c r="C57">
        <v>1200</v>
      </c>
      <c r="D57" s="2">
        <f t="shared" si="9"/>
        <v>1.1382065582848779</v>
      </c>
      <c r="E57" s="1">
        <v>115.1</v>
      </c>
      <c r="F57" s="2">
        <v>6.82</v>
      </c>
      <c r="G57" s="8">
        <f t="shared" si="11"/>
        <v>1848.7349692307653</v>
      </c>
      <c r="H57">
        <v>315</v>
      </c>
      <c r="I57">
        <v>295</v>
      </c>
      <c r="J57" s="2">
        <f t="shared" si="19"/>
        <v>16.478098517660371</v>
      </c>
      <c r="K57" s="2">
        <v>311.47668410066552</v>
      </c>
      <c r="L57" s="2">
        <f t="shared" si="12"/>
        <v>311.47809851766038</v>
      </c>
      <c r="M57" s="2">
        <v>311.63517903188296</v>
      </c>
      <c r="N57" s="2">
        <f t="shared" si="14"/>
        <v>311.63517903175295</v>
      </c>
      <c r="O57" s="2">
        <f t="shared" si="7"/>
        <v>3.3648209681170442</v>
      </c>
      <c r="P57" s="8">
        <v>618.64972868477298</v>
      </c>
      <c r="Q57" s="1">
        <f>P57/(Abmessung!B$17*R57)</f>
        <v>94.728139372219132</v>
      </c>
      <c r="R57" s="2">
        <f t="shared" si="8"/>
        <v>8.4477279831688765</v>
      </c>
      <c r="S57" s="1">
        <f t="shared" si="15"/>
        <v>4178.5941181283906</v>
      </c>
      <c r="T57" s="1">
        <f t="shared" si="16"/>
        <v>992.14929423710328</v>
      </c>
      <c r="U57" s="1">
        <f t="shared" si="17"/>
        <v>1007.22537252137</v>
      </c>
      <c r="V57" s="7">
        <f t="shared" si="18"/>
        <v>1.1658381199683643</v>
      </c>
      <c r="Z57" s="4">
        <v>-144.24372570197801</v>
      </c>
      <c r="AA57" s="5">
        <v>10.528700058400901</v>
      </c>
      <c r="AB57" s="4">
        <v>-3.1256926142924198E-2</v>
      </c>
      <c r="AC57" s="4">
        <v>2.9456116190551199E-5</v>
      </c>
      <c r="AD57" s="6">
        <v>17554.453889016499</v>
      </c>
      <c r="AE57" s="6">
        <v>-125.692345063977</v>
      </c>
      <c r="AF57" s="6">
        <v>0.39362054142913999</v>
      </c>
      <c r="AG57" s="6">
        <v>-4.1079636190540202E-4</v>
      </c>
      <c r="AH57" s="6">
        <v>2.30640101199999</v>
      </c>
      <c r="AI57" s="6">
        <v>-3.7612753199999698E-3</v>
      </c>
      <c r="AJ57" s="6">
        <v>995.176197</v>
      </c>
      <c r="AK57" s="6">
        <v>3.9734999999999798E-2</v>
      </c>
      <c r="AM57" s="6">
        <v>-7.3107128370890097E-3</v>
      </c>
      <c r="AN57" s="6">
        <v>2.5528079661440501</v>
      </c>
      <c r="AO57" s="6">
        <v>1.58291033403489</v>
      </c>
    </row>
    <row r="58" spans="1:41" x14ac:dyDescent="0.45">
      <c r="A58">
        <v>0.05</v>
      </c>
      <c r="B58" s="1">
        <f t="shared" si="13"/>
        <v>181.43682164608981</v>
      </c>
      <c r="C58">
        <v>1200</v>
      </c>
      <c r="D58" s="2">
        <f t="shared" si="9"/>
        <v>1.1382065582848779</v>
      </c>
      <c r="E58" s="1">
        <v>115.1</v>
      </c>
      <c r="F58" s="2">
        <v>6.82</v>
      </c>
      <c r="G58" s="8">
        <f t="shared" si="11"/>
        <v>2288.1199999999958</v>
      </c>
      <c r="H58">
        <v>315</v>
      </c>
      <c r="I58">
        <v>295</v>
      </c>
      <c r="J58" s="2">
        <f t="shared" si="19"/>
        <v>16.684239466584433</v>
      </c>
      <c r="K58" s="2">
        <v>311.68275594021219</v>
      </c>
      <c r="L58" s="2">
        <f t="shared" si="12"/>
        <v>311.68423946658442</v>
      </c>
      <c r="M58" s="2">
        <v>312.00289379541346</v>
      </c>
      <c r="N58" s="2">
        <f t="shared" si="14"/>
        <v>312.00289379534655</v>
      </c>
      <c r="O58" s="2">
        <f t="shared" si="7"/>
        <v>2.9971062045865438</v>
      </c>
      <c r="P58" s="8">
        <v>626.18335621584004</v>
      </c>
      <c r="Q58" s="1">
        <f>P58/(Abmessung!B$17*R58)</f>
        <v>96.722716714913545</v>
      </c>
      <c r="R58" s="2">
        <f t="shared" si="8"/>
        <v>8.3742733925899682</v>
      </c>
      <c r="S58" s="1">
        <f t="shared" si="15"/>
        <v>4178.5863660326986</v>
      </c>
      <c r="T58" s="1">
        <f t="shared" si="16"/>
        <v>992.0808707237361</v>
      </c>
      <c r="U58" s="1">
        <f t="shared" si="17"/>
        <v>1007.2294666536421</v>
      </c>
      <c r="V58" s="7">
        <f t="shared" si="18"/>
        <v>1.1654505735062473</v>
      </c>
      <c r="Z58" s="4">
        <v>-144.24372570197801</v>
      </c>
      <c r="AA58" s="5">
        <v>10.528700058400901</v>
      </c>
      <c r="AB58" s="4">
        <v>-3.1256926142924198E-2</v>
      </c>
      <c r="AC58" s="4">
        <v>2.9456116190551199E-5</v>
      </c>
      <c r="AD58" s="6">
        <v>17554.453889016499</v>
      </c>
      <c r="AE58" s="6">
        <v>-125.692345063977</v>
      </c>
      <c r="AF58" s="6">
        <v>0.39362054142913999</v>
      </c>
      <c r="AG58" s="6">
        <v>-4.1079636190540202E-4</v>
      </c>
      <c r="AH58" s="6">
        <v>2.30640101199999</v>
      </c>
      <c r="AI58" s="6">
        <v>-3.7612753199999698E-3</v>
      </c>
      <c r="AJ58" s="6">
        <v>995.176197</v>
      </c>
      <c r="AK58" s="6">
        <v>3.9734999999999798E-2</v>
      </c>
      <c r="AM58" s="6">
        <v>-7.3107128370890097E-3</v>
      </c>
      <c r="AN58" s="6">
        <v>2.5528079661440501</v>
      </c>
      <c r="AO58" s="6">
        <v>1.58291033403489</v>
      </c>
    </row>
    <row r="59" spans="1:41" x14ac:dyDescent="0.45">
      <c r="A59">
        <v>5.6000000000000001E-2</v>
      </c>
      <c r="B59" s="1">
        <f t="shared" si="13"/>
        <v>203.22061518854116</v>
      </c>
      <c r="C59">
        <v>1200</v>
      </c>
      <c r="D59" s="2">
        <f t="shared" si="9"/>
        <v>1.1382065582848779</v>
      </c>
      <c r="E59" s="1">
        <v>115.1</v>
      </c>
      <c r="F59" s="2">
        <v>6.82</v>
      </c>
      <c r="G59" s="8">
        <f t="shared" si="11"/>
        <v>2772.4533846153799</v>
      </c>
      <c r="H59">
        <v>315</v>
      </c>
      <c r="I59">
        <v>295</v>
      </c>
      <c r="J59" s="2">
        <f t="shared" si="19"/>
        <v>16.842114018183914</v>
      </c>
      <c r="K59" s="2">
        <v>311.84058002247764</v>
      </c>
      <c r="L59" s="2">
        <f t="shared" si="12"/>
        <v>311.84211401818391</v>
      </c>
      <c r="M59" s="2">
        <v>312.2993668822312</v>
      </c>
      <c r="N59" s="2">
        <f t="shared" si="14"/>
        <v>312.29936688219453</v>
      </c>
      <c r="O59" s="2">
        <f t="shared" si="7"/>
        <v>2.7006331177688025</v>
      </c>
      <c r="P59" s="8">
        <v>631.94959949845304</v>
      </c>
      <c r="Q59" s="1">
        <f>P59/(Abmessung!B$17*R59)</f>
        <v>98.294582216323548</v>
      </c>
      <c r="R59" s="2">
        <f t="shared" si="8"/>
        <v>8.3162390235352834</v>
      </c>
      <c r="S59" s="1">
        <f t="shared" si="15"/>
        <v>4178.5810158205459</v>
      </c>
      <c r="T59" s="1">
        <f t="shared" si="16"/>
        <v>992.02534060317839</v>
      </c>
      <c r="U59" s="1">
        <f t="shared" si="17"/>
        <v>1007.2326022235966</v>
      </c>
      <c r="V59" s="7">
        <f t="shared" si="18"/>
        <v>1.1651537635934841</v>
      </c>
      <c r="Z59" s="4">
        <v>-144.24372570197801</v>
      </c>
      <c r="AA59" s="5">
        <v>10.528700058400901</v>
      </c>
      <c r="AB59" s="4">
        <v>-3.1256926142924198E-2</v>
      </c>
      <c r="AC59" s="4">
        <v>2.9456116190551199E-5</v>
      </c>
      <c r="AD59" s="6">
        <v>17554.453889016499</v>
      </c>
      <c r="AE59" s="6">
        <v>-125.692345063977</v>
      </c>
      <c r="AF59" s="6">
        <v>0.39362054142913999</v>
      </c>
      <c r="AG59" s="6">
        <v>-4.1079636190540202E-4</v>
      </c>
      <c r="AH59" s="6">
        <v>2.30640101199999</v>
      </c>
      <c r="AI59" s="6">
        <v>-3.7612753199999698E-3</v>
      </c>
      <c r="AJ59" s="6">
        <v>995.176197</v>
      </c>
      <c r="AK59" s="6">
        <v>3.9734999999999798E-2</v>
      </c>
      <c r="AM59" s="6">
        <v>-7.3107128370890097E-3</v>
      </c>
      <c r="AN59" s="6">
        <v>2.5528079661440501</v>
      </c>
      <c r="AO59" s="6">
        <v>1.58291033403489</v>
      </c>
    </row>
    <row r="60" spans="1:41" x14ac:dyDescent="0.45">
      <c r="A60">
        <v>6.2E-2</v>
      </c>
      <c r="B60" s="1">
        <f t="shared" si="13"/>
        <v>225.0046728718219</v>
      </c>
      <c r="C60">
        <v>1200</v>
      </c>
      <c r="D60" s="2">
        <f t="shared" si="9"/>
        <v>1.1382065582848779</v>
      </c>
      <c r="E60" s="1">
        <v>115.1</v>
      </c>
      <c r="F60" s="2">
        <v>6.82</v>
      </c>
      <c r="G60" s="8">
        <f t="shared" si="11"/>
        <v>3301.7351230769173</v>
      </c>
      <c r="H60">
        <v>315</v>
      </c>
      <c r="I60">
        <v>295</v>
      </c>
      <c r="J60" s="2">
        <f t="shared" si="19"/>
        <v>16.965264055822146</v>
      </c>
      <c r="K60" s="2">
        <v>311.96369342260959</v>
      </c>
      <c r="L60" s="2">
        <f t="shared" si="12"/>
        <v>311.96526405582216</v>
      </c>
      <c r="M60" s="2">
        <v>312.5433624231311</v>
      </c>
      <c r="N60" s="2">
        <f t="shared" si="14"/>
        <v>312.54336242310995</v>
      </c>
      <c r="O60" s="2">
        <f t="shared" si="7"/>
        <v>2.4566375768688999</v>
      </c>
      <c r="P60" s="8">
        <v>636.44548417184001</v>
      </c>
      <c r="Q60" s="1">
        <f>P60/(Abmessung!B$17*R60)</f>
        <v>99.539165195064427</v>
      </c>
      <c r="R60" s="2">
        <f t="shared" si="8"/>
        <v>8.2706818800963458</v>
      </c>
      <c r="S60" s="1">
        <f t="shared" si="15"/>
        <v>4178.5771907398566</v>
      </c>
      <c r="T60" s="1">
        <f t="shared" si="16"/>
        <v>991.97939825520871</v>
      </c>
      <c r="U60" s="1">
        <f t="shared" si="17"/>
        <v>1007.2350481790736</v>
      </c>
      <c r="V60" s="7">
        <f t="shared" si="18"/>
        <v>1.1649222318967452</v>
      </c>
      <c r="Z60" s="4">
        <v>-144.24372570197801</v>
      </c>
      <c r="AA60" s="5">
        <v>10.528700058400901</v>
      </c>
      <c r="AB60" s="4">
        <v>-3.1256926142924198E-2</v>
      </c>
      <c r="AC60" s="4">
        <v>2.9456116190551199E-5</v>
      </c>
      <c r="AD60" s="6">
        <v>17554.453889016499</v>
      </c>
      <c r="AE60" s="6">
        <v>-125.692345063977</v>
      </c>
      <c r="AF60" s="6">
        <v>0.39362054142913999</v>
      </c>
      <c r="AG60" s="6">
        <v>-4.1079636190540202E-4</v>
      </c>
      <c r="AH60" s="6">
        <v>2.30640101199999</v>
      </c>
      <c r="AI60" s="6">
        <v>-3.7612753199999698E-3</v>
      </c>
      <c r="AJ60" s="6">
        <v>995.176197</v>
      </c>
      <c r="AK60" s="6">
        <v>3.9734999999999798E-2</v>
      </c>
      <c r="AM60" s="6">
        <v>-7.3107128370890097E-3</v>
      </c>
      <c r="AN60" s="6">
        <v>2.5528079661440501</v>
      </c>
      <c r="AO60" s="6">
        <v>1.58291033403489</v>
      </c>
    </row>
    <row r="61" spans="1:41" x14ac:dyDescent="0.45">
      <c r="A61">
        <v>6.8000000000000005E-2</v>
      </c>
      <c r="B61" s="1">
        <f t="shared" si="13"/>
        <v>246.7889271095836</v>
      </c>
      <c r="C61">
        <v>1200</v>
      </c>
      <c r="D61" s="2">
        <f t="shared" si="9"/>
        <v>1.1382065582848779</v>
      </c>
      <c r="E61" s="1">
        <v>115.1</v>
      </c>
      <c r="F61" s="2">
        <v>6.82</v>
      </c>
      <c r="G61" s="8">
        <f t="shared" si="11"/>
        <v>3875.9652153846091</v>
      </c>
      <c r="H61">
        <v>315</v>
      </c>
      <c r="I61">
        <v>295</v>
      </c>
      <c r="J61" s="2">
        <f t="shared" si="19"/>
        <v>17.062814336505127</v>
      </c>
      <c r="K61" s="2">
        <v>312.06121738912674</v>
      </c>
      <c r="L61" s="2">
        <f t="shared" si="12"/>
        <v>312.06281433650514</v>
      </c>
      <c r="M61" s="2">
        <v>312.74759410434427</v>
      </c>
      <c r="N61" s="2">
        <f t="shared" si="14"/>
        <v>312.7475941043316</v>
      </c>
      <c r="O61" s="2">
        <f t="shared" si="7"/>
        <v>2.2524058956557269</v>
      </c>
      <c r="P61" s="8">
        <v>640.00549813136001</v>
      </c>
      <c r="Q61" s="1">
        <f>P61/(Abmessung!B$17*R61)</f>
        <v>100.52839949730499</v>
      </c>
      <c r="R61" s="2">
        <f t="shared" si="8"/>
        <v>8.2351030499284548</v>
      </c>
      <c r="S61" s="1">
        <f t="shared" si="15"/>
        <v>4178.5743763391656</v>
      </c>
      <c r="T61" s="1">
        <f t="shared" si="16"/>
        <v>991.94077654586022</v>
      </c>
      <c r="U61" s="1">
        <f t="shared" si="17"/>
        <v>1007.2369857364783</v>
      </c>
      <c r="V61" s="7">
        <f t="shared" si="18"/>
        <v>1.1647388246525605</v>
      </c>
      <c r="Z61" s="4">
        <v>-144.24372570197801</v>
      </c>
      <c r="AA61" s="5">
        <v>10.528700058400901</v>
      </c>
      <c r="AB61" s="4">
        <v>-3.1256926142924198E-2</v>
      </c>
      <c r="AC61" s="4">
        <v>2.9456116190551199E-5</v>
      </c>
      <c r="AD61" s="6">
        <v>17554.453889016499</v>
      </c>
      <c r="AE61" s="6">
        <v>-125.692345063977</v>
      </c>
      <c r="AF61" s="6">
        <v>0.39362054142913999</v>
      </c>
      <c r="AG61" s="6">
        <v>-4.1079636190540202E-4</v>
      </c>
      <c r="AH61" s="6">
        <v>2.30640101199999</v>
      </c>
      <c r="AI61" s="6">
        <v>-3.7612753199999698E-3</v>
      </c>
      <c r="AJ61" s="6">
        <v>995.176197</v>
      </c>
      <c r="AK61" s="6">
        <v>3.9734999999999798E-2</v>
      </c>
      <c r="AM61" s="6">
        <v>-7.3107128370890097E-3</v>
      </c>
      <c r="AN61" s="6">
        <v>2.5528079661440501</v>
      </c>
      <c r="AO61" s="6">
        <v>1.58291033403489</v>
      </c>
    </row>
    <row r="62" spans="1:41" x14ac:dyDescent="0.45">
      <c r="A62">
        <v>7.3999999999999996E-2</v>
      </c>
      <c r="B62" s="1">
        <f t="shared" si="13"/>
        <v>268.57333085920942</v>
      </c>
      <c r="C62">
        <v>1200</v>
      </c>
      <c r="D62" s="2">
        <f t="shared" si="9"/>
        <v>1.1382065582848779</v>
      </c>
      <c r="E62" s="1">
        <v>115.1</v>
      </c>
      <c r="F62" s="2">
        <v>6.82</v>
      </c>
      <c r="G62" s="8">
        <f t="shared" si="11"/>
        <v>4495.1436615384537</v>
      </c>
      <c r="H62">
        <v>315</v>
      </c>
      <c r="I62">
        <v>295</v>
      </c>
      <c r="J62" s="2">
        <f t="shared" si="19"/>
        <v>17.141064381423728</v>
      </c>
      <c r="K62" s="2">
        <v>312.13944890584969</v>
      </c>
      <c r="L62" s="2">
        <f t="shared" si="12"/>
        <v>312.14106438142375</v>
      </c>
      <c r="M62" s="2">
        <v>312.9209879901324</v>
      </c>
      <c r="N62" s="2">
        <f t="shared" si="14"/>
        <v>312.9209879901245</v>
      </c>
      <c r="O62" s="2">
        <f t="shared" si="7"/>
        <v>2.079012009867597</v>
      </c>
      <c r="P62" s="8">
        <v>642.86034085602705</v>
      </c>
      <c r="Q62" s="1">
        <f>P62/(Abmessung!B$17*R62)</f>
        <v>101.31630684529092</v>
      </c>
      <c r="R62" s="2">
        <f t="shared" si="8"/>
        <v>8.2075093286048322</v>
      </c>
      <c r="S62" s="1">
        <f t="shared" si="15"/>
        <v>4178.5722555686652</v>
      </c>
      <c r="T62" s="1">
        <f t="shared" si="16"/>
        <v>991.90786794706457</v>
      </c>
      <c r="U62" s="1">
        <f t="shared" si="17"/>
        <v>1007.2385400011369</v>
      </c>
      <c r="V62" s="7">
        <f t="shared" si="18"/>
        <v>1.1645916995160124</v>
      </c>
      <c r="Z62" s="4">
        <v>-144.24372570197801</v>
      </c>
      <c r="AA62" s="5">
        <v>10.528700058400901</v>
      </c>
      <c r="AB62" s="4">
        <v>-3.1256926142924198E-2</v>
      </c>
      <c r="AC62" s="4">
        <v>2.9456116190551199E-5</v>
      </c>
      <c r="AD62" s="6">
        <v>17554.453889016499</v>
      </c>
      <c r="AE62" s="6">
        <v>-125.692345063977</v>
      </c>
      <c r="AF62" s="6">
        <v>0.39362054142913999</v>
      </c>
      <c r="AG62" s="6">
        <v>-4.1079636190540202E-4</v>
      </c>
      <c r="AH62" s="6">
        <v>2.30640101199999</v>
      </c>
      <c r="AI62" s="6">
        <v>-3.7612753199999698E-3</v>
      </c>
      <c r="AJ62" s="6">
        <v>995.176197</v>
      </c>
      <c r="AK62" s="6">
        <v>3.9734999999999798E-2</v>
      </c>
      <c r="AM62" s="6">
        <v>-7.3107128370890097E-3</v>
      </c>
      <c r="AN62" s="6">
        <v>2.5528079661440501</v>
      </c>
      <c r="AO62" s="6">
        <v>1.58291033403489</v>
      </c>
    </row>
    <row r="63" spans="1:41" x14ac:dyDescent="0.45">
      <c r="A63">
        <v>8.0000000000000002E-3</v>
      </c>
      <c r="B63" s="1">
        <f t="shared" si="13"/>
        <v>28.981349795463235</v>
      </c>
      <c r="C63">
        <v>1500</v>
      </c>
      <c r="D63" s="2">
        <f t="shared" si="9"/>
        <v>1.3666389778885328</v>
      </c>
      <c r="E63" s="1">
        <v>138.19999999999999</v>
      </c>
      <c r="F63" s="2">
        <v>8.69</v>
      </c>
      <c r="G63" s="8">
        <f t="shared" si="11"/>
        <v>156.34021538461522</v>
      </c>
      <c r="H63">
        <v>315</v>
      </c>
      <c r="I63">
        <v>295</v>
      </c>
      <c r="J63" s="2">
        <f t="shared" si="19"/>
        <v>9.4994287979188119</v>
      </c>
      <c r="K63" s="2">
        <v>304.49956410544434</v>
      </c>
      <c r="L63" s="2">
        <f t="shared" si="12"/>
        <v>304.49942879791882</v>
      </c>
      <c r="M63" s="2">
        <v>302.0502472117339</v>
      </c>
      <c r="N63" s="2">
        <f t="shared" si="14"/>
        <v>302.05024745474907</v>
      </c>
      <c r="O63" s="2">
        <f t="shared" si="7"/>
        <v>12.949752788266096</v>
      </c>
      <c r="P63" s="8">
        <v>432.98098557375999</v>
      </c>
      <c r="Q63" s="1">
        <f>P63/(Abmessung!B$17*R63)</f>
        <v>64.665011411216838</v>
      </c>
      <c r="R63" s="2">
        <f t="shared" si="8"/>
        <v>8.6611102624271723</v>
      </c>
      <c r="S63" s="1">
        <f t="shared" si="15"/>
        <v>4179.433005194257</v>
      </c>
      <c r="T63" s="1">
        <f t="shared" si="16"/>
        <v>993.74253453537835</v>
      </c>
      <c r="U63" s="1">
        <f t="shared" si="17"/>
        <v>1007.0867545898649</v>
      </c>
      <c r="V63" s="7">
        <f t="shared" si="18"/>
        <v>1.1789595545897162</v>
      </c>
      <c r="Z63" s="4">
        <v>-144.24372570197801</v>
      </c>
      <c r="AA63" s="5">
        <v>10.528700058400901</v>
      </c>
      <c r="AB63" s="4">
        <v>-3.1256926142924198E-2</v>
      </c>
      <c r="AC63" s="4">
        <v>2.9456116190551199E-5</v>
      </c>
      <c r="AD63" s="6">
        <v>17554.453889016499</v>
      </c>
      <c r="AE63" s="6">
        <v>-125.692345063977</v>
      </c>
      <c r="AF63" s="6">
        <v>0.39362054142913999</v>
      </c>
      <c r="AG63" s="6">
        <v>-4.1079636190540202E-4</v>
      </c>
      <c r="AH63" s="6">
        <v>2.30640101199999</v>
      </c>
      <c r="AI63" s="6">
        <v>-3.7612753199999698E-3</v>
      </c>
      <c r="AJ63" s="6">
        <v>995.176197</v>
      </c>
      <c r="AK63" s="6">
        <v>3.9734999999999798E-2</v>
      </c>
      <c r="AM63" s="6">
        <v>-7.3107128370890097E-3</v>
      </c>
      <c r="AN63" s="6">
        <v>2.5528079661440501</v>
      </c>
      <c r="AO63" s="6">
        <v>1.58291033403489</v>
      </c>
    </row>
    <row r="64" spans="1:41" x14ac:dyDescent="0.45">
      <c r="A64">
        <v>1.4E-2</v>
      </c>
      <c r="B64" s="1">
        <f t="shared" si="13"/>
        <v>50.745475479069277</v>
      </c>
      <c r="C64">
        <v>1500</v>
      </c>
      <c r="D64" s="2">
        <f t="shared" si="9"/>
        <v>1.3666389778885328</v>
      </c>
      <c r="E64" s="1">
        <v>138.19999999999999</v>
      </c>
      <c r="F64" s="2">
        <v>8.69</v>
      </c>
      <c r="G64" s="8">
        <f t="shared" si="11"/>
        <v>326.03512307692239</v>
      </c>
      <c r="H64">
        <v>315</v>
      </c>
      <c r="I64">
        <v>295</v>
      </c>
      <c r="J64" s="2">
        <f t="shared" si="19"/>
        <v>12.072911511413801</v>
      </c>
      <c r="K64" s="2">
        <v>307.0730060690646</v>
      </c>
      <c r="L64" s="2">
        <f t="shared" si="12"/>
        <v>307.07291151141379</v>
      </c>
      <c r="M64" s="2">
        <v>305.63249490942081</v>
      </c>
      <c r="N64" s="2">
        <f t="shared" si="14"/>
        <v>305.63249492019156</v>
      </c>
      <c r="O64" s="2">
        <f t="shared" si="7"/>
        <v>9.3675050905791863</v>
      </c>
      <c r="P64" s="8">
        <v>548.04840643199998</v>
      </c>
      <c r="Q64" s="1">
        <f>P64/(Abmessung!B$17*R64)</f>
        <v>76.941737948134886</v>
      </c>
      <c r="R64" s="2">
        <f t="shared" si="8"/>
        <v>9.2136355355778399</v>
      </c>
      <c r="S64" s="1">
        <f t="shared" si="15"/>
        <v>4178.9478000414856</v>
      </c>
      <c r="T64" s="1">
        <f t="shared" si="16"/>
        <v>993.19199444270112</v>
      </c>
      <c r="U64" s="1">
        <f t="shared" si="17"/>
        <v>1007.1378824480771</v>
      </c>
      <c r="V64" s="7">
        <f t="shared" si="18"/>
        <v>1.1741198427171078</v>
      </c>
      <c r="Z64" s="4">
        <v>-144.24372570197801</v>
      </c>
      <c r="AA64" s="5">
        <v>10.528700058400901</v>
      </c>
      <c r="AB64" s="4">
        <v>-3.1256926142924198E-2</v>
      </c>
      <c r="AC64" s="4">
        <v>2.9456116190551199E-5</v>
      </c>
      <c r="AD64" s="6">
        <v>17554.453889016499</v>
      </c>
      <c r="AE64" s="6">
        <v>-125.692345063977</v>
      </c>
      <c r="AF64" s="6">
        <v>0.39362054142913999</v>
      </c>
      <c r="AG64" s="6">
        <v>-4.1079636190540202E-4</v>
      </c>
      <c r="AH64" s="6">
        <v>2.30640101199999</v>
      </c>
      <c r="AI64" s="6">
        <v>-3.7612753199999698E-3</v>
      </c>
      <c r="AJ64" s="6">
        <v>995.176197</v>
      </c>
      <c r="AK64" s="6">
        <v>3.9734999999999798E-2</v>
      </c>
      <c r="AM64" s="6">
        <v>-7.3107128370890097E-3</v>
      </c>
      <c r="AN64" s="6">
        <v>2.5528079661440501</v>
      </c>
      <c r="AO64" s="6">
        <v>1.58291033403489</v>
      </c>
    </row>
    <row r="65" spans="1:41" x14ac:dyDescent="0.45">
      <c r="A65">
        <v>0.02</v>
      </c>
      <c r="B65" s="1">
        <f t="shared" si="13"/>
        <v>72.518275065451959</v>
      </c>
      <c r="C65">
        <v>1500</v>
      </c>
      <c r="D65" s="2">
        <f t="shared" si="9"/>
        <v>1.3666389778885328</v>
      </c>
      <c r="E65" s="1">
        <v>138.19999999999999</v>
      </c>
      <c r="F65" s="2">
        <v>8.69</v>
      </c>
      <c r="G65" s="8">
        <f t="shared" si="11"/>
        <v>540.67838461538327</v>
      </c>
      <c r="H65">
        <v>315</v>
      </c>
      <c r="I65">
        <v>295</v>
      </c>
      <c r="J65" s="2">
        <f t="shared" si="19"/>
        <v>13.51404445979148</v>
      </c>
      <c r="K65" s="2">
        <v>308.51405062797994</v>
      </c>
      <c r="L65" s="2">
        <f t="shared" si="12"/>
        <v>308.51404445979148</v>
      </c>
      <c r="M65" s="2">
        <v>307.67643876414076</v>
      </c>
      <c r="N65" s="2">
        <f t="shared" si="14"/>
        <v>307.67643876425143</v>
      </c>
      <c r="O65" s="2">
        <f t="shared" si="7"/>
        <v>7.3235612358592448</v>
      </c>
      <c r="P65" s="8">
        <v>612.06986988671997</v>
      </c>
      <c r="Q65" s="1">
        <f>P65/(Abmessung!B$17*R65)</f>
        <v>85.702635646567316</v>
      </c>
      <c r="R65" s="2">
        <f t="shared" si="8"/>
        <v>9.2380631022434763</v>
      </c>
      <c r="S65" s="1">
        <f t="shared" si="15"/>
        <v>4178.7721177165704</v>
      </c>
      <c r="T65" s="1">
        <f t="shared" si="16"/>
        <v>992.85317990555927</v>
      </c>
      <c r="U65" s="1">
        <f t="shared" si="17"/>
        <v>1007.1665124008514</v>
      </c>
      <c r="V65" s="7">
        <f t="shared" si="18"/>
        <v>1.1714097600498734</v>
      </c>
      <c r="Z65" s="4">
        <v>-144.24372570197801</v>
      </c>
      <c r="AA65" s="5">
        <v>10.528700058400901</v>
      </c>
      <c r="AB65" s="4">
        <v>-3.1256926142924198E-2</v>
      </c>
      <c r="AC65" s="4">
        <v>2.9456116190551199E-5</v>
      </c>
      <c r="AD65" s="6">
        <v>17554.453889016499</v>
      </c>
      <c r="AE65" s="6">
        <v>-125.692345063977</v>
      </c>
      <c r="AF65" s="6">
        <v>0.39362054142913999</v>
      </c>
      <c r="AG65" s="6">
        <v>-4.1079636190540202E-4</v>
      </c>
      <c r="AH65" s="6">
        <v>2.30640101199999</v>
      </c>
      <c r="AI65" s="6">
        <v>-3.7612753199999698E-3</v>
      </c>
      <c r="AJ65" s="6">
        <v>995.176197</v>
      </c>
      <c r="AK65" s="6">
        <v>3.9734999999999798E-2</v>
      </c>
      <c r="AM65" s="6">
        <v>-7.3107128370890097E-3</v>
      </c>
      <c r="AN65" s="6">
        <v>2.5528079661440501</v>
      </c>
      <c r="AO65" s="6">
        <v>1.58291033403489</v>
      </c>
    </row>
    <row r="66" spans="1:41" x14ac:dyDescent="0.45">
      <c r="A66">
        <v>2.5999999999999999E-2</v>
      </c>
      <c r="B66" s="1">
        <f t="shared" ref="B66:B97" si="20">A66/T66*3600*1000</f>
        <v>94.295212656994352</v>
      </c>
      <c r="C66">
        <v>1500</v>
      </c>
      <c r="D66" s="2">
        <f t="shared" si="9"/>
        <v>1.3666389778885328</v>
      </c>
      <c r="E66" s="1">
        <v>138.19999999999999</v>
      </c>
      <c r="F66" s="2">
        <v>8.69</v>
      </c>
      <c r="G66" s="8">
        <f t="shared" si="11"/>
        <v>800.26999999999816</v>
      </c>
      <c r="H66">
        <v>315</v>
      </c>
      <c r="I66">
        <v>295</v>
      </c>
      <c r="J66" s="2">
        <f t="shared" si="19"/>
        <v>14.45008447968311</v>
      </c>
      <c r="K66" s="2">
        <v>309.44999153322493</v>
      </c>
      <c r="L66" s="2">
        <f t="shared" si="12"/>
        <v>309.45008447968308</v>
      </c>
      <c r="M66" s="2">
        <v>308.98511552289784</v>
      </c>
      <c r="N66" s="2">
        <f t="shared" si="14"/>
        <v>308.98511552248203</v>
      </c>
      <c r="O66" s="2">
        <f t="shared" si="7"/>
        <v>6.0148844771021572</v>
      </c>
      <c r="P66" s="8">
        <v>653.49308792320005</v>
      </c>
      <c r="Q66" s="1">
        <f>P66/(Abmessung!B$17*R66)</f>
        <v>92.616360007701999</v>
      </c>
      <c r="R66" s="2">
        <f t="shared" si="8"/>
        <v>9.1269861467383677</v>
      </c>
      <c r="S66" s="1">
        <f t="shared" si="15"/>
        <v>4178.6919814425519</v>
      </c>
      <c r="T66" s="1">
        <f t="shared" si="16"/>
        <v>992.62727515634083</v>
      </c>
      <c r="U66" s="1">
        <f t="shared" si="17"/>
        <v>1007.1851072067864</v>
      </c>
      <c r="V66" s="7">
        <f t="shared" si="18"/>
        <v>1.1696495943359353</v>
      </c>
      <c r="Z66" s="4">
        <v>-144.24372570197801</v>
      </c>
      <c r="AA66" s="5">
        <v>10.528700058400901</v>
      </c>
      <c r="AB66" s="4">
        <v>-3.1256926142924198E-2</v>
      </c>
      <c r="AC66" s="4">
        <v>2.9456116190551199E-5</v>
      </c>
      <c r="AD66" s="6">
        <v>17554.453889016499</v>
      </c>
      <c r="AE66" s="6">
        <v>-125.692345063977</v>
      </c>
      <c r="AF66" s="6">
        <v>0.39362054142913999</v>
      </c>
      <c r="AG66" s="6">
        <v>-4.1079636190540202E-4</v>
      </c>
      <c r="AH66" s="6">
        <v>2.30640101199999</v>
      </c>
      <c r="AI66" s="6">
        <v>-3.7612753199999698E-3</v>
      </c>
      <c r="AJ66" s="6">
        <v>995.176197</v>
      </c>
      <c r="AK66" s="6">
        <v>3.9734999999999798E-2</v>
      </c>
      <c r="AM66" s="6">
        <v>-7.3107128370890097E-3</v>
      </c>
      <c r="AN66" s="6">
        <v>2.5528079661440501</v>
      </c>
      <c r="AO66" s="6">
        <v>1.58291033403489</v>
      </c>
    </row>
    <row r="67" spans="1:41" x14ac:dyDescent="0.45">
      <c r="A67">
        <v>3.2000000000000001E-2</v>
      </c>
      <c r="B67" s="1">
        <f t="shared" si="20"/>
        <v>116.07448474241625</v>
      </c>
      <c r="C67">
        <v>1500</v>
      </c>
      <c r="D67" s="2">
        <f t="shared" si="9"/>
        <v>1.3666389778885328</v>
      </c>
      <c r="E67" s="1">
        <v>138.19999999999999</v>
      </c>
      <c r="F67" s="2">
        <v>8.69</v>
      </c>
      <c r="G67" s="8">
        <f t="shared" si="11"/>
        <v>1104.8099692307667</v>
      </c>
      <c r="H67">
        <v>315</v>
      </c>
      <c r="I67">
        <v>295</v>
      </c>
      <c r="J67" s="2">
        <f t="shared" si="19"/>
        <v>15.109505955832294</v>
      </c>
      <c r="K67" s="2">
        <v>310.10931806296242</v>
      </c>
      <c r="L67" s="2">
        <f t="shared" si="12"/>
        <v>310.10950595583228</v>
      </c>
      <c r="M67" s="2">
        <v>309.89518542086699</v>
      </c>
      <c r="N67" s="2">
        <f t="shared" ref="N67:N98" si="21">H67-P67/(S67*A67)</f>
        <v>309.89518542059074</v>
      </c>
      <c r="O67" s="2">
        <f t="shared" si="7"/>
        <v>5.1048145791330057</v>
      </c>
      <c r="P67" s="8">
        <v>682.59936771872003</v>
      </c>
      <c r="Q67" s="1">
        <f>P67/(Abmessung!B$17*R67)</f>
        <v>98.291307899216804</v>
      </c>
      <c r="R67" s="2">
        <f t="shared" si="8"/>
        <v>8.9830717620358165</v>
      </c>
      <c r="S67" s="1">
        <f t="shared" ref="S67:S98" si="22">((AD67 + AE67*H67 +AF67*H67^2 +  AG67*H67^3)+(AD67 + AE67*M67 + AF67*M67^2 +  AG67*M67^3))/2</f>
        <v>4178.6493729373742</v>
      </c>
      <c r="T67" s="1">
        <f t="shared" ref="T67:T98" si="23">((Z67 + AA67*H67 + AB67*H67^2 +  AC67*H67^3)+(Z67 + AA67*M67 + AB67*M67^2 +  AC67*M67^3))/2</f>
        <v>992.46617597005195</v>
      </c>
      <c r="U67" s="1">
        <f t="shared" ref="U67:U98" si="24">((AJ67 + AK67*I67)+(AJ67 + AK67*K67))/2</f>
        <v>1007.1982063766159</v>
      </c>
      <c r="V67" s="7">
        <f t="shared" ref="V67:V98" si="25">((AH67 + AI67*I67)+(AH67 + AI67*K67))/2</f>
        <v>1.1684096400338737</v>
      </c>
      <c r="Z67" s="4">
        <v>-144.24372570197801</v>
      </c>
      <c r="AA67" s="5">
        <v>10.528700058400901</v>
      </c>
      <c r="AB67" s="4">
        <v>-3.1256926142924198E-2</v>
      </c>
      <c r="AC67" s="4">
        <v>2.9456116190551199E-5</v>
      </c>
      <c r="AD67" s="6">
        <v>17554.453889016499</v>
      </c>
      <c r="AE67" s="6">
        <v>-125.692345063977</v>
      </c>
      <c r="AF67" s="6">
        <v>0.39362054142913999</v>
      </c>
      <c r="AG67" s="6">
        <v>-4.1079636190540202E-4</v>
      </c>
      <c r="AH67" s="6">
        <v>2.30640101199999</v>
      </c>
      <c r="AI67" s="6">
        <v>-3.7612753199999698E-3</v>
      </c>
      <c r="AJ67" s="6">
        <v>995.176197</v>
      </c>
      <c r="AK67" s="6">
        <v>3.9734999999999798E-2</v>
      </c>
      <c r="AM67" s="6">
        <v>-7.3107128370890097E-3</v>
      </c>
      <c r="AN67" s="6">
        <v>2.5528079661440501</v>
      </c>
      <c r="AO67" s="6">
        <v>1.58291033403489</v>
      </c>
    </row>
    <row r="68" spans="1:41" x14ac:dyDescent="0.45">
      <c r="A68">
        <v>3.7999999999999999E-2</v>
      </c>
      <c r="B68" s="1">
        <f t="shared" si="20"/>
        <v>137.85521395392607</v>
      </c>
      <c r="C68">
        <v>1500</v>
      </c>
      <c r="D68" s="2">
        <f t="shared" si="9"/>
        <v>1.3666389778885328</v>
      </c>
      <c r="E68" s="1">
        <v>138.19999999999999</v>
      </c>
      <c r="F68" s="2">
        <v>8.69</v>
      </c>
      <c r="G68" s="8">
        <f t="shared" si="11"/>
        <v>1454.2982923076893</v>
      </c>
      <c r="H68">
        <v>315</v>
      </c>
      <c r="I68">
        <v>295</v>
      </c>
      <c r="J68" s="2">
        <f t="shared" si="19"/>
        <v>15.59908549935186</v>
      </c>
      <c r="K68" s="2">
        <v>310.59881192079536</v>
      </c>
      <c r="L68" s="2">
        <f t="shared" si="12"/>
        <v>310.59908549935187</v>
      </c>
      <c r="M68" s="2">
        <v>310.56534613434127</v>
      </c>
      <c r="N68" s="2">
        <f t="shared" si="21"/>
        <v>310.56534613418233</v>
      </c>
      <c r="O68" s="2">
        <f t="shared" ref="O68:O110" si="26">H68-M68</f>
        <v>4.4346538656587313</v>
      </c>
      <c r="P68" s="8">
        <v>704.16858281344003</v>
      </c>
      <c r="Q68" s="1">
        <f>P68/(Abmessung!B$17*R68)</f>
        <v>103.05935939669659</v>
      </c>
      <c r="R68" s="2">
        <f t="shared" si="8"/>
        <v>8.8381894680160205</v>
      </c>
      <c r="S68" s="1">
        <f t="shared" si="22"/>
        <v>4178.6242489264259</v>
      </c>
      <c r="T68" s="1">
        <f t="shared" si="23"/>
        <v>992.34549115945117</v>
      </c>
      <c r="U68" s="1">
        <f t="shared" si="24"/>
        <v>1007.2079313958363</v>
      </c>
      <c r="V68" s="7">
        <f t="shared" si="25"/>
        <v>1.1674890794504944</v>
      </c>
      <c r="Z68" s="4">
        <v>-144.24372570197801</v>
      </c>
      <c r="AA68" s="5">
        <v>10.528700058400901</v>
      </c>
      <c r="AB68" s="4">
        <v>-3.1256926142924198E-2</v>
      </c>
      <c r="AC68" s="4">
        <v>2.9456116190551199E-5</v>
      </c>
      <c r="AD68" s="6">
        <v>17554.453889016499</v>
      </c>
      <c r="AE68" s="6">
        <v>-125.692345063977</v>
      </c>
      <c r="AF68" s="6">
        <v>0.39362054142913999</v>
      </c>
      <c r="AG68" s="6">
        <v>-4.1079636190540202E-4</v>
      </c>
      <c r="AH68" s="6">
        <v>2.30640101199999</v>
      </c>
      <c r="AI68" s="6">
        <v>-3.7612753199999698E-3</v>
      </c>
      <c r="AJ68" s="6">
        <v>995.176197</v>
      </c>
      <c r="AK68" s="6">
        <v>3.9734999999999798E-2</v>
      </c>
      <c r="AM68" s="6">
        <v>-7.3107128370890097E-3</v>
      </c>
      <c r="AN68" s="6">
        <v>2.5528079661440501</v>
      </c>
      <c r="AO68" s="6">
        <v>1.58291033403489</v>
      </c>
    </row>
    <row r="69" spans="1:41" x14ac:dyDescent="0.45">
      <c r="A69">
        <v>4.3999999999999997E-2</v>
      </c>
      <c r="B69" s="1">
        <f t="shared" si="20"/>
        <v>159.63691680158422</v>
      </c>
      <c r="C69">
        <v>1500</v>
      </c>
      <c r="D69" s="2">
        <f t="shared" si="9"/>
        <v>1.3666389778885328</v>
      </c>
      <c r="E69" s="1">
        <v>138.19999999999999</v>
      </c>
      <c r="F69" s="2">
        <v>8.69</v>
      </c>
      <c r="G69" s="8">
        <f t="shared" si="11"/>
        <v>1848.7349692307653</v>
      </c>
      <c r="H69">
        <v>315</v>
      </c>
      <c r="I69">
        <v>295</v>
      </c>
      <c r="J69" s="2">
        <f t="shared" si="19"/>
        <v>15.976365098852687</v>
      </c>
      <c r="K69" s="2">
        <v>310.97601614497319</v>
      </c>
      <c r="L69" s="2">
        <f t="shared" si="12"/>
        <v>310.97636509885268</v>
      </c>
      <c r="M69" s="2">
        <v>311.0797802615225</v>
      </c>
      <c r="N69" s="2">
        <f t="shared" si="21"/>
        <v>311.07978026143115</v>
      </c>
      <c r="O69" s="2">
        <f t="shared" si="26"/>
        <v>3.920219738477499</v>
      </c>
      <c r="P69" s="8">
        <v>720.76676020672005</v>
      </c>
      <c r="Q69" s="1">
        <f>P69/(Abmessung!B$17*R69)</f>
        <v>107.13064041843984</v>
      </c>
      <c r="R69" s="2">
        <f t="shared" si="8"/>
        <v>8.702722794457241</v>
      </c>
      <c r="S69" s="1">
        <f t="shared" si="22"/>
        <v>4178.6082986131732</v>
      </c>
      <c r="T69" s="1">
        <f t="shared" si="23"/>
        <v>992.25168697587901</v>
      </c>
      <c r="U69" s="1">
        <f t="shared" si="24"/>
        <v>1007.2154255007601</v>
      </c>
      <c r="V69" s="7">
        <f t="shared" si="25"/>
        <v>1.1667796949809945</v>
      </c>
      <c r="Z69" s="4">
        <v>-144.24372570197801</v>
      </c>
      <c r="AA69" s="5">
        <v>10.528700058400901</v>
      </c>
      <c r="AB69" s="4">
        <v>-3.1256926142924198E-2</v>
      </c>
      <c r="AC69" s="4">
        <v>2.9456116190551199E-5</v>
      </c>
      <c r="AD69" s="6">
        <v>17554.453889016499</v>
      </c>
      <c r="AE69" s="6">
        <v>-125.692345063977</v>
      </c>
      <c r="AF69" s="6">
        <v>0.39362054142913999</v>
      </c>
      <c r="AG69" s="6">
        <v>-4.1079636190540202E-4</v>
      </c>
      <c r="AH69" s="6">
        <v>2.30640101199999</v>
      </c>
      <c r="AI69" s="6">
        <v>-3.7612753199999698E-3</v>
      </c>
      <c r="AJ69" s="6">
        <v>995.176197</v>
      </c>
      <c r="AK69" s="6">
        <v>3.9734999999999798E-2</v>
      </c>
      <c r="AM69" s="6">
        <v>-7.3107128370890097E-3</v>
      </c>
      <c r="AN69" s="6">
        <v>2.5528079661440501</v>
      </c>
      <c r="AO69" s="6">
        <v>1.58291033403489</v>
      </c>
    </row>
    <row r="70" spans="1:41" x14ac:dyDescent="0.45">
      <c r="A70">
        <v>0.05</v>
      </c>
      <c r="B70" s="1">
        <f t="shared" si="20"/>
        <v>181.41930341899911</v>
      </c>
      <c r="C70">
        <v>1500</v>
      </c>
      <c r="D70" s="2">
        <f t="shared" si="9"/>
        <v>1.3666389778885328</v>
      </c>
      <c r="E70" s="1">
        <v>138.19999999999999</v>
      </c>
      <c r="F70" s="2">
        <v>8.69</v>
      </c>
      <c r="G70" s="8">
        <f t="shared" si="11"/>
        <v>2288.1199999999958</v>
      </c>
      <c r="H70">
        <v>315</v>
      </c>
      <c r="I70">
        <v>295</v>
      </c>
      <c r="J70" s="2">
        <f t="shared" si="19"/>
        <v>16.27535659738593</v>
      </c>
      <c r="K70" s="2">
        <v>311.27494208169412</v>
      </c>
      <c r="L70" s="2">
        <f t="shared" si="12"/>
        <v>311.27535659738595</v>
      </c>
      <c r="M70" s="2">
        <v>311.48730863918519</v>
      </c>
      <c r="N70" s="2">
        <f t="shared" si="21"/>
        <v>311.4873086391313</v>
      </c>
      <c r="O70" s="2">
        <f t="shared" si="26"/>
        <v>3.5126913608148129</v>
      </c>
      <c r="P70" s="8">
        <v>733.90618391839996</v>
      </c>
      <c r="Q70" s="1">
        <f>P70/(Abmessung!B$17*R70)</f>
        <v>110.64883242595657</v>
      </c>
      <c r="R70" s="2">
        <f t="shared" si="8"/>
        <v>8.5796152585695609</v>
      </c>
      <c r="S70" s="1">
        <f t="shared" si="22"/>
        <v>4178.5975966695723</v>
      </c>
      <c r="T70" s="1">
        <f t="shared" si="23"/>
        <v>992.17666812598691</v>
      </c>
      <c r="U70" s="1">
        <f t="shared" si="24"/>
        <v>1007.2213644118081</v>
      </c>
      <c r="V70" s="7">
        <f t="shared" si="25"/>
        <v>1.1662175236068464</v>
      </c>
      <c r="Z70" s="4">
        <v>-144.24372570197801</v>
      </c>
      <c r="AA70" s="5">
        <v>10.528700058400901</v>
      </c>
      <c r="AB70" s="4">
        <v>-3.1256926142924198E-2</v>
      </c>
      <c r="AC70" s="4">
        <v>2.9456116190551199E-5</v>
      </c>
      <c r="AD70" s="6">
        <v>17554.453889016499</v>
      </c>
      <c r="AE70" s="6">
        <v>-125.692345063977</v>
      </c>
      <c r="AF70" s="6">
        <v>0.39362054142913999</v>
      </c>
      <c r="AG70" s="6">
        <v>-4.1079636190540202E-4</v>
      </c>
      <c r="AH70" s="6">
        <v>2.30640101199999</v>
      </c>
      <c r="AI70" s="6">
        <v>-3.7612753199999698E-3</v>
      </c>
      <c r="AJ70" s="6">
        <v>995.176197</v>
      </c>
      <c r="AK70" s="6">
        <v>3.9734999999999798E-2</v>
      </c>
      <c r="AM70" s="6">
        <v>-7.3107128370890097E-3</v>
      </c>
      <c r="AN70" s="6">
        <v>2.5528079661440501</v>
      </c>
      <c r="AO70" s="6">
        <v>1.58291033403489</v>
      </c>
    </row>
    <row r="71" spans="1:41" x14ac:dyDescent="0.45">
      <c r="A71">
        <v>5.6000000000000001E-2</v>
      </c>
      <c r="B71" s="1">
        <f t="shared" si="20"/>
        <v>203.20218873339354</v>
      </c>
      <c r="C71">
        <v>1500</v>
      </c>
      <c r="D71" s="2">
        <f t="shared" si="9"/>
        <v>1.3666389778885328</v>
      </c>
      <c r="E71" s="1">
        <v>138.19999999999999</v>
      </c>
      <c r="F71" s="2">
        <v>8.69</v>
      </c>
      <c r="G71" s="8">
        <f t="shared" si="11"/>
        <v>2772.4533846153799</v>
      </c>
      <c r="H71">
        <v>315</v>
      </c>
      <c r="I71">
        <v>295</v>
      </c>
      <c r="J71" s="2">
        <f t="shared" si="19"/>
        <v>16.517568379441279</v>
      </c>
      <c r="K71" s="2">
        <v>311.51709708231186</v>
      </c>
      <c r="L71" s="2">
        <f t="shared" si="12"/>
        <v>311.51756837944129</v>
      </c>
      <c r="M71" s="2">
        <v>311.81821522383683</v>
      </c>
      <c r="N71" s="2">
        <f t="shared" si="21"/>
        <v>311.81821522380397</v>
      </c>
      <c r="O71" s="2">
        <f t="shared" si="26"/>
        <v>3.1817847761631697</v>
      </c>
      <c r="P71" s="8">
        <v>744.54096478175995</v>
      </c>
      <c r="Q71" s="1">
        <f>P71/(Abmessung!B$17*R71)</f>
        <v>113.71788346267414</v>
      </c>
      <c r="R71" s="2">
        <f t="shared" si="8"/>
        <v>8.4690350685403946</v>
      </c>
      <c r="S71" s="1">
        <f t="shared" si="22"/>
        <v>4178.5901015586778</v>
      </c>
      <c r="T71" s="1">
        <f t="shared" si="23"/>
        <v>992.11529785490825</v>
      </c>
      <c r="U71" s="1">
        <f t="shared" si="24"/>
        <v>1007.2261754262828</v>
      </c>
      <c r="V71" s="7">
        <f t="shared" si="25"/>
        <v>1.1657621177931272</v>
      </c>
      <c r="Z71" s="4">
        <v>-144.24372570197801</v>
      </c>
      <c r="AA71" s="5">
        <v>10.528700058400901</v>
      </c>
      <c r="AB71" s="4">
        <v>-3.1256926142924198E-2</v>
      </c>
      <c r="AC71" s="4">
        <v>2.9456116190551199E-5</v>
      </c>
      <c r="AD71" s="6">
        <v>17554.453889016499</v>
      </c>
      <c r="AE71" s="6">
        <v>-125.692345063977</v>
      </c>
      <c r="AF71" s="6">
        <v>0.39362054142913999</v>
      </c>
      <c r="AG71" s="6">
        <v>-4.1079636190540202E-4</v>
      </c>
      <c r="AH71" s="6">
        <v>2.30640101199999</v>
      </c>
      <c r="AI71" s="6">
        <v>-3.7612753199999698E-3</v>
      </c>
      <c r="AJ71" s="6">
        <v>995.176197</v>
      </c>
      <c r="AK71" s="6">
        <v>3.9734999999999798E-2</v>
      </c>
      <c r="AM71" s="6">
        <v>-7.3107128370890097E-3</v>
      </c>
      <c r="AN71" s="6">
        <v>2.5528079661440501</v>
      </c>
      <c r="AO71" s="6">
        <v>1.58291033403489</v>
      </c>
    </row>
    <row r="72" spans="1:41" x14ac:dyDescent="0.45">
      <c r="A72">
        <v>6.2E-2</v>
      </c>
      <c r="B72" s="1">
        <f t="shared" si="20"/>
        <v>224.98544886255755</v>
      </c>
      <c r="C72">
        <v>1500</v>
      </c>
      <c r="D72" s="2">
        <f t="shared" si="9"/>
        <v>1.3666389778885328</v>
      </c>
      <c r="E72" s="1">
        <v>138.19999999999999</v>
      </c>
      <c r="F72" s="2">
        <v>8.69</v>
      </c>
      <c r="G72" s="8">
        <f t="shared" si="11"/>
        <v>3301.7351230769173</v>
      </c>
      <c r="H72">
        <v>315</v>
      </c>
      <c r="I72">
        <v>295</v>
      </c>
      <c r="J72" s="2">
        <f t="shared" si="19"/>
        <v>16.717295716398688</v>
      </c>
      <c r="K72" s="2">
        <v>311.71677528427136</v>
      </c>
      <c r="L72" s="2">
        <f t="shared" si="12"/>
        <v>311.71729571639867</v>
      </c>
      <c r="M72" s="2">
        <v>312.09230129170851</v>
      </c>
      <c r="N72" s="2">
        <f t="shared" si="21"/>
        <v>312.09230129168782</v>
      </c>
      <c r="O72" s="2">
        <f t="shared" si="26"/>
        <v>2.9076987082914911</v>
      </c>
      <c r="P72" s="8">
        <v>753.30404529151997</v>
      </c>
      <c r="Q72" s="1">
        <f>P72/(Abmessung!B$17*R72)</f>
        <v>116.41571366688368</v>
      </c>
      <c r="R72" s="2">
        <f t="shared" si="8"/>
        <v>8.3701414272858905</v>
      </c>
      <c r="S72" s="1">
        <f t="shared" si="22"/>
        <v>4178.5846696922936</v>
      </c>
      <c r="T72" s="1">
        <f t="shared" si="23"/>
        <v>992.06415849743121</v>
      </c>
      <c r="U72" s="1">
        <f t="shared" si="24"/>
        <v>1007.2301425329601</v>
      </c>
      <c r="V72" s="7">
        <f t="shared" si="25"/>
        <v>1.1653865954466411</v>
      </c>
      <c r="Z72" s="4">
        <v>-144.24372570197801</v>
      </c>
      <c r="AA72" s="5">
        <v>10.528700058400901</v>
      </c>
      <c r="AB72" s="4">
        <v>-3.1256926142924198E-2</v>
      </c>
      <c r="AC72" s="4">
        <v>2.9456116190551199E-5</v>
      </c>
      <c r="AD72" s="6">
        <v>17554.453889016499</v>
      </c>
      <c r="AE72" s="6">
        <v>-125.692345063977</v>
      </c>
      <c r="AF72" s="6">
        <v>0.39362054142913999</v>
      </c>
      <c r="AG72" s="6">
        <v>-4.1079636190540202E-4</v>
      </c>
      <c r="AH72" s="6">
        <v>2.30640101199999</v>
      </c>
      <c r="AI72" s="6">
        <v>-3.7612753199999698E-3</v>
      </c>
      <c r="AJ72" s="6">
        <v>995.176197</v>
      </c>
      <c r="AK72" s="6">
        <v>3.9734999999999798E-2</v>
      </c>
      <c r="AM72" s="6">
        <v>-7.3107128370890097E-3</v>
      </c>
      <c r="AN72" s="6">
        <v>2.5528079661440501</v>
      </c>
      <c r="AO72" s="6">
        <v>1.58291033403489</v>
      </c>
    </row>
    <row r="73" spans="1:41" x14ac:dyDescent="0.45">
      <c r="A73">
        <v>6.8000000000000005E-2</v>
      </c>
      <c r="B73" s="1">
        <f t="shared" si="20"/>
        <v>246.7689975788266</v>
      </c>
      <c r="C73">
        <v>1500</v>
      </c>
      <c r="D73" s="2">
        <f t="shared" si="9"/>
        <v>1.3666389778885328</v>
      </c>
      <c r="E73" s="1">
        <v>138.19999999999999</v>
      </c>
      <c r="F73" s="2">
        <v>8.69</v>
      </c>
      <c r="G73" s="8">
        <f t="shared" si="11"/>
        <v>3875.9652153846091</v>
      </c>
      <c r="H73">
        <v>315</v>
      </c>
      <c r="I73">
        <v>295</v>
      </c>
      <c r="J73" s="2">
        <f t="shared" si="19"/>
        <v>16.884437000017115</v>
      </c>
      <c r="K73" s="2">
        <v>311.88387400033582</v>
      </c>
      <c r="L73" s="2">
        <f t="shared" si="12"/>
        <v>311.8844370000171</v>
      </c>
      <c r="M73" s="2">
        <v>312.32306721797045</v>
      </c>
      <c r="N73" s="2">
        <f t="shared" si="21"/>
        <v>312.32306721795703</v>
      </c>
      <c r="O73" s="2">
        <f t="shared" si="26"/>
        <v>2.676932782029553</v>
      </c>
      <c r="P73" s="8">
        <v>760.63300251264002</v>
      </c>
      <c r="Q73" s="1">
        <f>P73/(Abmessung!B$17*R73)</f>
        <v>118.80270950120621</v>
      </c>
      <c r="R73" s="2">
        <f t="shared" ref="R73:R110" si="27">((H73-K73)-(M73-I73))/LN((H73-K73)/(M73-I73))</f>
        <v>8.2817653354635059</v>
      </c>
      <c r="S73" s="1">
        <f t="shared" si="22"/>
        <v>4178.5806217288064</v>
      </c>
      <c r="T73" s="1">
        <f t="shared" si="23"/>
        <v>992.02088755822081</v>
      </c>
      <c r="U73" s="1">
        <f t="shared" si="24"/>
        <v>1007.2334623667016</v>
      </c>
      <c r="V73" s="7">
        <f t="shared" si="25"/>
        <v>1.1650723433082728</v>
      </c>
      <c r="Z73" s="4">
        <v>-144.24372570197801</v>
      </c>
      <c r="AA73" s="5">
        <v>10.528700058400901</v>
      </c>
      <c r="AB73" s="4">
        <v>-3.1256926142924198E-2</v>
      </c>
      <c r="AC73" s="4">
        <v>2.9456116190551199E-5</v>
      </c>
      <c r="AD73" s="6">
        <v>17554.453889016499</v>
      </c>
      <c r="AE73" s="6">
        <v>-125.692345063977</v>
      </c>
      <c r="AF73" s="6">
        <v>0.39362054142913999</v>
      </c>
      <c r="AG73" s="6">
        <v>-4.1079636190540202E-4</v>
      </c>
      <c r="AH73" s="6">
        <v>2.30640101199999</v>
      </c>
      <c r="AI73" s="6">
        <v>-3.7612753199999698E-3</v>
      </c>
      <c r="AJ73" s="6">
        <v>995.176197</v>
      </c>
      <c r="AK73" s="6">
        <v>3.9734999999999798E-2</v>
      </c>
      <c r="AM73" s="6">
        <v>-7.3107128370890097E-3</v>
      </c>
      <c r="AN73" s="6">
        <v>2.5528079661440501</v>
      </c>
      <c r="AO73" s="6">
        <v>1.58291033403489</v>
      </c>
    </row>
    <row r="74" spans="1:41" x14ac:dyDescent="0.45">
      <c r="A74">
        <v>7.3999999999999996E-2</v>
      </c>
      <c r="B74" s="1">
        <f t="shared" si="20"/>
        <v>268.55277316562223</v>
      </c>
      <c r="C74">
        <v>1500</v>
      </c>
      <c r="D74" s="2">
        <f t="shared" si="9"/>
        <v>1.3666389778885328</v>
      </c>
      <c r="E74" s="1">
        <v>138.19999999999999</v>
      </c>
      <c r="F74" s="2">
        <v>8.69</v>
      </c>
      <c r="G74" s="8">
        <f t="shared" si="11"/>
        <v>4495.1436615384537</v>
      </c>
      <c r="H74">
        <v>315</v>
      </c>
      <c r="I74">
        <v>295</v>
      </c>
      <c r="J74" s="2">
        <f t="shared" si="19"/>
        <v>17.026043071608605</v>
      </c>
      <c r="K74" s="2">
        <v>312.02544312969803</v>
      </c>
      <c r="L74" s="2">
        <f t="shared" si="12"/>
        <v>312.02604307160863</v>
      </c>
      <c r="M74" s="2">
        <v>312.5200433979029</v>
      </c>
      <c r="N74" s="2">
        <f t="shared" si="21"/>
        <v>312.52004339789397</v>
      </c>
      <c r="O74" s="2">
        <f t="shared" si="26"/>
        <v>2.4799566020971042</v>
      </c>
      <c r="P74" s="8">
        <v>766.83912982560003</v>
      </c>
      <c r="Q74" s="1">
        <f>P74/(Abmessung!B$17*R74)</f>
        <v>120.92614332090947</v>
      </c>
      <c r="R74" s="2">
        <f t="shared" si="27"/>
        <v>8.202725246092557</v>
      </c>
      <c r="S74" s="1">
        <f t="shared" si="22"/>
        <v>4178.577534295956</v>
      </c>
      <c r="T74" s="1">
        <f t="shared" si="23"/>
        <v>991.98379841605833</v>
      </c>
      <c r="U74" s="1">
        <f t="shared" si="24"/>
        <v>1007.2362749913792</v>
      </c>
      <c r="V74" s="7">
        <f t="shared" si="25"/>
        <v>1.1648061030721006</v>
      </c>
      <c r="Z74" s="4">
        <v>-144.24372570197801</v>
      </c>
      <c r="AA74" s="5">
        <v>10.528700058400901</v>
      </c>
      <c r="AB74" s="4">
        <v>-3.1256926142924198E-2</v>
      </c>
      <c r="AC74" s="4">
        <v>2.9456116190551199E-5</v>
      </c>
      <c r="AD74" s="6">
        <v>17554.453889016499</v>
      </c>
      <c r="AE74" s="6">
        <v>-125.692345063977</v>
      </c>
      <c r="AF74" s="6">
        <v>0.39362054142913999</v>
      </c>
      <c r="AG74" s="6">
        <v>-4.1079636190540202E-4</v>
      </c>
      <c r="AH74" s="6">
        <v>2.30640101199999</v>
      </c>
      <c r="AI74" s="6">
        <v>-3.7612753199999698E-3</v>
      </c>
      <c r="AJ74" s="6">
        <v>995.176197</v>
      </c>
      <c r="AK74" s="6">
        <v>3.9734999999999798E-2</v>
      </c>
      <c r="AM74" s="6">
        <v>-7.3107128370890097E-3</v>
      </c>
      <c r="AN74" s="6">
        <v>2.5528079661440501</v>
      </c>
      <c r="AO74" s="6">
        <v>1.58291033403489</v>
      </c>
    </row>
    <row r="75" spans="1:41" x14ac:dyDescent="0.45">
      <c r="A75">
        <v>8.0000000000000002E-3</v>
      </c>
      <c r="B75" s="1">
        <f t="shared" si="20"/>
        <v>28.976378871402655</v>
      </c>
      <c r="C75">
        <v>2000</v>
      </c>
      <c r="D75" s="2">
        <f t="shared" si="9"/>
        <v>1.8828369130967921</v>
      </c>
      <c r="E75" s="1">
        <v>190.4</v>
      </c>
      <c r="F75" s="2">
        <v>13.59</v>
      </c>
      <c r="G75" s="8">
        <f t="shared" si="11"/>
        <v>156.34021538461522</v>
      </c>
      <c r="H75">
        <v>315</v>
      </c>
      <c r="I75">
        <v>295</v>
      </c>
      <c r="J75" s="2">
        <f t="shared" si="19"/>
        <v>7.5068586121774716</v>
      </c>
      <c r="K75" s="2">
        <v>302.50703165969526</v>
      </c>
      <c r="L75" s="2">
        <f t="shared" si="12"/>
        <v>302.5068586121775</v>
      </c>
      <c r="M75" s="2">
        <v>300.85771957328495</v>
      </c>
      <c r="N75" s="2">
        <f t="shared" si="21"/>
        <v>300.8577207625454</v>
      </c>
      <c r="O75" s="2">
        <f t="shared" si="26"/>
        <v>14.142280426715047</v>
      </c>
      <c r="P75" s="8">
        <v>472.87851301820803</v>
      </c>
      <c r="Q75" s="1">
        <f>P75/(Abmessung!B$17*R75)</f>
        <v>69.822431818476389</v>
      </c>
      <c r="R75" s="2">
        <f t="shared" si="27"/>
        <v>8.7604963192487393</v>
      </c>
      <c r="S75" s="1">
        <f t="shared" si="22"/>
        <v>4179.6525959357932</v>
      </c>
      <c r="T75" s="1">
        <f t="shared" si="23"/>
        <v>993.91301196794029</v>
      </c>
      <c r="U75" s="1">
        <f t="shared" si="24"/>
        <v>1007.047167951499</v>
      </c>
      <c r="V75" s="7">
        <f t="shared" si="25"/>
        <v>1.1827067861459639</v>
      </c>
      <c r="Z75" s="4">
        <v>-144.24372570197801</v>
      </c>
      <c r="AA75" s="5">
        <v>10.528700058400901</v>
      </c>
      <c r="AB75" s="4">
        <v>-3.1256926142924198E-2</v>
      </c>
      <c r="AC75" s="4">
        <v>2.9456116190551199E-5</v>
      </c>
      <c r="AD75" s="6">
        <v>17554.453889016499</v>
      </c>
      <c r="AE75" s="6">
        <v>-125.692345063977</v>
      </c>
      <c r="AF75" s="6">
        <v>0.39362054142913999</v>
      </c>
      <c r="AG75" s="6">
        <v>-4.1079636190540202E-4</v>
      </c>
      <c r="AH75" s="6">
        <v>2.30640101199999</v>
      </c>
      <c r="AI75" s="6">
        <v>-3.7612753199999698E-3</v>
      </c>
      <c r="AJ75" s="6">
        <v>995.176197</v>
      </c>
      <c r="AK75" s="6">
        <v>3.9734999999999798E-2</v>
      </c>
      <c r="AM75" s="6">
        <v>-7.3107128370890097E-3</v>
      </c>
      <c r="AN75" s="6">
        <v>2.5528079661440501</v>
      </c>
      <c r="AO75" s="6">
        <v>1.58291033403489</v>
      </c>
    </row>
    <row r="76" spans="1:41" x14ac:dyDescent="0.45">
      <c r="A76">
        <v>1.4E-2</v>
      </c>
      <c r="B76" s="1">
        <f t="shared" si="20"/>
        <v>50.734516424176547</v>
      </c>
      <c r="C76">
        <v>2000</v>
      </c>
      <c r="D76" s="2">
        <f t="shared" si="9"/>
        <v>1.8828369130967921</v>
      </c>
      <c r="E76" s="1">
        <v>190.4</v>
      </c>
      <c r="F76" s="2">
        <v>13.59</v>
      </c>
      <c r="G76" s="8">
        <f t="shared" si="11"/>
        <v>326.03512307692239</v>
      </c>
      <c r="H76">
        <v>315</v>
      </c>
      <c r="I76">
        <v>295</v>
      </c>
      <c r="J76" s="2">
        <f t="shared" si="19"/>
        <v>9.9960715182484119</v>
      </c>
      <c r="K76" s="2">
        <v>304.99639891324227</v>
      </c>
      <c r="L76" s="2">
        <f t="shared" si="12"/>
        <v>304.99607151824841</v>
      </c>
      <c r="M76" s="2">
        <v>304.2796621218551</v>
      </c>
      <c r="N76" s="2">
        <f t="shared" si="21"/>
        <v>304.27966228586922</v>
      </c>
      <c r="O76" s="2">
        <f t="shared" si="26"/>
        <v>10.720337878144903</v>
      </c>
      <c r="P76" s="8">
        <v>627.21944707478394</v>
      </c>
      <c r="Q76" s="1">
        <f>P76/(Abmessung!B$17*R76)</f>
        <v>84.187428345455999</v>
      </c>
      <c r="R76" s="2">
        <f t="shared" si="27"/>
        <v>9.6371001725515555</v>
      </c>
      <c r="S76" s="1">
        <f t="shared" si="22"/>
        <v>4179.1024006376429</v>
      </c>
      <c r="T76" s="1">
        <f t="shared" si="23"/>
        <v>993.4065317311838</v>
      </c>
      <c r="U76" s="1">
        <f t="shared" si="24"/>
        <v>1007.0966254554088</v>
      </c>
      <c r="V76" s="7">
        <f t="shared" si="25"/>
        <v>1.1780251883393724</v>
      </c>
      <c r="Z76" s="4">
        <v>-144.24372570197801</v>
      </c>
      <c r="AA76" s="5">
        <v>10.528700058400901</v>
      </c>
      <c r="AB76" s="4">
        <v>-3.1256926142924198E-2</v>
      </c>
      <c r="AC76" s="4">
        <v>2.9456116190551199E-5</v>
      </c>
      <c r="AD76" s="6">
        <v>17554.453889016499</v>
      </c>
      <c r="AE76" s="6">
        <v>-125.692345063977</v>
      </c>
      <c r="AF76" s="6">
        <v>0.39362054142913999</v>
      </c>
      <c r="AG76" s="6">
        <v>-4.1079636190540202E-4</v>
      </c>
      <c r="AH76" s="6">
        <v>2.30640101199999</v>
      </c>
      <c r="AI76" s="6">
        <v>-3.7612753199999698E-3</v>
      </c>
      <c r="AJ76" s="6">
        <v>995.176197</v>
      </c>
      <c r="AK76" s="6">
        <v>3.9734999999999798E-2</v>
      </c>
      <c r="AM76" s="6">
        <v>-7.3107128370890097E-3</v>
      </c>
      <c r="AN76" s="6">
        <v>2.5528079661440501</v>
      </c>
      <c r="AO76" s="6">
        <v>1.58291033403489</v>
      </c>
    </row>
    <row r="77" spans="1:41" x14ac:dyDescent="0.45">
      <c r="A77">
        <v>0.02</v>
      </c>
      <c r="B77" s="1">
        <f t="shared" si="20"/>
        <v>72.502523991460492</v>
      </c>
      <c r="C77">
        <v>2000</v>
      </c>
      <c r="D77" s="2">
        <f t="shared" si="9"/>
        <v>1.8828369130967921</v>
      </c>
      <c r="E77" s="1">
        <v>190.4</v>
      </c>
      <c r="F77" s="2">
        <v>13.59</v>
      </c>
      <c r="G77" s="8">
        <f t="shared" si="11"/>
        <v>540.67838461538327</v>
      </c>
      <c r="H77">
        <v>315</v>
      </c>
      <c r="I77">
        <v>295</v>
      </c>
      <c r="J77" s="2">
        <f t="shared" si="19"/>
        <v>11.499032454247688</v>
      </c>
      <c r="K77" s="2">
        <v>306.4994270879638</v>
      </c>
      <c r="L77" s="2">
        <f t="shared" si="12"/>
        <v>306.4990324542477</v>
      </c>
      <c r="M77" s="2">
        <v>306.38745297967381</v>
      </c>
      <c r="N77" s="2">
        <f t="shared" si="21"/>
        <v>306.38745301280841</v>
      </c>
      <c r="O77" s="2">
        <f t="shared" si="26"/>
        <v>8.6125470203261898</v>
      </c>
      <c r="P77" s="8">
        <v>719.81518295136004</v>
      </c>
      <c r="Q77" s="1">
        <f>P77/(Abmessung!B$17*R77)</f>
        <v>94.300045279362422</v>
      </c>
      <c r="R77" s="2">
        <f t="shared" si="27"/>
        <v>9.8737744683212156</v>
      </c>
      <c r="S77" s="1">
        <f t="shared" si="22"/>
        <v>4178.8752155538632</v>
      </c>
      <c r="T77" s="1">
        <f t="shared" si="23"/>
        <v>993.06887589844882</v>
      </c>
      <c r="U77" s="1">
        <f t="shared" si="24"/>
        <v>1007.1264868676701</v>
      </c>
      <c r="V77" s="7">
        <f t="shared" si="25"/>
        <v>1.1751985369499502</v>
      </c>
      <c r="Z77" s="4">
        <v>-144.24372570197801</v>
      </c>
      <c r="AA77" s="5">
        <v>10.528700058400901</v>
      </c>
      <c r="AB77" s="4">
        <v>-3.1256926142924198E-2</v>
      </c>
      <c r="AC77" s="4">
        <v>2.9456116190551199E-5</v>
      </c>
      <c r="AD77" s="6">
        <v>17554.453889016499</v>
      </c>
      <c r="AE77" s="6">
        <v>-125.692345063977</v>
      </c>
      <c r="AF77" s="6">
        <v>0.39362054142913999</v>
      </c>
      <c r="AG77" s="6">
        <v>-4.1079636190540202E-4</v>
      </c>
      <c r="AH77" s="6">
        <v>2.30640101199999</v>
      </c>
      <c r="AI77" s="6">
        <v>-3.7612753199999698E-3</v>
      </c>
      <c r="AJ77" s="6">
        <v>995.176197</v>
      </c>
      <c r="AK77" s="6">
        <v>3.9734999999999798E-2</v>
      </c>
      <c r="AM77" s="6">
        <v>-7.3107128370890097E-3</v>
      </c>
      <c r="AN77" s="6">
        <v>2.5528079661440501</v>
      </c>
      <c r="AO77" s="6">
        <v>1.58291033403489</v>
      </c>
    </row>
    <row r="78" spans="1:41" x14ac:dyDescent="0.45">
      <c r="A78">
        <v>2.5999999999999999E-2</v>
      </c>
      <c r="B78" s="1">
        <f t="shared" si="20"/>
        <v>94.275372489851534</v>
      </c>
      <c r="C78">
        <v>2000</v>
      </c>
      <c r="D78" s="2">
        <f t="shared" si="9"/>
        <v>1.8828369130967921</v>
      </c>
      <c r="E78" s="1">
        <v>190.4</v>
      </c>
      <c r="F78" s="2">
        <v>13.59</v>
      </c>
      <c r="G78" s="8">
        <f t="shared" si="11"/>
        <v>800.26999999999816</v>
      </c>
      <c r="H78">
        <v>315</v>
      </c>
      <c r="I78">
        <v>295</v>
      </c>
      <c r="J78" s="2">
        <f t="shared" si="19"/>
        <v>12.558710386619758</v>
      </c>
      <c r="K78" s="2">
        <v>307.55911708876368</v>
      </c>
      <c r="L78" s="2">
        <f t="shared" si="12"/>
        <v>307.55871038661974</v>
      </c>
      <c r="M78" s="2">
        <v>307.77637128069625</v>
      </c>
      <c r="N78" s="2">
        <f t="shared" si="21"/>
        <v>307.77637128958122</v>
      </c>
      <c r="O78" s="2">
        <f t="shared" si="26"/>
        <v>7.2236287193037469</v>
      </c>
      <c r="P78" s="8">
        <v>784.83204776966397</v>
      </c>
      <c r="Q78" s="1">
        <f>P78/(Abmessung!B$17*R78)</f>
        <v>102.86297657455172</v>
      </c>
      <c r="R78" s="2">
        <f t="shared" si="27"/>
        <v>9.8694225352015312</v>
      </c>
      <c r="S78" s="1">
        <f t="shared" si="22"/>
        <v>4178.7651610060402</v>
      </c>
      <c r="T78" s="1">
        <f t="shared" si="23"/>
        <v>992.83617267145519</v>
      </c>
      <c r="U78" s="1">
        <f t="shared" si="24"/>
        <v>1007.147540258761</v>
      </c>
      <c r="V78" s="7">
        <f t="shared" si="25"/>
        <v>1.1732056440265204</v>
      </c>
      <c r="Z78" s="4">
        <v>-144.24372570197801</v>
      </c>
      <c r="AA78" s="5">
        <v>10.528700058400901</v>
      </c>
      <c r="AB78" s="4">
        <v>-3.1256926142924198E-2</v>
      </c>
      <c r="AC78" s="4">
        <v>2.9456116190551199E-5</v>
      </c>
      <c r="AD78" s="6">
        <v>17554.453889016499</v>
      </c>
      <c r="AE78" s="6">
        <v>-125.692345063977</v>
      </c>
      <c r="AF78" s="6">
        <v>0.39362054142913999</v>
      </c>
      <c r="AG78" s="6">
        <v>-4.1079636190540202E-4</v>
      </c>
      <c r="AH78" s="6">
        <v>2.30640101199999</v>
      </c>
      <c r="AI78" s="6">
        <v>-3.7612753199999698E-3</v>
      </c>
      <c r="AJ78" s="6">
        <v>995.176197</v>
      </c>
      <c r="AK78" s="6">
        <v>3.9734999999999798E-2</v>
      </c>
      <c r="AM78" s="6">
        <v>-7.3107128370890097E-3</v>
      </c>
      <c r="AN78" s="6">
        <v>2.5528079661440501</v>
      </c>
      <c r="AO78" s="6">
        <v>1.58291033403489</v>
      </c>
    </row>
    <row r="79" spans="1:41" x14ac:dyDescent="0.45">
      <c r="A79">
        <v>3.2000000000000001E-2</v>
      </c>
      <c r="B79" s="1">
        <f t="shared" si="20"/>
        <v>116.0510541166358</v>
      </c>
      <c r="C79">
        <v>2000</v>
      </c>
      <c r="D79" s="2">
        <f t="shared" ref="D79:D110" si="28">E79/(0.02809*3600)</f>
        <v>1.8828369130967921</v>
      </c>
      <c r="E79" s="1">
        <v>190.4</v>
      </c>
      <c r="F79" s="2">
        <v>13.59</v>
      </c>
      <c r="G79" s="8">
        <f t="shared" si="11"/>
        <v>1104.8099692307667</v>
      </c>
      <c r="H79">
        <v>315</v>
      </c>
      <c r="I79">
        <v>295</v>
      </c>
      <c r="J79" s="2">
        <f t="shared" ref="J79:J110" si="29">P79*3600/(U79*V79*E79)</f>
        <v>13.368241623973585</v>
      </c>
      <c r="K79" s="2">
        <v>308.36862157977174</v>
      </c>
      <c r="L79" s="2">
        <f t="shared" si="12"/>
        <v>308.36824162397357</v>
      </c>
      <c r="M79" s="2">
        <v>308.76039081631507</v>
      </c>
      <c r="N79" s="2">
        <f t="shared" si="21"/>
        <v>308.76039081913655</v>
      </c>
      <c r="O79" s="2">
        <f t="shared" si="26"/>
        <v>6.2396091836849337</v>
      </c>
      <c r="P79" s="8">
        <v>834.35137551212802</v>
      </c>
      <c r="Q79" s="1">
        <f>P79/(Abmessung!B$17*R79)</f>
        <v>110.51102286560777</v>
      </c>
      <c r="R79" s="2">
        <f t="shared" si="27"/>
        <v>9.7660172939666801</v>
      </c>
      <c r="S79" s="1">
        <f t="shared" si="22"/>
        <v>4178.704102930039</v>
      </c>
      <c r="T79" s="1">
        <f t="shared" si="23"/>
        <v>992.66655418932737</v>
      </c>
      <c r="U79" s="1">
        <f t="shared" si="24"/>
        <v>1007.1636230892361</v>
      </c>
      <c r="V79" s="7">
        <f t="shared" si="25"/>
        <v>1.1716832593947917</v>
      </c>
      <c r="Z79" s="4">
        <v>-144.24372570197801</v>
      </c>
      <c r="AA79" s="5">
        <v>10.528700058400901</v>
      </c>
      <c r="AB79" s="4">
        <v>-3.1256926142924198E-2</v>
      </c>
      <c r="AC79" s="4">
        <v>2.9456116190551199E-5</v>
      </c>
      <c r="AD79" s="6">
        <v>17554.453889016499</v>
      </c>
      <c r="AE79" s="6">
        <v>-125.692345063977</v>
      </c>
      <c r="AF79" s="6">
        <v>0.39362054142913999</v>
      </c>
      <c r="AG79" s="6">
        <v>-4.1079636190540202E-4</v>
      </c>
      <c r="AH79" s="6">
        <v>2.30640101199999</v>
      </c>
      <c r="AI79" s="6">
        <v>-3.7612753199999698E-3</v>
      </c>
      <c r="AJ79" s="6">
        <v>995.176197</v>
      </c>
      <c r="AK79" s="6">
        <v>3.9734999999999798E-2</v>
      </c>
      <c r="AM79" s="6">
        <v>-7.3107128370890097E-3</v>
      </c>
      <c r="AN79" s="6">
        <v>2.5528079661440501</v>
      </c>
      <c r="AO79" s="6">
        <v>1.58291033403489</v>
      </c>
    </row>
    <row r="80" spans="1:41" x14ac:dyDescent="0.45">
      <c r="A80">
        <v>3.7999999999999999E-2</v>
      </c>
      <c r="B80" s="1">
        <f t="shared" si="20"/>
        <v>137.82857702272273</v>
      </c>
      <c r="C80">
        <v>2000</v>
      </c>
      <c r="D80" s="2">
        <f t="shared" si="28"/>
        <v>1.8828369130967921</v>
      </c>
      <c r="E80" s="1">
        <v>190.4</v>
      </c>
      <c r="F80" s="2">
        <v>13.59</v>
      </c>
      <c r="G80" s="8">
        <f t="shared" ref="G80:G110" si="30">G68</f>
        <v>1454.2982923076893</v>
      </c>
      <c r="H80">
        <v>315</v>
      </c>
      <c r="I80">
        <v>295</v>
      </c>
      <c r="J80" s="2">
        <f t="shared" si="29"/>
        <v>14.018074521273789</v>
      </c>
      <c r="K80" s="2">
        <v>309.0184014547811</v>
      </c>
      <c r="L80" s="2">
        <f t="shared" si="12"/>
        <v>309.01807452127377</v>
      </c>
      <c r="M80" s="2">
        <v>309.49580124437108</v>
      </c>
      <c r="N80" s="2">
        <f t="shared" si="21"/>
        <v>309.49580124535817</v>
      </c>
      <c r="O80" s="2">
        <f t="shared" si="26"/>
        <v>5.50419875562892</v>
      </c>
      <c r="P80" s="8">
        <v>874.00808342598395</v>
      </c>
      <c r="Q80" s="1">
        <f>P80/(Abmessung!B$17*R80)</f>
        <v>117.53652217300511</v>
      </c>
      <c r="R80" s="2">
        <f t="shared" si="27"/>
        <v>9.6187074196856184</v>
      </c>
      <c r="S80" s="1">
        <f t="shared" si="22"/>
        <v>4178.6668227304899</v>
      </c>
      <c r="T80" s="1">
        <f t="shared" si="23"/>
        <v>992.53727314798334</v>
      </c>
      <c r="U80" s="1">
        <f t="shared" si="24"/>
        <v>1007.1765325909028</v>
      </c>
      <c r="V80" s="7">
        <f t="shared" si="25"/>
        <v>1.1704612588911389</v>
      </c>
      <c r="Z80" s="4">
        <v>-144.24372570197801</v>
      </c>
      <c r="AA80" s="5">
        <v>10.528700058400901</v>
      </c>
      <c r="AB80" s="4">
        <v>-3.1256926142924198E-2</v>
      </c>
      <c r="AC80" s="4">
        <v>2.9456116190551199E-5</v>
      </c>
      <c r="AD80" s="6">
        <v>17554.453889016499</v>
      </c>
      <c r="AE80" s="6">
        <v>-125.692345063977</v>
      </c>
      <c r="AF80" s="6">
        <v>0.39362054142913999</v>
      </c>
      <c r="AG80" s="6">
        <v>-4.1079636190540202E-4</v>
      </c>
      <c r="AH80" s="6">
        <v>2.30640101199999</v>
      </c>
      <c r="AI80" s="6">
        <v>-3.7612753199999698E-3</v>
      </c>
      <c r="AJ80" s="6">
        <v>995.176197</v>
      </c>
      <c r="AK80" s="6">
        <v>3.9734999999999798E-2</v>
      </c>
      <c r="AM80" s="6">
        <v>-7.3107128370890097E-3</v>
      </c>
      <c r="AN80" s="6">
        <v>2.5528079661440501</v>
      </c>
      <c r="AO80" s="6">
        <v>1.58291033403489</v>
      </c>
    </row>
    <row r="81" spans="1:41" x14ac:dyDescent="0.45">
      <c r="A81">
        <v>4.3999999999999997E-2</v>
      </c>
      <c r="B81" s="1">
        <f t="shared" si="20"/>
        <v>159.60738302246054</v>
      </c>
      <c r="C81">
        <v>2000</v>
      </c>
      <c r="D81" s="2">
        <f t="shared" si="28"/>
        <v>1.8828369130967921</v>
      </c>
      <c r="E81" s="1">
        <v>190.4</v>
      </c>
      <c r="F81" s="2">
        <v>13.59</v>
      </c>
      <c r="G81" s="8">
        <f t="shared" si="30"/>
        <v>1848.7349692307653</v>
      </c>
      <c r="H81">
        <v>315</v>
      </c>
      <c r="I81">
        <v>295</v>
      </c>
      <c r="J81" s="2">
        <f t="shared" si="29"/>
        <v>14.557666879819802</v>
      </c>
      <c r="K81" s="2">
        <v>309.55792317927239</v>
      </c>
      <c r="L81" s="2">
        <f t="shared" si="12"/>
        <v>309.55766687981981</v>
      </c>
      <c r="M81" s="2">
        <v>310.06759242559576</v>
      </c>
      <c r="N81" s="2">
        <f t="shared" si="21"/>
        <v>310.06759242595342</v>
      </c>
      <c r="O81" s="2">
        <f t="shared" si="26"/>
        <v>4.9324075744042375</v>
      </c>
      <c r="P81" s="8">
        <v>906.87377136796795</v>
      </c>
      <c r="Q81" s="1">
        <f>P81/(Abmessung!B$17*R81)</f>
        <v>124.1106758654371</v>
      </c>
      <c r="R81" s="2">
        <f t="shared" si="27"/>
        <v>9.4517407767049484</v>
      </c>
      <c r="S81" s="1">
        <f t="shared" si="22"/>
        <v>4178.6424219158489</v>
      </c>
      <c r="T81" s="1">
        <f t="shared" si="23"/>
        <v>992.43529340813359</v>
      </c>
      <c r="U81" s="1">
        <f t="shared" si="24"/>
        <v>1007.1872515387641</v>
      </c>
      <c r="V81" s="7">
        <f t="shared" si="25"/>
        <v>1.1694466140176725</v>
      </c>
      <c r="Z81" s="4">
        <v>-144.24372570197801</v>
      </c>
      <c r="AA81" s="5">
        <v>10.528700058400901</v>
      </c>
      <c r="AB81" s="4">
        <v>-3.1256926142924198E-2</v>
      </c>
      <c r="AC81" s="4">
        <v>2.9456116190551199E-5</v>
      </c>
      <c r="AD81" s="6">
        <v>17554.453889016499</v>
      </c>
      <c r="AE81" s="6">
        <v>-125.692345063977</v>
      </c>
      <c r="AF81" s="6">
        <v>0.39362054142913999</v>
      </c>
      <c r="AG81" s="6">
        <v>-4.1079636190540202E-4</v>
      </c>
      <c r="AH81" s="6">
        <v>2.30640101199999</v>
      </c>
      <c r="AI81" s="6">
        <v>-3.7612753199999698E-3</v>
      </c>
      <c r="AJ81" s="6">
        <v>995.176197</v>
      </c>
      <c r="AK81" s="6">
        <v>3.9734999999999798E-2</v>
      </c>
      <c r="AM81" s="6">
        <v>-7.3107128370890097E-3</v>
      </c>
      <c r="AN81" s="6">
        <v>2.5528079661440501</v>
      </c>
      <c r="AO81" s="6">
        <v>1.58291033403489</v>
      </c>
    </row>
    <row r="82" spans="1:41" x14ac:dyDescent="0.45">
      <c r="A82">
        <v>0.05</v>
      </c>
      <c r="B82" s="1">
        <f t="shared" si="20"/>
        <v>181.38712919393524</v>
      </c>
      <c r="C82">
        <v>2000</v>
      </c>
      <c r="D82" s="2">
        <f t="shared" si="28"/>
        <v>1.8828369130967921</v>
      </c>
      <c r="E82" s="1">
        <v>190.4</v>
      </c>
      <c r="F82" s="2">
        <v>13.59</v>
      </c>
      <c r="G82" s="8">
        <f t="shared" si="30"/>
        <v>2288.1199999999958</v>
      </c>
      <c r="H82">
        <v>315</v>
      </c>
      <c r="I82">
        <v>295</v>
      </c>
      <c r="J82" s="2">
        <f t="shared" si="29"/>
        <v>15.016886990264767</v>
      </c>
      <c r="K82" s="2">
        <v>310.01706094065889</v>
      </c>
      <c r="L82" s="2">
        <f t="shared" si="12"/>
        <v>310.01688699026477</v>
      </c>
      <c r="M82" s="2">
        <v>310.52580753553246</v>
      </c>
      <c r="N82" s="2">
        <f t="shared" si="21"/>
        <v>310.52580753565599</v>
      </c>
      <c r="O82" s="2">
        <f t="shared" si="26"/>
        <v>4.474192464467535</v>
      </c>
      <c r="P82" s="8">
        <v>934.798756728576</v>
      </c>
      <c r="Q82" s="1">
        <f>P82/(Abmessung!B$17*R82)</f>
        <v>130.34568838849097</v>
      </c>
      <c r="R82" s="2">
        <f t="shared" si="27"/>
        <v>9.2767436898823181</v>
      </c>
      <c r="S82" s="1">
        <f t="shared" si="22"/>
        <v>4178.6255918949473</v>
      </c>
      <c r="T82" s="1">
        <f t="shared" si="23"/>
        <v>992.35265919859103</v>
      </c>
      <c r="U82" s="1">
        <f t="shared" si="24"/>
        <v>1007.1963734582384</v>
      </c>
      <c r="V82" s="7">
        <f t="shared" si="25"/>
        <v>1.1685831422524808</v>
      </c>
      <c r="Z82" s="4">
        <v>-144.24372570197801</v>
      </c>
      <c r="AA82" s="5">
        <v>10.528700058400901</v>
      </c>
      <c r="AB82" s="4">
        <v>-3.1256926142924198E-2</v>
      </c>
      <c r="AC82" s="4">
        <v>2.9456116190551199E-5</v>
      </c>
      <c r="AD82" s="6">
        <v>17554.453889016499</v>
      </c>
      <c r="AE82" s="6">
        <v>-125.692345063977</v>
      </c>
      <c r="AF82" s="6">
        <v>0.39362054142913999</v>
      </c>
      <c r="AG82" s="6">
        <v>-4.1079636190540202E-4</v>
      </c>
      <c r="AH82" s="6">
        <v>2.30640101199999</v>
      </c>
      <c r="AI82" s="6">
        <v>-3.7612753199999698E-3</v>
      </c>
      <c r="AJ82" s="6">
        <v>995.176197</v>
      </c>
      <c r="AK82" s="6">
        <v>3.9734999999999798E-2</v>
      </c>
      <c r="AM82" s="6">
        <v>-7.3107128370890097E-3</v>
      </c>
      <c r="AN82" s="6">
        <v>2.5528079661440501</v>
      </c>
      <c r="AO82" s="6">
        <v>1.58291033403489</v>
      </c>
    </row>
    <row r="83" spans="1:41" x14ac:dyDescent="0.45">
      <c r="A83">
        <v>5.6000000000000001E-2</v>
      </c>
      <c r="B83" s="1">
        <f t="shared" si="20"/>
        <v>203.16759054443</v>
      </c>
      <c r="C83">
        <v>2000</v>
      </c>
      <c r="D83" s="2">
        <f t="shared" si="28"/>
        <v>1.8828369130967921</v>
      </c>
      <c r="E83" s="1">
        <v>190.4</v>
      </c>
      <c r="F83" s="2">
        <v>13.59</v>
      </c>
      <c r="G83" s="8">
        <f t="shared" si="30"/>
        <v>2772.4533846153799</v>
      </c>
      <c r="H83">
        <v>315</v>
      </c>
      <c r="I83">
        <v>295</v>
      </c>
      <c r="J83" s="2">
        <f t="shared" si="29"/>
        <v>15.415128742352566</v>
      </c>
      <c r="K83" s="2">
        <v>310.41521264599538</v>
      </c>
      <c r="L83" s="2">
        <f t="shared" si="12"/>
        <v>310.41512874235258</v>
      </c>
      <c r="M83" s="2">
        <v>310.90182798232678</v>
      </c>
      <c r="N83" s="2">
        <f t="shared" si="21"/>
        <v>310.90182798235946</v>
      </c>
      <c r="O83" s="2">
        <f t="shared" si="26"/>
        <v>4.098172017673221</v>
      </c>
      <c r="P83" s="8">
        <v>958.98190759472004</v>
      </c>
      <c r="Q83" s="1">
        <f>P83/(Abmessung!B$17*R83)</f>
        <v>136.32135764116774</v>
      </c>
      <c r="R83" s="2">
        <f t="shared" si="27"/>
        <v>9.0995646001813633</v>
      </c>
      <c r="S83" s="1">
        <f t="shared" si="22"/>
        <v>4178.6135007562489</v>
      </c>
      <c r="T83" s="1">
        <f t="shared" si="23"/>
        <v>992.28424897775608</v>
      </c>
      <c r="U83" s="1">
        <f t="shared" si="24"/>
        <v>1007.2042837372443</v>
      </c>
      <c r="V83" s="7">
        <f t="shared" si="25"/>
        <v>1.167834363161032</v>
      </c>
      <c r="Z83" s="4">
        <v>-144.24372570197801</v>
      </c>
      <c r="AA83" s="5">
        <v>10.528700058400901</v>
      </c>
      <c r="AB83" s="4">
        <v>-3.1256926142924198E-2</v>
      </c>
      <c r="AC83" s="4">
        <v>2.9456116190551199E-5</v>
      </c>
      <c r="AD83" s="6">
        <v>17554.453889016499</v>
      </c>
      <c r="AE83" s="6">
        <v>-125.692345063977</v>
      </c>
      <c r="AF83" s="6">
        <v>0.39362054142913999</v>
      </c>
      <c r="AG83" s="6">
        <v>-4.1079636190540202E-4</v>
      </c>
      <c r="AH83" s="6">
        <v>2.30640101199999</v>
      </c>
      <c r="AI83" s="6">
        <v>-3.7612753199999698E-3</v>
      </c>
      <c r="AJ83" s="6">
        <v>995.176197</v>
      </c>
      <c r="AK83" s="6">
        <v>3.9734999999999798E-2</v>
      </c>
      <c r="AM83" s="6">
        <v>-7.3107128370890097E-3</v>
      </c>
      <c r="AN83" s="6">
        <v>2.5528079661440501</v>
      </c>
      <c r="AO83" s="6">
        <v>1.58291033403489</v>
      </c>
    </row>
    <row r="84" spans="1:41" x14ac:dyDescent="0.45">
      <c r="A84">
        <v>6.2E-2</v>
      </c>
      <c r="B84" s="1">
        <f t="shared" si="20"/>
        <v>224.94861248620975</v>
      </c>
      <c r="C84">
        <v>2000</v>
      </c>
      <c r="D84" s="2">
        <f t="shared" si="28"/>
        <v>1.8828369130967921</v>
      </c>
      <c r="E84" s="1">
        <v>190.4</v>
      </c>
      <c r="F84" s="2">
        <v>13.59</v>
      </c>
      <c r="G84" s="8">
        <f t="shared" si="30"/>
        <v>3301.7351230769173</v>
      </c>
      <c r="H84">
        <v>315</v>
      </c>
      <c r="I84">
        <v>295</v>
      </c>
      <c r="J84" s="2">
        <f t="shared" si="29"/>
        <v>15.765621872931078</v>
      </c>
      <c r="K84" s="2">
        <v>310.76561082481896</v>
      </c>
      <c r="L84" s="2">
        <f t="shared" si="12"/>
        <v>310.76562187293109</v>
      </c>
      <c r="M84" s="2">
        <v>311.21636462077475</v>
      </c>
      <c r="N84" s="2">
        <f t="shared" si="21"/>
        <v>311.21636462077225</v>
      </c>
      <c r="O84" s="2">
        <f t="shared" si="26"/>
        <v>3.7836353792252453</v>
      </c>
      <c r="P84" s="8">
        <v>980.23958713727995</v>
      </c>
      <c r="Q84" s="1">
        <f>P84/(Abmessung!B$17*R84)</f>
        <v>142.09649409846892</v>
      </c>
      <c r="R84" s="2">
        <f t="shared" si="27"/>
        <v>8.9232482637245241</v>
      </c>
      <c r="S84" s="1">
        <f t="shared" si="22"/>
        <v>4178.6045263156102</v>
      </c>
      <c r="T84" s="1">
        <f t="shared" si="23"/>
        <v>992.22661359461836</v>
      </c>
      <c r="U84" s="1">
        <f t="shared" si="24"/>
        <v>1007.2112452730621</v>
      </c>
      <c r="V84" s="7">
        <f t="shared" si="25"/>
        <v>1.167175391149941</v>
      </c>
      <c r="Z84" s="4">
        <v>-144.24372570197801</v>
      </c>
      <c r="AA84" s="5">
        <v>10.528700058400901</v>
      </c>
      <c r="AB84" s="4">
        <v>-3.1256926142924198E-2</v>
      </c>
      <c r="AC84" s="4">
        <v>2.9456116190551199E-5</v>
      </c>
      <c r="AD84" s="6">
        <v>17554.453889016499</v>
      </c>
      <c r="AE84" s="6">
        <v>-125.692345063977</v>
      </c>
      <c r="AF84" s="6">
        <v>0.39362054142913999</v>
      </c>
      <c r="AG84" s="6">
        <v>-4.1079636190540202E-4</v>
      </c>
      <c r="AH84" s="6">
        <v>2.30640101199999</v>
      </c>
      <c r="AI84" s="6">
        <v>-3.7612753199999698E-3</v>
      </c>
      <c r="AJ84" s="6">
        <v>995.176197</v>
      </c>
      <c r="AK84" s="6">
        <v>3.9734999999999798E-2</v>
      </c>
      <c r="AM84" s="6">
        <v>-7.3107128370890097E-3</v>
      </c>
      <c r="AN84" s="6">
        <v>2.5528079661440501</v>
      </c>
      <c r="AO84" s="6">
        <v>1.58291033403489</v>
      </c>
    </row>
    <row r="85" spans="1:41" x14ac:dyDescent="0.45">
      <c r="A85">
        <v>6.8000000000000005E-2</v>
      </c>
      <c r="B85" s="1">
        <f t="shared" si="20"/>
        <v>246.73008435570495</v>
      </c>
      <c r="C85">
        <v>2000</v>
      </c>
      <c r="D85" s="2">
        <f t="shared" si="28"/>
        <v>1.8828369130967921</v>
      </c>
      <c r="E85" s="1">
        <v>190.4</v>
      </c>
      <c r="F85" s="2">
        <v>13.59</v>
      </c>
      <c r="G85" s="8">
        <f t="shared" si="30"/>
        <v>3875.9652153846091</v>
      </c>
      <c r="H85">
        <v>315</v>
      </c>
      <c r="I85">
        <v>295</v>
      </c>
      <c r="J85" s="2">
        <f t="shared" si="29"/>
        <v>16.077796839623421</v>
      </c>
      <c r="K85" s="2">
        <v>311.07768788652788</v>
      </c>
      <c r="L85" s="2">
        <f t="shared" si="12"/>
        <v>311.07779683962343</v>
      </c>
      <c r="M85" s="2">
        <v>311.48364726945044</v>
      </c>
      <c r="N85" s="2">
        <f t="shared" si="21"/>
        <v>311.48364726943532</v>
      </c>
      <c r="O85" s="2">
        <f t="shared" si="26"/>
        <v>3.5163527305495563</v>
      </c>
      <c r="P85" s="8">
        <v>999.15278992819196</v>
      </c>
      <c r="Q85" s="1">
        <f>P85/(Abmessung!B$17*R85)</f>
        <v>147.71687981966366</v>
      </c>
      <c r="R85" s="2">
        <f t="shared" si="27"/>
        <v>8.749351838486076</v>
      </c>
      <c r="S85" s="1">
        <f t="shared" si="22"/>
        <v>4178.5976854880219</v>
      </c>
      <c r="T85" s="1">
        <f t="shared" si="23"/>
        <v>992.17734488785572</v>
      </c>
      <c r="U85" s="1">
        <f t="shared" si="24"/>
        <v>1007.2174454640856</v>
      </c>
      <c r="V85" s="7">
        <f t="shared" si="25"/>
        <v>1.1665884872748689</v>
      </c>
      <c r="Z85" s="4">
        <v>-144.24372570197801</v>
      </c>
      <c r="AA85" s="5">
        <v>10.528700058400901</v>
      </c>
      <c r="AB85" s="4">
        <v>-3.1256926142924198E-2</v>
      </c>
      <c r="AC85" s="4">
        <v>2.9456116190551199E-5</v>
      </c>
      <c r="AD85" s="6">
        <v>17554.453889016499</v>
      </c>
      <c r="AE85" s="6">
        <v>-125.692345063977</v>
      </c>
      <c r="AF85" s="6">
        <v>0.39362054142913999</v>
      </c>
      <c r="AG85" s="6">
        <v>-4.1079636190540202E-4</v>
      </c>
      <c r="AH85" s="6">
        <v>2.30640101199999</v>
      </c>
      <c r="AI85" s="6">
        <v>-3.7612753199999698E-3</v>
      </c>
      <c r="AJ85" s="6">
        <v>995.176197</v>
      </c>
      <c r="AK85" s="6">
        <v>3.9734999999999798E-2</v>
      </c>
      <c r="AM85" s="6">
        <v>-7.3107128370890097E-3</v>
      </c>
      <c r="AN85" s="6">
        <v>2.5528079661440501</v>
      </c>
      <c r="AO85" s="6">
        <v>1.58291033403489</v>
      </c>
    </row>
    <row r="86" spans="1:41" x14ac:dyDescent="0.45">
      <c r="A86">
        <v>7.3999999999999996E-2</v>
      </c>
      <c r="B86" s="1">
        <f t="shared" si="20"/>
        <v>268.51192430547042</v>
      </c>
      <c r="C86">
        <v>2000</v>
      </c>
      <c r="D86" s="2">
        <f t="shared" si="28"/>
        <v>1.8828369130967921</v>
      </c>
      <c r="E86" s="1">
        <v>190.4</v>
      </c>
      <c r="F86" s="2">
        <v>13.59</v>
      </c>
      <c r="G86" s="8">
        <f t="shared" si="30"/>
        <v>4495.1436615384537</v>
      </c>
      <c r="H86">
        <v>315</v>
      </c>
      <c r="I86">
        <v>295</v>
      </c>
      <c r="J86" s="2">
        <f t="shared" si="29"/>
        <v>16.35861159616881</v>
      </c>
      <c r="K86" s="2">
        <v>311.35840315505197</v>
      </c>
      <c r="L86" s="2">
        <f t="shared" si="12"/>
        <v>311.35861159616883</v>
      </c>
      <c r="M86" s="2">
        <v>311.71378547382517</v>
      </c>
      <c r="N86" s="2">
        <f t="shared" si="21"/>
        <v>311.71378547380681</v>
      </c>
      <c r="O86" s="2">
        <f t="shared" si="26"/>
        <v>3.286214526174831</v>
      </c>
      <c r="P86" s="8">
        <v>1016.14956615184</v>
      </c>
      <c r="Q86" s="1">
        <f>P86/(Abmessung!B$17*R86)</f>
        <v>153.21973268340096</v>
      </c>
      <c r="R86" s="2">
        <f t="shared" si="27"/>
        <v>8.5786122273591126</v>
      </c>
      <c r="S86" s="1">
        <f t="shared" si="22"/>
        <v>4178.5923543618856</v>
      </c>
      <c r="T86" s="1">
        <f t="shared" si="23"/>
        <v>992.13470943261404</v>
      </c>
      <c r="U86" s="1">
        <f t="shared" si="24"/>
        <v>1007.223022574683</v>
      </c>
      <c r="V86" s="7">
        <f t="shared" si="25"/>
        <v>1.1660605635691454</v>
      </c>
      <c r="Z86" s="4">
        <v>-144.24372570197801</v>
      </c>
      <c r="AA86" s="5">
        <v>10.528700058400901</v>
      </c>
      <c r="AB86" s="4">
        <v>-3.1256926142924198E-2</v>
      </c>
      <c r="AC86" s="4">
        <v>2.9456116190551199E-5</v>
      </c>
      <c r="AD86" s="6">
        <v>17554.453889016499</v>
      </c>
      <c r="AE86" s="6">
        <v>-125.692345063977</v>
      </c>
      <c r="AF86" s="6">
        <v>0.39362054142913999</v>
      </c>
      <c r="AG86" s="6">
        <v>-4.1079636190540202E-4</v>
      </c>
      <c r="AH86" s="6">
        <v>2.30640101199999</v>
      </c>
      <c r="AI86" s="6">
        <v>-3.7612753199999698E-3</v>
      </c>
      <c r="AJ86" s="6">
        <v>995.176197</v>
      </c>
      <c r="AK86" s="6">
        <v>3.9734999999999798E-2</v>
      </c>
      <c r="AM86" s="6">
        <v>-7.3107128370890097E-3</v>
      </c>
      <c r="AN86" s="6">
        <v>2.5528079661440501</v>
      </c>
      <c r="AO86" s="6">
        <v>1.58291033403489</v>
      </c>
    </row>
    <row r="87" spans="1:41" x14ac:dyDescent="0.45">
      <c r="A87">
        <v>8.0000000000000002E-3</v>
      </c>
      <c r="B87" s="1">
        <f t="shared" si="20"/>
        <v>28.975013545916489</v>
      </c>
      <c r="C87">
        <v>2500</v>
      </c>
      <c r="D87" s="2">
        <f t="shared" si="28"/>
        <v>2.434634705905621</v>
      </c>
      <c r="E87" s="1">
        <v>246.2</v>
      </c>
      <c r="F87" s="2">
        <v>19.920000000000002</v>
      </c>
      <c r="G87" s="8">
        <f t="shared" si="30"/>
        <v>156.34021538461522</v>
      </c>
      <c r="H87">
        <v>315</v>
      </c>
      <c r="I87">
        <v>295</v>
      </c>
      <c r="J87" s="2">
        <f t="shared" si="29"/>
        <v>5.9287816470720021</v>
      </c>
      <c r="K87" s="2">
        <v>300.92885779068763</v>
      </c>
      <c r="L87" s="2">
        <f t="shared" si="12"/>
        <v>300.92878164707201</v>
      </c>
      <c r="M87" s="2">
        <v>300.52176221779689</v>
      </c>
      <c r="N87" s="2">
        <f t="shared" si="21"/>
        <v>300.52176344074712</v>
      </c>
      <c r="O87" s="2">
        <f t="shared" si="26"/>
        <v>14.478237782203109</v>
      </c>
      <c r="P87" s="8">
        <v>484.119826439608</v>
      </c>
      <c r="Q87" s="1">
        <f>P87/(Abmessung!B$17*R87)</f>
        <v>68.51776339891282</v>
      </c>
      <c r="R87" s="2">
        <f t="shared" si="27"/>
        <v>9.1395285184457169</v>
      </c>
      <c r="S87" s="1">
        <f t="shared" si="22"/>
        <v>4179.7202343870104</v>
      </c>
      <c r="T87" s="1">
        <f t="shared" si="23"/>
        <v>993.95984593280173</v>
      </c>
      <c r="U87" s="1">
        <f t="shared" si="24"/>
        <v>1007.0158135821564</v>
      </c>
      <c r="V87" s="7">
        <f t="shared" si="25"/>
        <v>1.1856747593580474</v>
      </c>
      <c r="Z87" s="4">
        <v>-144.24372570197801</v>
      </c>
      <c r="AA87" s="5">
        <v>10.528700058400901</v>
      </c>
      <c r="AB87" s="4">
        <v>-3.1256926142924198E-2</v>
      </c>
      <c r="AC87" s="4">
        <v>2.9456116190551199E-5</v>
      </c>
      <c r="AD87" s="6">
        <v>17554.453889016499</v>
      </c>
      <c r="AE87" s="6">
        <v>-125.692345063977</v>
      </c>
      <c r="AF87" s="6">
        <v>0.39362054142913999</v>
      </c>
      <c r="AG87" s="6">
        <v>-4.1079636190540202E-4</v>
      </c>
      <c r="AH87" s="6">
        <v>2.30640101199999</v>
      </c>
      <c r="AI87" s="6">
        <v>-3.7612753199999698E-3</v>
      </c>
      <c r="AJ87" s="6">
        <v>995.176197</v>
      </c>
      <c r="AK87" s="6">
        <v>3.9734999999999798E-2</v>
      </c>
      <c r="AM87" s="6">
        <v>-7.3107128370890097E-3</v>
      </c>
      <c r="AN87" s="6">
        <v>2.5528079661440501</v>
      </c>
      <c r="AO87" s="6">
        <v>1.58291033403489</v>
      </c>
    </row>
    <row r="88" spans="1:41" x14ac:dyDescent="0.45">
      <c r="A88">
        <v>1.4E-2</v>
      </c>
      <c r="B88" s="1">
        <f t="shared" si="20"/>
        <v>50.729344008192086</v>
      </c>
      <c r="C88">
        <v>2500</v>
      </c>
      <c r="D88" s="2">
        <f t="shared" si="28"/>
        <v>2.434634705905621</v>
      </c>
      <c r="E88" s="1">
        <v>246.2</v>
      </c>
      <c r="F88" s="2">
        <v>19.920000000000002</v>
      </c>
      <c r="G88" s="8">
        <f t="shared" si="30"/>
        <v>326.03512307692239</v>
      </c>
      <c r="H88">
        <v>315</v>
      </c>
      <c r="I88">
        <v>295</v>
      </c>
      <c r="J88" s="2">
        <f t="shared" si="29"/>
        <v>8.180893830696041</v>
      </c>
      <c r="K88" s="2">
        <v>303.18117208422387</v>
      </c>
      <c r="L88" s="2">
        <f t="shared" si="12"/>
        <v>303.18089383069605</v>
      </c>
      <c r="M88" s="2">
        <v>303.6228602177228</v>
      </c>
      <c r="N88" s="2">
        <f t="shared" si="21"/>
        <v>303.62286060763552</v>
      </c>
      <c r="O88" s="2">
        <f t="shared" si="26"/>
        <v>11.377139782277197</v>
      </c>
      <c r="P88" s="8">
        <v>665.66111129121202</v>
      </c>
      <c r="Q88" s="1">
        <f>P88/(Abmessung!B$17*R88)</f>
        <v>84.940967126448101</v>
      </c>
      <c r="R88" s="2">
        <f t="shared" si="27"/>
        <v>10.137014917774305</v>
      </c>
      <c r="S88" s="1">
        <f t="shared" si="22"/>
        <v>4179.1895656123334</v>
      </c>
      <c r="T88" s="1">
        <f t="shared" si="23"/>
        <v>993.5078204808068</v>
      </c>
      <c r="U88" s="1">
        <f t="shared" si="24"/>
        <v>1007.0605614363833</v>
      </c>
      <c r="V88" s="7">
        <f t="shared" si="25"/>
        <v>1.1814389722754668</v>
      </c>
      <c r="Z88" s="4">
        <v>-144.24372570197801</v>
      </c>
      <c r="AA88" s="5">
        <v>10.528700058400901</v>
      </c>
      <c r="AB88" s="4">
        <v>-3.1256926142924198E-2</v>
      </c>
      <c r="AC88" s="4">
        <v>2.9456116190551199E-5</v>
      </c>
      <c r="AD88" s="6">
        <v>17554.453889016499</v>
      </c>
      <c r="AE88" s="6">
        <v>-125.692345063977</v>
      </c>
      <c r="AF88" s="6">
        <v>0.39362054142913999</v>
      </c>
      <c r="AG88" s="6">
        <v>-4.1079636190540202E-4</v>
      </c>
      <c r="AH88" s="6">
        <v>2.30640101199999</v>
      </c>
      <c r="AI88" s="6">
        <v>-3.7612753199999698E-3</v>
      </c>
      <c r="AJ88" s="6">
        <v>995.176197</v>
      </c>
      <c r="AK88" s="6">
        <v>3.9734999999999798E-2</v>
      </c>
      <c r="AM88" s="6">
        <v>-7.3107128370890097E-3</v>
      </c>
      <c r="AN88" s="6">
        <v>2.5528079661440501</v>
      </c>
      <c r="AO88" s="6">
        <v>1.58291033403489</v>
      </c>
    </row>
    <row r="89" spans="1:41" x14ac:dyDescent="0.45">
      <c r="A89">
        <v>0.02</v>
      </c>
      <c r="B89" s="1">
        <f t="shared" si="20"/>
        <v>72.495392765267312</v>
      </c>
      <c r="C89">
        <v>2500</v>
      </c>
      <c r="D89" s="2">
        <f t="shared" si="28"/>
        <v>2.434634705905621</v>
      </c>
      <c r="E89" s="1">
        <v>246.2</v>
      </c>
      <c r="F89" s="2">
        <v>19.920000000000002</v>
      </c>
      <c r="G89" s="8">
        <f t="shared" si="30"/>
        <v>540.67838461538327</v>
      </c>
      <c r="H89">
        <v>315</v>
      </c>
      <c r="I89">
        <v>295</v>
      </c>
      <c r="J89" s="2">
        <f t="shared" si="29"/>
        <v>9.4799577818418097</v>
      </c>
      <c r="K89" s="2">
        <v>304.48034529655695</v>
      </c>
      <c r="L89" s="2">
        <f t="shared" si="12"/>
        <v>304.47995778184179</v>
      </c>
      <c r="M89" s="2">
        <v>305.78966122515487</v>
      </c>
      <c r="N89" s="2">
        <f t="shared" si="21"/>
        <v>305.78966131822733</v>
      </c>
      <c r="O89" s="2">
        <f t="shared" si="26"/>
        <v>9.2103387748451269</v>
      </c>
      <c r="P89" s="8">
        <v>769.78756443042403</v>
      </c>
      <c r="Q89" s="1">
        <f>P89/(Abmessung!B$17*R89)</f>
        <v>93.460634134977525</v>
      </c>
      <c r="R89" s="2">
        <f t="shared" si="27"/>
        <v>10.654087739179959</v>
      </c>
      <c r="S89" s="1">
        <f t="shared" si="22"/>
        <v>4178.9319102555828</v>
      </c>
      <c r="T89" s="1">
        <f t="shared" si="23"/>
        <v>993.16656208938207</v>
      </c>
      <c r="U89" s="1">
        <f t="shared" si="24"/>
        <v>1007.0863727601793</v>
      </c>
      <c r="V89" s="7">
        <f t="shared" si="25"/>
        <v>1.1789956982054903</v>
      </c>
      <c r="Z89" s="4">
        <v>-144.24372570197801</v>
      </c>
      <c r="AA89" s="5">
        <v>10.528700058400901</v>
      </c>
      <c r="AB89" s="4">
        <v>-3.1256926142924198E-2</v>
      </c>
      <c r="AC89" s="4">
        <v>2.9456116190551199E-5</v>
      </c>
      <c r="AD89" s="6">
        <v>17554.453889016499</v>
      </c>
      <c r="AE89" s="6">
        <v>-125.692345063977</v>
      </c>
      <c r="AF89" s="6">
        <v>0.39362054142913999</v>
      </c>
      <c r="AG89" s="6">
        <v>-4.1079636190540202E-4</v>
      </c>
      <c r="AH89" s="6">
        <v>2.30640101199999</v>
      </c>
      <c r="AI89" s="6">
        <v>-3.7612753199999698E-3</v>
      </c>
      <c r="AJ89" s="6">
        <v>995.176197</v>
      </c>
      <c r="AK89" s="6">
        <v>3.9734999999999798E-2</v>
      </c>
      <c r="AM89" s="6">
        <v>-7.3107128370890097E-3</v>
      </c>
      <c r="AN89" s="6">
        <v>2.5528079661440501</v>
      </c>
      <c r="AO89" s="6">
        <v>1.58291033403489</v>
      </c>
    </row>
    <row r="90" spans="1:41" x14ac:dyDescent="0.45">
      <c r="A90">
        <v>2.5999999999999999E-2</v>
      </c>
      <c r="B90" s="1">
        <f t="shared" si="20"/>
        <v>94.266006744552584</v>
      </c>
      <c r="C90">
        <v>2500</v>
      </c>
      <c r="D90" s="2">
        <f t="shared" si="28"/>
        <v>2.434634705905621</v>
      </c>
      <c r="E90" s="1">
        <v>246.2</v>
      </c>
      <c r="F90" s="2">
        <v>19.920000000000002</v>
      </c>
      <c r="G90" s="8">
        <f t="shared" si="30"/>
        <v>800.26999999999816</v>
      </c>
      <c r="H90">
        <v>315</v>
      </c>
      <c r="I90">
        <v>295</v>
      </c>
      <c r="J90" s="2">
        <f t="shared" si="29"/>
        <v>10.461555842026387</v>
      </c>
      <c r="K90" s="2">
        <v>305.4620061208301</v>
      </c>
      <c r="L90" s="2">
        <f t="shared" si="12"/>
        <v>305.46155584202637</v>
      </c>
      <c r="M90" s="2">
        <v>307.19338335930104</v>
      </c>
      <c r="N90" s="2">
        <f t="shared" si="21"/>
        <v>307.19338338813577</v>
      </c>
      <c r="O90" s="2">
        <f t="shared" si="26"/>
        <v>7.8066166406989623</v>
      </c>
      <c r="P90" s="8">
        <v>848.18111034163201</v>
      </c>
      <c r="Q90" s="1">
        <f>P90/(Abmessung!B$17*R90)</f>
        <v>101.48012778286721</v>
      </c>
      <c r="R90" s="2">
        <f t="shared" si="27"/>
        <v>10.811393938078234</v>
      </c>
      <c r="S90" s="1">
        <f t="shared" si="22"/>
        <v>4178.8078010871923</v>
      </c>
      <c r="T90" s="1">
        <f t="shared" si="23"/>
        <v>992.93481534274201</v>
      </c>
      <c r="U90" s="1">
        <f t="shared" si="24"/>
        <v>1007.1058759066055</v>
      </c>
      <c r="V90" s="7">
        <f t="shared" si="25"/>
        <v>1.1771495498900155</v>
      </c>
      <c r="Z90" s="4">
        <v>-144.24372570197801</v>
      </c>
      <c r="AA90" s="5">
        <v>10.528700058400901</v>
      </c>
      <c r="AB90" s="4">
        <v>-3.1256926142924198E-2</v>
      </c>
      <c r="AC90" s="4">
        <v>2.9456116190551199E-5</v>
      </c>
      <c r="AD90" s="6">
        <v>17554.453889016499</v>
      </c>
      <c r="AE90" s="6">
        <v>-125.692345063977</v>
      </c>
      <c r="AF90" s="6">
        <v>0.39362054142913999</v>
      </c>
      <c r="AG90" s="6">
        <v>-4.1079636190540202E-4</v>
      </c>
      <c r="AH90" s="6">
        <v>2.30640101199999</v>
      </c>
      <c r="AI90" s="6">
        <v>-3.7612753199999698E-3</v>
      </c>
      <c r="AJ90" s="6">
        <v>995.176197</v>
      </c>
      <c r="AK90" s="6">
        <v>3.9734999999999798E-2</v>
      </c>
      <c r="AM90" s="6">
        <v>-7.3107128370890097E-3</v>
      </c>
      <c r="AN90" s="6">
        <v>2.5528079661440501</v>
      </c>
      <c r="AO90" s="6">
        <v>1.58291033403489</v>
      </c>
    </row>
    <row r="91" spans="1:41" x14ac:dyDescent="0.45">
      <c r="A91">
        <v>3.2000000000000001E-2</v>
      </c>
      <c r="B91" s="1">
        <f t="shared" si="20"/>
        <v>116.03917388289779</v>
      </c>
      <c r="C91">
        <v>2500</v>
      </c>
      <c r="D91" s="2">
        <f t="shared" si="28"/>
        <v>2.434634705905621</v>
      </c>
      <c r="E91" s="1">
        <v>246.2</v>
      </c>
      <c r="F91" s="2">
        <v>19.920000000000002</v>
      </c>
      <c r="G91" s="8">
        <f t="shared" si="30"/>
        <v>1104.8099692307667</v>
      </c>
      <c r="H91">
        <v>315</v>
      </c>
      <c r="I91">
        <v>295</v>
      </c>
      <c r="J91" s="2">
        <f t="shared" si="29"/>
        <v>11.273453499114563</v>
      </c>
      <c r="K91" s="2">
        <v>306.27392272162808</v>
      </c>
      <c r="L91" s="2">
        <f t="shared" si="12"/>
        <v>306.27345349911457</v>
      </c>
      <c r="M91" s="2">
        <v>308.1735119678105</v>
      </c>
      <c r="N91" s="2">
        <f t="shared" si="21"/>
        <v>308.17351197829475</v>
      </c>
      <c r="O91" s="2">
        <f t="shared" si="26"/>
        <v>6.8264880321895021</v>
      </c>
      <c r="P91" s="8">
        <v>912.83555695433597</v>
      </c>
      <c r="Q91" s="1">
        <f>P91/(Abmessung!B$17*R91)</f>
        <v>109.35550560815068</v>
      </c>
      <c r="R91" s="2">
        <f t="shared" si="27"/>
        <v>10.797569223021732</v>
      </c>
      <c r="S91" s="1">
        <f t="shared" si="22"/>
        <v>4178.7389158411088</v>
      </c>
      <c r="T91" s="1">
        <f t="shared" si="23"/>
        <v>992.76818461544167</v>
      </c>
      <c r="U91" s="1">
        <f t="shared" si="24"/>
        <v>1007.1220066596719</v>
      </c>
      <c r="V91" s="7">
        <f t="shared" si="25"/>
        <v>1.1756226289537755</v>
      </c>
      <c r="Z91" s="4">
        <v>-144.24372570197801</v>
      </c>
      <c r="AA91" s="5">
        <v>10.528700058400901</v>
      </c>
      <c r="AB91" s="4">
        <v>-3.1256926142924198E-2</v>
      </c>
      <c r="AC91" s="4">
        <v>2.9456116190551199E-5</v>
      </c>
      <c r="AD91" s="6">
        <v>17554.453889016499</v>
      </c>
      <c r="AE91" s="6">
        <v>-125.692345063977</v>
      </c>
      <c r="AF91" s="6">
        <v>0.39362054142913999</v>
      </c>
      <c r="AG91" s="6">
        <v>-4.1079636190540202E-4</v>
      </c>
      <c r="AH91" s="6">
        <v>2.30640101199999</v>
      </c>
      <c r="AI91" s="6">
        <v>-3.7612753199999698E-3</v>
      </c>
      <c r="AJ91" s="6">
        <v>995.176197</v>
      </c>
      <c r="AK91" s="6">
        <v>3.9734999999999798E-2</v>
      </c>
      <c r="AM91" s="6">
        <v>-7.3107128370890097E-3</v>
      </c>
      <c r="AN91" s="6">
        <v>2.5528079661440501</v>
      </c>
      <c r="AO91" s="6">
        <v>1.58291033403489</v>
      </c>
    </row>
    <row r="92" spans="1:41" x14ac:dyDescent="0.45">
      <c r="A92">
        <v>3.7999999999999999E-2</v>
      </c>
      <c r="B92" s="1">
        <f t="shared" si="20"/>
        <v>137.81400255562778</v>
      </c>
      <c r="C92">
        <v>2500</v>
      </c>
      <c r="D92" s="2">
        <f t="shared" si="28"/>
        <v>2.434634705905621</v>
      </c>
      <c r="E92" s="1">
        <v>246.2</v>
      </c>
      <c r="F92" s="2">
        <v>19.920000000000002</v>
      </c>
      <c r="G92" s="8">
        <f t="shared" si="30"/>
        <v>1454.2982923076893</v>
      </c>
      <c r="H92">
        <v>315</v>
      </c>
      <c r="I92">
        <v>295</v>
      </c>
      <c r="J92" s="2">
        <f t="shared" si="29"/>
        <v>11.976415209578953</v>
      </c>
      <c r="K92" s="2">
        <v>306.97686544119756</v>
      </c>
      <c r="L92" s="2">
        <f t="shared" si="12"/>
        <v>306.97641520957893</v>
      </c>
      <c r="M92" s="2">
        <v>308.89964128045784</v>
      </c>
      <c r="N92" s="2">
        <f t="shared" si="21"/>
        <v>308.89964128465778</v>
      </c>
      <c r="O92" s="2">
        <f t="shared" si="26"/>
        <v>6.1003587195421574</v>
      </c>
      <c r="P92" s="8">
        <v>968.67881269489999</v>
      </c>
      <c r="Q92" s="1">
        <f>P92/(Abmessung!B$17*R92)</f>
        <v>117.17342095701933</v>
      </c>
      <c r="R92" s="2">
        <f t="shared" si="27"/>
        <v>10.693621114983081</v>
      </c>
      <c r="S92" s="1">
        <f t="shared" si="22"/>
        <v>4178.6965147454275</v>
      </c>
      <c r="T92" s="1">
        <f t="shared" si="23"/>
        <v>992.64223854743284</v>
      </c>
      <c r="U92" s="1">
        <f t="shared" si="24"/>
        <v>1007.135972374153</v>
      </c>
      <c r="V92" s="7">
        <f t="shared" si="25"/>
        <v>1.1743006484025305</v>
      </c>
      <c r="Z92" s="4">
        <v>-144.24372570197801</v>
      </c>
      <c r="AA92" s="5">
        <v>10.528700058400901</v>
      </c>
      <c r="AB92" s="4">
        <v>-3.1256926142924198E-2</v>
      </c>
      <c r="AC92" s="4">
        <v>2.9456116190551199E-5</v>
      </c>
      <c r="AD92" s="6">
        <v>17554.453889016499</v>
      </c>
      <c r="AE92" s="6">
        <v>-125.692345063977</v>
      </c>
      <c r="AF92" s="6">
        <v>0.39362054142913999</v>
      </c>
      <c r="AG92" s="6">
        <v>-4.1079636190540202E-4</v>
      </c>
      <c r="AH92" s="6">
        <v>2.30640101199999</v>
      </c>
      <c r="AI92" s="6">
        <v>-3.7612753199999698E-3</v>
      </c>
      <c r="AJ92" s="6">
        <v>995.176197</v>
      </c>
      <c r="AK92" s="6">
        <v>3.9734999999999798E-2</v>
      </c>
      <c r="AM92" s="6">
        <v>-7.3107128370890097E-3</v>
      </c>
      <c r="AN92" s="6">
        <v>2.5528079661440501</v>
      </c>
      <c r="AO92" s="6">
        <v>1.58291033403489</v>
      </c>
    </row>
    <row r="93" spans="1:41" x14ac:dyDescent="0.45">
      <c r="A93">
        <v>4.3999999999999997E-2</v>
      </c>
      <c r="B93" s="1">
        <f t="shared" si="20"/>
        <v>159.59001344410822</v>
      </c>
      <c r="C93">
        <v>2500</v>
      </c>
      <c r="D93" s="2">
        <f t="shared" si="28"/>
        <v>2.434634705905621</v>
      </c>
      <c r="E93" s="1">
        <v>246.2</v>
      </c>
      <c r="F93" s="2">
        <v>19.920000000000002</v>
      </c>
      <c r="G93" s="8">
        <f t="shared" si="30"/>
        <v>1848.7349692307653</v>
      </c>
      <c r="H93">
        <v>315</v>
      </c>
      <c r="I93">
        <v>295</v>
      </c>
      <c r="J93" s="2">
        <f t="shared" si="29"/>
        <v>12.602054809878467</v>
      </c>
      <c r="K93" s="2">
        <v>307.60245363626228</v>
      </c>
      <c r="L93" s="2">
        <f t="shared" si="12"/>
        <v>307.6020548098785</v>
      </c>
      <c r="M93" s="2">
        <v>309.46173455465123</v>
      </c>
      <c r="N93" s="2">
        <f t="shared" si="21"/>
        <v>309.46173455641622</v>
      </c>
      <c r="O93" s="2">
        <f t="shared" si="26"/>
        <v>5.5382654453487703</v>
      </c>
      <c r="P93" s="8">
        <v>1018.27329123024</v>
      </c>
      <c r="Q93" s="1">
        <f>P93/(Abmessung!B$17*R93)</f>
        <v>124.99218370111944</v>
      </c>
      <c r="R93" s="2">
        <f t="shared" si="27"/>
        <v>10.537937014638064</v>
      </c>
      <c r="S93" s="1">
        <f t="shared" si="22"/>
        <v>4178.6684001393451</v>
      </c>
      <c r="T93" s="1">
        <f t="shared" si="23"/>
        <v>992.54330882975319</v>
      </c>
      <c r="U93" s="1">
        <f t="shared" si="24"/>
        <v>1007.1484012476184</v>
      </c>
      <c r="V93" s="7">
        <f t="shared" si="25"/>
        <v>1.1731241436832403</v>
      </c>
      <c r="Z93" s="4">
        <v>-144.24372570197801</v>
      </c>
      <c r="AA93" s="5">
        <v>10.528700058400901</v>
      </c>
      <c r="AB93" s="4">
        <v>-3.1256926142924198E-2</v>
      </c>
      <c r="AC93" s="4">
        <v>2.9456116190551199E-5</v>
      </c>
      <c r="AD93" s="6">
        <v>17554.453889016499</v>
      </c>
      <c r="AE93" s="6">
        <v>-125.692345063977</v>
      </c>
      <c r="AF93" s="6">
        <v>0.39362054142913999</v>
      </c>
      <c r="AG93" s="6">
        <v>-4.1079636190540202E-4</v>
      </c>
      <c r="AH93" s="6">
        <v>2.30640101199999</v>
      </c>
      <c r="AI93" s="6">
        <v>-3.7612753199999698E-3</v>
      </c>
      <c r="AJ93" s="6">
        <v>995.176197</v>
      </c>
      <c r="AK93" s="6">
        <v>3.9734999999999798E-2</v>
      </c>
      <c r="AM93" s="6">
        <v>-7.3107128370890097E-3</v>
      </c>
      <c r="AN93" s="6">
        <v>2.5528079661440501</v>
      </c>
      <c r="AO93" s="6">
        <v>1.58291033403489</v>
      </c>
    </row>
    <row r="94" spans="1:41" x14ac:dyDescent="0.45">
      <c r="A94">
        <v>0.05</v>
      </c>
      <c r="B94" s="1">
        <f t="shared" si="20"/>
        <v>181.36691496862258</v>
      </c>
      <c r="C94">
        <v>2500</v>
      </c>
      <c r="D94" s="2">
        <f t="shared" si="28"/>
        <v>2.434634705905621</v>
      </c>
      <c r="E94" s="1">
        <v>246.2</v>
      </c>
      <c r="F94" s="2">
        <v>19.920000000000002</v>
      </c>
      <c r="G94" s="8">
        <f t="shared" si="30"/>
        <v>2288.1199999999958</v>
      </c>
      <c r="H94">
        <v>315</v>
      </c>
      <c r="I94">
        <v>295</v>
      </c>
      <c r="J94" s="2">
        <f t="shared" si="29"/>
        <v>13.169352194509438</v>
      </c>
      <c r="K94" s="2">
        <v>308.16967175213864</v>
      </c>
      <c r="L94" s="2">
        <f t="shared" si="12"/>
        <v>308.16935219450943</v>
      </c>
      <c r="M94" s="2">
        <v>309.91148209426575</v>
      </c>
      <c r="N94" s="2">
        <f t="shared" si="21"/>
        <v>309.91148209500386</v>
      </c>
      <c r="O94" s="2">
        <f t="shared" si="26"/>
        <v>5.0885179057342498</v>
      </c>
      <c r="P94" s="8">
        <v>1063.1564367118599</v>
      </c>
      <c r="Q94" s="1">
        <f>P94/(Abmessung!B$17*R94)</f>
        <v>132.86628260825481</v>
      </c>
      <c r="R94" s="2">
        <f t="shared" si="27"/>
        <v>10.350384657128545</v>
      </c>
      <c r="S94" s="1">
        <f t="shared" si="22"/>
        <v>4178.6487011002155</v>
      </c>
      <c r="T94" s="1">
        <f t="shared" si="23"/>
        <v>992.46326173183752</v>
      </c>
      <c r="U94" s="1">
        <f t="shared" si="24"/>
        <v>1007.1596704535356</v>
      </c>
      <c r="V94" s="7">
        <f t="shared" si="25"/>
        <v>1.1720574119330891</v>
      </c>
      <c r="Z94" s="4">
        <v>-144.24372570197801</v>
      </c>
      <c r="AA94" s="5">
        <v>10.528700058400901</v>
      </c>
      <c r="AB94" s="4">
        <v>-3.1256926142924198E-2</v>
      </c>
      <c r="AC94" s="4">
        <v>2.9456116190551199E-5</v>
      </c>
      <c r="AD94" s="6">
        <v>17554.453889016499</v>
      </c>
      <c r="AE94" s="6">
        <v>-125.692345063977</v>
      </c>
      <c r="AF94" s="6">
        <v>0.39362054142913999</v>
      </c>
      <c r="AG94" s="6">
        <v>-4.1079636190540202E-4</v>
      </c>
      <c r="AH94" s="6">
        <v>2.30640101199999</v>
      </c>
      <c r="AI94" s="6">
        <v>-3.7612753199999698E-3</v>
      </c>
      <c r="AJ94" s="6">
        <v>995.176197</v>
      </c>
      <c r="AK94" s="6">
        <v>3.9734999999999798E-2</v>
      </c>
      <c r="AM94" s="6">
        <v>-7.3107128370890097E-3</v>
      </c>
      <c r="AN94" s="6">
        <v>2.5528079661440501</v>
      </c>
      <c r="AO94" s="6">
        <v>1.58291033403489</v>
      </c>
    </row>
    <row r="95" spans="1:41" x14ac:dyDescent="0.45">
      <c r="A95">
        <v>5.6000000000000001E-2</v>
      </c>
      <c r="B95" s="1">
        <f t="shared" si="20"/>
        <v>203.14451681150754</v>
      </c>
      <c r="C95">
        <v>2500</v>
      </c>
      <c r="D95" s="2">
        <f t="shared" si="28"/>
        <v>2.434634705905621</v>
      </c>
      <c r="E95" s="1">
        <v>246.2</v>
      </c>
      <c r="F95" s="2">
        <v>19.920000000000002</v>
      </c>
      <c r="G95" s="8">
        <f t="shared" si="30"/>
        <v>2772.4533846153799</v>
      </c>
      <c r="H95">
        <v>315</v>
      </c>
      <c r="I95">
        <v>295</v>
      </c>
      <c r="J95" s="2">
        <f t="shared" si="29"/>
        <v>13.690608690036878</v>
      </c>
      <c r="K95" s="2">
        <v>308.69082482895544</v>
      </c>
      <c r="L95" s="2">
        <f t="shared" si="12"/>
        <v>308.69060869003687</v>
      </c>
      <c r="M95" s="2">
        <v>310.2807360051587</v>
      </c>
      <c r="N95" s="2">
        <f t="shared" si="21"/>
        <v>310.28073600543922</v>
      </c>
      <c r="O95" s="2">
        <f t="shared" si="26"/>
        <v>4.7192639948412989</v>
      </c>
      <c r="P95" s="8">
        <v>1104.3243903626501</v>
      </c>
      <c r="Q95" s="1">
        <f>P95/(Abmessung!B$17*R95)</f>
        <v>140.84576823359757</v>
      </c>
      <c r="R95" s="2">
        <f t="shared" si="27"/>
        <v>10.142078382476166</v>
      </c>
      <c r="S95" s="1">
        <f t="shared" si="22"/>
        <v>4178.6343001920686</v>
      </c>
      <c r="T95" s="1">
        <f t="shared" si="23"/>
        <v>992.39695544950064</v>
      </c>
      <c r="U95" s="1">
        <f t="shared" si="24"/>
        <v>1007.1700244622892</v>
      </c>
      <c r="V95" s="7">
        <f t="shared" si="25"/>
        <v>1.1710773118302025</v>
      </c>
      <c r="Z95" s="4">
        <v>-144.24372570197801</v>
      </c>
      <c r="AA95" s="5">
        <v>10.528700058400901</v>
      </c>
      <c r="AB95" s="4">
        <v>-3.1256926142924198E-2</v>
      </c>
      <c r="AC95" s="4">
        <v>2.9456116190551199E-5</v>
      </c>
      <c r="AD95" s="6">
        <v>17554.453889016499</v>
      </c>
      <c r="AE95" s="6">
        <v>-125.692345063977</v>
      </c>
      <c r="AF95" s="6">
        <v>0.39362054142913999</v>
      </c>
      <c r="AG95" s="6">
        <v>-4.1079636190540202E-4</v>
      </c>
      <c r="AH95" s="6">
        <v>2.30640101199999</v>
      </c>
      <c r="AI95" s="6">
        <v>-3.7612753199999698E-3</v>
      </c>
      <c r="AJ95" s="6">
        <v>995.176197</v>
      </c>
      <c r="AK95" s="6">
        <v>3.9734999999999798E-2</v>
      </c>
      <c r="AM95" s="6">
        <v>-7.3107128370890097E-3</v>
      </c>
      <c r="AN95" s="6">
        <v>2.5528079661440501</v>
      </c>
      <c r="AO95" s="6">
        <v>1.58291033403489</v>
      </c>
    </row>
    <row r="96" spans="1:41" x14ac:dyDescent="0.45">
      <c r="A96">
        <v>6.2E-2</v>
      </c>
      <c r="B96" s="1">
        <f t="shared" si="20"/>
        <v>224.92268607623549</v>
      </c>
      <c r="C96">
        <v>2500</v>
      </c>
      <c r="D96" s="2">
        <f t="shared" si="28"/>
        <v>2.434634705905621</v>
      </c>
      <c r="E96" s="1">
        <v>246.2</v>
      </c>
      <c r="F96" s="2">
        <v>19.920000000000002</v>
      </c>
      <c r="G96" s="8">
        <f t="shared" si="30"/>
        <v>3301.7351230769173</v>
      </c>
      <c r="H96">
        <v>315</v>
      </c>
      <c r="I96">
        <v>295</v>
      </c>
      <c r="J96" s="2">
        <f t="shared" si="29"/>
        <v>14.174412307745795</v>
      </c>
      <c r="K96" s="2">
        <v>309.17450386852795</v>
      </c>
      <c r="L96" s="2">
        <f t="shared" si="12"/>
        <v>309.1744123077458</v>
      </c>
      <c r="M96" s="2">
        <v>310.59018141946871</v>
      </c>
      <c r="N96" s="2">
        <f t="shared" si="21"/>
        <v>310.59018141953959</v>
      </c>
      <c r="O96" s="2">
        <f t="shared" si="26"/>
        <v>4.4098185805312937</v>
      </c>
      <c r="P96" s="8">
        <v>1142.4722126724701</v>
      </c>
      <c r="Q96" s="1">
        <f>P96/(Abmessung!B$17*R96)</f>
        <v>148.98132926007423</v>
      </c>
      <c r="R96" s="2">
        <f t="shared" si="27"/>
        <v>9.9194570758884044</v>
      </c>
      <c r="S96" s="1">
        <f t="shared" si="22"/>
        <v>4178.6234140753859</v>
      </c>
      <c r="T96" s="1">
        <f t="shared" si="23"/>
        <v>992.34098566806358</v>
      </c>
      <c r="U96" s="1">
        <f t="shared" si="24"/>
        <v>1007.1796339556079</v>
      </c>
      <c r="V96" s="7">
        <f t="shared" si="25"/>
        <v>1.1701676868130297</v>
      </c>
      <c r="Z96" s="4">
        <v>-144.24372570197801</v>
      </c>
      <c r="AA96" s="5">
        <v>10.528700058400901</v>
      </c>
      <c r="AB96" s="4">
        <v>-3.1256926142924198E-2</v>
      </c>
      <c r="AC96" s="4">
        <v>2.9456116190551199E-5</v>
      </c>
      <c r="AD96" s="6">
        <v>17554.453889016499</v>
      </c>
      <c r="AE96" s="6">
        <v>-125.692345063977</v>
      </c>
      <c r="AF96" s="6">
        <v>0.39362054142913999</v>
      </c>
      <c r="AG96" s="6">
        <v>-4.1079636190540202E-4</v>
      </c>
      <c r="AH96" s="6">
        <v>2.30640101199999</v>
      </c>
      <c r="AI96" s="6">
        <v>-3.7612753199999698E-3</v>
      </c>
      <c r="AJ96" s="6">
        <v>995.176197</v>
      </c>
      <c r="AK96" s="6">
        <v>3.9734999999999798E-2</v>
      </c>
      <c r="AM96" s="6">
        <v>-7.3107128370890097E-3</v>
      </c>
      <c r="AN96" s="6">
        <v>2.5528079661440501</v>
      </c>
      <c r="AO96" s="6">
        <v>1.58291033403489</v>
      </c>
    </row>
    <row r="97" spans="1:41" x14ac:dyDescent="0.45">
      <c r="A97">
        <v>6.8000000000000005E-2</v>
      </c>
      <c r="B97" s="1">
        <f t="shared" si="20"/>
        <v>246.7013257428342</v>
      </c>
      <c r="C97">
        <v>2500</v>
      </c>
      <c r="D97" s="2">
        <f t="shared" si="28"/>
        <v>2.434634705905621</v>
      </c>
      <c r="E97" s="1">
        <v>246.2</v>
      </c>
      <c r="F97" s="2">
        <v>19.920000000000002</v>
      </c>
      <c r="G97" s="8">
        <f t="shared" si="30"/>
        <v>3875.9652153846091</v>
      </c>
      <c r="H97">
        <v>315</v>
      </c>
      <c r="I97">
        <v>295</v>
      </c>
      <c r="J97" s="2">
        <f t="shared" si="29"/>
        <v>14.62704519167375</v>
      </c>
      <c r="K97" s="2">
        <v>309.62699343554812</v>
      </c>
      <c r="L97" s="2">
        <f t="shared" si="12"/>
        <v>309.62704519167374</v>
      </c>
      <c r="M97" s="2">
        <v>310.85386103368739</v>
      </c>
      <c r="N97" s="2">
        <f t="shared" si="21"/>
        <v>310.85386103366233</v>
      </c>
      <c r="O97" s="2">
        <f t="shared" si="26"/>
        <v>4.1461389663126056</v>
      </c>
      <c r="P97" s="8">
        <v>1178.1080449840399</v>
      </c>
      <c r="Q97" s="1">
        <f>P97/(Abmessung!B$17*R97)</f>
        <v>157.32581941499339</v>
      </c>
      <c r="R97" s="2">
        <f t="shared" si="27"/>
        <v>9.6863291058896976</v>
      </c>
      <c r="S97" s="1">
        <f t="shared" si="22"/>
        <v>4178.6149594238941</v>
      </c>
      <c r="T97" s="1">
        <f t="shared" si="23"/>
        <v>992.29300557218676</v>
      </c>
      <c r="U97" s="1">
        <f t="shared" si="24"/>
        <v>1007.1886237920808</v>
      </c>
      <c r="V97" s="7">
        <f t="shared" si="25"/>
        <v>1.1693167178925346</v>
      </c>
      <c r="Z97" s="4">
        <v>-144.24372570197801</v>
      </c>
      <c r="AA97" s="5">
        <v>10.528700058400901</v>
      </c>
      <c r="AB97" s="4">
        <v>-3.1256926142924198E-2</v>
      </c>
      <c r="AC97" s="4">
        <v>2.9456116190551199E-5</v>
      </c>
      <c r="AD97" s="6">
        <v>17554.453889016499</v>
      </c>
      <c r="AE97" s="6">
        <v>-125.692345063977</v>
      </c>
      <c r="AF97" s="6">
        <v>0.39362054142913999</v>
      </c>
      <c r="AG97" s="6">
        <v>-4.1079636190540202E-4</v>
      </c>
      <c r="AH97" s="6">
        <v>2.30640101199999</v>
      </c>
      <c r="AI97" s="6">
        <v>-3.7612753199999698E-3</v>
      </c>
      <c r="AJ97" s="6">
        <v>995.176197</v>
      </c>
      <c r="AK97" s="6">
        <v>3.9734999999999798E-2</v>
      </c>
      <c r="AM97" s="6">
        <v>-7.3107128370890097E-3</v>
      </c>
      <c r="AN97" s="6">
        <v>2.5528079661440501</v>
      </c>
      <c r="AO97" s="6">
        <v>1.58291033403489</v>
      </c>
    </row>
    <row r="98" spans="1:41" x14ac:dyDescent="0.45">
      <c r="A98">
        <v>7.3999999999999996E-2</v>
      </c>
      <c r="B98" s="1">
        <f t="shared" ref="B98:B110" si="31">A98/T98*3600*1000</f>
        <v>268.48036352666116</v>
      </c>
      <c r="C98">
        <v>2500</v>
      </c>
      <c r="D98" s="2">
        <f t="shared" si="28"/>
        <v>2.434634705905621</v>
      </c>
      <c r="E98" s="1">
        <v>246.2</v>
      </c>
      <c r="F98" s="2">
        <v>19.920000000000002</v>
      </c>
      <c r="G98" s="8">
        <f t="shared" si="30"/>
        <v>4495.1436615384537</v>
      </c>
      <c r="H98">
        <v>315</v>
      </c>
      <c r="I98">
        <v>295</v>
      </c>
      <c r="J98" s="2">
        <f t="shared" si="29"/>
        <v>15.053187327427194</v>
      </c>
      <c r="K98" s="2">
        <v>310.05297553833947</v>
      </c>
      <c r="L98" s="2">
        <f t="shared" si="12"/>
        <v>310.05318732742717</v>
      </c>
      <c r="M98" s="2">
        <v>311.08168259619441</v>
      </c>
      <c r="N98" s="2">
        <f t="shared" si="21"/>
        <v>311.08168259612773</v>
      </c>
      <c r="O98" s="2">
        <f t="shared" si="26"/>
        <v>3.9183174038055881</v>
      </c>
      <c r="P98" s="8">
        <v>1211.61039229824</v>
      </c>
      <c r="Q98" s="1">
        <f>P98/(Abmessung!B$17*R98)</f>
        <v>165.93392630838696</v>
      </c>
      <c r="R98" s="2">
        <f t="shared" si="27"/>
        <v>9.4449986811372533</v>
      </c>
      <c r="S98" s="1">
        <f t="shared" si="22"/>
        <v>4178.6082447672652</v>
      </c>
      <c r="T98" s="1">
        <f t="shared" si="23"/>
        <v>992.25133823817032</v>
      </c>
      <c r="U98" s="1">
        <f t="shared" si="24"/>
        <v>1007.1970869915078</v>
      </c>
      <c r="V98" s="7">
        <f t="shared" si="25"/>
        <v>1.1685155999075392</v>
      </c>
      <c r="Z98" s="4">
        <v>-144.24372570197801</v>
      </c>
      <c r="AA98" s="5">
        <v>10.528700058400901</v>
      </c>
      <c r="AB98" s="4">
        <v>-3.1256926142924198E-2</v>
      </c>
      <c r="AC98" s="4">
        <v>2.9456116190551199E-5</v>
      </c>
      <c r="AD98" s="6">
        <v>17554.453889016499</v>
      </c>
      <c r="AE98" s="6">
        <v>-125.692345063977</v>
      </c>
      <c r="AF98" s="6">
        <v>0.39362054142913999</v>
      </c>
      <c r="AG98" s="6">
        <v>-4.1079636190540202E-4</v>
      </c>
      <c r="AH98" s="6">
        <v>2.30640101199999</v>
      </c>
      <c r="AI98" s="6">
        <v>-3.7612753199999698E-3</v>
      </c>
      <c r="AJ98" s="6">
        <v>995.176197</v>
      </c>
      <c r="AK98" s="6">
        <v>3.9734999999999798E-2</v>
      </c>
      <c r="AM98" s="6">
        <v>-7.3107128370890097E-3</v>
      </c>
      <c r="AN98" s="6">
        <v>2.5528079661440501</v>
      </c>
      <c r="AO98" s="6">
        <v>1.58291033403489</v>
      </c>
    </row>
    <row r="99" spans="1:41" x14ac:dyDescent="0.45">
      <c r="A99">
        <v>8.0000000000000002E-3</v>
      </c>
      <c r="B99" s="1">
        <f t="shared" si="31"/>
        <v>28.973897147304612</v>
      </c>
      <c r="C99">
        <v>3000</v>
      </c>
      <c r="D99" s="2">
        <f t="shared" si="28"/>
        <v>2.9795103041810056</v>
      </c>
      <c r="E99" s="1">
        <v>301.3</v>
      </c>
      <c r="F99" s="2">
        <v>27.26</v>
      </c>
      <c r="G99" s="8">
        <f t="shared" si="30"/>
        <v>156.34021538461522</v>
      </c>
      <c r="H99">
        <v>315</v>
      </c>
      <c r="I99">
        <v>295</v>
      </c>
      <c r="J99" s="2">
        <f t="shared" si="29"/>
        <v>4.9298018765428235</v>
      </c>
      <c r="K99" s="2">
        <v>299.92984210810857</v>
      </c>
      <c r="L99" s="2">
        <f t="shared" si="12"/>
        <v>299.9298018765428</v>
      </c>
      <c r="M99" s="2">
        <v>300.24416291133747</v>
      </c>
      <c r="N99" s="2">
        <f t="shared" ref="N99:N110" si="32">H99-P99/(S99*A99)</f>
        <v>300.24416417164844</v>
      </c>
      <c r="O99" s="2">
        <f t="shared" si="26"/>
        <v>14.755837088662531</v>
      </c>
      <c r="P99" s="8">
        <v>493.40895583153599</v>
      </c>
      <c r="Q99" s="1">
        <f>P99/(Abmessung!B$17*R99)</f>
        <v>68.565291410975803</v>
      </c>
      <c r="R99" s="2">
        <f t="shared" si="27"/>
        <v>9.3084378480567871</v>
      </c>
      <c r="S99" s="1">
        <f t="shared" ref="S99:S110" si="33">((AD99 + AE99*H99 +AF99*H99^2 +  AG99*H99^3)+(AD99 + AE99*M99 + AF99*M99^2 +  AG99*M99^3))/2</f>
        <v>4179.7781024670148</v>
      </c>
      <c r="T99" s="1">
        <f t="shared" ref="T99:T110" si="34">((Z99 + AA99*H99 + AB99*H99^2 +  AC99*H99^3)+(Z99 + AA99*M99 + AB99*M99^2 +  AC99*M99^3))/2</f>
        <v>993.99814438421902</v>
      </c>
      <c r="U99" s="1">
        <f t="shared" ref="U99:U110" si="35">((AJ99 + AK99*I99)+(AJ99 + AK99*K99))/2</f>
        <v>1006.9959656380828</v>
      </c>
      <c r="V99" s="7">
        <f t="shared" ref="V99:V110" si="36">((AH99 + AI99*I99)+(AH99 + AI99*K99))/2</f>
        <v>1.1875535458736362</v>
      </c>
      <c r="Z99" s="4">
        <v>-144.24372570197801</v>
      </c>
      <c r="AA99" s="5">
        <v>10.528700058400901</v>
      </c>
      <c r="AB99" s="4">
        <v>-3.1256926142924198E-2</v>
      </c>
      <c r="AC99" s="4">
        <v>2.9456116190551199E-5</v>
      </c>
      <c r="AD99" s="6">
        <v>17554.453889016499</v>
      </c>
      <c r="AE99" s="6">
        <v>-125.692345063977</v>
      </c>
      <c r="AF99" s="6">
        <v>0.39362054142913999</v>
      </c>
      <c r="AG99" s="6">
        <v>-4.1079636190540202E-4</v>
      </c>
      <c r="AH99" s="6">
        <v>2.30640101199999</v>
      </c>
      <c r="AI99" s="6">
        <v>-3.7612753199999698E-3</v>
      </c>
      <c r="AJ99" s="6">
        <v>995.176197</v>
      </c>
      <c r="AK99" s="6">
        <v>3.9734999999999798E-2</v>
      </c>
      <c r="AM99" s="6">
        <v>-7.3107128370890097E-3</v>
      </c>
      <c r="AN99" s="6">
        <v>2.5528079661440501</v>
      </c>
      <c r="AO99" s="6">
        <v>1.58291033403489</v>
      </c>
    </row>
    <row r="100" spans="1:41" x14ac:dyDescent="0.45">
      <c r="A100">
        <v>1.4E-2</v>
      </c>
      <c r="B100" s="1">
        <f t="shared" si="31"/>
        <v>50.724813616905621</v>
      </c>
      <c r="C100">
        <v>3000</v>
      </c>
      <c r="D100" s="2">
        <f t="shared" si="28"/>
        <v>2.9795103041810056</v>
      </c>
      <c r="E100" s="1">
        <v>301.3</v>
      </c>
      <c r="F100" s="2">
        <v>27.26</v>
      </c>
      <c r="G100" s="8">
        <f t="shared" si="30"/>
        <v>326.03512307692239</v>
      </c>
      <c r="H100">
        <v>315</v>
      </c>
      <c r="I100">
        <v>295</v>
      </c>
      <c r="J100" s="2">
        <f t="shared" si="29"/>
        <v>7.0163279051610257</v>
      </c>
      <c r="K100" s="2">
        <v>302.01643642648963</v>
      </c>
      <c r="L100" s="2">
        <f t="shared" si="12"/>
        <v>302.01632790516101</v>
      </c>
      <c r="M100" s="2">
        <v>303.03703149498955</v>
      </c>
      <c r="N100" s="2">
        <f t="shared" si="32"/>
        <v>303.03703180746425</v>
      </c>
      <c r="O100" s="2">
        <f t="shared" si="26"/>
        <v>11.962968505010451</v>
      </c>
      <c r="P100" s="8">
        <v>699.95137008290396</v>
      </c>
      <c r="Q100" s="1">
        <f>P100/(Abmessung!B$17*R100)</f>
        <v>87.789469708356307</v>
      </c>
      <c r="R100" s="2">
        <f t="shared" si="27"/>
        <v>10.313344946971077</v>
      </c>
      <c r="S100" s="1">
        <f t="shared" si="33"/>
        <v>4179.2743765454788</v>
      </c>
      <c r="T100" s="1">
        <f t="shared" si="34"/>
        <v>993.5965537624495</v>
      </c>
      <c r="U100" s="1">
        <f t="shared" si="35"/>
        <v>1007.0374210507032</v>
      </c>
      <c r="V100" s="7">
        <f t="shared" si="36"/>
        <v>1.1836294180173468</v>
      </c>
      <c r="Z100" s="4">
        <v>-144.24372570197801</v>
      </c>
      <c r="AA100" s="5">
        <v>10.528700058400901</v>
      </c>
      <c r="AB100" s="4">
        <v>-3.1256926142924198E-2</v>
      </c>
      <c r="AC100" s="4">
        <v>2.9456116190551199E-5</v>
      </c>
      <c r="AD100" s="6">
        <v>17554.453889016499</v>
      </c>
      <c r="AE100" s="6">
        <v>-125.692345063977</v>
      </c>
      <c r="AF100" s="6">
        <v>0.39362054142913999</v>
      </c>
      <c r="AG100" s="6">
        <v>-4.1079636190540202E-4</v>
      </c>
      <c r="AH100" s="6">
        <v>2.30640101199999</v>
      </c>
      <c r="AI100" s="6">
        <v>-3.7612753199999698E-3</v>
      </c>
      <c r="AJ100" s="6">
        <v>995.176197</v>
      </c>
      <c r="AK100" s="6">
        <v>3.9734999999999798E-2</v>
      </c>
      <c r="AM100" s="6">
        <v>-7.3107128370890097E-3</v>
      </c>
      <c r="AN100" s="6">
        <v>2.5528079661440501</v>
      </c>
      <c r="AO100" s="6">
        <v>1.58291033403489</v>
      </c>
    </row>
    <row r="101" spans="1:41" x14ac:dyDescent="0.45">
      <c r="A101">
        <v>0.02</v>
      </c>
      <c r="B101" s="1">
        <f t="shared" si="31"/>
        <v>72.489196756651424</v>
      </c>
      <c r="C101">
        <v>3000</v>
      </c>
      <c r="D101" s="2">
        <f t="shared" si="28"/>
        <v>2.9795103041810056</v>
      </c>
      <c r="E101" s="1">
        <v>301.3</v>
      </c>
      <c r="F101" s="2">
        <v>27.26</v>
      </c>
      <c r="G101" s="8">
        <f t="shared" si="30"/>
        <v>540.67838461538327</v>
      </c>
      <c r="H101">
        <v>315</v>
      </c>
      <c r="I101">
        <v>295</v>
      </c>
      <c r="J101" s="2">
        <f t="shared" si="29"/>
        <v>8.1729705232851746</v>
      </c>
      <c r="K101" s="2">
        <v>303.17317216320504</v>
      </c>
      <c r="L101" s="2">
        <f t="shared" si="12"/>
        <v>303.17297052328519</v>
      </c>
      <c r="M101" s="2">
        <v>305.26249017258323</v>
      </c>
      <c r="N101" s="2">
        <f t="shared" si="32"/>
        <v>305.262490276878</v>
      </c>
      <c r="O101" s="2">
        <f t="shared" si="26"/>
        <v>9.7375098274167726</v>
      </c>
      <c r="P101" s="8">
        <v>813.85850578180805</v>
      </c>
      <c r="Q101" s="1">
        <f>P101/(Abmessung!B$17*R101)</f>
        <v>95.476901653589337</v>
      </c>
      <c r="R101" s="2">
        <f t="shared" si="27"/>
        <v>11.02617017521022</v>
      </c>
      <c r="S101" s="1">
        <f t="shared" si="33"/>
        <v>4178.9868709926677</v>
      </c>
      <c r="T101" s="1">
        <f t="shared" si="34"/>
        <v>993.25145292623847</v>
      </c>
      <c r="U101" s="1">
        <f t="shared" si="35"/>
        <v>1007.0604024979525</v>
      </c>
      <c r="V101" s="7">
        <f t="shared" si="36"/>
        <v>1.181454017228212</v>
      </c>
      <c r="Z101" s="4">
        <v>-144.24372570197801</v>
      </c>
      <c r="AA101" s="5">
        <v>10.528700058400901</v>
      </c>
      <c r="AB101" s="4">
        <v>-3.1256926142924198E-2</v>
      </c>
      <c r="AC101" s="4">
        <v>2.9456116190551199E-5</v>
      </c>
      <c r="AD101" s="6">
        <v>17554.453889016499</v>
      </c>
      <c r="AE101" s="6">
        <v>-125.692345063977</v>
      </c>
      <c r="AF101" s="6">
        <v>0.39362054142913999</v>
      </c>
      <c r="AG101" s="6">
        <v>-4.1079636190540202E-4</v>
      </c>
      <c r="AH101" s="6">
        <v>2.30640101199999</v>
      </c>
      <c r="AI101" s="6">
        <v>-3.7612753199999698E-3</v>
      </c>
      <c r="AJ101" s="6">
        <v>995.176197</v>
      </c>
      <c r="AK101" s="6">
        <v>3.9734999999999798E-2</v>
      </c>
      <c r="AM101" s="6">
        <v>-7.3107128370890097E-3</v>
      </c>
      <c r="AN101" s="6">
        <v>2.5528079661440501</v>
      </c>
      <c r="AO101" s="6">
        <v>1.58291033403489</v>
      </c>
    </row>
    <row r="102" spans="1:41" x14ac:dyDescent="0.45">
      <c r="A102">
        <v>2.5999999999999999E-2</v>
      </c>
      <c r="B102" s="1">
        <f t="shared" si="31"/>
        <v>94.257847378942088</v>
      </c>
      <c r="C102">
        <v>3000</v>
      </c>
      <c r="D102" s="2">
        <f t="shared" si="28"/>
        <v>2.9795103041810056</v>
      </c>
      <c r="E102" s="1">
        <v>301.3</v>
      </c>
      <c r="F102" s="2">
        <v>27.26</v>
      </c>
      <c r="G102" s="8">
        <f t="shared" si="30"/>
        <v>800.26999999999816</v>
      </c>
      <c r="H102">
        <v>315</v>
      </c>
      <c r="I102">
        <v>295</v>
      </c>
      <c r="J102" s="2">
        <f t="shared" si="29"/>
        <v>9.0926299779403248</v>
      </c>
      <c r="K102" s="2">
        <v>304.09293628555054</v>
      </c>
      <c r="L102" s="2">
        <f t="shared" ref="L102:L110" si="37">I102+J102</f>
        <v>304.09262997794031</v>
      </c>
      <c r="M102" s="2">
        <v>306.67853160945191</v>
      </c>
      <c r="N102" s="2">
        <f t="shared" si="32"/>
        <v>306.67853165386845</v>
      </c>
      <c r="O102" s="2">
        <f t="shared" si="26"/>
        <v>8.3214683905480911</v>
      </c>
      <c r="P102" s="8">
        <v>904.12830302054499</v>
      </c>
      <c r="Q102" s="1">
        <f>P102/(Abmessung!B$17*R102)</f>
        <v>103.60282724666533</v>
      </c>
      <c r="R102" s="2">
        <f t="shared" si="27"/>
        <v>11.288404389819448</v>
      </c>
      <c r="S102" s="1">
        <f t="shared" si="33"/>
        <v>4178.8496998796863</v>
      </c>
      <c r="T102" s="1">
        <f t="shared" si="34"/>
        <v>993.02076806085574</v>
      </c>
      <c r="U102" s="1">
        <f t="shared" si="35"/>
        <v>1007.0786759116531</v>
      </c>
      <c r="V102" s="7">
        <f t="shared" si="36"/>
        <v>1.1797242741814122</v>
      </c>
      <c r="Z102" s="4">
        <v>-144.24372570197801</v>
      </c>
      <c r="AA102" s="5">
        <v>10.528700058400901</v>
      </c>
      <c r="AB102" s="4">
        <v>-3.1256926142924198E-2</v>
      </c>
      <c r="AC102" s="4">
        <v>2.9456116190551199E-5</v>
      </c>
      <c r="AD102" s="6">
        <v>17554.453889016499</v>
      </c>
      <c r="AE102" s="6">
        <v>-125.692345063977</v>
      </c>
      <c r="AF102" s="6">
        <v>0.39362054142913999</v>
      </c>
      <c r="AG102" s="6">
        <v>-4.1079636190540202E-4</v>
      </c>
      <c r="AH102" s="6">
        <v>2.30640101199999</v>
      </c>
      <c r="AI102" s="6">
        <v>-3.7612753199999698E-3</v>
      </c>
      <c r="AJ102" s="6">
        <v>995.176197</v>
      </c>
      <c r="AK102" s="6">
        <v>3.9734999999999798E-2</v>
      </c>
      <c r="AM102" s="6">
        <v>-7.3107128370890097E-3</v>
      </c>
      <c r="AN102" s="6">
        <v>2.5528079661440501</v>
      </c>
      <c r="AO102" s="6">
        <v>1.58291033403489</v>
      </c>
    </row>
    <row r="103" spans="1:41" x14ac:dyDescent="0.45">
      <c r="A103">
        <v>3.2000000000000001E-2</v>
      </c>
      <c r="B103" s="1">
        <f t="shared" si="31"/>
        <v>116.02875414679802</v>
      </c>
      <c r="C103">
        <v>3000</v>
      </c>
      <c r="D103" s="2">
        <f t="shared" si="28"/>
        <v>2.9795103041810056</v>
      </c>
      <c r="E103" s="1">
        <v>301.3</v>
      </c>
      <c r="F103" s="2">
        <v>27.26</v>
      </c>
      <c r="G103" s="8">
        <f t="shared" si="30"/>
        <v>1104.8099692307667</v>
      </c>
      <c r="H103">
        <v>315</v>
      </c>
      <c r="I103">
        <v>295</v>
      </c>
      <c r="J103" s="2">
        <f t="shared" si="29"/>
        <v>9.8941318456836687</v>
      </c>
      <c r="K103" s="2">
        <v>304.89444521860645</v>
      </c>
      <c r="L103" s="2">
        <f t="shared" si="37"/>
        <v>304.89413184568366</v>
      </c>
      <c r="M103" s="2">
        <v>307.65196859031698</v>
      </c>
      <c r="N103" s="2">
        <f t="shared" si="32"/>
        <v>307.65196860650775</v>
      </c>
      <c r="O103" s="2">
        <f t="shared" si="26"/>
        <v>7.348031409683017</v>
      </c>
      <c r="P103" s="8">
        <v>982.58436433811198</v>
      </c>
      <c r="Q103" s="1">
        <f>P103/(Abmessung!B$17*R103)</f>
        <v>112.16860764135703</v>
      </c>
      <c r="R103" s="2">
        <f t="shared" si="27"/>
        <v>11.331114327213431</v>
      </c>
      <c r="S103" s="1">
        <f t="shared" si="33"/>
        <v>4178.773843122166</v>
      </c>
      <c r="T103" s="1">
        <f t="shared" si="34"/>
        <v>992.85733822713053</v>
      </c>
      <c r="U103" s="1">
        <f t="shared" si="35"/>
        <v>1007.0945998903806</v>
      </c>
      <c r="V103" s="7">
        <f t="shared" si="36"/>
        <v>1.1782169262970807</v>
      </c>
      <c r="Z103" s="4">
        <v>-144.24372570197801</v>
      </c>
      <c r="AA103" s="5">
        <v>10.528700058400901</v>
      </c>
      <c r="AB103" s="4">
        <v>-3.1256926142924198E-2</v>
      </c>
      <c r="AC103" s="4">
        <v>2.9456116190551199E-5</v>
      </c>
      <c r="AD103" s="6">
        <v>17554.453889016499</v>
      </c>
      <c r="AE103" s="6">
        <v>-125.692345063977</v>
      </c>
      <c r="AF103" s="6">
        <v>0.39362054142913999</v>
      </c>
      <c r="AG103" s="6">
        <v>-4.1079636190540202E-4</v>
      </c>
      <c r="AH103" s="6">
        <v>2.30640101199999</v>
      </c>
      <c r="AI103" s="6">
        <v>-3.7612753199999698E-3</v>
      </c>
      <c r="AJ103" s="6">
        <v>995.176197</v>
      </c>
      <c r="AK103" s="6">
        <v>3.9734999999999798E-2</v>
      </c>
      <c r="AM103" s="6">
        <v>-7.3107128370890097E-3</v>
      </c>
      <c r="AN103" s="6">
        <v>2.5528079661440501</v>
      </c>
      <c r="AO103" s="6">
        <v>1.58291033403489</v>
      </c>
    </row>
    <row r="104" spans="1:41" x14ac:dyDescent="0.45">
      <c r="A104">
        <v>3.7999999999999999E-2</v>
      </c>
      <c r="B104" s="1">
        <f t="shared" si="31"/>
        <v>137.80112724366231</v>
      </c>
      <c r="C104">
        <v>3000</v>
      </c>
      <c r="D104" s="2">
        <f t="shared" si="28"/>
        <v>2.9795103041810056</v>
      </c>
      <c r="E104" s="1">
        <v>301.3</v>
      </c>
      <c r="F104" s="2">
        <v>27.26</v>
      </c>
      <c r="G104" s="8">
        <f t="shared" si="30"/>
        <v>1454.2982923076893</v>
      </c>
      <c r="H104">
        <v>315</v>
      </c>
      <c r="I104">
        <v>295</v>
      </c>
      <c r="J104" s="2">
        <f t="shared" si="29"/>
        <v>10.619422572411187</v>
      </c>
      <c r="K104" s="2">
        <v>305.61970677218955</v>
      </c>
      <c r="L104" s="2">
        <f t="shared" si="37"/>
        <v>305.61942257241117</v>
      </c>
      <c r="M104" s="2">
        <v>308.36610444120953</v>
      </c>
      <c r="N104" s="2">
        <f t="shared" si="32"/>
        <v>308.36610444747208</v>
      </c>
      <c r="O104" s="2">
        <f t="shared" si="26"/>
        <v>6.6338955587904707</v>
      </c>
      <c r="P104" s="8">
        <v>1053.4070560857999</v>
      </c>
      <c r="Q104" s="1">
        <f>P104/(Abmessung!B$17*R104)</f>
        <v>121.05785318936768</v>
      </c>
      <c r="R104" s="2">
        <f t="shared" si="27"/>
        <v>11.255825628386953</v>
      </c>
      <c r="S104" s="1">
        <f t="shared" si="33"/>
        <v>4178.726978522267</v>
      </c>
      <c r="T104" s="1">
        <f t="shared" si="34"/>
        <v>992.734985092741</v>
      </c>
      <c r="U104" s="1">
        <f t="shared" si="35"/>
        <v>1007.1090090242965</v>
      </c>
      <c r="V104" s="7">
        <f t="shared" si="36"/>
        <v>1.1768529721060623</v>
      </c>
      <c r="Z104" s="4">
        <v>-144.24372570197801</v>
      </c>
      <c r="AA104" s="5">
        <v>10.528700058400901</v>
      </c>
      <c r="AB104" s="4">
        <v>-3.1256926142924198E-2</v>
      </c>
      <c r="AC104" s="4">
        <v>2.9456116190551199E-5</v>
      </c>
      <c r="AD104" s="6">
        <v>17554.453889016499</v>
      </c>
      <c r="AE104" s="6">
        <v>-125.692345063977</v>
      </c>
      <c r="AF104" s="6">
        <v>0.39362054142913999</v>
      </c>
      <c r="AG104" s="6">
        <v>-4.1079636190540202E-4</v>
      </c>
      <c r="AH104" s="6">
        <v>2.30640101199999</v>
      </c>
      <c r="AI104" s="6">
        <v>-3.7612753199999698E-3</v>
      </c>
      <c r="AJ104" s="6">
        <v>995.176197</v>
      </c>
      <c r="AK104" s="6">
        <v>3.9734999999999798E-2</v>
      </c>
      <c r="AM104" s="6">
        <v>-7.3107128370890097E-3</v>
      </c>
      <c r="AN104" s="6">
        <v>2.5528079661440501</v>
      </c>
      <c r="AO104" s="6">
        <v>1.58291033403489</v>
      </c>
    </row>
    <row r="105" spans="1:41" x14ac:dyDescent="0.45">
      <c r="A105">
        <v>4.3999999999999997E-2</v>
      </c>
      <c r="B105" s="1">
        <f t="shared" si="31"/>
        <v>159.5745674885554</v>
      </c>
      <c r="C105">
        <v>3000</v>
      </c>
      <c r="D105" s="2">
        <f t="shared" si="28"/>
        <v>2.9795103041810056</v>
      </c>
      <c r="E105" s="1">
        <v>301.3</v>
      </c>
      <c r="F105" s="2">
        <v>27.26</v>
      </c>
      <c r="G105" s="8">
        <f t="shared" si="30"/>
        <v>1848.7349692307653</v>
      </c>
      <c r="H105">
        <v>315</v>
      </c>
      <c r="I105">
        <v>295</v>
      </c>
      <c r="J105" s="2">
        <f t="shared" si="29"/>
        <v>11.28881215499548</v>
      </c>
      <c r="K105" s="2">
        <v>306.28903294818554</v>
      </c>
      <c r="L105" s="2">
        <f t="shared" si="37"/>
        <v>306.28881215499547</v>
      </c>
      <c r="M105" s="2">
        <v>308.91597324156896</v>
      </c>
      <c r="N105" s="2">
        <f t="shared" si="32"/>
        <v>308.91597324392581</v>
      </c>
      <c r="O105" s="2">
        <f t="shared" si="26"/>
        <v>6.0840267584310368</v>
      </c>
      <c r="P105" s="8">
        <v>1118.6250278259099</v>
      </c>
      <c r="Q105" s="1">
        <f>P105/(Abmessung!B$17*R105)</f>
        <v>130.22813424124647</v>
      </c>
      <c r="R105" s="2">
        <f t="shared" si="27"/>
        <v>11.111017069202109</v>
      </c>
      <c r="S105" s="1">
        <f t="shared" si="33"/>
        <v>4178.6956412659174</v>
      </c>
      <c r="T105" s="1">
        <f t="shared" si="34"/>
        <v>992.63938165685681</v>
      </c>
      <c r="U105" s="1">
        <f t="shared" si="35"/>
        <v>1007.122306862098</v>
      </c>
      <c r="V105" s="7">
        <f t="shared" si="36"/>
        <v>1.1755942120926606</v>
      </c>
      <c r="Z105" s="4">
        <v>-144.24372570197801</v>
      </c>
      <c r="AA105" s="5">
        <v>10.528700058400901</v>
      </c>
      <c r="AB105" s="4">
        <v>-3.1256926142924198E-2</v>
      </c>
      <c r="AC105" s="4">
        <v>2.9456116190551199E-5</v>
      </c>
      <c r="AD105" s="6">
        <v>17554.453889016499</v>
      </c>
      <c r="AE105" s="6">
        <v>-125.692345063977</v>
      </c>
      <c r="AF105" s="6">
        <v>0.39362054142913999</v>
      </c>
      <c r="AG105" s="6">
        <v>-4.1079636190540202E-4</v>
      </c>
      <c r="AH105" s="6">
        <v>2.30640101199999</v>
      </c>
      <c r="AI105" s="6">
        <v>-3.7612753199999698E-3</v>
      </c>
      <c r="AJ105" s="6">
        <v>995.176197</v>
      </c>
      <c r="AK105" s="6">
        <v>3.9734999999999798E-2</v>
      </c>
      <c r="AM105" s="6">
        <v>-7.3107128370890097E-3</v>
      </c>
      <c r="AN105" s="6">
        <v>2.5528079661440501</v>
      </c>
      <c r="AO105" s="6">
        <v>1.58291033403489</v>
      </c>
    </row>
    <row r="106" spans="1:41" x14ac:dyDescent="0.45">
      <c r="A106">
        <v>0.05</v>
      </c>
      <c r="B106" s="1">
        <f t="shared" si="31"/>
        <v>181.34883581265927</v>
      </c>
      <c r="C106">
        <v>3000</v>
      </c>
      <c r="D106" s="2">
        <f t="shared" si="28"/>
        <v>2.9795103041810056</v>
      </c>
      <c r="E106" s="1">
        <v>301.3</v>
      </c>
      <c r="F106" s="2">
        <v>27.26</v>
      </c>
      <c r="G106" s="8">
        <f t="shared" si="30"/>
        <v>2288.1199999999958</v>
      </c>
      <c r="H106">
        <v>315</v>
      </c>
      <c r="I106">
        <v>295</v>
      </c>
      <c r="J106" s="2">
        <f t="shared" si="29"/>
        <v>11.914374800384936</v>
      </c>
      <c r="K106" s="2">
        <v>306.91449993317207</v>
      </c>
      <c r="L106" s="2">
        <f t="shared" si="37"/>
        <v>306.91437480038496</v>
      </c>
      <c r="M106" s="2">
        <v>309.35492519965487</v>
      </c>
      <c r="N106" s="2">
        <f t="shared" si="32"/>
        <v>309.35492520036615</v>
      </c>
      <c r="O106" s="2">
        <f t="shared" si="26"/>
        <v>5.6450748003451281</v>
      </c>
      <c r="P106" s="8">
        <v>1179.44620607395</v>
      </c>
      <c r="Q106" s="1">
        <f>P106/(Abmessung!B$17*R106)</f>
        <v>139.68575461945375</v>
      </c>
      <c r="R106" s="2">
        <f t="shared" si="27"/>
        <v>10.921948410534565</v>
      </c>
      <c r="S106" s="1">
        <f t="shared" si="33"/>
        <v>4178.6734381285969</v>
      </c>
      <c r="T106" s="1">
        <f t="shared" si="34"/>
        <v>992.56220307886247</v>
      </c>
      <c r="U106" s="1">
        <f t="shared" si="35"/>
        <v>1007.1347333274223</v>
      </c>
      <c r="V106" s="7">
        <f t="shared" si="36"/>
        <v>1.1744179353256081</v>
      </c>
      <c r="Z106" s="4">
        <v>-144.24372570197801</v>
      </c>
      <c r="AA106" s="5">
        <v>10.528700058400901</v>
      </c>
      <c r="AB106" s="4">
        <v>-3.1256926142924198E-2</v>
      </c>
      <c r="AC106" s="4">
        <v>2.9456116190551199E-5</v>
      </c>
      <c r="AD106" s="6">
        <v>17554.453889016499</v>
      </c>
      <c r="AE106" s="6">
        <v>-125.692345063977</v>
      </c>
      <c r="AF106" s="6">
        <v>0.39362054142913999</v>
      </c>
      <c r="AG106" s="6">
        <v>-4.1079636190540202E-4</v>
      </c>
      <c r="AH106" s="6">
        <v>2.30640101199999</v>
      </c>
      <c r="AI106" s="6">
        <v>-3.7612753199999698E-3</v>
      </c>
      <c r="AJ106" s="6">
        <v>995.176197</v>
      </c>
      <c r="AK106" s="6">
        <v>3.9734999999999798E-2</v>
      </c>
      <c r="AM106" s="6">
        <v>-7.3107128370890097E-3</v>
      </c>
      <c r="AN106" s="6">
        <v>2.5528079661440501</v>
      </c>
      <c r="AO106" s="6">
        <v>1.58291033403489</v>
      </c>
    </row>
    <row r="107" spans="1:41" x14ac:dyDescent="0.45">
      <c r="A107">
        <v>5.6000000000000001E-2</v>
      </c>
      <c r="B107" s="1">
        <f t="shared" si="31"/>
        <v>203.12377763659663</v>
      </c>
      <c r="C107">
        <v>3000</v>
      </c>
      <c r="D107" s="2">
        <f t="shared" si="28"/>
        <v>2.9795103041810056</v>
      </c>
      <c r="E107" s="1">
        <v>301.3</v>
      </c>
      <c r="F107" s="2">
        <v>27.26</v>
      </c>
      <c r="G107" s="8">
        <f t="shared" si="30"/>
        <v>2772.4533846153799</v>
      </c>
      <c r="H107">
        <v>315</v>
      </c>
      <c r="I107">
        <v>295</v>
      </c>
      <c r="J107" s="2">
        <f t="shared" si="29"/>
        <v>12.503900941842215</v>
      </c>
      <c r="K107" s="2">
        <v>307.50390004584233</v>
      </c>
      <c r="L107" s="2">
        <f t="shared" si="37"/>
        <v>307.50390094184223</v>
      </c>
      <c r="M107" s="2">
        <v>309.71527235607118</v>
      </c>
      <c r="N107" s="2">
        <f t="shared" si="32"/>
        <v>309.71527235606828</v>
      </c>
      <c r="O107" s="2">
        <f t="shared" si="26"/>
        <v>5.284727643928818</v>
      </c>
      <c r="P107" s="8">
        <v>1236.6515924392199</v>
      </c>
      <c r="Q107" s="1">
        <f>P107/(Abmessung!B$17*R107)</f>
        <v>149.45757860365819</v>
      </c>
      <c r="R107" s="2">
        <f t="shared" si="27"/>
        <v>10.702950592382511</v>
      </c>
      <c r="S107" s="1">
        <f t="shared" si="33"/>
        <v>4178.6569977844692</v>
      </c>
      <c r="T107" s="1">
        <f t="shared" si="34"/>
        <v>992.498280337604</v>
      </c>
      <c r="U107" s="1">
        <f t="shared" si="35"/>
        <v>1007.1464432341606</v>
      </c>
      <c r="V107" s="7">
        <f t="shared" si="36"/>
        <v>1.1733094872769123</v>
      </c>
      <c r="Z107" s="4">
        <v>-144.24372570197801</v>
      </c>
      <c r="AA107" s="5">
        <v>10.528700058400901</v>
      </c>
      <c r="AB107" s="4">
        <v>-3.1256926142924198E-2</v>
      </c>
      <c r="AC107" s="4">
        <v>2.9456116190551199E-5</v>
      </c>
      <c r="AD107" s="6">
        <v>17554.453889016499</v>
      </c>
      <c r="AE107" s="6">
        <v>-125.692345063977</v>
      </c>
      <c r="AF107" s="6">
        <v>0.39362054142913999</v>
      </c>
      <c r="AG107" s="6">
        <v>-4.1079636190540202E-4</v>
      </c>
      <c r="AH107" s="6">
        <v>2.30640101199999</v>
      </c>
      <c r="AI107" s="6">
        <v>-3.7612753199999698E-3</v>
      </c>
      <c r="AJ107" s="6">
        <v>995.176197</v>
      </c>
      <c r="AK107" s="6">
        <v>3.9734999999999798E-2</v>
      </c>
      <c r="AM107" s="6">
        <v>-7.3107128370890097E-3</v>
      </c>
      <c r="AN107" s="6">
        <v>2.5528079661440501</v>
      </c>
      <c r="AO107" s="6">
        <v>1.58291033403489</v>
      </c>
    </row>
    <row r="108" spans="1:41" x14ac:dyDescent="0.45">
      <c r="A108">
        <v>6.2E-2</v>
      </c>
      <c r="B108" s="1">
        <f t="shared" si="31"/>
        <v>224.8992827246793</v>
      </c>
      <c r="C108">
        <v>3000</v>
      </c>
      <c r="D108" s="2">
        <f t="shared" si="28"/>
        <v>2.9795103041810056</v>
      </c>
      <c r="E108" s="1">
        <v>301.3</v>
      </c>
      <c r="F108" s="2">
        <v>27.26</v>
      </c>
      <c r="G108" s="8">
        <f t="shared" si="30"/>
        <v>3301.7351230769173</v>
      </c>
      <c r="H108">
        <v>315</v>
      </c>
      <c r="I108">
        <v>295</v>
      </c>
      <c r="J108" s="2">
        <f t="shared" si="29"/>
        <v>13.063016139287644</v>
      </c>
      <c r="K108" s="2">
        <v>308.06286052369677</v>
      </c>
      <c r="L108" s="2">
        <f t="shared" si="37"/>
        <v>308.06301613928764</v>
      </c>
      <c r="M108" s="2">
        <v>310.01765595878504</v>
      </c>
      <c r="N108" s="2">
        <f t="shared" si="32"/>
        <v>310.01765595847746</v>
      </c>
      <c r="O108" s="2">
        <f t="shared" si="26"/>
        <v>4.982344041214958</v>
      </c>
      <c r="P108" s="8">
        <v>1290.80552967166</v>
      </c>
      <c r="Q108" s="1">
        <f>P108/(Abmessung!B$17*R108)</f>
        <v>159.58889739135162</v>
      </c>
      <c r="R108" s="2">
        <f t="shared" si="27"/>
        <v>10.462422270029256</v>
      </c>
      <c r="S108" s="1">
        <f t="shared" si="33"/>
        <v>4178.6443997954448</v>
      </c>
      <c r="T108" s="1">
        <f t="shared" si="34"/>
        <v>992.44425013680666</v>
      </c>
      <c r="U108" s="1">
        <f t="shared" si="35"/>
        <v>1007.1575483814545</v>
      </c>
      <c r="V108" s="7">
        <f t="shared" si="36"/>
        <v>1.1722582851518077</v>
      </c>
      <c r="Z108" s="4">
        <v>-144.24372570197801</v>
      </c>
      <c r="AA108" s="5">
        <v>10.528700058400901</v>
      </c>
      <c r="AB108" s="4">
        <v>-3.1256926142924198E-2</v>
      </c>
      <c r="AC108" s="4">
        <v>2.9456116190551199E-5</v>
      </c>
      <c r="AD108" s="6">
        <v>17554.453889016499</v>
      </c>
      <c r="AE108" s="6">
        <v>-125.692345063977</v>
      </c>
      <c r="AF108" s="6">
        <v>0.39362054142913999</v>
      </c>
      <c r="AG108" s="6">
        <v>-4.1079636190540202E-4</v>
      </c>
      <c r="AH108" s="6">
        <v>2.30640101199999</v>
      </c>
      <c r="AI108" s="6">
        <v>-3.7612753199999698E-3</v>
      </c>
      <c r="AJ108" s="6">
        <v>995.176197</v>
      </c>
      <c r="AK108" s="6">
        <v>3.9734999999999798E-2</v>
      </c>
      <c r="AM108" s="6">
        <v>-7.3107128370890097E-3</v>
      </c>
      <c r="AN108" s="6">
        <v>2.5528079661440501</v>
      </c>
      <c r="AO108" s="6">
        <v>1.58291033403489</v>
      </c>
    </row>
    <row r="109" spans="1:41" x14ac:dyDescent="0.45">
      <c r="A109">
        <v>6.8000000000000005E-2</v>
      </c>
      <c r="B109" s="1">
        <f t="shared" si="31"/>
        <v>246.67526858842569</v>
      </c>
      <c r="C109">
        <v>3000</v>
      </c>
      <c r="D109" s="2">
        <f t="shared" si="28"/>
        <v>2.9795103041810056</v>
      </c>
      <c r="E109" s="1">
        <v>301.3</v>
      </c>
      <c r="F109" s="2">
        <v>27.26</v>
      </c>
      <c r="G109" s="8">
        <f t="shared" si="30"/>
        <v>3875.9652153846091</v>
      </c>
      <c r="H109">
        <v>315</v>
      </c>
      <c r="I109">
        <v>295</v>
      </c>
      <c r="J109" s="2">
        <f t="shared" si="29"/>
        <v>13.595983526309581</v>
      </c>
      <c r="K109" s="2">
        <v>308.59564598089264</v>
      </c>
      <c r="L109" s="2">
        <f t="shared" si="37"/>
        <v>308.59598352630957</v>
      </c>
      <c r="M109" s="2">
        <v>310.27591303336112</v>
      </c>
      <c r="N109" s="2">
        <f t="shared" si="32"/>
        <v>310.27591303293667</v>
      </c>
      <c r="O109" s="2">
        <f t="shared" si="26"/>
        <v>4.7240869666388789</v>
      </c>
      <c r="P109" s="8">
        <v>1342.3358221696799</v>
      </c>
      <c r="Q109" s="1">
        <f>P109/(Abmessung!B$17*R109)</f>
        <v>170.13929015026474</v>
      </c>
      <c r="R109" s="2">
        <f t="shared" si="27"/>
        <v>10.205414886007874</v>
      </c>
      <c r="S109" s="1">
        <f t="shared" si="33"/>
        <v>4178.6344782803735</v>
      </c>
      <c r="T109" s="1">
        <f t="shared" si="34"/>
        <v>992.39782488468859</v>
      </c>
      <c r="U109" s="1">
        <f t="shared" si="35"/>
        <v>1007.1681334965253</v>
      </c>
      <c r="V109" s="7">
        <f t="shared" si="36"/>
        <v>1.1712563087563048</v>
      </c>
      <c r="Z109" s="4">
        <v>-144.24372570197801</v>
      </c>
      <c r="AA109" s="5">
        <v>10.528700058400901</v>
      </c>
      <c r="AB109" s="4">
        <v>-3.1256926142924198E-2</v>
      </c>
      <c r="AC109" s="4">
        <v>2.9456116190551199E-5</v>
      </c>
      <c r="AD109" s="6">
        <v>17554.453889016499</v>
      </c>
      <c r="AE109" s="6">
        <v>-125.692345063977</v>
      </c>
      <c r="AF109" s="6">
        <v>0.39362054142913999</v>
      </c>
      <c r="AG109" s="6">
        <v>-4.1079636190540202E-4</v>
      </c>
      <c r="AH109" s="6">
        <v>2.30640101199999</v>
      </c>
      <c r="AI109" s="6">
        <v>-3.7612753199999698E-3</v>
      </c>
      <c r="AJ109" s="6">
        <v>995.176197</v>
      </c>
      <c r="AK109" s="6">
        <v>3.9734999999999798E-2</v>
      </c>
      <c r="AM109" s="6">
        <v>-7.3107128370890097E-3</v>
      </c>
      <c r="AN109" s="6">
        <v>2.5528079661440501</v>
      </c>
      <c r="AO109" s="6">
        <v>1.58291033403489</v>
      </c>
    </row>
    <row r="110" spans="1:41" x14ac:dyDescent="0.45">
      <c r="A110">
        <v>7.3999999999999996E-2</v>
      </c>
      <c r="B110" s="1">
        <f t="shared" si="31"/>
        <v>268.45167331568018</v>
      </c>
      <c r="C110">
        <v>3000</v>
      </c>
      <c r="D110" s="2">
        <f t="shared" si="28"/>
        <v>2.9795103041810056</v>
      </c>
      <c r="E110" s="1">
        <v>301.3</v>
      </c>
      <c r="F110" s="2">
        <v>27.26</v>
      </c>
      <c r="G110" s="8">
        <f t="shared" si="30"/>
        <v>4495.1436615384537</v>
      </c>
      <c r="H110">
        <v>315</v>
      </c>
      <c r="I110">
        <v>295</v>
      </c>
      <c r="J110" s="2">
        <f t="shared" si="29"/>
        <v>14.106013139500384</v>
      </c>
      <c r="K110" s="2">
        <v>309.10546783437019</v>
      </c>
      <c r="L110" s="2">
        <f t="shared" si="37"/>
        <v>309.10601313950036</v>
      </c>
      <c r="M110" s="2">
        <v>310.49973310998473</v>
      </c>
      <c r="N110" s="2">
        <f t="shared" si="32"/>
        <v>310.49973310953101</v>
      </c>
      <c r="O110" s="2">
        <f t="shared" si="26"/>
        <v>4.5002668900152685</v>
      </c>
      <c r="P110" s="8">
        <v>1391.56514756608</v>
      </c>
      <c r="Q110" s="1">
        <f>P110/(Abmessung!B$17*R110)</f>
        <v>181.17854564436578</v>
      </c>
      <c r="R110" s="2">
        <f t="shared" si="27"/>
        <v>9.935068717827594</v>
      </c>
      <c r="S110" s="1">
        <f t="shared" si="33"/>
        <v>4178.6264868857552</v>
      </c>
      <c r="T110" s="1">
        <f t="shared" si="34"/>
        <v>992.35738302414074</v>
      </c>
      <c r="U110" s="1">
        <f t="shared" si="35"/>
        <v>1007.1782623821994</v>
      </c>
      <c r="V110" s="7">
        <f t="shared" si="36"/>
        <v>1.1702975185787639</v>
      </c>
      <c r="Z110" s="4">
        <v>-144.24372570197801</v>
      </c>
      <c r="AA110" s="5">
        <v>10.528700058400901</v>
      </c>
      <c r="AB110" s="4">
        <v>-3.1256926142924198E-2</v>
      </c>
      <c r="AC110" s="4">
        <v>2.9456116190551199E-5</v>
      </c>
      <c r="AD110" s="6">
        <v>17554.453889016499</v>
      </c>
      <c r="AE110" s="6">
        <v>-125.692345063977</v>
      </c>
      <c r="AF110" s="6">
        <v>0.39362054142913999</v>
      </c>
      <c r="AG110" s="6">
        <v>-4.1079636190540202E-4</v>
      </c>
      <c r="AH110" s="6">
        <v>2.30640101199999</v>
      </c>
      <c r="AI110" s="6">
        <v>-3.7612753199999698E-3</v>
      </c>
      <c r="AJ110" s="6">
        <v>995.176197</v>
      </c>
      <c r="AK110" s="6">
        <v>3.9734999999999798E-2</v>
      </c>
      <c r="AM110" s="6">
        <v>-7.3107128370890097E-3</v>
      </c>
      <c r="AN110" s="6">
        <v>2.5528079661440501</v>
      </c>
      <c r="AO110" s="6">
        <v>1.58291033403489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($Y$195 - $Z$195*EXP(-$AA$195*A121^$AB$195))*1.015</f>
        <v>24.456971828502397</v>
      </c>
      <c r="C121" s="9">
        <f>20/B121</f>
        <v>0.81776272795521654</v>
      </c>
      <c r="AK121" s="6"/>
      <c r="AL121" s="6"/>
      <c r="AM121" s="6"/>
    </row>
    <row r="122" spans="1:39" x14ac:dyDescent="0.45">
      <c r="A122">
        <v>5</v>
      </c>
      <c r="B122" s="8">
        <f t="shared" ref="B122:B185" si="38">($Y$195 - $Z$195*EXP(-$AA$195*A122^$AB$195))*1.015</f>
        <v>24.467827283760005</v>
      </c>
      <c r="C122" s="9">
        <f t="shared" ref="C122:C185" si="39">20/B122</f>
        <v>0.81739991737127271</v>
      </c>
      <c r="AK122" s="6"/>
      <c r="AL122" s="6"/>
      <c r="AM122" s="6"/>
    </row>
    <row r="123" spans="1:39" x14ac:dyDescent="0.45">
      <c r="A123">
        <v>10</v>
      </c>
      <c r="B123" s="8">
        <f t="shared" si="38"/>
        <v>24.500730846676035</v>
      </c>
      <c r="C123" s="9">
        <f t="shared" si="39"/>
        <v>0.81630217992919019</v>
      </c>
      <c r="AK123" s="6"/>
      <c r="AL123" s="6"/>
      <c r="AM123" s="6"/>
    </row>
    <row r="124" spans="1:39" x14ac:dyDescent="0.45">
      <c r="A124">
        <v>15</v>
      </c>
      <c r="B124" s="8">
        <f t="shared" si="38"/>
        <v>24.555872373722696</v>
      </c>
      <c r="C124" s="9">
        <f t="shared" si="39"/>
        <v>0.81446912964908769</v>
      </c>
    </row>
    <row r="125" spans="1:39" x14ac:dyDescent="0.45">
      <c r="A125">
        <v>20</v>
      </c>
      <c r="B125" s="8">
        <f t="shared" si="38"/>
        <v>24.633348428684467</v>
      </c>
      <c r="C125" s="9">
        <f t="shared" si="39"/>
        <v>0.81190748622346709</v>
      </c>
    </row>
    <row r="126" spans="1:39" x14ac:dyDescent="0.45">
      <c r="A126">
        <v>25</v>
      </c>
      <c r="B126" s="8">
        <f t="shared" si="38"/>
        <v>24.733221144291104</v>
      </c>
      <c r="C126" s="9">
        <f t="shared" si="39"/>
        <v>0.8086290048239988</v>
      </c>
      <c r="D126">
        <v>0</v>
      </c>
      <c r="E126" s="8">
        <f xml:space="preserve"> 34.4325235474139+ 0.0156774056387895*D126 + 0.000384613025793122*D126^2</f>
        <v>34.432523547413901</v>
      </c>
      <c r="F126" s="9">
        <f>20/E126</f>
        <v>0.58084618667173249</v>
      </c>
    </row>
    <row r="127" spans="1:39" x14ac:dyDescent="0.45">
      <c r="A127">
        <v>30</v>
      </c>
      <c r="B127" s="8">
        <f t="shared" si="38"/>
        <v>24.85553280657837</v>
      </c>
      <c r="C127" s="9">
        <f t="shared" si="39"/>
        <v>0.80464982004757968</v>
      </c>
      <c r="D127">
        <v>5</v>
      </c>
      <c r="E127" s="8">
        <f t="shared" ref="E127:E138" si="40" xml:space="preserve"> 34.4325235474139+ 0.0156774056387895*D127 + 0.000384613025793122*D127^2</f>
        <v>34.520525901252675</v>
      </c>
      <c r="F127" s="9">
        <f t="shared" ref="F127:F190" si="41">20/E127</f>
        <v>0.57936544933326883</v>
      </c>
    </row>
    <row r="128" spans="1:39" x14ac:dyDescent="0.45">
      <c r="A128">
        <v>35</v>
      </c>
      <c r="B128" s="8">
        <f t="shared" si="38"/>
        <v>25.000312052900799</v>
      </c>
      <c r="C128" s="9">
        <f t="shared" si="39"/>
        <v>0.79999001443181539</v>
      </c>
      <c r="D128">
        <v>10</v>
      </c>
      <c r="E128" s="8">
        <f t="shared" si="40"/>
        <v>34.627758906381111</v>
      </c>
      <c r="F128" s="9">
        <f t="shared" si="41"/>
        <v>0.57757130786521826</v>
      </c>
      <c r="G128">
        <v>0</v>
      </c>
      <c r="H128" s="8">
        <f xml:space="preserve"> 38.5782033850377+ 0.00563581618096245*G128 + 0.000396047832506772*G128^2</f>
        <v>38.578203385037703</v>
      </c>
      <c r="I128" s="9">
        <f>20/H128</f>
        <v>0.51842746020041108</v>
      </c>
    </row>
    <row r="129" spans="1:20" x14ac:dyDescent="0.45">
      <c r="A129">
        <v>40</v>
      </c>
      <c r="B129" s="8">
        <f t="shared" si="38"/>
        <v>25.167577115369962</v>
      </c>
      <c r="C129" s="9">
        <f t="shared" si="39"/>
        <v>0.79467323804427337</v>
      </c>
      <c r="D129">
        <v>15</v>
      </c>
      <c r="E129" s="8">
        <f t="shared" si="40"/>
        <v>34.754222562799193</v>
      </c>
      <c r="F129" s="9">
        <f t="shared" si="41"/>
        <v>0.57546964153380131</v>
      </c>
      <c r="G129">
        <v>5</v>
      </c>
      <c r="H129" s="8">
        <f t="shared" ref="H129:H139" si="42" xml:space="preserve"> 38.5782033850377+ 0.00563581618096245*G129 + 0.000396047832506772*G129^2</f>
        <v>38.616283661755183</v>
      </c>
      <c r="I129" s="9">
        <f t="shared" ref="I129:I192" si="43">20/H129</f>
        <v>0.51791622868690523</v>
      </c>
    </row>
    <row r="130" spans="1:20" x14ac:dyDescent="0.45">
      <c r="A130">
        <v>45</v>
      </c>
      <c r="B130" s="8">
        <f t="shared" si="38"/>
        <v>25.357337738544246</v>
      </c>
      <c r="C130" s="9">
        <f t="shared" si="39"/>
        <v>0.78872633263858527</v>
      </c>
      <c r="D130">
        <v>20</v>
      </c>
      <c r="E130" s="8">
        <f t="shared" si="40"/>
        <v>34.899916870506942</v>
      </c>
      <c r="F130" s="9">
        <f t="shared" si="41"/>
        <v>0.57306726758714732</v>
      </c>
      <c r="G130">
        <v>10</v>
      </c>
      <c r="H130" s="8">
        <f t="shared" si="42"/>
        <v>38.674166330098004</v>
      </c>
      <c r="I130" s="9">
        <f t="shared" si="43"/>
        <v>0.51714107627538142</v>
      </c>
    </row>
    <row r="131" spans="1:20" x14ac:dyDescent="0.45">
      <c r="A131">
        <v>50</v>
      </c>
      <c r="B131" s="8">
        <f t="shared" si="38"/>
        <v>25.569596410319157</v>
      </c>
      <c r="C131" s="9">
        <f t="shared" si="39"/>
        <v>0.78217894717839864</v>
      </c>
      <c r="D131">
        <v>25</v>
      </c>
      <c r="E131" s="8">
        <f t="shared" si="40"/>
        <v>35.064841829504338</v>
      </c>
      <c r="F131" s="9">
        <f t="shared" si="41"/>
        <v>0.57037188695291807</v>
      </c>
      <c r="G131">
        <v>15</v>
      </c>
      <c r="H131" s="8">
        <f t="shared" si="42"/>
        <v>38.751851390066165</v>
      </c>
      <c r="I131" s="9">
        <f t="shared" si="43"/>
        <v>0.51610437392229724</v>
      </c>
      <c r="J131">
        <v>0</v>
      </c>
      <c r="K131" s="8">
        <v>43.131207213700002</v>
      </c>
      <c r="L131" s="9">
        <f>20/K131</f>
        <v>0.46370137290400931</v>
      </c>
      <c r="M131" s="8">
        <v>44</v>
      </c>
      <c r="N131" s="9">
        <f>20/M131</f>
        <v>0.45454545454545453</v>
      </c>
      <c r="O131" s="8">
        <v>44.861415905599998</v>
      </c>
      <c r="P131" s="9">
        <f>20/O131</f>
        <v>0.44581740447259099</v>
      </c>
      <c r="Q131" s="8">
        <v>47.771839809799999</v>
      </c>
      <c r="R131" s="9">
        <f>20/Q131</f>
        <v>0.41865668309256043</v>
      </c>
      <c r="S131" s="8">
        <v>49.728424122</v>
      </c>
      <c r="T131" s="9">
        <f>20/S131</f>
        <v>0.40218447202214763</v>
      </c>
    </row>
    <row r="132" spans="1:20" x14ac:dyDescent="0.45">
      <c r="A132">
        <v>100</v>
      </c>
      <c r="B132" s="8">
        <f t="shared" si="38"/>
        <v>28.926104565536658</v>
      </c>
      <c r="C132" s="9">
        <f t="shared" si="39"/>
        <v>0.69141698477535551</v>
      </c>
      <c r="D132">
        <v>75</v>
      </c>
      <c r="E132" s="8">
        <f t="shared" si="40"/>
        <v>37.771777240409428</v>
      </c>
      <c r="F132" s="9">
        <f t="shared" si="41"/>
        <v>0.5294958686403396</v>
      </c>
      <c r="G132">
        <v>65</v>
      </c>
      <c r="H132" s="8">
        <f t="shared" si="42"/>
        <v>40.617833529141372</v>
      </c>
      <c r="I132" s="9">
        <f t="shared" si="43"/>
        <v>0.4923945533838221</v>
      </c>
      <c r="J132">
        <v>50</v>
      </c>
      <c r="K132" s="8">
        <v>43.908685496899999</v>
      </c>
      <c r="L132" s="9">
        <f t="shared" ref="L132:L195" si="44">20/K132</f>
        <v>0.45549074798451944</v>
      </c>
      <c r="M132" s="8">
        <v>46</v>
      </c>
      <c r="N132" s="9">
        <f t="shared" ref="N132:N195" si="45">20/M132</f>
        <v>0.43478260869565216</v>
      </c>
      <c r="O132" s="8">
        <v>46.774359961499997</v>
      </c>
      <c r="P132" s="9">
        <f t="shared" ref="P132:P195" si="46">20/O132</f>
        <v>0.42758468563678931</v>
      </c>
      <c r="Q132" s="8">
        <v>49.938418036199998</v>
      </c>
      <c r="R132" s="9">
        <f t="shared" ref="R132:R195" si="47">20/Q132</f>
        <v>0.4004932632327709</v>
      </c>
      <c r="S132" s="8">
        <v>51.691175372899998</v>
      </c>
      <c r="T132" s="9">
        <f t="shared" ref="T132:T195" si="48">20/S132</f>
        <v>0.38691323723479015</v>
      </c>
    </row>
    <row r="133" spans="1:20" x14ac:dyDescent="0.45">
      <c r="A133">
        <v>150</v>
      </c>
      <c r="B133" s="8">
        <f t="shared" si="38"/>
        <v>34.497793617918965</v>
      </c>
      <c r="C133" s="9">
        <f t="shared" si="39"/>
        <v>0.57974722156177338</v>
      </c>
      <c r="D133">
        <v>125</v>
      </c>
      <c r="E133" s="8">
        <f t="shared" si="40"/>
        <v>42.401777780280113</v>
      </c>
      <c r="F133" s="9">
        <f t="shared" si="41"/>
        <v>0.47167833631026301</v>
      </c>
      <c r="G133">
        <v>115</v>
      </c>
      <c r="H133" s="8">
        <f t="shared" si="42"/>
        <v>44.464054830750449</v>
      </c>
      <c r="I133" s="9">
        <f t="shared" si="43"/>
        <v>0.44980153240923948</v>
      </c>
      <c r="J133">
        <v>100</v>
      </c>
      <c r="K133" s="8">
        <v>46.500827683499999</v>
      </c>
      <c r="L133" s="9">
        <f t="shared" si="44"/>
        <v>0.43009987125662813</v>
      </c>
      <c r="M133" s="8">
        <v>50.021119433499997</v>
      </c>
      <c r="N133" s="9">
        <f t="shared" si="45"/>
        <v>0.39983111586674447</v>
      </c>
      <c r="O133" s="8">
        <v>50.579576622700003</v>
      </c>
      <c r="P133" s="9">
        <f t="shared" si="46"/>
        <v>0.39541651661481175</v>
      </c>
      <c r="Q133" s="8">
        <v>53.953109783099997</v>
      </c>
      <c r="R133" s="9">
        <f t="shared" si="47"/>
        <v>0.37069225630187308</v>
      </c>
      <c r="S133" s="8">
        <v>55.521312006400002</v>
      </c>
      <c r="T133" s="9">
        <f t="shared" si="48"/>
        <v>0.36022203505735922</v>
      </c>
    </row>
    <row r="134" spans="1:20" x14ac:dyDescent="0.45">
      <c r="A134">
        <v>200</v>
      </c>
      <c r="B134" s="8">
        <f t="shared" si="38"/>
        <v>42.214713222917482</v>
      </c>
      <c r="C134" s="9">
        <f t="shared" si="39"/>
        <v>0.47376846774698494</v>
      </c>
      <c r="D134">
        <v>175</v>
      </c>
      <c r="E134" s="8">
        <f t="shared" si="40"/>
        <v>48.954843449116424</v>
      </c>
      <c r="F134" s="9">
        <f t="shared" si="41"/>
        <v>0.40853976013196658</v>
      </c>
      <c r="G134">
        <v>165</v>
      </c>
      <c r="H134" s="8">
        <f t="shared" si="42"/>
        <v>50.290515294893375</v>
      </c>
      <c r="I134" s="9">
        <f t="shared" si="43"/>
        <v>0.39768930349438775</v>
      </c>
      <c r="J134">
        <v>150</v>
      </c>
      <c r="K134" s="8">
        <v>51.072947935199998</v>
      </c>
      <c r="L134" s="9">
        <f t="shared" si="44"/>
        <v>0.39159674169142283</v>
      </c>
      <c r="M134" s="8">
        <v>55.406546458500003</v>
      </c>
      <c r="N134" s="9">
        <f t="shared" si="45"/>
        <v>0.36096817575483031</v>
      </c>
      <c r="O134" s="8">
        <v>56.277065889399999</v>
      </c>
      <c r="P134" s="9">
        <f t="shared" si="46"/>
        <v>0.35538455468352831</v>
      </c>
      <c r="Q134" s="8">
        <v>59.815915050500003</v>
      </c>
      <c r="R134" s="9">
        <f t="shared" si="47"/>
        <v>0.33435917486366062</v>
      </c>
      <c r="S134" s="8">
        <v>61.218834022599999</v>
      </c>
      <c r="T134" s="9">
        <f t="shared" si="48"/>
        <v>0.32669684614732536</v>
      </c>
    </row>
    <row r="135" spans="1:20" x14ac:dyDescent="0.45">
      <c r="A135">
        <v>250</v>
      </c>
      <c r="B135" s="8">
        <f t="shared" si="38"/>
        <v>51.973334854462401</v>
      </c>
      <c r="C135" s="9">
        <f t="shared" si="39"/>
        <v>0.38481271321158667</v>
      </c>
      <c r="D135">
        <v>225</v>
      </c>
      <c r="E135" s="8">
        <f t="shared" si="40"/>
        <v>57.430974246918339</v>
      </c>
      <c r="F135" s="9">
        <f t="shared" si="41"/>
        <v>0.34824413589106351</v>
      </c>
      <c r="G135">
        <v>215</v>
      </c>
      <c r="H135" s="8">
        <f t="shared" si="42"/>
        <v>58.097214921570171</v>
      </c>
      <c r="I135" s="9">
        <f t="shared" si="43"/>
        <v>0.34425058115091256</v>
      </c>
      <c r="J135">
        <v>200</v>
      </c>
      <c r="K135" s="8">
        <v>57.714047727599997</v>
      </c>
      <c r="L135" s="9">
        <f t="shared" si="44"/>
        <v>0.34653608241786177</v>
      </c>
      <c r="M135" s="8">
        <v>62.802879488499997</v>
      </c>
      <c r="N135" s="9">
        <f t="shared" si="45"/>
        <v>0.31845673578808203</v>
      </c>
      <c r="O135" s="8">
        <v>63.866827761400003</v>
      </c>
      <c r="P135" s="9">
        <f t="shared" si="46"/>
        <v>0.3131516109539364</v>
      </c>
      <c r="Q135" s="8">
        <v>67.526833838300007</v>
      </c>
      <c r="R135" s="9">
        <f t="shared" si="47"/>
        <v>0.29617855396407405</v>
      </c>
      <c r="S135" s="8">
        <v>68.783741421499997</v>
      </c>
      <c r="T135" s="9">
        <f t="shared" si="48"/>
        <v>0.29076638732752219</v>
      </c>
    </row>
    <row r="136" spans="1:20" x14ac:dyDescent="0.45">
      <c r="A136">
        <v>300</v>
      </c>
      <c r="B136" s="8">
        <f t="shared" si="38"/>
        <v>63.640498313150943</v>
      </c>
      <c r="C136" s="9">
        <f t="shared" si="39"/>
        <v>0.31426529537194264</v>
      </c>
      <c r="D136">
        <v>275</v>
      </c>
      <c r="E136" s="8">
        <f t="shared" si="40"/>
        <v>67.830170173685872</v>
      </c>
      <c r="F136" s="9">
        <f t="shared" si="41"/>
        <v>0.29485404428129869</v>
      </c>
      <c r="G136">
        <v>265</v>
      </c>
      <c r="H136" s="8">
        <f t="shared" si="42"/>
        <v>67.884153710780822</v>
      </c>
      <c r="I136" s="9">
        <f t="shared" si="43"/>
        <v>0.29461956740610817</v>
      </c>
      <c r="J136">
        <v>250</v>
      </c>
      <c r="K136" s="8">
        <v>66.481537300699998</v>
      </c>
      <c r="L136" s="9">
        <f t="shared" si="44"/>
        <v>0.30083540200851244</v>
      </c>
      <c r="M136" s="8">
        <v>72.170982298699997</v>
      </c>
      <c r="N136" s="9">
        <f t="shared" si="45"/>
        <v>0.27711968665223857</v>
      </c>
      <c r="O136" s="8">
        <v>73.348862238799995</v>
      </c>
      <c r="P136" s="9">
        <f t="shared" si="46"/>
        <v>0.27266953282637862</v>
      </c>
      <c r="Q136" s="8">
        <v>77.085866146699999</v>
      </c>
      <c r="R136" s="9">
        <f t="shared" si="47"/>
        <v>0.25945093438969147</v>
      </c>
      <c r="S136" s="8">
        <v>78.216034203099994</v>
      </c>
      <c r="T136" s="9">
        <f t="shared" si="48"/>
        <v>0.25570204631018384</v>
      </c>
    </row>
    <row r="137" spans="1:20" x14ac:dyDescent="0.45">
      <c r="A137">
        <v>350</v>
      </c>
      <c r="B137" s="8">
        <f t="shared" si="38"/>
        <v>77.057186811840779</v>
      </c>
      <c r="C137" s="9">
        <f t="shared" si="39"/>
        <v>0.25954749748178912</v>
      </c>
      <c r="D137">
        <v>325</v>
      </c>
      <c r="E137" s="8">
        <f t="shared" si="40"/>
        <v>80.152431229418994</v>
      </c>
      <c r="F137" s="9">
        <f t="shared" si="41"/>
        <v>0.24952455831008202</v>
      </c>
      <c r="G137">
        <v>315</v>
      </c>
      <c r="H137" s="8">
        <f t="shared" si="42"/>
        <v>79.651331662525337</v>
      </c>
      <c r="I137" s="9">
        <f t="shared" si="43"/>
        <v>0.25109435815509001</v>
      </c>
      <c r="J137">
        <v>300</v>
      </c>
      <c r="K137" s="8">
        <v>77.412933729800002</v>
      </c>
      <c r="L137" s="9">
        <f t="shared" si="44"/>
        <v>0.25835476110242062</v>
      </c>
      <c r="M137" s="8">
        <v>83.477545506599995</v>
      </c>
      <c r="N137" s="9">
        <f t="shared" si="45"/>
        <v>0.23958538644884733</v>
      </c>
      <c r="O137" s="8">
        <v>84.723169321599997</v>
      </c>
      <c r="P137" s="9">
        <f t="shared" si="46"/>
        <v>0.23606293485176599</v>
      </c>
      <c r="Q137" s="8">
        <v>88.493011975599998</v>
      </c>
      <c r="R137" s="9">
        <f t="shared" si="47"/>
        <v>0.22600654620632146</v>
      </c>
      <c r="S137" s="8">
        <v>89.515712367299997</v>
      </c>
      <c r="T137" s="9">
        <f t="shared" si="48"/>
        <v>0.22342446338287736</v>
      </c>
    </row>
    <row r="138" spans="1:20" x14ac:dyDescent="0.45">
      <c r="A138">
        <v>400</v>
      </c>
      <c r="B138" s="8">
        <f t="shared" si="38"/>
        <v>92.042564145793719</v>
      </c>
      <c r="C138" s="9">
        <f t="shared" si="39"/>
        <v>0.21729077395454097</v>
      </c>
      <c r="D138">
        <v>375</v>
      </c>
      <c r="E138" s="8">
        <f t="shared" si="40"/>
        <v>94.397757414117734</v>
      </c>
      <c r="F138" s="9">
        <f t="shared" si="41"/>
        <v>0.21186943999380312</v>
      </c>
      <c r="G138">
        <v>365</v>
      </c>
      <c r="H138" s="8">
        <f t="shared" si="42"/>
        <v>93.3987487768037</v>
      </c>
      <c r="I138" s="9">
        <f t="shared" si="43"/>
        <v>0.21413563095790802</v>
      </c>
      <c r="J138">
        <v>350</v>
      </c>
      <c r="K138" s="8">
        <v>90.5309266493</v>
      </c>
      <c r="L138" s="9">
        <f t="shared" si="44"/>
        <v>0.22091898028920312</v>
      </c>
      <c r="M138" s="8">
        <v>96.692210724399999</v>
      </c>
      <c r="N138" s="9">
        <f t="shared" si="45"/>
        <v>0.20684189398674135</v>
      </c>
      <c r="O138" s="8">
        <v>97.989749009799993</v>
      </c>
      <c r="P138" s="9">
        <f t="shared" si="46"/>
        <v>0.20410298222112797</v>
      </c>
      <c r="Q138" s="8">
        <v>101.748271325</v>
      </c>
      <c r="R138" s="9">
        <f t="shared" si="47"/>
        <v>0.19656353606359414</v>
      </c>
      <c r="S138" s="8">
        <v>102.682775914</v>
      </c>
      <c r="T138" s="9">
        <f t="shared" si="48"/>
        <v>0.19477463305774492</v>
      </c>
    </row>
    <row r="139" spans="1:20" x14ac:dyDescent="0.45">
      <c r="A139">
        <v>450</v>
      </c>
      <c r="B139" s="8">
        <f t="shared" si="38"/>
        <v>108.39830968502163</v>
      </c>
      <c r="C139" s="9">
        <f t="shared" si="39"/>
        <v>0.1845047220580745</v>
      </c>
      <c r="D139">
        <v>425</v>
      </c>
      <c r="E139" s="8">
        <f t="shared" ref="E139:E190" si="49">($AC$195 - $AD$195*EXP(-$AE$195*D139^$AF$195))*1.022</f>
        <v>110.34972868756779</v>
      </c>
      <c r="F139" s="9">
        <f t="shared" si="41"/>
        <v>0.18124194991567061</v>
      </c>
      <c r="G139">
        <v>415</v>
      </c>
      <c r="H139" s="8">
        <f t="shared" si="42"/>
        <v>109.12640505361593</v>
      </c>
      <c r="I139" s="9">
        <f t="shared" si="43"/>
        <v>0.18327369979954541</v>
      </c>
      <c r="J139">
        <v>400</v>
      </c>
      <c r="K139" s="8">
        <f t="shared" ref="K139:K201" si="50">($AK$195 - $AL$195*EXP(-$AM$195*J139^$AN$195))*1.02</f>
        <v>105.90639218658373</v>
      </c>
      <c r="L139" s="9">
        <f t="shared" si="44"/>
        <v>0.18884601379645155</v>
      </c>
      <c r="M139" s="8">
        <v>111.78610904</v>
      </c>
      <c r="N139" s="9">
        <f t="shared" si="45"/>
        <v>0.17891310621468609</v>
      </c>
      <c r="O139" s="8">
        <v>113.14860130300001</v>
      </c>
      <c r="P139" s="9">
        <f t="shared" si="46"/>
        <v>0.17675870288879764</v>
      </c>
      <c r="Q139" s="8">
        <v>116.85164419500001</v>
      </c>
      <c r="R139" s="9">
        <f t="shared" si="47"/>
        <v>0.17115719798195006</v>
      </c>
      <c r="S139" s="8">
        <v>117.717224844</v>
      </c>
      <c r="T139" s="9">
        <f t="shared" si="48"/>
        <v>0.16989867053444552</v>
      </c>
    </row>
    <row r="140" spans="1:20" x14ac:dyDescent="0.45">
      <c r="A140">
        <v>500</v>
      </c>
      <c r="B140" s="8">
        <f t="shared" si="38"/>
        <v>125.91317790766398</v>
      </c>
      <c r="C140" s="9">
        <f t="shared" si="39"/>
        <v>0.15883960942250713</v>
      </c>
      <c r="D140">
        <v>475</v>
      </c>
      <c r="E140" s="8">
        <f t="shared" si="49"/>
        <v>128.58534078537787</v>
      </c>
      <c r="F140" s="9">
        <f t="shared" si="41"/>
        <v>0.15553872531536897</v>
      </c>
      <c r="G140">
        <v>465</v>
      </c>
      <c r="H140" s="8">
        <f t="shared" ref="H140:H192" si="51">($AG$195 - $AH$195*EXP(-$AI$195*G140^$AJ$195))*1.02</f>
        <v>127.19543570400303</v>
      </c>
      <c r="I140" s="9">
        <f t="shared" si="43"/>
        <v>0.15723834655940072</v>
      </c>
      <c r="J140">
        <v>450</v>
      </c>
      <c r="K140" s="8">
        <f t="shared" si="50"/>
        <v>124.09908083283996</v>
      </c>
      <c r="L140" s="9">
        <f t="shared" si="44"/>
        <v>0.16116154822242215</v>
      </c>
      <c r="M140" s="8">
        <v>128.731024894</v>
      </c>
      <c r="N140" s="9">
        <f t="shared" si="45"/>
        <v>0.15536270309716282</v>
      </c>
      <c r="O140" s="8">
        <v>130.19972620199999</v>
      </c>
      <c r="P140" s="9">
        <f t="shared" si="46"/>
        <v>0.15361015405647435</v>
      </c>
      <c r="Q140" s="8">
        <v>133.80313058499999</v>
      </c>
      <c r="R140" s="9">
        <f t="shared" si="47"/>
        <v>0.14947333378941211</v>
      </c>
      <c r="S140" s="8">
        <v>134.61905915599999</v>
      </c>
      <c r="T140" s="9">
        <f t="shared" si="48"/>
        <v>0.14856737318913729</v>
      </c>
    </row>
    <row r="141" spans="1:20" x14ac:dyDescent="0.45">
      <c r="A141">
        <v>550</v>
      </c>
      <c r="B141" s="8">
        <f t="shared" si="38"/>
        <v>144.36767009523732</v>
      </c>
      <c r="C141" s="9">
        <f t="shared" si="39"/>
        <v>0.13853517194539666</v>
      </c>
      <c r="D141">
        <v>525</v>
      </c>
      <c r="E141" s="8">
        <f t="shared" si="49"/>
        <v>148.11156022458914</v>
      </c>
      <c r="F141" s="9">
        <f t="shared" si="41"/>
        <v>0.13503334898149055</v>
      </c>
      <c r="G141">
        <v>515</v>
      </c>
      <c r="H141" s="8">
        <f t="shared" si="51"/>
        <v>147.18678711135885</v>
      </c>
      <c r="I141" s="9">
        <f t="shared" si="43"/>
        <v>0.13588176216434675</v>
      </c>
      <c r="J141">
        <v>500</v>
      </c>
      <c r="K141" s="8">
        <f t="shared" si="50"/>
        <v>144.00531310234294</v>
      </c>
      <c r="L141" s="9">
        <f t="shared" si="44"/>
        <v>0.13888376455795229</v>
      </c>
      <c r="M141" s="8">
        <f t="shared" ref="M141:M203" si="52">($AO$195 - $AP$195*EXP(-$AQ$195*J141^$AR$195))*1.02</f>
        <v>146.76629740255561</v>
      </c>
      <c r="N141" s="9">
        <f t="shared" si="45"/>
        <v>0.13627106736326064</v>
      </c>
      <c r="O141" s="8">
        <v>149.20302021236759</v>
      </c>
      <c r="P141" s="9">
        <f t="shared" si="46"/>
        <v>0.13404554392754967</v>
      </c>
      <c r="Q141" s="8">
        <v>152.60273049599999</v>
      </c>
      <c r="R141" s="9">
        <f t="shared" si="47"/>
        <v>0.13105925388749343</v>
      </c>
      <c r="S141" s="8">
        <v>153.388278851</v>
      </c>
      <c r="T141" s="9">
        <f t="shared" si="48"/>
        <v>0.13038805930815497</v>
      </c>
    </row>
    <row r="142" spans="1:20" x14ac:dyDescent="0.45">
      <c r="A142">
        <v>600</v>
      </c>
      <c r="B142" s="8">
        <f t="shared" si="38"/>
        <v>163.53869219020137</v>
      </c>
      <c r="C142" s="9">
        <f t="shared" si="39"/>
        <v>0.12229521792151353</v>
      </c>
      <c r="D142">
        <v>575</v>
      </c>
      <c r="E142" s="8">
        <f t="shared" si="49"/>
        <v>168.74933084368425</v>
      </c>
      <c r="F142" s="9">
        <f t="shared" si="41"/>
        <v>0.11851898849024999</v>
      </c>
      <c r="G142">
        <v>565</v>
      </c>
      <c r="H142" s="8">
        <f t="shared" si="51"/>
        <v>168.58777256746174</v>
      </c>
      <c r="I142" s="9">
        <f t="shared" si="43"/>
        <v>0.11863256566840778</v>
      </c>
      <c r="J142">
        <v>550</v>
      </c>
      <c r="K142" s="8">
        <f t="shared" si="50"/>
        <v>165.47868959739895</v>
      </c>
      <c r="L142" s="9">
        <f t="shared" si="44"/>
        <v>0.12086148402950833</v>
      </c>
      <c r="M142" s="8">
        <f t="shared" si="52"/>
        <v>168.52154556443099</v>
      </c>
      <c r="N142" s="9">
        <f t="shared" si="45"/>
        <v>0.11867918688387166</v>
      </c>
      <c r="O142" s="8">
        <v>171.13627187272223</v>
      </c>
      <c r="P142" s="9">
        <f t="shared" si="46"/>
        <v>0.1168659325176514</v>
      </c>
      <c r="Q142" s="8">
        <v>173.34526189890101</v>
      </c>
      <c r="R142" s="9">
        <f t="shared" si="47"/>
        <v>0.11537667531786629</v>
      </c>
      <c r="S142" s="8">
        <v>174.34104267825518</v>
      </c>
      <c r="T142" s="9">
        <f t="shared" si="48"/>
        <v>0.11471768031644632</v>
      </c>
    </row>
    <row r="143" spans="1:20" x14ac:dyDescent="0.45">
      <c r="A143">
        <v>650</v>
      </c>
      <c r="B143" s="8">
        <f t="shared" si="38"/>
        <v>183.20407200263347</v>
      </c>
      <c r="C143" s="9">
        <f t="shared" si="39"/>
        <v>0.10916787919273165</v>
      </c>
      <c r="D143">
        <v>625</v>
      </c>
      <c r="E143" s="8">
        <f t="shared" si="49"/>
        <v>190.31642929733277</v>
      </c>
      <c r="F143" s="9">
        <f t="shared" si="41"/>
        <v>0.10508814227884578</v>
      </c>
      <c r="G143">
        <v>615</v>
      </c>
      <c r="H143" s="8">
        <f t="shared" si="51"/>
        <v>191.22764084382351</v>
      </c>
      <c r="I143" s="9">
        <f t="shared" si="43"/>
        <v>0.10458739077544806</v>
      </c>
      <c r="J143">
        <v>600</v>
      </c>
      <c r="K143" s="8">
        <f t="shared" si="50"/>
        <v>188.36277712960469</v>
      </c>
      <c r="L143" s="9">
        <f t="shared" si="44"/>
        <v>0.10617809051646558</v>
      </c>
      <c r="M143" s="8">
        <f t="shared" si="52"/>
        <v>191.73372509806379</v>
      </c>
      <c r="N143" s="9">
        <f t="shared" si="45"/>
        <v>0.10431133067367693</v>
      </c>
      <c r="O143" s="8">
        <v>194.53936494514792</v>
      </c>
      <c r="P143" s="9">
        <f t="shared" si="46"/>
        <v>0.10280695634859903</v>
      </c>
      <c r="Q143" s="8">
        <v>196.86019479034852</v>
      </c>
      <c r="R143" s="9">
        <f t="shared" si="47"/>
        <v>0.10159494163510063</v>
      </c>
      <c r="S143" s="8">
        <v>197.80238485975528</v>
      </c>
      <c r="T143" s="9">
        <f t="shared" si="48"/>
        <v>0.10111101549245873</v>
      </c>
    </row>
    <row r="144" spans="1:20" x14ac:dyDescent="0.45">
      <c r="A144">
        <v>700</v>
      </c>
      <c r="B144" s="8">
        <f t="shared" si="38"/>
        <v>203.14681623287774</v>
      </c>
      <c r="C144" s="9">
        <f t="shared" si="39"/>
        <v>9.845096453332039E-2</v>
      </c>
      <c r="D144">
        <v>675</v>
      </c>
      <c r="E144" s="8">
        <f t="shared" si="49"/>
        <v>212.62983352776325</v>
      </c>
      <c r="F144" s="9">
        <f t="shared" si="41"/>
        <v>9.4060178048291532E-2</v>
      </c>
      <c r="G144">
        <v>665</v>
      </c>
      <c r="H144" s="8">
        <f t="shared" si="51"/>
        <v>214.9294585248843</v>
      </c>
      <c r="I144" s="9">
        <f t="shared" si="43"/>
        <v>9.3053786750616235E-2</v>
      </c>
      <c r="J144">
        <v>650</v>
      </c>
      <c r="K144" s="8">
        <f t="shared" si="50"/>
        <v>212.4931977042788</v>
      </c>
      <c r="L144" s="9">
        <f t="shared" si="44"/>
        <v>9.4120659936764065E-2</v>
      </c>
      <c r="M144" s="8">
        <f t="shared" si="52"/>
        <v>216.24896048645849</v>
      </c>
      <c r="N144" s="9">
        <f t="shared" si="45"/>
        <v>9.2485993713030595E-2</v>
      </c>
      <c r="O144" s="8">
        <v>219.26773808896706</v>
      </c>
      <c r="P144" s="9">
        <f t="shared" si="46"/>
        <v>9.1212688990685326E-2</v>
      </c>
      <c r="Q144" s="8">
        <v>221.70700444148866</v>
      </c>
      <c r="R144" s="9">
        <f t="shared" si="47"/>
        <v>9.0209148106902767E-2</v>
      </c>
      <c r="S144" s="8">
        <v>222.58882198969354</v>
      </c>
      <c r="T144" s="9">
        <f t="shared" si="48"/>
        <v>8.9851771626366997E-2</v>
      </c>
    </row>
    <row r="145" spans="1:20" x14ac:dyDescent="0.45">
      <c r="A145">
        <v>750</v>
      </c>
      <c r="B145" s="8">
        <f t="shared" si="38"/>
        <v>223.15900080487151</v>
      </c>
      <c r="C145" s="9">
        <f t="shared" si="39"/>
        <v>8.9622197302666018E-2</v>
      </c>
      <c r="D145">
        <v>725</v>
      </c>
      <c r="E145" s="8">
        <f t="shared" si="49"/>
        <v>235.50802662202011</v>
      </c>
      <c r="F145" s="9">
        <f t="shared" si="41"/>
        <v>8.4922795570356965E-2</v>
      </c>
      <c r="G145">
        <v>715</v>
      </c>
      <c r="H145" s="8">
        <f t="shared" si="51"/>
        <v>239.51251458263962</v>
      </c>
      <c r="I145" s="9">
        <f t="shared" si="43"/>
        <v>8.3502943613826694E-2</v>
      </c>
      <c r="J145">
        <v>700</v>
      </c>
      <c r="K145" s="8">
        <f t="shared" si="50"/>
        <v>237.69974950533714</v>
      </c>
      <c r="L145" s="9">
        <f t="shared" si="44"/>
        <v>8.4139760524025858E-2</v>
      </c>
      <c r="M145" s="8">
        <f t="shared" si="52"/>
        <v>241.90784471902791</v>
      </c>
      <c r="N145" s="9">
        <f t="shared" si="45"/>
        <v>8.2676111736804905E-2</v>
      </c>
      <c r="O145" s="8">
        <v>245.17214122332848</v>
      </c>
      <c r="P145" s="9">
        <f t="shared" si="46"/>
        <v>8.1575336823370578E-2</v>
      </c>
      <c r="Q145" s="8">
        <v>247.74559685862269</v>
      </c>
      <c r="R145" s="9">
        <f t="shared" si="47"/>
        <v>8.072797358902449E-2</v>
      </c>
      <c r="S145" s="8">
        <v>248.56909149327771</v>
      </c>
      <c r="T145" s="9">
        <f t="shared" si="48"/>
        <v>8.0460526607914473E-2</v>
      </c>
    </row>
    <row r="146" spans="1:20" x14ac:dyDescent="0.45">
      <c r="A146">
        <v>800</v>
      </c>
      <c r="B146" s="8">
        <f t="shared" si="38"/>
        <v>243.04520520234701</v>
      </c>
      <c r="C146" s="9">
        <f t="shared" si="39"/>
        <v>8.2289218515333482E-2</v>
      </c>
      <c r="D146">
        <v>775</v>
      </c>
      <c r="E146" s="8">
        <f t="shared" si="49"/>
        <v>258.77318702788727</v>
      </c>
      <c r="F146" s="9">
        <f t="shared" si="41"/>
        <v>7.7287760102613165E-2</v>
      </c>
      <c r="G146">
        <v>765</v>
      </c>
      <c r="H146" s="8">
        <f t="shared" si="51"/>
        <v>264.79468997988135</v>
      </c>
      <c r="I146" s="9">
        <f t="shared" si="43"/>
        <v>7.5530215509682488E-2</v>
      </c>
      <c r="J146">
        <v>750</v>
      </c>
      <c r="K146" s="8">
        <f t="shared" si="50"/>
        <v>263.8085311100233</v>
      </c>
      <c r="L146" s="9">
        <f t="shared" si="44"/>
        <v>7.5812559646370389E-2</v>
      </c>
      <c r="M146" s="8">
        <f t="shared" si="52"/>
        <v>268.54721440241116</v>
      </c>
      <c r="N146" s="9">
        <f t="shared" si="45"/>
        <v>7.4474799690271626E-2</v>
      </c>
      <c r="O146" s="8">
        <v>272.10007742084849</v>
      </c>
      <c r="P146" s="9">
        <f t="shared" si="46"/>
        <v>7.3502367913944544E-2</v>
      </c>
      <c r="Q146" s="8">
        <v>274.83328424763374</v>
      </c>
      <c r="R146" s="9">
        <f t="shared" si="47"/>
        <v>7.2771389588967506E-2</v>
      </c>
      <c r="S146" s="8">
        <v>275.6099827948953</v>
      </c>
      <c r="T146" s="9">
        <f t="shared" si="48"/>
        <v>7.2566311993436355E-2</v>
      </c>
    </row>
    <row r="147" spans="1:20" x14ac:dyDescent="0.45">
      <c r="A147">
        <v>850</v>
      </c>
      <c r="B147" s="8">
        <f t="shared" si="38"/>
        <v>262.62542155125192</v>
      </c>
      <c r="C147" s="9">
        <f t="shared" si="39"/>
        <v>7.6154090041496453E-2</v>
      </c>
      <c r="D147">
        <v>825</v>
      </c>
      <c r="E147" s="8">
        <f t="shared" si="49"/>
        <v>282.25322376174455</v>
      </c>
      <c r="F147" s="9">
        <f t="shared" si="41"/>
        <v>7.0858358085158279E-2</v>
      </c>
      <c r="G147">
        <v>815</v>
      </c>
      <c r="H147" s="8">
        <f t="shared" si="51"/>
        <v>290.594753331802</v>
      </c>
      <c r="I147" s="9">
        <f t="shared" si="43"/>
        <v>6.8824367166615483E-2</v>
      </c>
      <c r="J147">
        <v>800</v>
      </c>
      <c r="K147" s="8">
        <f t="shared" si="50"/>
        <v>290.6440382071201</v>
      </c>
      <c r="L147" s="9">
        <f t="shared" si="44"/>
        <v>6.8812696532063414E-2</v>
      </c>
      <c r="M147" s="8">
        <f t="shared" si="52"/>
        <v>296.00191215735794</v>
      </c>
      <c r="N147" s="9">
        <f t="shared" si="45"/>
        <v>6.7567131084503865E-2</v>
      </c>
      <c r="O147" s="8">
        <v>299.89724140114208</v>
      </c>
      <c r="P147" s="9">
        <f t="shared" si="46"/>
        <v>6.6689509735263053E-2</v>
      </c>
      <c r="Q147" s="8">
        <v>302.8259417137445</v>
      </c>
      <c r="R147" s="9">
        <f t="shared" si="47"/>
        <v>6.6044539932135715E-2</v>
      </c>
      <c r="S147" s="8">
        <v>303.57725267506243</v>
      </c>
      <c r="T147" s="9">
        <f t="shared" si="48"/>
        <v>6.5881088993868853E-2</v>
      </c>
    </row>
    <row r="148" spans="1:20" x14ac:dyDescent="0.45">
      <c r="A148">
        <v>900</v>
      </c>
      <c r="B148" s="8">
        <f t="shared" si="38"/>
        <v>281.7373908872778</v>
      </c>
      <c r="C148" s="9">
        <f t="shared" si="39"/>
        <v>7.0988092624176866E-2</v>
      </c>
      <c r="D148">
        <v>875</v>
      </c>
      <c r="E148" s="8">
        <f t="shared" si="49"/>
        <v>305.78362248669305</v>
      </c>
      <c r="F148" s="9">
        <f t="shared" si="41"/>
        <v>6.5405726563627031E-2</v>
      </c>
      <c r="G148">
        <v>865</v>
      </c>
      <c r="H148" s="8">
        <f t="shared" si="51"/>
        <v>316.73454561909585</v>
      </c>
      <c r="I148" s="9">
        <f t="shared" si="43"/>
        <v>6.3144359453774099E-2</v>
      </c>
      <c r="J148">
        <v>850</v>
      </c>
      <c r="K148" s="8">
        <f t="shared" si="50"/>
        <v>318.03120194015429</v>
      </c>
      <c r="L148" s="9">
        <f t="shared" si="44"/>
        <v>6.2886911340741689E-2</v>
      </c>
      <c r="M148" s="8">
        <f t="shared" si="52"/>
        <v>324.10651190102413</v>
      </c>
      <c r="N148" s="9">
        <f t="shared" si="45"/>
        <v>6.170810911108017E-2</v>
      </c>
      <c r="O148" s="8">
        <f t="shared" ref="O148:O203" si="53">($AS$195 - $AT$195*EXP(-$AU$195*J148^$AV$195))*1.02</f>
        <v>328.40893443512078</v>
      </c>
      <c r="P148" s="9">
        <f t="shared" si="46"/>
        <v>6.0899682995534103E-2</v>
      </c>
      <c r="Q148" s="8">
        <f t="shared" ref="Q148:Q195" si="54">($AW$195 - $AX$195*EXP(-$AY$195*J148^$AZ$195))*1.02</f>
        <v>331.5791515121457</v>
      </c>
      <c r="R148" s="9">
        <f t="shared" si="47"/>
        <v>6.0317423181738862E-2</v>
      </c>
      <c r="S148" s="8">
        <f t="shared" ref="S148:S195" si="55">($BA$195 - $BB$195*EXP(-$BC$195*J148^$BD$195))*1.015</f>
        <v>332.33653847138851</v>
      </c>
      <c r="T148" s="9">
        <f t="shared" si="48"/>
        <v>6.0179961228433623E-2</v>
      </c>
    </row>
    <row r="149" spans="1:20" x14ac:dyDescent="0.45">
      <c r="A149">
        <v>950</v>
      </c>
      <c r="B149" s="8">
        <f t="shared" si="38"/>
        <v>300.23834125419427</v>
      </c>
      <c r="C149" s="9">
        <f t="shared" si="39"/>
        <v>6.6613743989036925E-2</v>
      </c>
      <c r="D149">
        <v>925</v>
      </c>
      <c r="E149" s="8">
        <f t="shared" si="49"/>
        <v>329.20907543869021</v>
      </c>
      <c r="F149" s="9">
        <f t="shared" si="41"/>
        <v>6.0751666622035981E-2</v>
      </c>
      <c r="G149">
        <v>915</v>
      </c>
      <c r="H149" s="8">
        <f t="shared" si="51"/>
        <v>343.04102011318594</v>
      </c>
      <c r="I149" s="9">
        <f t="shared" si="43"/>
        <v>5.8302065430545377E-2</v>
      </c>
      <c r="J149">
        <v>900</v>
      </c>
      <c r="K149" s="8">
        <f t="shared" si="50"/>
        <v>345.79733914343893</v>
      </c>
      <c r="L149" s="9">
        <f t="shared" si="44"/>
        <v>5.7837344988082379E-2</v>
      </c>
      <c r="M149" s="8">
        <f t="shared" si="52"/>
        <v>352.6969835718001</v>
      </c>
      <c r="N149" s="9">
        <f t="shared" si="45"/>
        <v>5.670590033818225E-2</v>
      </c>
      <c r="O149" s="8">
        <f t="shared" si="53"/>
        <v>357.48143687690225</v>
      </c>
      <c r="P149" s="9">
        <f t="shared" si="46"/>
        <v>5.59469609799262E-2</v>
      </c>
      <c r="Q149" s="8">
        <f t="shared" si="54"/>
        <v>360.94931892513915</v>
      </c>
      <c r="R149" s="9">
        <f t="shared" si="47"/>
        <v>5.5409441025009935E-2</v>
      </c>
      <c r="S149" s="8">
        <f t="shared" si="55"/>
        <v>361.75425477080506</v>
      </c>
      <c r="T149" s="9">
        <f t="shared" si="48"/>
        <v>5.5286150021017187E-2</v>
      </c>
    </row>
    <row r="150" spans="1:20" x14ac:dyDescent="0.45">
      <c r="A150">
        <v>1000</v>
      </c>
      <c r="B150" s="8">
        <f t="shared" si="38"/>
        <v>318.00612395475406</v>
      </c>
      <c r="C150" s="9">
        <f t="shared" si="39"/>
        <v>6.2891870607012595E-2</v>
      </c>
      <c r="D150">
        <v>975</v>
      </c>
      <c r="E150" s="8">
        <f t="shared" si="49"/>
        <v>352.38487518686708</v>
      </c>
      <c r="F150" s="9">
        <f t="shared" si="41"/>
        <v>5.6756124931281883E-2</v>
      </c>
      <c r="G150">
        <v>965</v>
      </c>
      <c r="H150" s="8">
        <f t="shared" si="51"/>
        <v>369.34810776284348</v>
      </c>
      <c r="I150" s="9">
        <f t="shared" si="43"/>
        <v>5.4149458409685144E-2</v>
      </c>
      <c r="J150">
        <v>950</v>
      </c>
      <c r="K150" s="8">
        <f t="shared" si="50"/>
        <v>373.77398686797346</v>
      </c>
      <c r="L150" s="9">
        <f t="shared" si="44"/>
        <v>5.3508271583020871E-2</v>
      </c>
      <c r="M150" s="8">
        <f t="shared" si="52"/>
        <v>381.61227541445658</v>
      </c>
      <c r="N150" s="9">
        <f t="shared" si="45"/>
        <v>5.2409215553348369E-2</v>
      </c>
      <c r="O150" s="8">
        <f t="shared" si="53"/>
        <v>386.96332109670254</v>
      </c>
      <c r="P150" s="9">
        <f t="shared" si="46"/>
        <v>5.168448509103523E-2</v>
      </c>
      <c r="Q150" s="8">
        <f t="shared" si="54"/>
        <v>390.79474564794788</v>
      </c>
      <c r="R150" s="9">
        <f t="shared" si="47"/>
        <v>5.1177760762467467E-2</v>
      </c>
      <c r="S150" s="8">
        <f t="shared" si="55"/>
        <v>391.69846139632836</v>
      </c>
      <c r="T150" s="9">
        <f t="shared" si="48"/>
        <v>5.1059684862442181E-2</v>
      </c>
    </row>
    <row r="151" spans="1:20" x14ac:dyDescent="0.45">
      <c r="A151">
        <v>1050</v>
      </c>
      <c r="B151" s="8">
        <f t="shared" si="38"/>
        <v>334.93976450011689</v>
      </c>
      <c r="C151" s="9">
        <f t="shared" si="39"/>
        <v>5.971222924172391E-2</v>
      </c>
      <c r="D151">
        <v>1025</v>
      </c>
      <c r="E151" s="8">
        <f t="shared" si="49"/>
        <v>375.17805908008165</v>
      </c>
      <c r="F151" s="9">
        <f t="shared" si="41"/>
        <v>5.3308021393998963E-2</v>
      </c>
      <c r="G151">
        <v>1015</v>
      </c>
      <c r="H151" s="8">
        <f t="shared" si="51"/>
        <v>395.49838306560923</v>
      </c>
      <c r="I151" s="9">
        <f t="shared" si="43"/>
        <v>5.0569106869603052E-2</v>
      </c>
      <c r="J151">
        <v>1000</v>
      </c>
      <c r="K151" s="8">
        <f t="shared" si="50"/>
        <v>401.79859648044601</v>
      </c>
      <c r="L151" s="9">
        <f t="shared" si="44"/>
        <v>4.9776181836347758E-2</v>
      </c>
      <c r="M151" s="8">
        <f t="shared" si="52"/>
        <v>410.69579398665428</v>
      </c>
      <c r="N151" s="9">
        <f t="shared" si="45"/>
        <v>4.869784471337904E-2</v>
      </c>
      <c r="O151" s="8">
        <f t="shared" si="53"/>
        <v>416.7066893100893</v>
      </c>
      <c r="P151" s="9">
        <f t="shared" si="46"/>
        <v>4.7995389834304153E-2</v>
      </c>
      <c r="Q151" s="8">
        <f t="shared" si="54"/>
        <v>420.97664824126258</v>
      </c>
      <c r="R151" s="9">
        <f t="shared" si="47"/>
        <v>4.7508573417445139E-2</v>
      </c>
      <c r="S151" s="8">
        <f t="shared" si="55"/>
        <v>422.03969225557273</v>
      </c>
      <c r="T151" s="9">
        <f t="shared" si="48"/>
        <v>4.7388907647787512E-2</v>
      </c>
    </row>
    <row r="152" spans="1:20" x14ac:dyDescent="0.45">
      <c r="A152">
        <v>1100</v>
      </c>
      <c r="B152" s="8">
        <f t="shared" si="38"/>
        <v>350.95946280526584</v>
      </c>
      <c r="C152" s="9">
        <f t="shared" si="39"/>
        <v>5.6986638400165449E-2</v>
      </c>
      <c r="D152">
        <v>1075</v>
      </c>
      <c r="E152" s="8">
        <f t="shared" si="49"/>
        <v>397.46829785382386</v>
      </c>
      <c r="F152" s="9">
        <f t="shared" si="41"/>
        <v>5.0318478500027089E-2</v>
      </c>
      <c r="G152">
        <v>1065</v>
      </c>
      <c r="H152" s="8">
        <f t="shared" si="51"/>
        <v>421.3445106956201</v>
      </c>
      <c r="I152" s="9">
        <f t="shared" si="43"/>
        <v>4.7467095197184207E-2</v>
      </c>
      <c r="J152">
        <v>1050</v>
      </c>
      <c r="K152" s="8">
        <f t="shared" si="50"/>
        <v>429.71606608016708</v>
      </c>
      <c r="L152" s="9">
        <f t="shared" si="44"/>
        <v>4.6542360360035583E-2</v>
      </c>
      <c r="M152" s="8">
        <f t="shared" si="52"/>
        <v>439.79676447256713</v>
      </c>
      <c r="N152" s="9">
        <f t="shared" si="45"/>
        <v>4.54755505625088E-2</v>
      </c>
      <c r="O152" s="8">
        <f t="shared" si="53"/>
        <v>446.56832267603892</v>
      </c>
      <c r="P152" s="9">
        <f t="shared" si="46"/>
        <v>4.4785980071651688E-2</v>
      </c>
      <c r="Q152" s="8">
        <f t="shared" si="54"/>
        <v>451.36011083375581</v>
      </c>
      <c r="R152" s="9">
        <f t="shared" si="47"/>
        <v>4.431051730082184E-2</v>
      </c>
      <c r="S152" s="8">
        <f t="shared" si="55"/>
        <v>452.65173615438192</v>
      </c>
      <c r="T152" s="9">
        <f t="shared" si="48"/>
        <v>4.4184078845946981E-2</v>
      </c>
    </row>
    <row r="153" spans="1:20" x14ac:dyDescent="0.45">
      <c r="A153">
        <v>1150</v>
      </c>
      <c r="B153" s="8">
        <f t="shared" si="38"/>
        <v>366.00609236034546</v>
      </c>
      <c r="C153" s="9">
        <f t="shared" si="39"/>
        <v>5.4643899152119355E-2</v>
      </c>
      <c r="D153">
        <v>1125</v>
      </c>
      <c r="E153" s="8">
        <f t="shared" si="49"/>
        <v>419.14852813018769</v>
      </c>
      <c r="F153" s="9">
        <f t="shared" si="41"/>
        <v>4.7715782491756696E-2</v>
      </c>
      <c r="G153">
        <v>1115</v>
      </c>
      <c r="H153" s="8">
        <f t="shared" si="51"/>
        <v>446.7504586848367</v>
      </c>
      <c r="I153" s="9">
        <f t="shared" si="43"/>
        <v>4.4767721243928575E-2</v>
      </c>
      <c r="J153">
        <v>1100</v>
      </c>
      <c r="K153" s="8">
        <f t="shared" si="50"/>
        <v>457.38009385665492</v>
      </c>
      <c r="L153" s="9">
        <f t="shared" si="44"/>
        <v>4.3727307481527811E-2</v>
      </c>
      <c r="M153" s="8">
        <f t="shared" si="52"/>
        <v>468.77145660340159</v>
      </c>
      <c r="N153" s="9">
        <f t="shared" si="45"/>
        <v>4.2664713728337682E-2</v>
      </c>
      <c r="O153" s="8">
        <f t="shared" si="53"/>
        <v>476.41073004309436</v>
      </c>
      <c r="P153" s="9">
        <f t="shared" si="46"/>
        <v>4.198058259139309E-2</v>
      </c>
      <c r="Q153" s="8">
        <f t="shared" si="54"/>
        <v>481.81496286837961</v>
      </c>
      <c r="R153" s="9">
        <f t="shared" si="47"/>
        <v>4.1509711281970965E-2</v>
      </c>
      <c r="S153" s="8">
        <f t="shared" si="55"/>
        <v>483.41236207854053</v>
      </c>
      <c r="T153" s="9">
        <f t="shared" si="48"/>
        <v>4.1372545613036223E-2</v>
      </c>
    </row>
    <row r="154" spans="1:20" x14ac:dyDescent="0.45">
      <c r="A154">
        <v>1200</v>
      </c>
      <c r="B154" s="8">
        <f t="shared" si="38"/>
        <v>380.04026006280577</v>
      </c>
      <c r="C154" s="9">
        <f t="shared" si="39"/>
        <v>5.2626003352104808E-2</v>
      </c>
      <c r="D154">
        <v>1175</v>
      </c>
      <c r="E154" s="8">
        <f t="shared" si="49"/>
        <v>440.12533431958616</v>
      </c>
      <c r="F154" s="9">
        <f t="shared" si="41"/>
        <v>4.5441601381386268E-2</v>
      </c>
      <c r="G154">
        <v>1165</v>
      </c>
      <c r="H154" s="8">
        <f t="shared" si="51"/>
        <v>471.59246957322318</v>
      </c>
      <c r="I154" s="9">
        <f t="shared" si="43"/>
        <v>4.2409498222266757E-2</v>
      </c>
      <c r="J154">
        <v>1150</v>
      </c>
      <c r="K154" s="8">
        <f t="shared" si="50"/>
        <v>484.65433915916486</v>
      </c>
      <c r="L154" s="9">
        <f t="shared" si="44"/>
        <v>4.126652416792212E-2</v>
      </c>
      <c r="M154" s="8">
        <f t="shared" si="52"/>
        <v>497.48426440119238</v>
      </c>
      <c r="N154" s="9">
        <f t="shared" si="45"/>
        <v>4.0202276596775235E-2</v>
      </c>
      <c r="O154" s="8">
        <f t="shared" si="53"/>
        <v>506.10308682577721</v>
      </c>
      <c r="P154" s="9">
        <f t="shared" si="46"/>
        <v>3.9517640813925468E-2</v>
      </c>
      <c r="Q154" s="8">
        <f t="shared" si="54"/>
        <v>512.21657429375637</v>
      </c>
      <c r="R154" s="9">
        <f t="shared" si="47"/>
        <v>3.9045983679024787E-2</v>
      </c>
      <c r="S154" s="8">
        <f t="shared" si="55"/>
        <v>514.2039827594499</v>
      </c>
      <c r="T154" s="9">
        <f t="shared" si="48"/>
        <v>3.8895070187264992E-2</v>
      </c>
    </row>
    <row r="155" spans="1:20" x14ac:dyDescent="0.45">
      <c r="A155">
        <v>1250</v>
      </c>
      <c r="B155" s="8">
        <f t="shared" si="38"/>
        <v>393.04099690591158</v>
      </c>
      <c r="C155" s="9">
        <f t="shared" si="39"/>
        <v>5.0885277000220198E-2</v>
      </c>
      <c r="D155">
        <v>1225</v>
      </c>
      <c r="E155" s="8">
        <f t="shared" si="49"/>
        <v>460.31909061884943</v>
      </c>
      <c r="F155" s="9">
        <f t="shared" si="41"/>
        <v>4.3448121982323513E-2</v>
      </c>
      <c r="G155">
        <v>1215</v>
      </c>
      <c r="H155" s="8">
        <f t="shared" si="51"/>
        <v>495.75978648447409</v>
      </c>
      <c r="I155" s="9">
        <f t="shared" si="43"/>
        <v>4.0342118391295437E-2</v>
      </c>
      <c r="J155">
        <v>1200</v>
      </c>
      <c r="K155" s="8">
        <f t="shared" si="50"/>
        <v>511.41338233284444</v>
      </c>
      <c r="L155" s="9">
        <f t="shared" si="44"/>
        <v>3.9107306712954475E-2</v>
      </c>
      <c r="M155" s="8">
        <f t="shared" si="52"/>
        <v>525.80863099815849</v>
      </c>
      <c r="N155" s="9">
        <f t="shared" si="45"/>
        <v>3.8036652159994772E-2</v>
      </c>
      <c r="O155" s="8">
        <f t="shared" si="53"/>
        <v>535.52205665367012</v>
      </c>
      <c r="P155" s="9">
        <f t="shared" si="46"/>
        <v>3.7346734371641932E-2</v>
      </c>
      <c r="Q155" s="8">
        <f t="shared" si="54"/>
        <v>542.44656220321292</v>
      </c>
      <c r="R155" s="9">
        <f t="shared" si="47"/>
        <v>3.6869991246266838E-2</v>
      </c>
      <c r="S155" s="8">
        <f t="shared" si="55"/>
        <v>544.91425159105245</v>
      </c>
      <c r="T155" s="9">
        <f t="shared" si="48"/>
        <v>3.6703022432618651E-2</v>
      </c>
    </row>
    <row r="156" spans="1:20" x14ac:dyDescent="0.45">
      <c r="A156">
        <v>1300</v>
      </c>
      <c r="B156" s="8">
        <f t="shared" si="38"/>
        <v>405.00415475301719</v>
      </c>
      <c r="C156" s="9">
        <f t="shared" si="39"/>
        <v>4.9382209454608084E-2</v>
      </c>
      <c r="D156">
        <v>1275</v>
      </c>
      <c r="E156" s="8">
        <f t="shared" si="49"/>
        <v>479.66387830795156</v>
      </c>
      <c r="F156" s="9">
        <f t="shared" si="41"/>
        <v>4.1695864342654737E-2</v>
      </c>
      <c r="G156">
        <v>1265</v>
      </c>
      <c r="H156" s="8">
        <f t="shared" si="51"/>
        <v>519.15513639282017</v>
      </c>
      <c r="I156" s="9">
        <f t="shared" si="43"/>
        <v>3.8524130068255641E-2</v>
      </c>
      <c r="J156">
        <v>1250</v>
      </c>
      <c r="K156" s="8">
        <f t="shared" si="50"/>
        <v>537.54347866808814</v>
      </c>
      <c r="L156" s="9">
        <f t="shared" si="44"/>
        <v>3.7206292688277985E-2</v>
      </c>
      <c r="M156" s="8">
        <f t="shared" si="52"/>
        <v>553.62781286013922</v>
      </c>
      <c r="N156" s="9">
        <f t="shared" si="45"/>
        <v>3.6125352692590464E-2</v>
      </c>
      <c r="O156" s="8">
        <f t="shared" si="53"/>
        <v>564.55249061285531</v>
      </c>
      <c r="P156" s="9">
        <f t="shared" si="46"/>
        <v>3.5426289552436145E-2</v>
      </c>
      <c r="Q156" s="8">
        <f t="shared" si="54"/>
        <v>572.39340450766929</v>
      </c>
      <c r="R156" s="9">
        <f t="shared" si="47"/>
        <v>3.4941003586864403E-2</v>
      </c>
      <c r="S156" s="8">
        <f t="shared" si="55"/>
        <v>575.43658916602408</v>
      </c>
      <c r="T156" s="9">
        <f t="shared" si="48"/>
        <v>3.4756218802467619E-2</v>
      </c>
    </row>
    <row r="157" spans="1:20" x14ac:dyDescent="0.45">
      <c r="A157">
        <v>1350</v>
      </c>
      <c r="B157" s="8">
        <f t="shared" si="38"/>
        <v>415.94058611938192</v>
      </c>
      <c r="C157" s="9">
        <f t="shared" si="39"/>
        <v>4.8083790491797944E-2</v>
      </c>
      <c r="D157">
        <v>1325</v>
      </c>
      <c r="E157" s="8">
        <f t="shared" si="49"/>
        <v>498.10719731163613</v>
      </c>
      <c r="F157" s="9">
        <f t="shared" si="41"/>
        <v>4.0151999625669302E-2</v>
      </c>
      <c r="G157">
        <v>1315</v>
      </c>
      <c r="H157" s="8">
        <f t="shared" si="51"/>
        <v>541.6949777873167</v>
      </c>
      <c r="I157" s="9">
        <f t="shared" si="43"/>
        <v>3.6921147177134274E-2</v>
      </c>
      <c r="J157">
        <v>1300</v>
      </c>
      <c r="K157" s="8">
        <f t="shared" si="50"/>
        <v>562.94310599385778</v>
      </c>
      <c r="L157" s="9">
        <f t="shared" si="44"/>
        <v>3.5527568926686917E-2</v>
      </c>
      <c r="M157" s="8">
        <f t="shared" si="52"/>
        <v>580.83548078462366</v>
      </c>
      <c r="N157" s="9">
        <f t="shared" si="45"/>
        <v>3.4433158203391656E-2</v>
      </c>
      <c r="O157" s="8">
        <f t="shared" si="53"/>
        <v>593.08800105306079</v>
      </c>
      <c r="P157" s="9">
        <f t="shared" si="46"/>
        <v>3.3721808508162171E-2</v>
      </c>
      <c r="Q157" s="8">
        <f t="shared" si="54"/>
        <v>601.95295777867943</v>
      </c>
      <c r="R157" s="9">
        <f t="shared" si="47"/>
        <v>3.3225187685436072E-2</v>
      </c>
      <c r="S157" s="8">
        <f t="shared" si="55"/>
        <v>605.67063685113442</v>
      </c>
      <c r="T157" s="9">
        <f t="shared" si="48"/>
        <v>3.3021247495139384E-2</v>
      </c>
    </row>
    <row r="158" spans="1:20" x14ac:dyDescent="0.45">
      <c r="A158">
        <v>1400</v>
      </c>
      <c r="B158" s="8">
        <f t="shared" si="38"/>
        <v>425.87418251307463</v>
      </c>
      <c r="C158" s="9">
        <f t="shared" si="39"/>
        <v>4.6962226923408269E-2</v>
      </c>
      <c r="D158">
        <v>1375</v>
      </c>
      <c r="E158" s="8">
        <f t="shared" si="49"/>
        <v>515.60949397255649</v>
      </c>
      <c r="F158" s="9">
        <f t="shared" si="41"/>
        <v>3.8789045263515856E-2</v>
      </c>
      <c r="G158">
        <v>1365</v>
      </c>
      <c r="H158" s="8">
        <f t="shared" si="51"/>
        <v>563.30952439795885</v>
      </c>
      <c r="I158" s="9">
        <f t="shared" si="43"/>
        <v>3.5504459153917457E-2</v>
      </c>
      <c r="J158">
        <v>1350</v>
      </c>
      <c r="K158" s="8">
        <f t="shared" si="50"/>
        <v>587.52330941814239</v>
      </c>
      <c r="L158" s="9">
        <f t="shared" si="44"/>
        <v>3.4041202586169959E-2</v>
      </c>
      <c r="M158" s="8">
        <f t="shared" si="52"/>
        <v>607.33615798322865</v>
      </c>
      <c r="N158" s="9">
        <f t="shared" si="45"/>
        <v>3.293069206749303E-2</v>
      </c>
      <c r="O158" s="8">
        <f t="shared" si="53"/>
        <v>621.03140902500661</v>
      </c>
      <c r="P158" s="9">
        <f t="shared" si="46"/>
        <v>3.2204490319417446E-2</v>
      </c>
      <c r="Q158" s="8">
        <f t="shared" si="54"/>
        <v>631.02887789659326</v>
      </c>
      <c r="R158" s="9">
        <f t="shared" si="47"/>
        <v>3.1694270580240227E-2</v>
      </c>
      <c r="S158" s="8">
        <f t="shared" si="55"/>
        <v>635.52263592184033</v>
      </c>
      <c r="T158" s="9">
        <f t="shared" si="48"/>
        <v>3.147016151673266E-2</v>
      </c>
    </row>
    <row r="159" spans="1:20" x14ac:dyDescent="0.45">
      <c r="A159">
        <v>1450</v>
      </c>
      <c r="B159" s="8">
        <f t="shared" si="38"/>
        <v>434.83984284655526</v>
      </c>
      <c r="C159" s="9">
        <f t="shared" si="39"/>
        <v>4.5993945423850061E-2</v>
      </c>
      <c r="D159">
        <v>1425</v>
      </c>
      <c r="E159" s="8">
        <f t="shared" si="49"/>
        <v>532.14352916453015</v>
      </c>
      <c r="F159" s="9">
        <f t="shared" si="41"/>
        <v>3.7583845154333023E-2</v>
      </c>
      <c r="G159">
        <v>1415</v>
      </c>
      <c r="H159" s="8">
        <f t="shared" si="51"/>
        <v>583.94256053123547</v>
      </c>
      <c r="I159" s="9">
        <f t="shared" si="43"/>
        <v>3.4249944004432924E-2</v>
      </c>
      <c r="J159">
        <v>1400</v>
      </c>
      <c r="K159" s="8">
        <f t="shared" si="50"/>
        <v>611.2078503885092</v>
      </c>
      <c r="L159" s="9">
        <f t="shared" si="44"/>
        <v>3.27220927991798E-2</v>
      </c>
      <c r="M159" s="8">
        <f t="shared" si="52"/>
        <v>633.04549833351666</v>
      </c>
      <c r="N159" s="9">
        <f t="shared" si="45"/>
        <v>3.1593305777625334E-2</v>
      </c>
      <c r="O159" s="8">
        <f t="shared" si="53"/>
        <v>648.29506640473471</v>
      </c>
      <c r="P159" s="9">
        <f t="shared" si="46"/>
        <v>3.0850149933909683E-2</v>
      </c>
      <c r="Q159" s="8">
        <f t="shared" si="54"/>
        <v>659.53294356773461</v>
      </c>
      <c r="R159" s="9">
        <f t="shared" si="47"/>
        <v>3.0324489769700157E-2</v>
      </c>
      <c r="S159" s="8">
        <f t="shared" si="55"/>
        <v>664.90573181862908</v>
      </c>
      <c r="T159" s="9">
        <f t="shared" si="48"/>
        <v>3.0079451932677186E-2</v>
      </c>
    </row>
    <row r="160" spans="1:20" x14ac:dyDescent="0.45">
      <c r="A160">
        <v>1500</v>
      </c>
      <c r="B160" s="8">
        <f t="shared" si="38"/>
        <v>442.88143719481252</v>
      </c>
      <c r="C160" s="9">
        <f t="shared" si="39"/>
        <v>4.5158812992206081E-2</v>
      </c>
      <c r="D160">
        <v>1475</v>
      </c>
      <c r="E160" s="8">
        <f t="shared" si="49"/>
        <v>547.69361226797616</v>
      </c>
      <c r="F160" s="9">
        <f t="shared" si="41"/>
        <v>3.6516766951472816E-2</v>
      </c>
      <c r="G160">
        <v>1465</v>
      </c>
      <c r="H160" s="8">
        <f t="shared" si="51"/>
        <v>603.55106680375184</v>
      </c>
      <c r="I160" s="9">
        <f t="shared" si="43"/>
        <v>3.3137212574098747E-2</v>
      </c>
      <c r="J160">
        <v>1450</v>
      </c>
      <c r="K160" s="8">
        <f t="shared" si="50"/>
        <v>633.93317053704129</v>
      </c>
      <c r="L160" s="9">
        <f t="shared" si="44"/>
        <v>3.1549066888323339E-2</v>
      </c>
      <c r="M160" s="8">
        <f t="shared" si="52"/>
        <v>657.8904104422312</v>
      </c>
      <c r="N160" s="9">
        <f t="shared" si="45"/>
        <v>3.040019991560005E-2</v>
      </c>
      <c r="O160" s="8">
        <f t="shared" si="53"/>
        <v>674.80105562252618</v>
      </c>
      <c r="P160" s="9">
        <f t="shared" si="46"/>
        <v>2.9638365016411157E-2</v>
      </c>
      <c r="Q160" s="8">
        <f t="shared" si="54"/>
        <v>687.38528411616778</v>
      </c>
      <c r="R160" s="9">
        <f t="shared" si="47"/>
        <v>2.9095763994592603E-2</v>
      </c>
      <c r="S160" s="8">
        <f t="shared" si="55"/>
        <v>693.74020406542229</v>
      </c>
      <c r="T160" s="9">
        <f t="shared" si="48"/>
        <v>2.8829235905310061E-2</v>
      </c>
    </row>
    <row r="161" spans="1:20" x14ac:dyDescent="0.45">
      <c r="A161">
        <v>1550</v>
      </c>
      <c r="B161" s="8">
        <f t="shared" si="38"/>
        <v>450.04982326592511</v>
      </c>
      <c r="C161" s="9">
        <f t="shared" si="39"/>
        <v>4.4439524172821224E-2</v>
      </c>
      <c r="D161">
        <v>1525</v>
      </c>
      <c r="E161" s="8">
        <f t="shared" si="49"/>
        <v>562.25472716682884</v>
      </c>
      <c r="F161" s="9">
        <f t="shared" si="41"/>
        <v>3.5571065984236219E-2</v>
      </c>
      <c r="G161">
        <v>1515</v>
      </c>
      <c r="H161" s="8">
        <f t="shared" si="51"/>
        <v>622.10467761839482</v>
      </c>
      <c r="I161" s="9">
        <f t="shared" si="43"/>
        <v>3.2148930428502899E-2</v>
      </c>
      <c r="J161">
        <v>1500</v>
      </c>
      <c r="K161" s="8">
        <f t="shared" si="50"/>
        <v>655.64818362693552</v>
      </c>
      <c r="L161" s="9">
        <f t="shared" si="44"/>
        <v>3.0504164427579684E-2</v>
      </c>
      <c r="M161" s="8">
        <f t="shared" si="52"/>
        <v>681.8090354566408</v>
      </c>
      <c r="N161" s="9">
        <f t="shared" si="45"/>
        <v>2.9333726835410773E-2</v>
      </c>
      <c r="O161" s="8">
        <f t="shared" si="53"/>
        <v>700.48127161510718</v>
      </c>
      <c r="P161" s="9">
        <f t="shared" si="46"/>
        <v>2.8551798328434658E-2</v>
      </c>
      <c r="Q161" s="8">
        <f t="shared" si="54"/>
        <v>714.51451419418493</v>
      </c>
      <c r="R161" s="9">
        <f t="shared" si="47"/>
        <v>2.7991033915602957E-2</v>
      </c>
      <c r="S161" s="8">
        <f t="shared" si="55"/>
        <v>721.95362329609645</v>
      </c>
      <c r="T161" s="9">
        <f t="shared" si="48"/>
        <v>2.7702610465045557E-2</v>
      </c>
    </row>
    <row r="162" spans="1:20" x14ac:dyDescent="0.45">
      <c r="A162">
        <v>1600</v>
      </c>
      <c r="B162" s="8">
        <f t="shared" si="38"/>
        <v>456.40096390211073</v>
      </c>
      <c r="C162" s="9">
        <f t="shared" si="39"/>
        <v>4.3821116916592705E-2</v>
      </c>
      <c r="D162">
        <v>1575</v>
      </c>
      <c r="E162" s="8">
        <f t="shared" si="49"/>
        <v>575.83157635910584</v>
      </c>
      <c r="F162" s="9">
        <f t="shared" si="41"/>
        <v>3.4732378044387412E-2</v>
      </c>
      <c r="G162">
        <v>1565</v>
      </c>
      <c r="H162" s="8">
        <f t="shared" si="51"/>
        <v>639.58499357920891</v>
      </c>
      <c r="I162" s="9">
        <f t="shared" si="43"/>
        <v>3.127027713404773E-2</v>
      </c>
      <c r="J162">
        <v>1550</v>
      </c>
      <c r="K162" s="8">
        <f t="shared" si="50"/>
        <v>676.31391128928715</v>
      </c>
      <c r="L162" s="9">
        <f t="shared" si="44"/>
        <v>2.9572066559851052E-2</v>
      </c>
      <c r="M162" s="8">
        <f t="shared" si="52"/>
        <v>704.75058855739996</v>
      </c>
      <c r="N162" s="9">
        <f t="shared" si="45"/>
        <v>2.8378834050978668E-2</v>
      </c>
      <c r="O162" s="8">
        <f t="shared" si="53"/>
        <v>725.27739213786447</v>
      </c>
      <c r="P162" s="9">
        <f t="shared" si="46"/>
        <v>2.7575656179006192E-2</v>
      </c>
      <c r="Q162" s="8">
        <f t="shared" si="54"/>
        <v>740.85777917737335</v>
      </c>
      <c r="R162" s="9">
        <f t="shared" si="47"/>
        <v>2.6995734622922381E-2</v>
      </c>
      <c r="S162" s="8">
        <f t="shared" si="55"/>
        <v>749.48093766207876</v>
      </c>
      <c r="T162" s="9">
        <f t="shared" si="48"/>
        <v>2.6685134998079795E-2</v>
      </c>
    </row>
    <row r="163" spans="1:20" x14ac:dyDescent="0.45">
      <c r="A163">
        <v>1650</v>
      </c>
      <c r="B163" s="8">
        <f t="shared" si="38"/>
        <v>461.99418426609685</v>
      </c>
      <c r="C163" s="9">
        <f t="shared" si="39"/>
        <v>4.329058823926777E-2</v>
      </c>
      <c r="D163">
        <v>1625</v>
      </c>
      <c r="E163" s="8">
        <f t="shared" si="49"/>
        <v>588.43756857020628</v>
      </c>
      <c r="F163" s="9">
        <f t="shared" si="41"/>
        <v>3.3988312555563498E-2</v>
      </c>
      <c r="G163">
        <v>1615</v>
      </c>
      <c r="H163" s="8">
        <f t="shared" si="51"/>
        <v>655.984773192749</v>
      </c>
      <c r="I163" s="9">
        <f t="shared" si="43"/>
        <v>3.0488512565097863E-2</v>
      </c>
      <c r="J163">
        <v>1600</v>
      </c>
      <c r="K163" s="8">
        <f t="shared" si="50"/>
        <v>695.90298010120898</v>
      </c>
      <c r="L163" s="9">
        <f t="shared" si="44"/>
        <v>2.8739638386217702E-2</v>
      </c>
      <c r="M163" s="8">
        <f t="shared" si="52"/>
        <v>726.67507573946932</v>
      </c>
      <c r="N163" s="9">
        <f t="shared" si="45"/>
        <v>2.752261728482688E-2</v>
      </c>
      <c r="O163" s="8">
        <f t="shared" si="53"/>
        <v>749.14074389055088</v>
      </c>
      <c r="P163" s="9">
        <f t="shared" si="46"/>
        <v>2.6697253037036777E-2</v>
      </c>
      <c r="Q163" s="8">
        <f t="shared" si="54"/>
        <v>766.36071600373805</v>
      </c>
      <c r="R163" s="9">
        <f t="shared" si="47"/>
        <v>2.6097371097375571E-2</v>
      </c>
      <c r="S163" s="8">
        <f t="shared" si="55"/>
        <v>776.26449163600375</v>
      </c>
      <c r="T163" s="9">
        <f t="shared" si="48"/>
        <v>2.5764414340077983E-2</v>
      </c>
    </row>
    <row r="164" spans="1:20" x14ac:dyDescent="0.45">
      <c r="A164">
        <v>1700</v>
      </c>
      <c r="B164" s="8">
        <f t="shared" si="38"/>
        <v>466.89059757221469</v>
      </c>
      <c r="C164" s="9">
        <f t="shared" si="39"/>
        <v>4.2836587637442344E-2</v>
      </c>
      <c r="D164">
        <v>1675</v>
      </c>
      <c r="E164" s="8">
        <f t="shared" si="49"/>
        <v>600.09377399971083</v>
      </c>
      <c r="F164" s="9">
        <f t="shared" si="41"/>
        <v>3.3328124480774296E-2</v>
      </c>
      <c r="G164">
        <v>1665</v>
      </c>
      <c r="H164" s="8">
        <f t="shared" si="51"/>
        <v>671.30702867981142</v>
      </c>
      <c r="I164" s="9">
        <f t="shared" si="43"/>
        <v>2.9792627137141533E-2</v>
      </c>
      <c r="J164">
        <v>1650</v>
      </c>
      <c r="K164" s="8">
        <f t="shared" si="50"/>
        <v>714.39899889988988</v>
      </c>
      <c r="L164" s="9">
        <f t="shared" si="44"/>
        <v>2.7995559947309834E-2</v>
      </c>
      <c r="M164" s="8">
        <f t="shared" si="52"/>
        <v>747.55289882143404</v>
      </c>
      <c r="N164" s="9">
        <f t="shared" si="45"/>
        <v>2.6753959527855895E-2</v>
      </c>
      <c r="O164" s="8">
        <f t="shared" si="53"/>
        <v>772.03207301276109</v>
      </c>
      <c r="P164" s="9">
        <f t="shared" si="46"/>
        <v>2.5905659491518841E-2</v>
      </c>
      <c r="Q164" s="8">
        <f t="shared" si="54"/>
        <v>790.97733507354076</v>
      </c>
      <c r="R164" s="9">
        <f t="shared" si="47"/>
        <v>2.5285174572215154E-2</v>
      </c>
      <c r="S164" s="8">
        <f t="shared" si="55"/>
        <v>802.25398087886572</v>
      </c>
      <c r="T164" s="9">
        <f t="shared" si="48"/>
        <v>2.4929760994255319E-2</v>
      </c>
    </row>
    <row r="165" spans="1:20" x14ac:dyDescent="0.45">
      <c r="A165">
        <v>1750</v>
      </c>
      <c r="B165" s="8">
        <f t="shared" si="38"/>
        <v>471.15171871876379</v>
      </c>
      <c r="C165" s="9">
        <f t="shared" si="39"/>
        <v>4.2449171265653909E-2</v>
      </c>
      <c r="D165">
        <v>1725</v>
      </c>
      <c r="E165" s="8">
        <f t="shared" si="49"/>
        <v>610.82786960874137</v>
      </c>
      <c r="F165" s="9">
        <f t="shared" si="41"/>
        <v>3.2742448396813929E-2</v>
      </c>
      <c r="G165">
        <v>1715</v>
      </c>
      <c r="H165" s="8">
        <f t="shared" si="51"/>
        <v>685.56405056537847</v>
      </c>
      <c r="I165" s="9">
        <f t="shared" si="43"/>
        <v>2.9173058277350134E-2</v>
      </c>
      <c r="J165">
        <v>1700</v>
      </c>
      <c r="K165" s="8">
        <f t="shared" si="50"/>
        <v>731.79583605598532</v>
      </c>
      <c r="L165" s="9">
        <f t="shared" si="44"/>
        <v>2.7330027057532916E-2</v>
      </c>
      <c r="M165" s="8">
        <f t="shared" si="52"/>
        <v>767.36436261146116</v>
      </c>
      <c r="N165" s="9">
        <f t="shared" si="45"/>
        <v>2.6063237979852057E-2</v>
      </c>
      <c r="O165" s="8">
        <f t="shared" si="53"/>
        <v>793.9212293868178</v>
      </c>
      <c r="P165" s="9">
        <f t="shared" si="46"/>
        <v>2.5191416049482551E-2</v>
      </c>
      <c r="Q165" s="8">
        <f t="shared" si="54"/>
        <v>814.66982954161256</v>
      </c>
      <c r="R165" s="9">
        <f t="shared" si="47"/>
        <v>2.4549822854313053E-2</v>
      </c>
      <c r="S165" s="8">
        <f t="shared" si="55"/>
        <v>827.40634739749351</v>
      </c>
      <c r="T165" s="9">
        <f t="shared" si="48"/>
        <v>2.4171919955542496E-2</v>
      </c>
    </row>
    <row r="166" spans="1:20" x14ac:dyDescent="0.45">
      <c r="A166">
        <v>1800</v>
      </c>
      <c r="B166" s="8">
        <f t="shared" si="38"/>
        <v>474.83827632051054</v>
      </c>
      <c r="C166" s="9">
        <f t="shared" si="39"/>
        <v>4.2119603657436035E-2</v>
      </c>
      <c r="D166">
        <v>1775</v>
      </c>
      <c r="E166" s="8">
        <f t="shared" si="49"/>
        <v>620.67309476043727</v>
      </c>
      <c r="F166" s="9">
        <f t="shared" si="41"/>
        <v>3.2223081955436543E-2</v>
      </c>
      <c r="G166">
        <v>1765</v>
      </c>
      <c r="H166" s="8">
        <f t="shared" si="51"/>
        <v>698.77638498464694</v>
      </c>
      <c r="I166" s="9">
        <f t="shared" si="43"/>
        <v>2.8621459496573323E-2</v>
      </c>
      <c r="J166">
        <v>1750</v>
      </c>
      <c r="K166" s="8">
        <f t="shared" si="50"/>
        <v>748.09681676253183</v>
      </c>
      <c r="L166" s="9">
        <f t="shared" si="44"/>
        <v>2.6734507555522181E-2</v>
      </c>
      <c r="M166" s="8">
        <f t="shared" si="52"/>
        <v>786.09909880286716</v>
      </c>
      <c r="N166" s="9">
        <f t="shared" si="45"/>
        <v>2.5442084885299518E-2</v>
      </c>
      <c r="O166" s="8">
        <f t="shared" si="53"/>
        <v>814.78677484356274</v>
      </c>
      <c r="P166" s="9">
        <f t="shared" si="46"/>
        <v>2.4546299249690148E-2</v>
      </c>
      <c r="Q166" s="8">
        <f t="shared" si="54"/>
        <v>837.40831890429581</v>
      </c>
      <c r="R166" s="9">
        <f t="shared" si="47"/>
        <v>2.3883211509253856E-2</v>
      </c>
      <c r="S166" s="8">
        <f t="shared" si="55"/>
        <v>851.68561968372239</v>
      </c>
      <c r="T166" s="9">
        <f t="shared" si="48"/>
        <v>2.3482843361177213E-2</v>
      </c>
    </row>
    <row r="167" spans="1:20" x14ac:dyDescent="0.45">
      <c r="A167">
        <v>1850</v>
      </c>
      <c r="B167" s="8">
        <f t="shared" si="38"/>
        <v>478.00922570042837</v>
      </c>
      <c r="C167" s="9">
        <f t="shared" si="39"/>
        <v>4.1840196642008193E-2</v>
      </c>
      <c r="D167">
        <v>1825</v>
      </c>
      <c r="E167" s="8">
        <f t="shared" si="49"/>
        <v>629.66723515690671</v>
      </c>
      <c r="F167" s="9">
        <f t="shared" si="41"/>
        <v>3.1762808803313711E-2</v>
      </c>
      <c r="G167">
        <v>1815</v>
      </c>
      <c r="H167" s="8">
        <f t="shared" si="51"/>
        <v>710.97178640980292</v>
      </c>
      <c r="I167" s="9">
        <f t="shared" si="43"/>
        <v>2.8130511480622993E-2</v>
      </c>
      <c r="J167">
        <v>1800</v>
      </c>
      <c r="K167" s="8">
        <f t="shared" si="50"/>
        <v>763.31386026308178</v>
      </c>
      <c r="L167" s="9">
        <f t="shared" si="44"/>
        <v>2.6201541778773482E-2</v>
      </c>
      <c r="M167" s="8">
        <f t="shared" si="52"/>
        <v>803.75542148457419</v>
      </c>
      <c r="N167" s="9">
        <f t="shared" si="45"/>
        <v>2.4883191410465459E-2</v>
      </c>
      <c r="O167" s="8">
        <f t="shared" si="53"/>
        <v>834.6155258035219</v>
      </c>
      <c r="P167" s="9">
        <f t="shared" si="46"/>
        <v>2.3963129586817955E-2</v>
      </c>
      <c r="Q167" s="8">
        <f t="shared" si="54"/>
        <v>859.17053420891386</v>
      </c>
      <c r="R167" s="9">
        <f t="shared" si="47"/>
        <v>2.3278265726856092E-2</v>
      </c>
      <c r="S167" s="8">
        <f t="shared" si="55"/>
        <v>875.06270289576787</v>
      </c>
      <c r="T167" s="9">
        <f t="shared" si="48"/>
        <v>2.2855505021315344E-2</v>
      </c>
    </row>
    <row r="168" spans="1:20" x14ac:dyDescent="0.45">
      <c r="A168">
        <v>1900</v>
      </c>
      <c r="B168" s="8">
        <f t="shared" si="38"/>
        <v>480.72095856856299</v>
      </c>
      <c r="C168" s="9">
        <f t="shared" si="39"/>
        <v>4.1604177316407753E-2</v>
      </c>
      <c r="D168">
        <v>1875</v>
      </c>
      <c r="E168" s="8">
        <f t="shared" si="49"/>
        <v>637.85165046622876</v>
      </c>
      <c r="F168" s="9">
        <f t="shared" si="41"/>
        <v>3.1355253193091653E-2</v>
      </c>
      <c r="G168">
        <v>1865</v>
      </c>
      <c r="H168" s="8">
        <f t="shared" si="51"/>
        <v>722.18416684490171</v>
      </c>
      <c r="I168" s="9">
        <f t="shared" si="43"/>
        <v>2.7693766933961673E-2</v>
      </c>
      <c r="J168">
        <v>1850</v>
      </c>
      <c r="K168" s="8">
        <f t="shared" si="50"/>
        <v>777.46657638635156</v>
      </c>
      <c r="L168" s="9">
        <f t="shared" si="44"/>
        <v>2.5724578531670882E-2</v>
      </c>
      <c r="M168" s="8">
        <f t="shared" si="52"/>
        <v>820.33962914985284</v>
      </c>
      <c r="N168" s="9">
        <f t="shared" si="45"/>
        <v>2.4380146087452478E-2</v>
      </c>
      <c r="O168" s="8">
        <f t="shared" si="53"/>
        <v>853.40204110943841</v>
      </c>
      <c r="P168" s="9">
        <f t="shared" si="46"/>
        <v>2.3435613036499926E-2</v>
      </c>
      <c r="Q168" s="8">
        <f t="shared" si="54"/>
        <v>879.94145249758503</v>
      </c>
      <c r="R168" s="9">
        <f t="shared" si="47"/>
        <v>2.2728784901805601E-2</v>
      </c>
      <c r="S168" s="8">
        <f t="shared" si="55"/>
        <v>897.51512441718398</v>
      </c>
      <c r="T168" s="9">
        <f t="shared" si="48"/>
        <v>2.2283747043246011E-2</v>
      </c>
    </row>
    <row r="169" spans="1:20" x14ac:dyDescent="0.45">
      <c r="A169">
        <v>1950</v>
      </c>
      <c r="B169" s="8">
        <f t="shared" si="38"/>
        <v>483.02669950432681</v>
      </c>
      <c r="C169" s="9">
        <f t="shared" si="39"/>
        <v>4.140557865750203E-2</v>
      </c>
      <c r="D169">
        <v>1925</v>
      </c>
      <c r="E169" s="8">
        <f t="shared" si="49"/>
        <v>645.27035839202631</v>
      </c>
      <c r="F169" s="9">
        <f t="shared" si="41"/>
        <v>3.0994760165086087E-2</v>
      </c>
      <c r="G169">
        <v>1915</v>
      </c>
      <c r="H169" s="8">
        <f t="shared" si="51"/>
        <v>732.45256053929052</v>
      </c>
      <c r="I169" s="9">
        <f t="shared" si="43"/>
        <v>2.7305522674771442E-2</v>
      </c>
      <c r="J169">
        <v>1900</v>
      </c>
      <c r="K169" s="8">
        <f t="shared" si="50"/>
        <v>790.5813398236437</v>
      </c>
      <c r="L169" s="9">
        <f t="shared" si="44"/>
        <v>2.5297839694093251E-2</v>
      </c>
      <c r="M169" s="8">
        <f t="shared" si="52"/>
        <v>835.86526779518795</v>
      </c>
      <c r="N169" s="9">
        <f t="shared" si="45"/>
        <v>2.3927301169906486E-2</v>
      </c>
      <c r="O169" s="8">
        <f t="shared" si="53"/>
        <v>871.14806582749475</v>
      </c>
      <c r="P169" s="9">
        <f t="shared" si="46"/>
        <v>2.2958209728678215E-2</v>
      </c>
      <c r="Q169" s="8">
        <f t="shared" si="54"/>
        <v>899.71288824441592</v>
      </c>
      <c r="R169" s="9">
        <f t="shared" si="47"/>
        <v>2.2229313663634884E-2</v>
      </c>
      <c r="S169" s="8">
        <f t="shared" si="55"/>
        <v>919.0267403118047</v>
      </c>
      <c r="T169" s="9">
        <f t="shared" si="48"/>
        <v>2.1762152419215201E-2</v>
      </c>
    </row>
    <row r="170" spans="1:20" x14ac:dyDescent="0.45">
      <c r="A170">
        <v>2000</v>
      </c>
      <c r="B170" s="8">
        <f t="shared" si="38"/>
        <v>484.97607500476704</v>
      </c>
      <c r="C170" s="9">
        <f t="shared" si="39"/>
        <v>4.123914772456231E-2</v>
      </c>
      <c r="D170">
        <v>1975</v>
      </c>
      <c r="E170" s="8">
        <f t="shared" si="49"/>
        <v>651.96918528788785</v>
      </c>
      <c r="F170" s="9">
        <f t="shared" si="41"/>
        <v>3.0676296443625118E-2</v>
      </c>
      <c r="G170">
        <v>1965</v>
      </c>
      <c r="H170" s="8">
        <f t="shared" si="51"/>
        <v>741.82012102001693</v>
      </c>
      <c r="I170" s="9">
        <f t="shared" si="43"/>
        <v>2.6960713835180981E-2</v>
      </c>
      <c r="J170">
        <v>1950</v>
      </c>
      <c r="K170" s="8">
        <f t="shared" si="50"/>
        <v>802.69035933525458</v>
      </c>
      <c r="L170" s="9">
        <f t="shared" si="44"/>
        <v>2.4916208058812287E-2</v>
      </c>
      <c r="M170" s="8">
        <f t="shared" si="52"/>
        <v>850.35236914944403</v>
      </c>
      <c r="N170" s="9">
        <f t="shared" si="45"/>
        <v>2.3519661643331208E-2</v>
      </c>
      <c r="O170" s="8">
        <f t="shared" si="53"/>
        <v>887.86194162851939</v>
      </c>
      <c r="P170" s="9">
        <f t="shared" si="46"/>
        <v>2.2526024669236224E-2</v>
      </c>
      <c r="Q170" s="8">
        <f t="shared" si="54"/>
        <v>918.4830495630132</v>
      </c>
      <c r="R170" s="9">
        <f t="shared" si="47"/>
        <v>2.177503439994391E-2</v>
      </c>
      <c r="S170" s="8">
        <f t="shared" si="55"/>
        <v>939.58740828794612</v>
      </c>
      <c r="T170" s="9">
        <f t="shared" si="48"/>
        <v>2.1285938725427018E-2</v>
      </c>
    </row>
    <row r="171" spans="1:20" x14ac:dyDescent="0.45">
      <c r="A171">
        <v>2050</v>
      </c>
      <c r="B171" s="8">
        <f t="shared" si="38"/>
        <v>486.61483774018456</v>
      </c>
      <c r="C171" s="9">
        <f t="shared" si="39"/>
        <v>4.110026749878614E-2</v>
      </c>
      <c r="D171">
        <v>2025</v>
      </c>
      <c r="E171" s="8">
        <f t="shared" si="49"/>
        <v>657.99499083240096</v>
      </c>
      <c r="F171" s="9">
        <f t="shared" si="41"/>
        <v>3.0395368169442851E-2</v>
      </c>
      <c r="G171">
        <v>2015</v>
      </c>
      <c r="H171" s="8">
        <f t="shared" si="51"/>
        <v>750.33316482601344</v>
      </c>
      <c r="I171" s="9">
        <f t="shared" si="43"/>
        <v>2.6654826066015064E-2</v>
      </c>
      <c r="J171">
        <v>2000</v>
      </c>
      <c r="K171" s="8">
        <f t="shared" si="50"/>
        <v>813.83075756234734</v>
      </c>
      <c r="L171" s="9">
        <f t="shared" si="44"/>
        <v>2.4575134097789129E-2</v>
      </c>
      <c r="M171" s="8">
        <f t="shared" si="52"/>
        <v>863.82667729541481</v>
      </c>
      <c r="N171" s="9">
        <f t="shared" si="45"/>
        <v>2.315279271371741E-2</v>
      </c>
      <c r="O171" s="8">
        <f t="shared" si="53"/>
        <v>903.5579940248889</v>
      </c>
      <c r="P171" s="9">
        <f t="shared" si="46"/>
        <v>2.2134716456782399E-2</v>
      </c>
      <c r="Q171" s="8">
        <f t="shared" si="54"/>
        <v>936.25606685909884</v>
      </c>
      <c r="R171" s="9">
        <f t="shared" si="47"/>
        <v>2.136167733160322E-2</v>
      </c>
      <c r="S171" s="8">
        <f t="shared" si="55"/>
        <v>959.19263279679535</v>
      </c>
      <c r="T171" s="9">
        <f t="shared" si="48"/>
        <v>2.0850869070672892E-2</v>
      </c>
    </row>
    <row r="172" spans="1:20" x14ac:dyDescent="0.45">
      <c r="A172">
        <v>2100</v>
      </c>
      <c r="B172" s="8">
        <f t="shared" si="38"/>
        <v>487.98472669283444</v>
      </c>
      <c r="C172" s="9">
        <f t="shared" si="39"/>
        <v>4.0984889292629736E-2</v>
      </c>
      <c r="D172">
        <v>2075</v>
      </c>
      <c r="E172" s="8">
        <f t="shared" si="49"/>
        <v>663.39497182034518</v>
      </c>
      <c r="F172" s="9">
        <f t="shared" si="41"/>
        <v>3.0147952350498407E-2</v>
      </c>
      <c r="G172">
        <v>2065</v>
      </c>
      <c r="H172" s="8">
        <f t="shared" si="51"/>
        <v>758.04027382325251</v>
      </c>
      <c r="I172" s="9">
        <f t="shared" si="43"/>
        <v>2.6383822457252813E-2</v>
      </c>
      <c r="J172">
        <v>2050</v>
      </c>
      <c r="K172" s="8">
        <f t="shared" si="50"/>
        <v>824.04367541233091</v>
      </c>
      <c r="L172" s="9">
        <f t="shared" si="44"/>
        <v>2.4270558220099801E-2</v>
      </c>
      <c r="M172" s="8">
        <f t="shared" si="52"/>
        <v>876.31887597747493</v>
      </c>
      <c r="N172" s="9">
        <f t="shared" si="45"/>
        <v>2.2822742438009615E-2</v>
      </c>
      <c r="O172" s="8">
        <f t="shared" si="53"/>
        <v>918.255906253533</v>
      </c>
      <c r="P172" s="9">
        <f t="shared" si="46"/>
        <v>2.1780420756126281E-2</v>
      </c>
      <c r="Q172" s="8">
        <f t="shared" si="54"/>
        <v>953.04150139154729</v>
      </c>
      <c r="R172" s="9">
        <f t="shared" si="47"/>
        <v>2.0985444989329177E-2</v>
      </c>
      <c r="S172" s="8">
        <f t="shared" si="55"/>
        <v>977.84318782416176</v>
      </c>
      <c r="T172" s="9">
        <f t="shared" si="48"/>
        <v>2.045317720574687E-2</v>
      </c>
    </row>
    <row r="173" spans="1:20" x14ac:dyDescent="0.45">
      <c r="A173">
        <v>2150</v>
      </c>
      <c r="B173" s="8">
        <f t="shared" si="38"/>
        <v>489.12344292774941</v>
      </c>
      <c r="C173" s="9">
        <f t="shared" si="39"/>
        <v>4.0889473381782455E-2</v>
      </c>
      <c r="D173">
        <v>2125</v>
      </c>
      <c r="E173" s="8">
        <f t="shared" si="49"/>
        <v>668.21604784282249</v>
      </c>
      <c r="F173" s="9">
        <f t="shared" si="41"/>
        <v>2.9930439510642212E-2</v>
      </c>
      <c r="G173">
        <v>2115</v>
      </c>
      <c r="H173" s="8">
        <f t="shared" si="51"/>
        <v>764.99146546634665</v>
      </c>
      <c r="I173" s="9">
        <f t="shared" si="43"/>
        <v>2.6144082519675947E-2</v>
      </c>
      <c r="J173">
        <v>2100</v>
      </c>
      <c r="K173" s="8">
        <f t="shared" si="50"/>
        <v>833.37341313950822</v>
      </c>
      <c r="L173" s="9">
        <f t="shared" si="44"/>
        <v>2.3998845757096363E-2</v>
      </c>
      <c r="M173" s="8">
        <f t="shared" si="52"/>
        <v>887.86382776830169</v>
      </c>
      <c r="N173" s="9">
        <f t="shared" si="45"/>
        <v>2.25259768159169E-2</v>
      </c>
      <c r="O173" s="8">
        <f t="shared" si="53"/>
        <v>931.98008898206058</v>
      </c>
      <c r="P173" s="9">
        <f t="shared" si="46"/>
        <v>2.1459685927244069E-2</v>
      </c>
      <c r="Q173" s="8">
        <f t="shared" si="54"/>
        <v>968.85384089645697</v>
      </c>
      <c r="R173" s="9">
        <f t="shared" si="47"/>
        <v>2.064294856022296E-2</v>
      </c>
      <c r="S173" s="8">
        <f t="shared" si="55"/>
        <v>995.54472279839285</v>
      </c>
      <c r="T173" s="9">
        <f t="shared" si="48"/>
        <v>2.0089504310546364E-2</v>
      </c>
    </row>
    <row r="174" spans="1:20" x14ac:dyDescent="0.45">
      <c r="A174">
        <v>2200</v>
      </c>
      <c r="B174" s="8">
        <f t="shared" si="38"/>
        <v>490.06472071353124</v>
      </c>
      <c r="C174" s="9">
        <f t="shared" si="39"/>
        <v>4.0810936096114248E-2</v>
      </c>
      <c r="D174">
        <v>2175</v>
      </c>
      <c r="E174" s="8">
        <f t="shared" si="49"/>
        <v>672.50432956351233</v>
      </c>
      <c r="F174" s="9">
        <f t="shared" si="41"/>
        <v>2.9739585487845055E-2</v>
      </c>
      <c r="G174">
        <v>2165</v>
      </c>
      <c r="H174" s="8">
        <f t="shared" si="51"/>
        <v>771.23743791601373</v>
      </c>
      <c r="I174" s="9">
        <f t="shared" si="43"/>
        <v>2.5932351072119456E-2</v>
      </c>
      <c r="J174">
        <v>2150</v>
      </c>
      <c r="K174" s="8">
        <f t="shared" si="50"/>
        <v>841.86661831722472</v>
      </c>
      <c r="L174" s="9">
        <f t="shared" si="44"/>
        <v>2.3756732438182715E-2</v>
      </c>
      <c r="M174" s="8">
        <f t="shared" si="52"/>
        <v>898.4998350325626</v>
      </c>
      <c r="N174" s="9">
        <f t="shared" si="45"/>
        <v>2.2259325177589131E-2</v>
      </c>
      <c r="O174" s="8">
        <f t="shared" si="53"/>
        <v>944.75905429605461</v>
      </c>
      <c r="P174" s="9">
        <f t="shared" si="46"/>
        <v>2.1169418709516486E-2</v>
      </c>
      <c r="Q174" s="8">
        <f t="shared" si="54"/>
        <v>983.71198903578772</v>
      </c>
      <c r="R174" s="9">
        <f t="shared" si="47"/>
        <v>2.0331154060248414E-2</v>
      </c>
      <c r="S174" s="8">
        <f t="shared" si="55"/>
        <v>1012.3073568375554</v>
      </c>
      <c r="T174" s="9">
        <f t="shared" si="48"/>
        <v>1.9756845453025185E-2</v>
      </c>
    </row>
    <row r="175" spans="1:20" x14ac:dyDescent="0.45">
      <c r="A175">
        <v>2250</v>
      </c>
      <c r="B175" s="8">
        <f t="shared" si="38"/>
        <v>490.83847441664494</v>
      </c>
      <c r="C175" s="9">
        <f t="shared" si="39"/>
        <v>4.0746602074684009E-2</v>
      </c>
      <c r="D175">
        <v>2225</v>
      </c>
      <c r="E175" s="8">
        <f t="shared" si="49"/>
        <v>676.30466847795719</v>
      </c>
      <c r="F175" s="9">
        <f t="shared" si="41"/>
        <v>2.9572470710590489E-2</v>
      </c>
      <c r="G175">
        <v>2215</v>
      </c>
      <c r="H175" s="8">
        <f t="shared" si="51"/>
        <v>776.82889458223133</v>
      </c>
      <c r="I175" s="9">
        <f t="shared" si="43"/>
        <v>2.574569527406128E-2</v>
      </c>
      <c r="J175">
        <v>2200</v>
      </c>
      <c r="K175" s="8">
        <f t="shared" si="50"/>
        <v>849.57152894801914</v>
      </c>
      <c r="L175" s="9">
        <f t="shared" si="44"/>
        <v>2.354127853691728E-2</v>
      </c>
      <c r="M175" s="8">
        <f t="shared" si="52"/>
        <v>908.26793131355362</v>
      </c>
      <c r="N175" s="9">
        <f t="shared" si="45"/>
        <v>2.2019934108072754E-2</v>
      </c>
      <c r="O175" s="8">
        <f t="shared" si="53"/>
        <v>956.62480162388113</v>
      </c>
      <c r="P175" s="9">
        <f t="shared" si="46"/>
        <v>2.090683825680641E-2</v>
      </c>
      <c r="Q175" s="8">
        <f t="shared" si="54"/>
        <v>997.63875496812648</v>
      </c>
      <c r="R175" s="9">
        <f t="shared" si="47"/>
        <v>2.0047336674124071E-2</v>
      </c>
      <c r="S175" s="8">
        <f t="shared" si="55"/>
        <v>1028.1452663038717</v>
      </c>
      <c r="T175" s="9">
        <f t="shared" si="48"/>
        <v>1.9452504092052042E-2</v>
      </c>
    </row>
    <row r="176" spans="1:20" x14ac:dyDescent="0.45">
      <c r="A176">
        <v>2300</v>
      </c>
      <c r="B176" s="8">
        <f t="shared" si="38"/>
        <v>491.47100287215289</v>
      </c>
      <c r="C176" s="9">
        <f t="shared" si="39"/>
        <v>4.069416076049278E-2</v>
      </c>
      <c r="D176">
        <v>2275</v>
      </c>
      <c r="E176" s="8">
        <f t="shared" si="49"/>
        <v>679.66028548516499</v>
      </c>
      <c r="F176" s="9">
        <f t="shared" si="41"/>
        <v>2.9426465584528466E-2</v>
      </c>
      <c r="G176">
        <v>2265</v>
      </c>
      <c r="H176" s="8">
        <f t="shared" si="51"/>
        <v>781.81595048833117</v>
      </c>
      <c r="I176" s="9">
        <f t="shared" si="43"/>
        <v>2.5581468359027176E-2</v>
      </c>
      <c r="J176">
        <v>2250</v>
      </c>
      <c r="K176" s="8">
        <f t="shared" si="50"/>
        <v>856.53727803443621</v>
      </c>
      <c r="L176" s="9">
        <f t="shared" si="44"/>
        <v>2.3349830197578299E-2</v>
      </c>
      <c r="M176" s="8">
        <f t="shared" si="52"/>
        <v>917.21121041581682</v>
      </c>
      <c r="N176" s="9">
        <f t="shared" si="45"/>
        <v>2.1805228471785707E-2</v>
      </c>
      <c r="O176" s="8">
        <f t="shared" si="53"/>
        <v>967.61222239355152</v>
      </c>
      <c r="P176" s="9">
        <f t="shared" si="46"/>
        <v>2.0669437133117891E-2</v>
      </c>
      <c r="Q176" s="8">
        <f t="shared" si="54"/>
        <v>1010.660348817961</v>
      </c>
      <c r="R176" s="9">
        <f t="shared" si="47"/>
        <v>1.9789041910461234E-2</v>
      </c>
      <c r="S176" s="8">
        <f t="shared" si="55"/>
        <v>1043.0762703309554</v>
      </c>
      <c r="T176" s="9">
        <f t="shared" si="48"/>
        <v>1.9174053296844962E-2</v>
      </c>
    </row>
    <row r="177" spans="1:20" x14ac:dyDescent="0.45">
      <c r="A177">
        <v>2350</v>
      </c>
      <c r="B177" s="8">
        <f t="shared" si="38"/>
        <v>491.98523462811664</v>
      </c>
      <c r="C177" s="9">
        <f t="shared" si="39"/>
        <v>4.0651626496713188E-2</v>
      </c>
      <c r="D177">
        <v>2325</v>
      </c>
      <c r="E177" s="8">
        <f t="shared" si="49"/>
        <v>682.61247431302604</v>
      </c>
      <c r="F177" s="9">
        <f t="shared" si="41"/>
        <v>2.9299200868146729E-2</v>
      </c>
      <c r="G177">
        <v>2315</v>
      </c>
      <c r="H177" s="8">
        <f t="shared" si="51"/>
        <v>786.24762087990325</v>
      </c>
      <c r="I177" s="9">
        <f t="shared" si="43"/>
        <v>2.5437278878653592E-2</v>
      </c>
      <c r="J177">
        <v>2300</v>
      </c>
      <c r="K177" s="8">
        <f t="shared" si="50"/>
        <v>862.81326407937263</v>
      </c>
      <c r="L177" s="9">
        <f t="shared" si="44"/>
        <v>2.3179986716291536E-2</v>
      </c>
      <c r="M177" s="8">
        <f t="shared" si="52"/>
        <v>925.3741990961945</v>
      </c>
      <c r="N177" s="9">
        <f t="shared" si="45"/>
        <v>2.1612878357246009E-2</v>
      </c>
      <c r="O177" s="8">
        <f t="shared" si="53"/>
        <v>977.75852931628629</v>
      </c>
      <c r="P177" s="9">
        <f t="shared" si="46"/>
        <v>2.0454948129151405E-2</v>
      </c>
      <c r="Q177" s="8">
        <f t="shared" si="54"/>
        <v>1022.8058882550878</v>
      </c>
      <c r="R177" s="9">
        <f t="shared" si="47"/>
        <v>1.955405246455914E-2</v>
      </c>
      <c r="S177" s="8">
        <f t="shared" si="55"/>
        <v>1057.1214186480029</v>
      </c>
      <c r="T177" s="9">
        <f t="shared" si="48"/>
        <v>1.8919302595891817E-2</v>
      </c>
    </row>
    <row r="178" spans="1:20" x14ac:dyDescent="0.45">
      <c r="A178">
        <v>2400</v>
      </c>
      <c r="B178" s="8">
        <f t="shared" si="38"/>
        <v>492.40099942258826</v>
      </c>
      <c r="C178" s="9">
        <f t="shared" si="39"/>
        <v>4.0617301799657002E-2</v>
      </c>
      <c r="D178">
        <v>2375</v>
      </c>
      <c r="E178" s="8">
        <f t="shared" si="49"/>
        <v>685.20037481937527</v>
      </c>
      <c r="F178" s="9">
        <f t="shared" si="41"/>
        <v>2.9188542118460125E-2</v>
      </c>
      <c r="G178">
        <v>2365</v>
      </c>
      <c r="H178" s="8">
        <f t="shared" si="51"/>
        <v>790.17139076179353</v>
      </c>
      <c r="I178" s="9">
        <f t="shared" si="43"/>
        <v>2.5310964474072228E-2</v>
      </c>
      <c r="J178">
        <v>2350</v>
      </c>
      <c r="K178" s="8">
        <f t="shared" si="50"/>
        <v>868.44859023863285</v>
      </c>
      <c r="L178" s="9">
        <f t="shared" si="44"/>
        <v>2.3029572763201087E-2</v>
      </c>
      <c r="M178" s="8">
        <f t="shared" si="52"/>
        <v>932.80227793784945</v>
      </c>
      <c r="N178" s="9">
        <f t="shared" si="45"/>
        <v>2.1440770968327926E-2</v>
      </c>
      <c r="O178" s="8">
        <f t="shared" si="53"/>
        <v>987.10271527408236</v>
      </c>
      <c r="P178" s="9">
        <f t="shared" si="46"/>
        <v>2.0261315960869108E-2</v>
      </c>
      <c r="Q178" s="8">
        <f t="shared" si="54"/>
        <v>1034.1069208007627</v>
      </c>
      <c r="R178" s="9">
        <f t="shared" si="47"/>
        <v>1.9340359877403162E-2</v>
      </c>
      <c r="S178" s="8">
        <f t="shared" si="55"/>
        <v>1070.3045856529432</v>
      </c>
      <c r="T178" s="9">
        <f t="shared" si="48"/>
        <v>1.8686269561107156E-2</v>
      </c>
    </row>
    <row r="179" spans="1:20" x14ac:dyDescent="0.45">
      <c r="A179">
        <v>2450</v>
      </c>
      <c r="B179" s="8">
        <f t="shared" si="38"/>
        <v>492.73531335021119</v>
      </c>
      <c r="C179" s="9">
        <f t="shared" si="39"/>
        <v>4.0589743535968198E-2</v>
      </c>
      <c r="D179">
        <v>2425</v>
      </c>
      <c r="E179" s="8">
        <f t="shared" si="49"/>
        <v>687.4608104295055</v>
      </c>
      <c r="F179" s="9">
        <f t="shared" si="41"/>
        <v>2.909256745487002E-2</v>
      </c>
      <c r="G179">
        <v>2415</v>
      </c>
      <c r="H179" s="8">
        <f t="shared" si="51"/>
        <v>793.63286255418507</v>
      </c>
      <c r="I179" s="9">
        <f t="shared" si="43"/>
        <v>2.5200569361043194E-2</v>
      </c>
      <c r="J179">
        <v>2400</v>
      </c>
      <c r="K179" s="8">
        <f t="shared" si="50"/>
        <v>873.4915732402942</v>
      </c>
      <c r="L179" s="9">
        <f t="shared" si="44"/>
        <v>2.289661470437343E-2</v>
      </c>
      <c r="M179" s="8">
        <f t="shared" si="52"/>
        <v>939.54115369325677</v>
      </c>
      <c r="N179" s="9">
        <f t="shared" si="45"/>
        <v>2.1286986654476699E-2</v>
      </c>
      <c r="O179" s="8">
        <f t="shared" si="53"/>
        <v>995.68504587308792</v>
      </c>
      <c r="P179" s="9">
        <f t="shared" si="46"/>
        <v>2.0086673072871722E-2</v>
      </c>
      <c r="Q179" s="8">
        <f t="shared" si="54"/>
        <v>1044.5969658645524</v>
      </c>
      <c r="R179" s="9">
        <f t="shared" si="47"/>
        <v>1.9146140237394964E-2</v>
      </c>
      <c r="S179" s="8">
        <f t="shared" si="55"/>
        <v>1082.6520742917894</v>
      </c>
      <c r="T179" s="9">
        <f t="shared" si="48"/>
        <v>1.8473155388431584E-2</v>
      </c>
    </row>
    <row r="180" spans="1:20" x14ac:dyDescent="0.45">
      <c r="A180">
        <v>2500</v>
      </c>
      <c r="B180" s="8">
        <f t="shared" si="38"/>
        <v>493.00266729862432</v>
      </c>
      <c r="C180" s="9">
        <f t="shared" si="39"/>
        <v>4.0567731833153528E-2</v>
      </c>
      <c r="D180">
        <v>2475</v>
      </c>
      <c r="E180" s="8">
        <f t="shared" si="49"/>
        <v>689.4281834527693</v>
      </c>
      <c r="F180" s="9">
        <f t="shared" si="41"/>
        <v>2.9009548028391764E-2</v>
      </c>
      <c r="G180">
        <v>2465</v>
      </c>
      <c r="H180" s="8">
        <f t="shared" si="51"/>
        <v>796.67547782278996</v>
      </c>
      <c r="I180" s="9">
        <f t="shared" si="43"/>
        <v>2.5104324855909195E-2</v>
      </c>
      <c r="J180">
        <v>2450</v>
      </c>
      <c r="K180" s="8">
        <f t="shared" si="50"/>
        <v>877.98932173889148</v>
      </c>
      <c r="L180" s="9">
        <f t="shared" si="44"/>
        <v>2.277932032292743E-2</v>
      </c>
      <c r="M180" s="8">
        <f t="shared" si="52"/>
        <v>945.63638516583865</v>
      </c>
      <c r="N180" s="9">
        <f t="shared" si="45"/>
        <v>2.1149778407154405E-2</v>
      </c>
      <c r="O180" s="8">
        <f t="shared" si="53"/>
        <v>1003.5465888282286</v>
      </c>
      <c r="P180" s="9">
        <f t="shared" si="46"/>
        <v>1.9929318900234225E-2</v>
      </c>
      <c r="Q180" s="8">
        <f t="shared" si="54"/>
        <v>1054.3110798976209</v>
      </c>
      <c r="R180" s="9">
        <f t="shared" si="47"/>
        <v>1.8969733299153135E-2</v>
      </c>
      <c r="S180" s="8">
        <f t="shared" si="55"/>
        <v>1094.1922328918542</v>
      </c>
      <c r="T180" s="9">
        <f t="shared" si="48"/>
        <v>1.827832386192484E-2</v>
      </c>
    </row>
    <row r="181" spans="1:20" x14ac:dyDescent="0.45">
      <c r="A181">
        <v>2550</v>
      </c>
      <c r="B181" s="8">
        <f t="shared" si="38"/>
        <v>493.2153102930227</v>
      </c>
      <c r="C181" s="9">
        <f t="shared" si="39"/>
        <v>4.0550241613784982E-2</v>
      </c>
      <c r="D181">
        <v>2525</v>
      </c>
      <c r="E181" s="8">
        <f t="shared" si="49"/>
        <v>691.13442172485463</v>
      </c>
      <c r="F181" s="9">
        <f t="shared" si="41"/>
        <v>2.8937930699626097E-2</v>
      </c>
      <c r="G181">
        <v>2515</v>
      </c>
      <c r="H181" s="8">
        <f t="shared" si="51"/>
        <v>799.34030805804855</v>
      </c>
      <c r="I181" s="9">
        <f t="shared" si="43"/>
        <v>2.502063238696026E-2</v>
      </c>
      <c r="J181">
        <v>2500</v>
      </c>
      <c r="K181" s="8">
        <f t="shared" si="50"/>
        <v>881.98738250364693</v>
      </c>
      <c r="L181" s="9">
        <f t="shared" si="44"/>
        <v>2.2676061355012982E-2</v>
      </c>
      <c r="M181" s="8">
        <f t="shared" si="52"/>
        <v>951.13296357444074</v>
      </c>
      <c r="N181" s="9">
        <f t="shared" si="45"/>
        <v>2.1027554259961986E-2</v>
      </c>
      <c r="O181" s="8">
        <f t="shared" si="53"/>
        <v>1010.7287824825992</v>
      </c>
      <c r="P181" s="9">
        <f t="shared" si="46"/>
        <v>1.978770204888701E-2</v>
      </c>
      <c r="Q181" s="8">
        <f t="shared" si="54"/>
        <v>1063.2854474351589</v>
      </c>
      <c r="R181" s="9">
        <f t="shared" si="47"/>
        <v>1.8809624497583128E-2</v>
      </c>
      <c r="S181" s="8">
        <f t="shared" si="55"/>
        <v>1104.9550876795024</v>
      </c>
      <c r="T181" s="9">
        <f t="shared" si="48"/>
        <v>1.8100283190696613E-2</v>
      </c>
    </row>
    <row r="182" spans="1:20" x14ac:dyDescent="0.45">
      <c r="A182">
        <v>2600</v>
      </c>
      <c r="B182" s="8">
        <f t="shared" si="38"/>
        <v>493.38352131163282</v>
      </c>
      <c r="C182" s="9">
        <f t="shared" si="39"/>
        <v>4.0536416674053291E-2</v>
      </c>
      <c r="D182">
        <v>2575</v>
      </c>
      <c r="E182" s="8">
        <f t="shared" si="49"/>
        <v>692.60896992408914</v>
      </c>
      <c r="F182" s="9">
        <f t="shared" si="41"/>
        <v>2.8876322526103042E-2</v>
      </c>
      <c r="G182">
        <v>2565</v>
      </c>
      <c r="H182" s="8">
        <f t="shared" si="51"/>
        <v>801.66590874601741</v>
      </c>
      <c r="I182" s="9">
        <f t="shared" si="43"/>
        <v>2.4948048534687496E-2</v>
      </c>
      <c r="J182">
        <v>2550</v>
      </c>
      <c r="K182" s="8">
        <f t="shared" si="50"/>
        <v>885.52945175859782</v>
      </c>
      <c r="L182" s="9">
        <f t="shared" si="44"/>
        <v>2.2585358352883056E-2</v>
      </c>
      <c r="M182" s="8">
        <f t="shared" si="52"/>
        <v>956.07494732470536</v>
      </c>
      <c r="N182" s="9">
        <f t="shared" si="45"/>
        <v>2.0918862120552495E-2</v>
      </c>
      <c r="O182" s="8">
        <f t="shared" si="53"/>
        <v>1017.2730449506413</v>
      </c>
      <c r="P182" s="9">
        <f t="shared" si="46"/>
        <v>1.9660404941694305E-2</v>
      </c>
      <c r="Q182" s="8">
        <f t="shared" si="54"/>
        <v>1071.5570002028637</v>
      </c>
      <c r="R182" s="9">
        <f t="shared" si="47"/>
        <v>1.8664429420192918E-2</v>
      </c>
      <c r="S182" s="8">
        <f t="shared" si="55"/>
        <v>1114.971993295542</v>
      </c>
      <c r="T182" s="9">
        <f t="shared" si="48"/>
        <v>1.7937670291507193E-2</v>
      </c>
    </row>
    <row r="183" spans="1:20" x14ac:dyDescent="0.45">
      <c r="A183">
        <v>2650</v>
      </c>
      <c r="B183" s="8">
        <f t="shared" si="38"/>
        <v>493.5158648770277</v>
      </c>
      <c r="C183" s="9">
        <f t="shared" si="39"/>
        <v>4.0525546235445783E-2</v>
      </c>
      <c r="D183">
        <v>2625</v>
      </c>
      <c r="E183" s="8">
        <f t="shared" si="49"/>
        <v>693.87881898316778</v>
      </c>
      <c r="F183" s="9">
        <f t="shared" si="41"/>
        <v>2.8823476740951166E-2</v>
      </c>
      <c r="G183">
        <v>2615</v>
      </c>
      <c r="H183" s="8">
        <f t="shared" si="51"/>
        <v>803.68823047526462</v>
      </c>
      <c r="I183" s="9">
        <f t="shared" si="43"/>
        <v>2.4885271728034279E-2</v>
      </c>
      <c r="J183">
        <v>2600</v>
      </c>
      <c r="K183" s="8">
        <f t="shared" si="50"/>
        <v>888.65714810193651</v>
      </c>
      <c r="L183" s="9">
        <f t="shared" si="44"/>
        <v>2.2505867468367937E-2</v>
      </c>
      <c r="M183" s="8">
        <f t="shared" si="52"/>
        <v>960.50515020698629</v>
      </c>
      <c r="N183" s="9">
        <f t="shared" si="45"/>
        <v>2.0822376637637034E-2</v>
      </c>
      <c r="O183" s="8">
        <f t="shared" si="53"/>
        <v>1023.2204246178161</v>
      </c>
      <c r="P183" s="9">
        <f t="shared" si="46"/>
        <v>1.954613054901657E-2</v>
      </c>
      <c r="Q183" s="8">
        <f t="shared" si="54"/>
        <v>1079.1630658882864</v>
      </c>
      <c r="R183" s="9">
        <f t="shared" si="47"/>
        <v>1.8532880370157493E-2</v>
      </c>
      <c r="S183" s="8">
        <f t="shared" si="55"/>
        <v>1124.2753032095611</v>
      </c>
      <c r="T183" s="9">
        <f t="shared" si="48"/>
        <v>1.7789237158287081E-2</v>
      </c>
    </row>
    <row r="184" spans="1:20" x14ac:dyDescent="0.45">
      <c r="A184">
        <v>2700</v>
      </c>
      <c r="B184" s="8">
        <f t="shared" si="38"/>
        <v>493.61942725804994</v>
      </c>
      <c r="C184" s="9">
        <f t="shared" si="39"/>
        <v>4.0517043891679289E-2</v>
      </c>
      <c r="D184">
        <v>2675</v>
      </c>
      <c r="E184" s="8">
        <f t="shared" si="49"/>
        <v>694.96856723436724</v>
      </c>
      <c r="F184" s="9">
        <f t="shared" si="41"/>
        <v>2.8778279972560706E-2</v>
      </c>
      <c r="G184">
        <v>2665</v>
      </c>
      <c r="H184" s="8">
        <f t="shared" si="51"/>
        <v>805.44058054052834</v>
      </c>
      <c r="I184" s="9">
        <f t="shared" si="43"/>
        <v>2.4831130294649506E-2</v>
      </c>
      <c r="J184">
        <v>2650</v>
      </c>
      <c r="K184" s="8">
        <f t="shared" si="50"/>
        <v>891.40984273000936</v>
      </c>
      <c r="L184" s="9">
        <f t="shared" si="44"/>
        <v>2.2436368818576764E-2</v>
      </c>
      <c r="M184" s="8">
        <f t="shared" si="52"/>
        <v>964.46488125817541</v>
      </c>
      <c r="N184" s="9">
        <f t="shared" si="45"/>
        <v>2.0736887769214944E-2</v>
      </c>
      <c r="O184" s="8">
        <f t="shared" si="53"/>
        <v>1028.6112920396972</v>
      </c>
      <c r="P184" s="9">
        <f t="shared" si="46"/>
        <v>1.9443690881849798E-2</v>
      </c>
      <c r="Q184" s="8">
        <f t="shared" si="54"/>
        <v>1086.1410476349997</v>
      </c>
      <c r="R184" s="9">
        <f t="shared" si="47"/>
        <v>1.8413814709929872E-2</v>
      </c>
      <c r="S184" s="8">
        <f t="shared" si="55"/>
        <v>1132.8980615340527</v>
      </c>
      <c r="T184" s="9">
        <f t="shared" si="48"/>
        <v>1.7653839016123024E-2</v>
      </c>
    </row>
    <row r="185" spans="1:20" x14ac:dyDescent="0.45">
      <c r="A185">
        <v>2750</v>
      </c>
      <c r="B185" s="8">
        <f t="shared" si="38"/>
        <v>493.70003142040127</v>
      </c>
      <c r="C185" s="9">
        <f t="shared" si="39"/>
        <v>4.0510428857901702E-2</v>
      </c>
      <c r="D185">
        <v>2725</v>
      </c>
      <c r="E185" s="8">
        <f t="shared" si="49"/>
        <v>695.90050725897606</v>
      </c>
      <c r="F185" s="9">
        <f t="shared" si="41"/>
        <v>2.87397405108617E-2</v>
      </c>
      <c r="G185">
        <v>2715</v>
      </c>
      <c r="H185" s="8">
        <f t="shared" si="51"/>
        <v>806.95362841254189</v>
      </c>
      <c r="I185" s="9">
        <f t="shared" si="43"/>
        <v>2.4784571623210207E-2</v>
      </c>
      <c r="J185">
        <v>2700</v>
      </c>
      <c r="K185" s="8">
        <f t="shared" si="50"/>
        <v>893.82454217129828</v>
      </c>
      <c r="L185" s="9">
        <f t="shared" si="44"/>
        <v>2.2375756153904164E-2</v>
      </c>
      <c r="M185" s="8">
        <f t="shared" si="52"/>
        <v>967.99373386747266</v>
      </c>
      <c r="N185" s="9">
        <f t="shared" si="45"/>
        <v>2.0661290771060079E-2</v>
      </c>
      <c r="O185" s="8">
        <f t="shared" si="53"/>
        <v>1033.4850726662989</v>
      </c>
      <c r="P185" s="9">
        <f t="shared" si="46"/>
        <v>1.9351996975052375E-2</v>
      </c>
      <c r="Q185" s="8">
        <f t="shared" si="54"/>
        <v>1092.5281348118958</v>
      </c>
      <c r="R185" s="9">
        <f t="shared" si="47"/>
        <v>1.8306164722653541E-2</v>
      </c>
      <c r="S185" s="8">
        <f t="shared" si="55"/>
        <v>1140.8737173550437</v>
      </c>
      <c r="T185" s="9">
        <f t="shared" si="48"/>
        <v>1.7530424003777741E-2</v>
      </c>
    </row>
    <row r="186" spans="1:20" x14ac:dyDescent="0.45">
      <c r="A186">
        <v>2800</v>
      </c>
      <c r="B186" s="8">
        <f t="shared" ref="B186:B249" si="56">($Y$195 - $Z$195*EXP(-$AA$195*A186^$AB$195))*1.015</f>
        <v>493.76242993959897</v>
      </c>
      <c r="C186" s="9">
        <f t="shared" ref="C186:C249" si="57">20/B186</f>
        <v>4.050530941053284E-2</v>
      </c>
      <c r="D186">
        <v>2775</v>
      </c>
      <c r="E186" s="8">
        <f t="shared" si="49"/>
        <v>696.69473283356103</v>
      </c>
      <c r="F186" s="9">
        <f t="shared" si="41"/>
        <v>2.8706977471549162E-2</v>
      </c>
      <c r="G186">
        <v>2765</v>
      </c>
      <c r="H186" s="8">
        <f t="shared" si="51"/>
        <v>808.2554485192436</v>
      </c>
      <c r="I186" s="9">
        <f t="shared" si="43"/>
        <v>2.4744652246564872E-2</v>
      </c>
      <c r="J186">
        <v>2750</v>
      </c>
      <c r="K186" s="8">
        <f t="shared" si="50"/>
        <v>895.93581838637579</v>
      </c>
      <c r="L186" s="9">
        <f t="shared" si="44"/>
        <v>2.2323027598138645E-2</v>
      </c>
      <c r="M186" s="8">
        <f t="shared" si="52"/>
        <v>971.12942117317232</v>
      </c>
      <c r="N186" s="9">
        <f t="shared" si="45"/>
        <v>2.0594577369346931E-2</v>
      </c>
      <c r="O186" s="8">
        <f t="shared" si="53"/>
        <v>1037.8800192768927</v>
      </c>
      <c r="P186" s="9">
        <f t="shared" si="46"/>
        <v>1.9270050129623188E-2</v>
      </c>
      <c r="Q186" s="8">
        <f t="shared" si="54"/>
        <v>1098.3610451463414</v>
      </c>
      <c r="R186" s="9">
        <f t="shared" si="47"/>
        <v>1.8208948768148707E-2</v>
      </c>
      <c r="S186" s="8">
        <f t="shared" si="55"/>
        <v>1148.2358623323237</v>
      </c>
      <c r="T186" s="9">
        <f t="shared" si="48"/>
        <v>1.7418024167417598E-2</v>
      </c>
    </row>
    <row r="187" spans="1:20" x14ac:dyDescent="0.45">
      <c r="A187">
        <v>2850</v>
      </c>
      <c r="B187" s="8">
        <f t="shared" si="56"/>
        <v>493.81047594712197</v>
      </c>
      <c r="C187" s="9">
        <f t="shared" si="57"/>
        <v>4.0501368387619287E-2</v>
      </c>
      <c r="D187">
        <v>2825</v>
      </c>
      <c r="E187" s="8">
        <f t="shared" si="49"/>
        <v>697.36926085161804</v>
      </c>
      <c r="F187" s="9">
        <f t="shared" si="41"/>
        <v>2.8679210746364512E-2</v>
      </c>
      <c r="G187">
        <v>2815</v>
      </c>
      <c r="H187" s="8">
        <f t="shared" si="51"/>
        <v>809.37159400028258</v>
      </c>
      <c r="I187" s="9">
        <f t="shared" si="43"/>
        <v>2.4710528696900397E-2</v>
      </c>
      <c r="J187">
        <v>2800</v>
      </c>
      <c r="K187" s="8">
        <f t="shared" si="50"/>
        <v>897.77578089720305</v>
      </c>
      <c r="L187" s="9">
        <f t="shared" si="44"/>
        <v>2.2277277272965371E-2</v>
      </c>
      <c r="M187" s="8">
        <f t="shared" si="52"/>
        <v>973.90765438553353</v>
      </c>
      <c r="N187" s="9">
        <f t="shared" si="45"/>
        <v>2.0535827919556271E-2</v>
      </c>
      <c r="O187" s="8">
        <f t="shared" si="53"/>
        <v>1041.8330225484651</v>
      </c>
      <c r="P187" s="9">
        <f t="shared" si="46"/>
        <v>1.9196934217997126E-2</v>
      </c>
      <c r="Q187" s="8">
        <f t="shared" si="54"/>
        <v>1103.6757978919093</v>
      </c>
      <c r="R187" s="9">
        <f t="shared" si="47"/>
        <v>1.812126354333516E-2</v>
      </c>
      <c r="S187" s="8">
        <f t="shared" si="55"/>
        <v>1155.0179919827531</v>
      </c>
      <c r="T187" s="9">
        <f t="shared" si="48"/>
        <v>1.7315747580405348E-2</v>
      </c>
    </row>
    <row r="188" spans="1:20" x14ac:dyDescent="0.45">
      <c r="A188">
        <v>2900</v>
      </c>
      <c r="B188" s="8">
        <f t="shared" si="56"/>
        <v>493.84727283579218</v>
      </c>
      <c r="C188" s="9">
        <f t="shared" si="57"/>
        <v>4.0498350603730367E-2</v>
      </c>
      <c r="D188">
        <v>2875</v>
      </c>
      <c r="E188" s="8">
        <f t="shared" si="49"/>
        <v>697.94016362610807</v>
      </c>
      <c r="F188" s="9">
        <f t="shared" si="41"/>
        <v>2.8655751656547674E-2</v>
      </c>
      <c r="G188">
        <v>2865</v>
      </c>
      <c r="H188" s="8">
        <f t="shared" si="51"/>
        <v>810.32519542780574</v>
      </c>
      <c r="I188" s="9">
        <f t="shared" si="43"/>
        <v>2.4681449019292971E-2</v>
      </c>
      <c r="J188">
        <v>2850</v>
      </c>
      <c r="K188" s="8">
        <f t="shared" si="50"/>
        <v>899.37408555679008</v>
      </c>
      <c r="L188" s="9">
        <f t="shared" si="44"/>
        <v>2.223768765543014E-2</v>
      </c>
      <c r="M188" s="8">
        <f t="shared" si="52"/>
        <v>976.36206037381498</v>
      </c>
      <c r="N188" s="9">
        <f t="shared" si="45"/>
        <v>2.0484204386580423E-2</v>
      </c>
      <c r="O188" s="8">
        <f t="shared" si="53"/>
        <v>1045.3794577973379</v>
      </c>
      <c r="P188" s="9">
        <f t="shared" si="46"/>
        <v>1.9131808886067945E-2</v>
      </c>
      <c r="Q188" s="8">
        <f t="shared" si="54"/>
        <v>1108.5075173313264</v>
      </c>
      <c r="R188" s="9">
        <f t="shared" si="47"/>
        <v>1.8042277284820718E-2</v>
      </c>
      <c r="S188" s="8">
        <f t="shared" si="55"/>
        <v>1161.2532907473058</v>
      </c>
      <c r="T188" s="9">
        <f t="shared" si="48"/>
        <v>1.7222771430967763E-2</v>
      </c>
    </row>
    <row r="189" spans="1:20" x14ac:dyDescent="0.45">
      <c r="A189">
        <v>2950</v>
      </c>
      <c r="B189" s="8">
        <f t="shared" si="56"/>
        <v>493.87530392534359</v>
      </c>
      <c r="C189" s="9">
        <f t="shared" si="57"/>
        <v>4.0496052021712935E-2</v>
      </c>
      <c r="D189">
        <v>2925</v>
      </c>
      <c r="E189" s="8">
        <f t="shared" si="49"/>
        <v>698.42170752585866</v>
      </c>
      <c r="F189" s="9">
        <f t="shared" si="41"/>
        <v>2.8635994248875078E-2</v>
      </c>
      <c r="G189">
        <v>2915</v>
      </c>
      <c r="H189" s="8">
        <f t="shared" si="51"/>
        <v>811.13707890607407</v>
      </c>
      <c r="I189" s="9">
        <f t="shared" si="43"/>
        <v>2.4656744858677467E-2</v>
      </c>
      <c r="J189">
        <v>2900</v>
      </c>
      <c r="K189" s="8">
        <f t="shared" si="50"/>
        <v>900.7579746402514</v>
      </c>
      <c r="L189" s="9">
        <f t="shared" si="44"/>
        <v>2.2203522547760608E-2</v>
      </c>
      <c r="M189" s="8">
        <f t="shared" si="52"/>
        <v>978.52413466566622</v>
      </c>
      <c r="N189" s="9">
        <f t="shared" si="45"/>
        <v>2.0438944009115757E-2</v>
      </c>
      <c r="O189" s="8">
        <f t="shared" si="53"/>
        <v>1048.5530656266626</v>
      </c>
      <c r="P189" s="9">
        <f t="shared" si="46"/>
        <v>1.907390351107037E-2</v>
      </c>
      <c r="Q189" s="8">
        <f t="shared" si="54"/>
        <v>1112.8902655942716</v>
      </c>
      <c r="R189" s="9">
        <f t="shared" si="47"/>
        <v>1.7971223774987565E-2</v>
      </c>
      <c r="S189" s="8">
        <f t="shared" si="55"/>
        <v>1166.9744406584696</v>
      </c>
      <c r="T189" s="9">
        <f t="shared" si="48"/>
        <v>1.7138335942229316E-2</v>
      </c>
    </row>
    <row r="190" spans="1:20" x14ac:dyDescent="0.45">
      <c r="A190">
        <v>3000</v>
      </c>
      <c r="B190" s="8">
        <f t="shared" si="56"/>
        <v>493.89654360806338</v>
      </c>
      <c r="C190" s="9">
        <f t="shared" si="57"/>
        <v>4.0494310516720693E-2</v>
      </c>
      <c r="D190">
        <v>2975</v>
      </c>
      <c r="E190" s="8">
        <f t="shared" si="49"/>
        <v>698.82649444910317</v>
      </c>
      <c r="F190" s="9">
        <f t="shared" si="41"/>
        <v>2.86194071902874E-2</v>
      </c>
      <c r="G190">
        <v>2965</v>
      </c>
      <c r="H190" s="8">
        <f t="shared" si="51"/>
        <v>811.82589844602853</v>
      </c>
      <c r="I190" s="9">
        <f t="shared" si="43"/>
        <v>2.4635824058191994E-2</v>
      </c>
      <c r="J190">
        <v>2950</v>
      </c>
      <c r="K190" s="8">
        <f t="shared" si="50"/>
        <v>901.95234311187278</v>
      </c>
      <c r="L190" s="9">
        <f t="shared" si="44"/>
        <v>2.2174120564947986E-2</v>
      </c>
      <c r="M190" s="8">
        <f t="shared" si="52"/>
        <v>980.4232259147708</v>
      </c>
      <c r="N190" s="9">
        <f t="shared" si="45"/>
        <v>2.0399353535652184E-2</v>
      </c>
      <c r="O190" s="8">
        <f t="shared" si="53"/>
        <v>1051.3858639794846</v>
      </c>
      <c r="P190" s="9">
        <f t="shared" si="46"/>
        <v>1.9022511796287812E-2</v>
      </c>
      <c r="Q190" s="8">
        <f t="shared" si="54"/>
        <v>1116.8569034979575</v>
      </c>
      <c r="R190" s="9">
        <f t="shared" si="47"/>
        <v>1.7907397033013528E-2</v>
      </c>
      <c r="S190" s="8">
        <f t="shared" si="55"/>
        <v>1172.2134531708321</v>
      </c>
      <c r="T190" s="9">
        <f t="shared" si="48"/>
        <v>1.7061739008283935E-2</v>
      </c>
    </row>
    <row r="191" spans="1:20" x14ac:dyDescent="0.45">
      <c r="A191">
        <v>3050</v>
      </c>
      <c r="B191" s="8">
        <f t="shared" si="56"/>
        <v>493.91255168263916</v>
      </c>
      <c r="C191" s="9">
        <f t="shared" si="57"/>
        <v>4.0492998065882101E-2</v>
      </c>
      <c r="D191">
        <v>3025</v>
      </c>
      <c r="E191" s="8">
        <f t="shared" ref="E191:E251" si="58">($AC$195 - $AD$195*EXP(-$AE$195*D191^$AF$195))*1.022</f>
        <v>699.16560317572078</v>
      </c>
      <c r="F191" s="9">
        <f t="shared" ref="F191:F251" si="59">20/E191</f>
        <v>2.8605526228917492E-2</v>
      </c>
      <c r="G191">
        <v>3015</v>
      </c>
      <c r="H191" s="8">
        <f t="shared" si="51"/>
        <v>812.40827803594141</v>
      </c>
      <c r="I191" s="9">
        <f t="shared" si="43"/>
        <v>2.461816372471181E-2</v>
      </c>
      <c r="J191">
        <v>3000</v>
      </c>
      <c r="K191" s="8">
        <f t="shared" si="50"/>
        <v>902.97982618113588</v>
      </c>
      <c r="L191" s="9">
        <f t="shared" si="44"/>
        <v>2.2148889067193891E-2</v>
      </c>
      <c r="M191" s="8">
        <f t="shared" si="52"/>
        <v>982.08654788736465</v>
      </c>
      <c r="N191" s="9">
        <f t="shared" si="45"/>
        <v>2.036480394016536E-2</v>
      </c>
      <c r="O191" s="8">
        <f t="shared" si="53"/>
        <v>1053.908088933566</v>
      </c>
      <c r="P191" s="9">
        <f t="shared" si="46"/>
        <v>1.897698690237562E-2</v>
      </c>
      <c r="Q191" s="8">
        <f t="shared" si="54"/>
        <v>1120.4389778952082</v>
      </c>
      <c r="R191" s="9">
        <f t="shared" si="47"/>
        <v>1.7850146589483029E-2</v>
      </c>
      <c r="S191" s="8">
        <f t="shared" si="55"/>
        <v>1177.0015234948378</v>
      </c>
      <c r="T191" s="9">
        <f t="shared" si="48"/>
        <v>1.6992331446279318E-2</v>
      </c>
    </row>
    <row r="192" spans="1:20" x14ac:dyDescent="0.45">
      <c r="A192">
        <v>3100</v>
      </c>
      <c r="B192" s="8">
        <f t="shared" si="56"/>
        <v>493.92455266669737</v>
      </c>
      <c r="C192" s="9">
        <f t="shared" si="57"/>
        <v>4.0492014199375294E-2</v>
      </c>
      <c r="D192">
        <v>3075</v>
      </c>
      <c r="E192" s="8">
        <f t="shared" si="58"/>
        <v>699.44872815403164</v>
      </c>
      <c r="F192" s="9">
        <f t="shared" si="59"/>
        <v>2.8593947197221335E-2</v>
      </c>
      <c r="G192">
        <v>3065</v>
      </c>
      <c r="H192" s="8">
        <f t="shared" si="51"/>
        <v>812.89895937553422</v>
      </c>
      <c r="I192" s="9">
        <f t="shared" si="43"/>
        <v>2.4603303730839958E-2</v>
      </c>
      <c r="J192">
        <v>3050</v>
      </c>
      <c r="K192" s="8">
        <f t="shared" si="50"/>
        <v>903.8609035852586</v>
      </c>
      <c r="L192" s="9">
        <f t="shared" si="44"/>
        <v>2.2127298482175647E-2</v>
      </c>
      <c r="M192" s="8">
        <f t="shared" si="52"/>
        <v>983.53921508866119</v>
      </c>
      <c r="N192" s="9">
        <f t="shared" si="45"/>
        <v>2.033472554340103E-2</v>
      </c>
      <c r="O192" s="8">
        <f t="shared" si="53"/>
        <v>1056.1481614749728</v>
      </c>
      <c r="P192" s="9">
        <f t="shared" si="46"/>
        <v>1.8936737031354414E-2</v>
      </c>
      <c r="Q192" s="8">
        <f t="shared" si="54"/>
        <v>1123.6666338384521</v>
      </c>
      <c r="R192" s="9">
        <f t="shared" si="47"/>
        <v>1.7798873258058644E-2</v>
      </c>
      <c r="S192" s="8">
        <f t="shared" si="55"/>
        <v>1181.3689065819904</v>
      </c>
      <c r="T192" s="9">
        <f t="shared" si="48"/>
        <v>1.6929512778413338E-2</v>
      </c>
    </row>
    <row r="193" spans="1:56" x14ac:dyDescent="0.45">
      <c r="A193">
        <v>3150</v>
      </c>
      <c r="B193" s="8">
        <f t="shared" si="56"/>
        <v>493.93350187821505</v>
      </c>
      <c r="C193" s="9">
        <f t="shared" si="57"/>
        <v>4.0491280554869565E-2</v>
      </c>
      <c r="D193">
        <v>3125</v>
      </c>
      <c r="E193" s="8">
        <f t="shared" si="58"/>
        <v>699.6843137591228</v>
      </c>
      <c r="F193" s="9">
        <f t="shared" si="59"/>
        <v>2.8584319537689837E-2</v>
      </c>
      <c r="G193">
        <v>3115</v>
      </c>
      <c r="H193" s="8">
        <f t="shared" ref="H193:H251" si="60">($AG$195 - $AH$195*EXP(-$AI$195*G193^$AJ$195))*1.02</f>
        <v>813.3109517908722</v>
      </c>
      <c r="I193" s="9">
        <f t="shared" ref="I193:I251" si="61">20/H193</f>
        <v>2.459084063230791E-2</v>
      </c>
      <c r="J193">
        <v>3100</v>
      </c>
      <c r="K193" s="8">
        <f t="shared" si="50"/>
        <v>904.61401640919735</v>
      </c>
      <c r="L193" s="9">
        <f t="shared" si="44"/>
        <v>2.2108876976490607E-2</v>
      </c>
      <c r="M193" s="8">
        <f t="shared" si="52"/>
        <v>984.80429828476156</v>
      </c>
      <c r="N193" s="9">
        <f t="shared" si="45"/>
        <v>2.0308603480746475E-2</v>
      </c>
      <c r="O193" s="8">
        <f t="shared" si="53"/>
        <v>1058.1326774466374</v>
      </c>
      <c r="P193" s="9">
        <f t="shared" si="46"/>
        <v>1.8901221393390545E-2</v>
      </c>
      <c r="Q193" s="8">
        <f t="shared" si="54"/>
        <v>1126.5685497364207</v>
      </c>
      <c r="R193" s="9">
        <f t="shared" si="47"/>
        <v>1.7753025330486397E-2</v>
      </c>
      <c r="S193" s="8">
        <f t="shared" si="55"/>
        <v>1185.3448137488374</v>
      </c>
      <c r="T193" s="9">
        <f t="shared" si="48"/>
        <v>1.6872727469694569E-2</v>
      </c>
    </row>
    <row r="194" spans="1:56" x14ac:dyDescent="0.45">
      <c r="A194">
        <v>3200</v>
      </c>
      <c r="B194" s="8">
        <f t="shared" si="56"/>
        <v>493.94014001398966</v>
      </c>
      <c r="C194" s="9">
        <f t="shared" si="57"/>
        <v>4.049073638646486E-2</v>
      </c>
      <c r="D194">
        <v>3175</v>
      </c>
      <c r="E194" s="8">
        <f t="shared" si="58"/>
        <v>699.87968250094059</v>
      </c>
      <c r="F194" s="9">
        <f t="shared" si="59"/>
        <v>2.8576340334001797E-2</v>
      </c>
      <c r="G194">
        <v>3165</v>
      </c>
      <c r="H194" s="8">
        <f t="shared" si="60"/>
        <v>813.65568138608478</v>
      </c>
      <c r="I194" s="9">
        <f t="shared" si="61"/>
        <v>2.4580421986274897E-2</v>
      </c>
      <c r="J194">
        <v>3150</v>
      </c>
      <c r="K194" s="8">
        <f t="shared" si="50"/>
        <v>905.25569266000821</v>
      </c>
      <c r="L194" s="9">
        <f t="shared" si="44"/>
        <v>2.2093205446995747E-2</v>
      </c>
      <c r="M194" s="8">
        <f t="shared" si="52"/>
        <v>985.9028963627095</v>
      </c>
      <c r="N194" s="9">
        <f t="shared" si="45"/>
        <v>2.0285973470395492E-2</v>
      </c>
      <c r="O194" s="8">
        <f t="shared" si="53"/>
        <v>1059.8864178792878</v>
      </c>
      <c r="P194" s="9">
        <f t="shared" si="46"/>
        <v>1.886994649862362E-2</v>
      </c>
      <c r="Q194" s="8">
        <f t="shared" si="54"/>
        <v>1129.1718935905169</v>
      </c>
      <c r="R194" s="9">
        <f t="shared" si="47"/>
        <v>1.771209513230481E-2</v>
      </c>
      <c r="S194" s="8">
        <f t="shared" si="55"/>
        <v>1188.9573287961105</v>
      </c>
      <c r="T194" s="9">
        <f t="shared" si="48"/>
        <v>1.6821461557624765E-2</v>
      </c>
    </row>
    <row r="195" spans="1:56" x14ac:dyDescent="0.45">
      <c r="A195">
        <v>3250</v>
      </c>
      <c r="B195" s="8">
        <f t="shared" si="56"/>
        <v>493.94503784793579</v>
      </c>
      <c r="C195" s="9">
        <f t="shared" si="57"/>
        <v>4.0490334890573659E-2</v>
      </c>
      <c r="D195">
        <v>3225</v>
      </c>
      <c r="E195" s="8">
        <f t="shared" si="58"/>
        <v>700.04115605750849</v>
      </c>
      <c r="F195" s="9">
        <f t="shared" si="59"/>
        <v>2.8569748831105864E-2</v>
      </c>
      <c r="G195">
        <v>3215</v>
      </c>
      <c r="H195" s="8">
        <f t="shared" si="60"/>
        <v>813.94313700350369</v>
      </c>
      <c r="I195" s="9">
        <f t="shared" si="61"/>
        <v>2.4571741059982558E-2</v>
      </c>
      <c r="J195">
        <v>3200</v>
      </c>
      <c r="K195" s="8">
        <f t="shared" si="50"/>
        <v>905.80067823632112</v>
      </c>
      <c r="L195" s="9">
        <f t="shared" si="44"/>
        <v>2.2079912811438687E-2</v>
      </c>
      <c r="M195" s="8">
        <f t="shared" si="52"/>
        <v>986.85422119976442</v>
      </c>
      <c r="N195" s="9">
        <f t="shared" si="45"/>
        <v>2.0266417846077685E-2</v>
      </c>
      <c r="O195" s="8">
        <f t="shared" si="53"/>
        <v>1061.4323769685536</v>
      </c>
      <c r="P195" s="9">
        <f t="shared" si="46"/>
        <v>1.8842462726754119E-2</v>
      </c>
      <c r="Q195" s="8">
        <f t="shared" si="54"/>
        <v>1131.5022983465133</v>
      </c>
      <c r="R195" s="9">
        <f t="shared" si="47"/>
        <v>1.7675615886265893E-2</v>
      </c>
      <c r="S195" s="8">
        <f t="shared" si="55"/>
        <v>1192.2333423771379</v>
      </c>
      <c r="T195" s="9">
        <f t="shared" si="48"/>
        <v>1.6775239618884455E-2</v>
      </c>
      <c r="Y195" s="6">
        <v>486.65803681638801</v>
      </c>
      <c r="Z195" s="6">
        <v>462.562498069095</v>
      </c>
      <c r="AA195" s="6">
        <v>9.08323715588569E-7</v>
      </c>
      <c r="AB195" s="6">
        <v>2.0112106933348501</v>
      </c>
      <c r="AC195" s="6">
        <v>685.65760345243905</v>
      </c>
      <c r="AD195" s="6">
        <v>656.96930579240097</v>
      </c>
      <c r="AE195" s="6">
        <v>8.9301355017736403E-7</v>
      </c>
      <c r="AF195" s="6">
        <v>1.96257930299286</v>
      </c>
      <c r="AG195" s="6">
        <v>799.26014388562203</v>
      </c>
      <c r="AH195" s="6">
        <v>767.17395544435499</v>
      </c>
      <c r="AI195" s="6">
        <v>5.2469356443018303E-7</v>
      </c>
      <c r="AJ195" s="6">
        <v>2.0204743727516399</v>
      </c>
      <c r="AK195" s="6">
        <v>890.73027816086096</v>
      </c>
      <c r="AL195" s="6">
        <v>856.69618078821304</v>
      </c>
      <c r="AM195" s="6">
        <v>4.4944035314239401E-7</v>
      </c>
      <c r="AN195" s="6">
        <v>2.0278750750094101</v>
      </c>
      <c r="AO195" s="6">
        <v>972.83137081015502</v>
      </c>
      <c r="AP195" s="6">
        <v>937.67884342343905</v>
      </c>
      <c r="AQ195" s="6">
        <v>4.5514784128497598E-7</v>
      </c>
      <c r="AR195" s="6">
        <v>2.01286291699508</v>
      </c>
      <c r="AS195" s="6">
        <v>1050.48195849493</v>
      </c>
      <c r="AT195" s="6">
        <v>1014.6520624703101</v>
      </c>
      <c r="AU195" s="6">
        <v>4.9054772998439102E-7</v>
      </c>
      <c r="AV195" s="6">
        <v>1.98999718191325</v>
      </c>
      <c r="AW195" s="6">
        <v>1126.17786316103</v>
      </c>
      <c r="AX195" s="6">
        <v>1089.89337633333</v>
      </c>
      <c r="AY195" s="6">
        <v>5.3727905800192602E-7</v>
      </c>
      <c r="AZ195" s="6">
        <v>1.96562459454903</v>
      </c>
      <c r="BA195" s="6">
        <v>1201.44459496135</v>
      </c>
      <c r="BB195" s="6">
        <v>1164.81206631946</v>
      </c>
      <c r="BC195" s="6">
        <v>5.86770281174305E-7</v>
      </c>
      <c r="BD195" s="6">
        <v>1.9422743074314099</v>
      </c>
    </row>
    <row r="196" spans="1:56" x14ac:dyDescent="0.45">
      <c r="A196">
        <v>3300</v>
      </c>
      <c r="B196" s="8">
        <f t="shared" si="56"/>
        <v>493.94863253854942</v>
      </c>
      <c r="C196" s="9">
        <f t="shared" si="57"/>
        <v>4.0490040223846821E-2</v>
      </c>
      <c r="D196">
        <v>3275</v>
      </c>
      <c r="E196" s="8">
        <f t="shared" si="58"/>
        <v>700.17416835930362</v>
      </c>
      <c r="F196" s="9">
        <f t="shared" si="59"/>
        <v>2.8564321427146305E-2</v>
      </c>
      <c r="G196">
        <v>3265</v>
      </c>
      <c r="H196" s="8">
        <f t="shared" si="60"/>
        <v>814.18201104677246</v>
      </c>
      <c r="I196" s="9">
        <f t="shared" si="61"/>
        <v>2.4564531921168982E-2</v>
      </c>
      <c r="J196">
        <v>3250</v>
      </c>
      <c r="K196" s="8">
        <f t="shared" si="50"/>
        <v>906.26207036258052</v>
      </c>
      <c r="L196" s="9">
        <f t="shared" ref="L196:L251" si="62">20/K196</f>
        <v>2.2068671584145997E-2</v>
      </c>
      <c r="M196" s="8">
        <f t="shared" si="52"/>
        <v>987.67569247204915</v>
      </c>
      <c r="N196" s="9">
        <f t="shared" ref="N196:N251" si="63">20/M196</f>
        <v>2.0249561827265474E-2</v>
      </c>
      <c r="O196" s="8">
        <f t="shared" si="53"/>
        <v>1062.7918050569624</v>
      </c>
      <c r="P196" s="9">
        <f t="shared" ref="P196:P251" si="64">20/O196</f>
        <v>1.8818361136053417E-2</v>
      </c>
      <c r="Q196" s="8">
        <f t="shared" ref="Q196:Q251" si="65">($AW$195 - $AX$195*EXP(-$AY$195*J196^$AZ$195))*1.02</f>
        <v>1133.5838543808673</v>
      </c>
      <c r="R196" s="9">
        <f t="shared" ref="R196:R251" si="66">20/Q196</f>
        <v>1.7643158838852251E-2</v>
      </c>
      <c r="S196" s="8">
        <f t="shared" ref="S196:S251" si="67">($BA$195 - $BB$195*EXP(-$BC$195*J196^$BD$195))*1.015</f>
        <v>1195.1985032945947</v>
      </c>
      <c r="T196" s="9">
        <f t="shared" ref="T196:T251" si="68">20/S196</f>
        <v>1.6733622025855537E-2</v>
      </c>
    </row>
    <row r="197" spans="1:56" x14ac:dyDescent="0.45">
      <c r="A197">
        <v>3350</v>
      </c>
      <c r="B197" s="8">
        <f t="shared" si="56"/>
        <v>493.95125688600683</v>
      </c>
      <c r="C197" s="9">
        <f t="shared" si="57"/>
        <v>4.0489825101539451E-2</v>
      </c>
      <c r="D197">
        <v>3325</v>
      </c>
      <c r="E197" s="8">
        <f t="shared" si="58"/>
        <v>700.28337025454607</v>
      </c>
      <c r="F197" s="9">
        <f t="shared" si="59"/>
        <v>2.8559867118835333E-2</v>
      </c>
      <c r="G197">
        <v>3315</v>
      </c>
      <c r="H197" s="8">
        <f t="shared" si="60"/>
        <v>814.37983366503067</v>
      </c>
      <c r="I197" s="9">
        <f t="shared" si="61"/>
        <v>2.4558564902070458E-2</v>
      </c>
      <c r="J197">
        <v>3300</v>
      </c>
      <c r="K197" s="8">
        <f t="shared" si="50"/>
        <v>906.65145098063238</v>
      </c>
      <c r="L197" s="9">
        <f t="shared" si="62"/>
        <v>2.2059193726947705E-2</v>
      </c>
      <c r="M197" s="8">
        <f t="shared" si="52"/>
        <v>988.38303961263682</v>
      </c>
      <c r="N197" s="9">
        <f t="shared" si="63"/>
        <v>2.0235070006703396E-2</v>
      </c>
      <c r="O197" s="8">
        <f t="shared" si="53"/>
        <v>1063.984264106108</v>
      </c>
      <c r="P197" s="9">
        <f t="shared" si="64"/>
        <v>1.8797270481065553E-2</v>
      </c>
      <c r="Q197" s="8">
        <f t="shared" si="65"/>
        <v>1135.4391171556169</v>
      </c>
      <c r="R197" s="9">
        <f t="shared" si="66"/>
        <v>1.7614330612549182E-2</v>
      </c>
      <c r="S197" s="8">
        <f t="shared" si="67"/>
        <v>1197.8771853549192</v>
      </c>
      <c r="T197" s="9">
        <f t="shared" si="68"/>
        <v>1.6696202452569624E-2</v>
      </c>
    </row>
    <row r="198" spans="1:56" x14ac:dyDescent="0.45">
      <c r="A198">
        <v>3400</v>
      </c>
      <c r="B198" s="8">
        <f t="shared" si="56"/>
        <v>493.95316272491704</v>
      </c>
      <c r="C198" s="9">
        <f t="shared" si="57"/>
        <v>4.0489668878055184E-2</v>
      </c>
      <c r="D198">
        <v>3375</v>
      </c>
      <c r="E198" s="8">
        <f t="shared" si="58"/>
        <v>700.37272554281788</v>
      </c>
      <c r="F198" s="9">
        <f t="shared" si="59"/>
        <v>2.8556223380199697E-2</v>
      </c>
      <c r="G198">
        <v>3365</v>
      </c>
      <c r="H198" s="8">
        <f t="shared" si="60"/>
        <v>814.54309919591753</v>
      </c>
      <c r="I198" s="9">
        <f t="shared" si="61"/>
        <v>2.455364242818232E-2</v>
      </c>
      <c r="J198">
        <v>3350</v>
      </c>
      <c r="K198" s="8">
        <f t="shared" si="50"/>
        <v>906.97901799907766</v>
      </c>
      <c r="L198" s="9">
        <f t="shared" si="62"/>
        <v>2.2051226768313552E-2</v>
      </c>
      <c r="M198" s="8">
        <f t="shared" si="52"/>
        <v>988.99040842088357</v>
      </c>
      <c r="N198" s="9">
        <f t="shared" si="63"/>
        <v>2.0222643040526459E-2</v>
      </c>
      <c r="O198" s="8">
        <f t="shared" si="53"/>
        <v>1065.0276932960764</v>
      </c>
      <c r="P198" s="9">
        <f t="shared" si="64"/>
        <v>1.8778854414671097E-2</v>
      </c>
      <c r="Q198" s="8">
        <f t="shared" si="65"/>
        <v>1137.0891281176516</v>
      </c>
      <c r="R198" s="9">
        <f t="shared" si="66"/>
        <v>1.758877075283289E-2</v>
      </c>
      <c r="S198" s="8">
        <f t="shared" si="67"/>
        <v>1200.2924683832919</v>
      </c>
      <c r="T198" s="9">
        <f t="shared" si="68"/>
        <v>1.6662605595566697E-2</v>
      </c>
    </row>
    <row r="199" spans="1:56" x14ac:dyDescent="0.45">
      <c r="A199">
        <v>3450</v>
      </c>
      <c r="B199" s="8">
        <f t="shared" si="56"/>
        <v>493.95453948617796</v>
      </c>
      <c r="C199" s="9">
        <f t="shared" si="57"/>
        <v>4.04895560243346E-2</v>
      </c>
      <c r="D199">
        <v>3425</v>
      </c>
      <c r="E199" s="8">
        <f t="shared" si="58"/>
        <v>700.44559837810493</v>
      </c>
      <c r="F199" s="9">
        <f t="shared" si="59"/>
        <v>2.8553252452881966E-2</v>
      </c>
      <c r="G199">
        <v>3415</v>
      </c>
      <c r="H199" s="8">
        <f t="shared" si="60"/>
        <v>814.67738411837593</v>
      </c>
      <c r="I199" s="9">
        <f t="shared" si="61"/>
        <v>2.454959520159445E-2</v>
      </c>
      <c r="J199">
        <v>3400</v>
      </c>
      <c r="K199" s="8">
        <f t="shared" si="50"/>
        <v>907.25371268632682</v>
      </c>
      <c r="L199" s="9">
        <f t="shared" si="62"/>
        <v>2.204455018517492E-2</v>
      </c>
      <c r="M199" s="8">
        <f t="shared" si="52"/>
        <v>989.51047012051947</v>
      </c>
      <c r="N199" s="9">
        <f t="shared" si="63"/>
        <v>2.0212014530340501E-2</v>
      </c>
      <c r="O199" s="8">
        <f t="shared" si="53"/>
        <v>1065.9384825599893</v>
      </c>
      <c r="P199" s="9">
        <f t="shared" si="64"/>
        <v>1.8762808855504878E-2</v>
      </c>
      <c r="Q199" s="8">
        <f t="shared" si="65"/>
        <v>1138.5534469831136</v>
      </c>
      <c r="R199" s="9">
        <f t="shared" si="66"/>
        <v>1.7566149444275168E-2</v>
      </c>
      <c r="S199" s="8">
        <f t="shared" si="67"/>
        <v>1202.4661319967536</v>
      </c>
      <c r="T199" s="9">
        <f t="shared" si="68"/>
        <v>1.6632485080298291E-2</v>
      </c>
    </row>
    <row r="200" spans="1:56" x14ac:dyDescent="0.45">
      <c r="A200">
        <v>3500</v>
      </c>
      <c r="B200" s="8">
        <f t="shared" si="56"/>
        <v>493.95552881602242</v>
      </c>
      <c r="C200" s="9">
        <f t="shared" si="57"/>
        <v>4.0489474928924532E-2</v>
      </c>
      <c r="D200">
        <v>3475</v>
      </c>
      <c r="E200" s="8">
        <f t="shared" si="58"/>
        <v>700.50483221494142</v>
      </c>
      <c r="F200" s="9">
        <f t="shared" si="59"/>
        <v>2.8550838024573744E-2</v>
      </c>
      <c r="G200">
        <v>3465</v>
      </c>
      <c r="H200" s="8">
        <f t="shared" si="60"/>
        <v>814.78745607239398</v>
      </c>
      <c r="I200" s="9">
        <f t="shared" si="61"/>
        <v>2.4546278726980054E-2</v>
      </c>
      <c r="J200">
        <v>3450</v>
      </c>
      <c r="K200" s="8">
        <f t="shared" si="50"/>
        <v>907.48334185099156</v>
      </c>
      <c r="L200" s="9">
        <f t="shared" si="62"/>
        <v>2.2038972042402506E-2</v>
      </c>
      <c r="M200" s="8">
        <f t="shared" si="52"/>
        <v>989.95453095676964</v>
      </c>
      <c r="N200" s="9">
        <f t="shared" si="63"/>
        <v>2.0202948089616229E-2</v>
      </c>
      <c r="O200" s="8">
        <f t="shared" si="53"/>
        <v>1066.7315520455622</v>
      </c>
      <c r="P200" s="9">
        <f t="shared" si="64"/>
        <v>1.8748859506075397E-2</v>
      </c>
      <c r="Q200" s="8">
        <f t="shared" si="65"/>
        <v>1139.8501936319169</v>
      </c>
      <c r="R200" s="9">
        <f t="shared" si="66"/>
        <v>1.7546165374832095E-2</v>
      </c>
      <c r="S200" s="8">
        <f t="shared" si="67"/>
        <v>1204.4186607465026</v>
      </c>
      <c r="T200" s="9">
        <f t="shared" si="68"/>
        <v>1.6605521528206758E-2</v>
      </c>
    </row>
    <row r="201" spans="1:56" x14ac:dyDescent="0.45">
      <c r="A201">
        <v>3550</v>
      </c>
      <c r="B201" s="8">
        <f t="shared" si="56"/>
        <v>493.95623600572077</v>
      </c>
      <c r="C201" s="9">
        <f t="shared" si="57"/>
        <v>4.0489416960753519E-2</v>
      </c>
      <c r="D201">
        <v>3525</v>
      </c>
      <c r="E201" s="8">
        <f t="shared" si="58"/>
        <v>700.55282060639013</v>
      </c>
      <c r="F201" s="9">
        <f t="shared" si="59"/>
        <v>2.8548882270844674E-2</v>
      </c>
      <c r="G201">
        <v>3515</v>
      </c>
      <c r="H201" s="8">
        <f t="shared" si="60"/>
        <v>814.87737376263601</v>
      </c>
      <c r="I201" s="9">
        <f t="shared" si="61"/>
        <v>2.4543570166455204E-2</v>
      </c>
      <c r="J201">
        <v>3500</v>
      </c>
      <c r="K201" s="8">
        <f t="shared" si="50"/>
        <v>907.67469377929626</v>
      </c>
      <c r="L201" s="9">
        <f t="shared" si="62"/>
        <v>2.2034325884668828E-2</v>
      </c>
      <c r="M201" s="8">
        <f t="shared" si="52"/>
        <v>990.3326407068962</v>
      </c>
      <c r="N201" s="9">
        <f t="shared" si="63"/>
        <v>2.0195234588778237E-2</v>
      </c>
      <c r="O201" s="8">
        <f t="shared" si="53"/>
        <v>1067.4204356876273</v>
      </c>
      <c r="P201" s="9">
        <f t="shared" si="64"/>
        <v>1.8736759510432355E-2</v>
      </c>
      <c r="Q201" s="8">
        <f t="shared" si="65"/>
        <v>1140.9960979370546</v>
      </c>
      <c r="R201" s="9">
        <f t="shared" si="66"/>
        <v>1.7528543731359317E-2</v>
      </c>
      <c r="S201" s="8">
        <f t="shared" si="67"/>
        <v>1206.1692592703598</v>
      </c>
      <c r="T201" s="9">
        <f t="shared" si="68"/>
        <v>1.6581420763532369E-2</v>
      </c>
    </row>
    <row r="202" spans="1:56" x14ac:dyDescent="0.45">
      <c r="A202">
        <v>3600</v>
      </c>
      <c r="B202" s="8">
        <f t="shared" si="56"/>
        <v>493.95673886363909</v>
      </c>
      <c r="C202" s="9">
        <f t="shared" si="57"/>
        <v>4.0489375741710791E-2</v>
      </c>
      <c r="D202">
        <v>3575</v>
      </c>
      <c r="E202" s="8">
        <f t="shared" si="58"/>
        <v>700.59157026398316</v>
      </c>
      <c r="F202" s="9">
        <f t="shared" si="59"/>
        <v>2.8547303234699204E-2</v>
      </c>
      <c r="G202">
        <v>3565</v>
      </c>
      <c r="H202" s="8">
        <f t="shared" si="60"/>
        <v>814.95057777835336</v>
      </c>
      <c r="I202" s="9">
        <f t="shared" si="61"/>
        <v>2.4541365507736976E-2</v>
      </c>
      <c r="J202">
        <v>3550</v>
      </c>
      <c r="K202" s="8">
        <f t="shared" ref="K202:K251" si="69">($AK$195 - $AL$195*EXP(-$AM$195*J202^$AN$195))*1.02</f>
        <v>907.83364719123585</v>
      </c>
      <c r="L202" s="9">
        <f t="shared" si="62"/>
        <v>2.2030467874679893E-2</v>
      </c>
      <c r="M202" s="8">
        <f t="shared" si="52"/>
        <v>990.65369874929979</v>
      </c>
      <c r="N202" s="9">
        <f t="shared" si="63"/>
        <v>2.018868957462128E-2</v>
      </c>
      <c r="O202" s="8">
        <f t="shared" si="53"/>
        <v>1068.0173672709207</v>
      </c>
      <c r="P202" s="9">
        <f t="shared" si="64"/>
        <v>1.8726287242973889E-2</v>
      </c>
      <c r="Q202" s="8">
        <f t="shared" si="65"/>
        <v>1142.006555964934</v>
      </c>
      <c r="R202" s="9">
        <f t="shared" si="66"/>
        <v>1.7513034312750576E-2</v>
      </c>
      <c r="S202" s="8">
        <f t="shared" si="67"/>
        <v>1207.735876140481</v>
      </c>
      <c r="T202" s="9">
        <f t="shared" si="68"/>
        <v>1.6559912142308213E-2</v>
      </c>
    </row>
    <row r="203" spans="1:56" x14ac:dyDescent="0.45">
      <c r="A203">
        <v>3650</v>
      </c>
      <c r="B203" s="8">
        <f t="shared" si="56"/>
        <v>493.95709455336481</v>
      </c>
      <c r="C203" s="9">
        <f t="shared" si="57"/>
        <v>4.0489346586030851E-2</v>
      </c>
      <c r="D203">
        <v>3625</v>
      </c>
      <c r="E203" s="8">
        <f t="shared" si="58"/>
        <v>700.62275686159614</v>
      </c>
      <c r="F203" s="9">
        <f t="shared" si="59"/>
        <v>2.8546032517683239E-2</v>
      </c>
      <c r="G203">
        <v>3615</v>
      </c>
      <c r="H203" s="8">
        <f t="shared" si="60"/>
        <v>815.00997253585251</v>
      </c>
      <c r="I203" s="9">
        <f t="shared" si="61"/>
        <v>2.4539577028451876E-2</v>
      </c>
      <c r="J203">
        <v>3600</v>
      </c>
      <c r="K203" s="8">
        <f t="shared" si="69"/>
        <v>907.96527273416882</v>
      </c>
      <c r="L203" s="9">
        <f t="shared" si="62"/>
        <v>2.2027274170711084E-2</v>
      </c>
      <c r="M203" s="8">
        <f t="shared" si="52"/>
        <v>990.92555659009781</v>
      </c>
      <c r="N203" s="9">
        <f t="shared" si="63"/>
        <v>2.0183150860315451E-2</v>
      </c>
      <c r="O203" s="8">
        <f t="shared" si="53"/>
        <v>1068.5333675570041</v>
      </c>
      <c r="P203" s="9">
        <f t="shared" si="64"/>
        <v>1.8717244222074367E-2</v>
      </c>
      <c r="Q203" s="8">
        <f t="shared" si="65"/>
        <v>1142.8956911030855</v>
      </c>
      <c r="R203" s="9">
        <f t="shared" si="66"/>
        <v>1.7499409749892971E-2</v>
      </c>
      <c r="S203" s="8">
        <f t="shared" si="67"/>
        <v>1209.1352351473172</v>
      </c>
      <c r="T203" s="9">
        <f t="shared" si="68"/>
        <v>1.6540746988953029E-2</v>
      </c>
    </row>
    <row r="204" spans="1:56" x14ac:dyDescent="0.45">
      <c r="A204">
        <v>3700</v>
      </c>
      <c r="B204" s="8">
        <f t="shared" si="56"/>
        <v>493.95734482752874</v>
      </c>
      <c r="C204" s="9">
        <f t="shared" si="57"/>
        <v>4.048932607122837E-2</v>
      </c>
      <c r="D204">
        <v>3675</v>
      </c>
      <c r="E204" s="8">
        <f t="shared" si="58"/>
        <v>700.64777411161992</v>
      </c>
      <c r="F204" s="9">
        <f t="shared" si="59"/>
        <v>2.8545013256281049E-2</v>
      </c>
      <c r="G204">
        <v>3665</v>
      </c>
      <c r="H204" s="8">
        <f t="shared" si="60"/>
        <v>815.05799968562053</v>
      </c>
      <c r="I204" s="9">
        <f t="shared" si="61"/>
        <v>2.4538131038176772E-2</v>
      </c>
      <c r="J204">
        <v>3650</v>
      </c>
      <c r="K204" s="8">
        <f t="shared" si="69"/>
        <v>908.07392675446306</v>
      </c>
      <c r="L204" s="9">
        <f t="shared" si="62"/>
        <v>2.2024638535192591E-2</v>
      </c>
      <c r="M204" s="8">
        <f t="shared" ref="M204:M251" si="70">($AO$195 - $AP$195*EXP(-$AQ$195*J204^$AR$195))*1.02</f>
        <v>991.15511598020078</v>
      </c>
      <c r="N204" s="9">
        <f t="shared" si="63"/>
        <v>2.0178476282414225E-2</v>
      </c>
      <c r="O204" s="8">
        <f t="shared" ref="O204:O251" si="71">($AS$195 - $AT$195*EXP(-$AU$195*J204^$AV$195))*1.02</f>
        <v>1068.9783312394704</v>
      </c>
      <c r="P204" s="9">
        <f t="shared" si="64"/>
        <v>1.8709453143741638E-2</v>
      </c>
      <c r="Q204" s="8">
        <f t="shared" si="65"/>
        <v>1143.6764187971498</v>
      </c>
      <c r="R204" s="9">
        <f t="shared" si="66"/>
        <v>1.7487463823932646E-2</v>
      </c>
      <c r="S204" s="8">
        <f t="shared" si="67"/>
        <v>1210.382872826402</v>
      </c>
      <c r="T204" s="9">
        <f t="shared" si="68"/>
        <v>1.6523697128411435E-2</v>
      </c>
    </row>
    <row r="205" spans="1:56" x14ac:dyDescent="0.45">
      <c r="A205">
        <v>3750</v>
      </c>
      <c r="B205" s="8">
        <f t="shared" si="56"/>
        <v>493.95752000623332</v>
      </c>
      <c r="C205" s="9">
        <f t="shared" si="57"/>
        <v>4.0489311711961823E-2</v>
      </c>
      <c r="D205">
        <v>3725</v>
      </c>
      <c r="E205" s="8">
        <f t="shared" si="58"/>
        <v>700.66777666673488</v>
      </c>
      <c r="F205" s="9">
        <f t="shared" si="59"/>
        <v>2.8544198357665855E-2</v>
      </c>
      <c r="G205">
        <v>3715</v>
      </c>
      <c r="H205" s="8">
        <f t="shared" si="60"/>
        <v>815.09670342786762</v>
      </c>
      <c r="I205" s="9">
        <f t="shared" si="61"/>
        <v>2.4536965878883488E-2</v>
      </c>
      <c r="J205">
        <v>3700</v>
      </c>
      <c r="K205" s="8">
        <f t="shared" si="69"/>
        <v>908.16333727566246</v>
      </c>
      <c r="L205" s="9">
        <f t="shared" si="62"/>
        <v>2.2022470164889767E-2</v>
      </c>
      <c r="M205" s="8">
        <f t="shared" si="70"/>
        <v>991.34842196856948</v>
      </c>
      <c r="N205" s="9">
        <f t="shared" si="63"/>
        <v>2.0174541621083144E-2</v>
      </c>
      <c r="O205" s="8">
        <f t="shared" si="71"/>
        <v>1069.361112674638</v>
      </c>
      <c r="P205" s="9">
        <f t="shared" si="64"/>
        <v>1.8702756031568138E-2</v>
      </c>
      <c r="Q205" s="8">
        <f t="shared" si="65"/>
        <v>1144.3605137073012</v>
      </c>
      <c r="R205" s="9">
        <f t="shared" si="66"/>
        <v>1.7477009876203663E-2</v>
      </c>
      <c r="S205" s="8">
        <f t="shared" si="67"/>
        <v>1211.4931811076349</v>
      </c>
      <c r="T205" s="9">
        <f t="shared" si="68"/>
        <v>1.6508553503961576E-2</v>
      </c>
    </row>
    <row r="206" spans="1:56" x14ac:dyDescent="0.45">
      <c r="A206">
        <v>3800</v>
      </c>
      <c r="B206" s="8">
        <f t="shared" si="56"/>
        <v>493.95764198072845</v>
      </c>
      <c r="C206" s="9">
        <f t="shared" si="57"/>
        <v>4.0489301713810294E-2</v>
      </c>
      <c r="D206">
        <v>3775</v>
      </c>
      <c r="E206" s="8">
        <f t="shared" si="58"/>
        <v>700.68371740786199</v>
      </c>
      <c r="F206" s="9">
        <f t="shared" si="59"/>
        <v>2.8543548969553363E-2</v>
      </c>
      <c r="G206">
        <v>3765</v>
      </c>
      <c r="H206" s="8">
        <f t="shared" si="60"/>
        <v>815.12778825182693</v>
      </c>
      <c r="I206" s="9">
        <f t="shared" si="61"/>
        <v>2.4536030163924638E-2</v>
      </c>
      <c r="J206">
        <v>3750</v>
      </c>
      <c r="K206" s="8">
        <f t="shared" si="69"/>
        <v>908.23668226708241</v>
      </c>
      <c r="L206" s="9">
        <f t="shared" si="62"/>
        <v>2.2020691732112466E-2</v>
      </c>
      <c r="M206" s="8">
        <f t="shared" si="70"/>
        <v>991.51075042753973</v>
      </c>
      <c r="N206" s="9">
        <f t="shared" si="63"/>
        <v>2.0171238679334534E-2</v>
      </c>
      <c r="O206" s="8">
        <f t="shared" si="71"/>
        <v>1069.6896095084492</v>
      </c>
      <c r="P206" s="9">
        <f t="shared" si="64"/>
        <v>1.8697012499906896E-2</v>
      </c>
      <c r="Q206" s="8">
        <f t="shared" si="65"/>
        <v>1144.9586782227473</v>
      </c>
      <c r="R206" s="9">
        <f t="shared" si="66"/>
        <v>1.7467879304644284E-2</v>
      </c>
      <c r="S206" s="8">
        <f t="shared" si="67"/>
        <v>1212.4794540454054</v>
      </c>
      <c r="T206" s="9">
        <f t="shared" si="68"/>
        <v>1.6495124872648797E-2</v>
      </c>
    </row>
    <row r="207" spans="1:56" x14ac:dyDescent="0.45">
      <c r="A207">
        <v>3850</v>
      </c>
      <c r="B207" s="8">
        <f t="shared" si="56"/>
        <v>493.95772646598527</v>
      </c>
      <c r="C207" s="9">
        <f t="shared" si="57"/>
        <v>4.0489294788624453E-2</v>
      </c>
      <c r="D207">
        <v>3825</v>
      </c>
      <c r="E207" s="8">
        <f t="shared" si="58"/>
        <v>700.69637967196104</v>
      </c>
      <c r="F207" s="9">
        <f t="shared" si="59"/>
        <v>2.8543033159901907E-2</v>
      </c>
      <c r="G207">
        <v>3815</v>
      </c>
      <c r="H207" s="8">
        <f t="shared" si="60"/>
        <v>815.15266965981755</v>
      </c>
      <c r="I207" s="9">
        <f t="shared" si="61"/>
        <v>2.4535281235534039E-2</v>
      </c>
      <c r="J207">
        <v>3800</v>
      </c>
      <c r="K207" s="8">
        <f t="shared" si="69"/>
        <v>908.29666041200801</v>
      </c>
      <c r="L207" s="9">
        <f t="shared" si="62"/>
        <v>2.2019237625433851E-2</v>
      </c>
      <c r="M207" s="8">
        <f t="shared" si="70"/>
        <v>991.64668975353766</v>
      </c>
      <c r="N207" s="9">
        <f t="shared" si="63"/>
        <v>2.0168473516480722E-2</v>
      </c>
      <c r="O207" s="8">
        <f t="shared" si="71"/>
        <v>1069.9708434824361</v>
      </c>
      <c r="P207" s="9">
        <f t="shared" si="64"/>
        <v>1.8692098127558284E-2</v>
      </c>
      <c r="Q207" s="8">
        <f t="shared" si="65"/>
        <v>1145.4806113995355</v>
      </c>
      <c r="R207" s="9">
        <f t="shared" si="66"/>
        <v>1.7459920142658916E-2</v>
      </c>
      <c r="S207" s="8">
        <f t="shared" si="67"/>
        <v>1213.3539376703027</v>
      </c>
      <c r="T207" s="9">
        <f t="shared" si="68"/>
        <v>1.64832365718456E-2</v>
      </c>
    </row>
    <row r="208" spans="1:56" x14ac:dyDescent="0.45">
      <c r="A208">
        <v>3900</v>
      </c>
      <c r="B208" s="8">
        <f t="shared" si="56"/>
        <v>493.95778467881172</v>
      </c>
      <c r="C208" s="9">
        <f t="shared" si="57"/>
        <v>4.0489290016969132E-2</v>
      </c>
      <c r="D208">
        <v>3875</v>
      </c>
      <c r="E208" s="8">
        <f t="shared" si="58"/>
        <v>700.70640495542114</v>
      </c>
      <c r="F208" s="9">
        <f t="shared" si="59"/>
        <v>2.8542624783446068E-2</v>
      </c>
      <c r="G208">
        <v>3865</v>
      </c>
      <c r="H208" s="8">
        <f t="shared" si="60"/>
        <v>815.17251846086629</v>
      </c>
      <c r="I208" s="9">
        <f t="shared" si="61"/>
        <v>2.4534683820993081E-2</v>
      </c>
      <c r="J208">
        <v>3850</v>
      </c>
      <c r="K208" s="8">
        <f t="shared" si="69"/>
        <v>908.34555468235203</v>
      </c>
      <c r="L208" s="9">
        <f t="shared" si="62"/>
        <v>2.2018052377648274E-2</v>
      </c>
      <c r="M208" s="8">
        <f t="shared" si="70"/>
        <v>991.76021659146033</v>
      </c>
      <c r="N208" s="9">
        <f t="shared" si="63"/>
        <v>2.0166164830383269E-2</v>
      </c>
      <c r="O208" s="8">
        <f t="shared" si="71"/>
        <v>1070.2110378511113</v>
      </c>
      <c r="P208" s="9">
        <f t="shared" si="64"/>
        <v>1.8687902939366261E-2</v>
      </c>
      <c r="Q208" s="8">
        <f t="shared" si="65"/>
        <v>1145.9350775097628</v>
      </c>
      <c r="R208" s="9">
        <f t="shared" si="66"/>
        <v>1.7452995717228675E-2</v>
      </c>
      <c r="S208" s="8">
        <f t="shared" si="67"/>
        <v>1214.1278820876598</v>
      </c>
      <c r="T208" s="9">
        <f t="shared" si="68"/>
        <v>1.6472729351714208E-2</v>
      </c>
    </row>
    <row r="209" spans="1:20" x14ac:dyDescent="0.45">
      <c r="A209">
        <v>3950</v>
      </c>
      <c r="B209" s="8">
        <f t="shared" si="56"/>
        <v>493.9578245798233</v>
      </c>
      <c r="C209" s="9">
        <f t="shared" si="57"/>
        <v>4.048928674631818E-2</v>
      </c>
      <c r="D209">
        <v>3925</v>
      </c>
      <c r="E209" s="8">
        <f t="shared" si="58"/>
        <v>700.71431660266717</v>
      </c>
      <c r="F209" s="9">
        <f t="shared" si="59"/>
        <v>2.8542302513480389E-2</v>
      </c>
      <c r="G209">
        <v>3915</v>
      </c>
      <c r="H209" s="8">
        <f t="shared" si="60"/>
        <v>815.18829922444206</v>
      </c>
      <c r="I209" s="9">
        <f t="shared" si="61"/>
        <v>2.4534208868095507E-2</v>
      </c>
      <c r="J209">
        <v>3900</v>
      </c>
      <c r="K209" s="8">
        <f t="shared" si="69"/>
        <v>908.38528909958995</v>
      </c>
      <c r="L209" s="9">
        <f t="shared" si="62"/>
        <v>2.201708926817211E-2</v>
      </c>
      <c r="M209" s="8">
        <f t="shared" si="70"/>
        <v>991.85476555418279</v>
      </c>
      <c r="N209" s="9">
        <f t="shared" si="63"/>
        <v>2.0164242482441797E-2</v>
      </c>
      <c r="O209" s="8">
        <f t="shared" si="71"/>
        <v>1070.4156909791341</v>
      </c>
      <c r="P209" s="9">
        <f t="shared" si="64"/>
        <v>1.8684329993056751E-2</v>
      </c>
      <c r="Q209" s="8">
        <f t="shared" si="65"/>
        <v>1146.3299735079872</v>
      </c>
      <c r="R209" s="9">
        <f t="shared" si="66"/>
        <v>1.7446983383672857E-2</v>
      </c>
      <c r="S209" s="8">
        <f t="shared" si="67"/>
        <v>1214.8115950332917</v>
      </c>
      <c r="T209" s="9">
        <f t="shared" si="68"/>
        <v>1.6463458269388598E-2</v>
      </c>
    </row>
    <row r="210" spans="1:20" x14ac:dyDescent="0.45">
      <c r="A210">
        <v>4000</v>
      </c>
      <c r="B210" s="8">
        <f t="shared" si="56"/>
        <v>493.95785178666466</v>
      </c>
      <c r="C210" s="9">
        <f t="shared" si="57"/>
        <v>4.0489284516197536E-2</v>
      </c>
      <c r="D210">
        <v>3975</v>
      </c>
      <c r="E210" s="8">
        <f t="shared" si="58"/>
        <v>700.7205399576776</v>
      </c>
      <c r="F210" s="9">
        <f t="shared" si="59"/>
        <v>2.8542049018868445E-2</v>
      </c>
      <c r="G210">
        <v>3965</v>
      </c>
      <c r="H210" s="8">
        <f t="shared" si="60"/>
        <v>815.20080347616533</v>
      </c>
      <c r="I210" s="9">
        <f t="shared" si="61"/>
        <v>2.4533832541278593E-2</v>
      </c>
      <c r="J210">
        <v>3950</v>
      </c>
      <c r="K210" s="8">
        <f t="shared" si="69"/>
        <v>908.41747911296693</v>
      </c>
      <c r="L210" s="9">
        <f t="shared" si="62"/>
        <v>2.201630908679696E-2</v>
      </c>
      <c r="M210" s="8">
        <f t="shared" si="70"/>
        <v>991.93329301124277</v>
      </c>
      <c r="N210" s="9">
        <f t="shared" si="63"/>
        <v>2.0162646158680065E-2</v>
      </c>
      <c r="O210" s="8">
        <f t="shared" si="71"/>
        <v>1070.589645808654</v>
      </c>
      <c r="P210" s="9">
        <f t="shared" si="64"/>
        <v>1.8681294068460093E-2</v>
      </c>
      <c r="Q210" s="8">
        <f t="shared" si="65"/>
        <v>1146.6723948318984</v>
      </c>
      <c r="R210" s="9">
        <f t="shared" si="66"/>
        <v>1.7441773334860817E-2</v>
      </c>
      <c r="S210" s="8">
        <f t="shared" si="67"/>
        <v>1215.4144961811949</v>
      </c>
      <c r="T210" s="9">
        <f t="shared" si="68"/>
        <v>1.6455291641526041E-2</v>
      </c>
    </row>
    <row r="211" spans="1:20" x14ac:dyDescent="0.45">
      <c r="A211">
        <v>4050</v>
      </c>
      <c r="B211" s="8">
        <f t="shared" si="56"/>
        <v>493.95787024118698</v>
      </c>
      <c r="C211" s="9">
        <f t="shared" si="57"/>
        <v>4.0489283003496863E-2</v>
      </c>
      <c r="D211">
        <v>4025</v>
      </c>
      <c r="E211" s="8">
        <f t="shared" si="58"/>
        <v>700.72541942048656</v>
      </c>
      <c r="F211" s="9">
        <f t="shared" si="59"/>
        <v>2.8541850267884368E-2</v>
      </c>
      <c r="G211">
        <v>4015</v>
      </c>
      <c r="H211" s="8">
        <f t="shared" si="60"/>
        <v>815.21067819742643</v>
      </c>
      <c r="I211" s="9">
        <f t="shared" si="61"/>
        <v>2.453353536072847E-2</v>
      </c>
      <c r="J211">
        <v>4000</v>
      </c>
      <c r="K211" s="8">
        <f t="shared" si="69"/>
        <v>908.44347605834469</v>
      </c>
      <c r="L211" s="9">
        <f t="shared" si="62"/>
        <v>2.2015679045633327E-2</v>
      </c>
      <c r="M211" s="8">
        <f t="shared" si="70"/>
        <v>991.99833510411906</v>
      </c>
      <c r="N211" s="9">
        <f t="shared" si="63"/>
        <v>2.0161324159783819E-2</v>
      </c>
      <c r="O211" s="8">
        <f t="shared" si="71"/>
        <v>1070.73715499528</v>
      </c>
      <c r="P211" s="9">
        <f t="shared" si="64"/>
        <v>1.8678720455991053E-2</v>
      </c>
      <c r="Q211" s="8">
        <f t="shared" si="65"/>
        <v>1146.9686990583095</v>
      </c>
      <c r="R211" s="9">
        <f t="shared" si="66"/>
        <v>1.74372674829056E-2</v>
      </c>
      <c r="S211" s="8">
        <f t="shared" si="67"/>
        <v>1215.9451715805762</v>
      </c>
      <c r="T211" s="9">
        <f t="shared" si="68"/>
        <v>1.644811005253017E-2</v>
      </c>
    </row>
    <row r="212" spans="1:20" x14ac:dyDescent="0.45">
      <c r="A212">
        <v>4100</v>
      </c>
      <c r="B212" s="8">
        <f t="shared" si="56"/>
        <v>493.95788269376777</v>
      </c>
      <c r="C212" s="9">
        <f t="shared" si="57"/>
        <v>4.048928198277002E-2</v>
      </c>
      <c r="D212">
        <v>4075</v>
      </c>
      <c r="E212" s="8">
        <f t="shared" si="58"/>
        <v>700.72923281309363</v>
      </c>
      <c r="F212" s="9">
        <f t="shared" si="59"/>
        <v>2.8541694942152678E-2</v>
      </c>
      <c r="G212">
        <v>4065</v>
      </c>
      <c r="H212" s="8">
        <f t="shared" si="60"/>
        <v>815.21845016257805</v>
      </c>
      <c r="I212" s="9">
        <f t="shared" si="61"/>
        <v>2.4533301467859842E-2</v>
      </c>
      <c r="J212">
        <v>4050</v>
      </c>
      <c r="K212" s="8">
        <f t="shared" si="69"/>
        <v>908.46440617749749</v>
      </c>
      <c r="L212" s="9">
        <f t="shared" si="62"/>
        <v>2.201517182621722E-2</v>
      </c>
      <c r="M212" s="8">
        <f t="shared" si="70"/>
        <v>992.05206021131005</v>
      </c>
      <c r="N212" s="9">
        <f t="shared" si="63"/>
        <v>2.0160232312546118E-2</v>
      </c>
      <c r="O212" s="8">
        <f t="shared" si="71"/>
        <v>1070.86194160533</v>
      </c>
      <c r="P212" s="9">
        <f t="shared" si="64"/>
        <v>1.8676543840953002E-2</v>
      </c>
      <c r="Q212" s="8">
        <f t="shared" si="65"/>
        <v>1147.2245670315451</v>
      </c>
      <c r="R212" s="9">
        <f t="shared" si="66"/>
        <v>1.7433378411473698E-2</v>
      </c>
      <c r="S212" s="8">
        <f t="shared" si="67"/>
        <v>1216.4114276794021</v>
      </c>
      <c r="T212" s="9">
        <f t="shared" si="68"/>
        <v>1.6441805416243762E-2</v>
      </c>
    </row>
    <row r="213" spans="1:20" x14ac:dyDescent="0.45">
      <c r="A213">
        <v>4150</v>
      </c>
      <c r="B213" s="8">
        <f t="shared" si="56"/>
        <v>493.95789105266812</v>
      </c>
      <c r="C213" s="9">
        <f t="shared" si="57"/>
        <v>4.0489281297598517E-2</v>
      </c>
      <c r="D213">
        <v>4125</v>
      </c>
      <c r="E213" s="8">
        <f t="shared" si="58"/>
        <v>700.73220342096306</v>
      </c>
      <c r="F213" s="9">
        <f t="shared" si="59"/>
        <v>2.8541573945596234E-2</v>
      </c>
      <c r="G213">
        <v>4115</v>
      </c>
      <c r="H213" s="8">
        <f t="shared" si="60"/>
        <v>815.22454661323331</v>
      </c>
      <c r="I213" s="9">
        <f t="shared" si="61"/>
        <v>2.4533118001767669E-2</v>
      </c>
      <c r="J213">
        <v>4100</v>
      </c>
      <c r="K213" s="8">
        <f t="shared" si="69"/>
        <v>908.48120468091508</v>
      </c>
      <c r="L213" s="9">
        <f t="shared" si="62"/>
        <v>2.2014764749067738E-2</v>
      </c>
      <c r="M213" s="8">
        <f t="shared" si="70"/>
        <v>992.09631613635042</v>
      </c>
      <c r="N213" s="9">
        <f t="shared" si="63"/>
        <v>2.015933299489368E-2</v>
      </c>
      <c r="O213" s="8">
        <f t="shared" si="71"/>
        <v>1070.9672553479338</v>
      </c>
      <c r="P213" s="9">
        <f t="shared" si="64"/>
        <v>1.8674707279918133E-2</v>
      </c>
      <c r="Q213" s="8">
        <f t="shared" si="65"/>
        <v>1147.4450611689676</v>
      </c>
      <c r="R213" s="9">
        <f t="shared" si="66"/>
        <v>1.7430028396849657E-2</v>
      </c>
      <c r="S213" s="8">
        <f t="shared" si="67"/>
        <v>1216.8203444679198</v>
      </c>
      <c r="T213" s="9">
        <f t="shared" si="68"/>
        <v>1.6436280089272684E-2</v>
      </c>
    </row>
    <row r="214" spans="1:20" x14ac:dyDescent="0.45">
      <c r="A214">
        <v>4200</v>
      </c>
      <c r="B214" s="8">
        <f t="shared" si="56"/>
        <v>493.95789663445748</v>
      </c>
      <c r="C214" s="9">
        <f t="shared" si="57"/>
        <v>4.0489280840064298E-2</v>
      </c>
      <c r="D214">
        <v>4175</v>
      </c>
      <c r="E214" s="8">
        <f t="shared" si="58"/>
        <v>700.73451003852153</v>
      </c>
      <c r="F214" s="9">
        <f t="shared" si="59"/>
        <v>2.8541479994899265E-2</v>
      </c>
      <c r="G214">
        <v>4165</v>
      </c>
      <c r="H214" s="8">
        <f t="shared" si="60"/>
        <v>815.22931273133531</v>
      </c>
      <c r="I214" s="9">
        <f t="shared" si="61"/>
        <v>2.4532974572506746E-2</v>
      </c>
      <c r="J214">
        <v>4150</v>
      </c>
      <c r="K214" s="8">
        <f t="shared" si="69"/>
        <v>908.49464532976663</v>
      </c>
      <c r="L214" s="9">
        <f t="shared" si="62"/>
        <v>2.2014439053452399E-2</v>
      </c>
      <c r="M214" s="8">
        <f t="shared" si="70"/>
        <v>992.13267232778651</v>
      </c>
      <c r="N214" s="9">
        <f t="shared" si="63"/>
        <v>2.0158594266505805E-2</v>
      </c>
      <c r="O214" s="8">
        <f t="shared" si="71"/>
        <v>1071.0559243837415</v>
      </c>
      <c r="P214" s="9">
        <f t="shared" si="64"/>
        <v>1.867316126513888E-2</v>
      </c>
      <c r="Q214" s="8">
        <f t="shared" si="65"/>
        <v>1147.6346807274854</v>
      </c>
      <c r="R214" s="9">
        <f t="shared" si="66"/>
        <v>1.7427148495827962E-2</v>
      </c>
      <c r="S214" s="8">
        <f t="shared" si="67"/>
        <v>1217.178327347701</v>
      </c>
      <c r="T214" s="9">
        <f t="shared" si="68"/>
        <v>1.6431446034354806E-2</v>
      </c>
    </row>
    <row r="215" spans="1:20" x14ac:dyDescent="0.45">
      <c r="A215">
        <v>4250</v>
      </c>
      <c r="B215" s="8">
        <f t="shared" si="56"/>
        <v>493.95790034240429</v>
      </c>
      <c r="C215" s="9">
        <f t="shared" si="57"/>
        <v>4.0489280536127263E-2</v>
      </c>
      <c r="D215">
        <v>4225</v>
      </c>
      <c r="E215" s="8">
        <f t="shared" si="58"/>
        <v>700.73629531061852</v>
      </c>
      <c r="F215" s="9">
        <f t="shared" si="59"/>
        <v>2.8541407279516626E-2</v>
      </c>
      <c r="G215">
        <v>4215</v>
      </c>
      <c r="H215" s="8">
        <f t="shared" si="60"/>
        <v>815.23302633283947</v>
      </c>
      <c r="I215" s="9">
        <f t="shared" si="61"/>
        <v>2.4532862818335447E-2</v>
      </c>
      <c r="J215">
        <v>4200</v>
      </c>
      <c r="K215" s="8">
        <f t="shared" si="69"/>
        <v>908.50536599693294</v>
      </c>
      <c r="L215" s="9">
        <f t="shared" si="62"/>
        <v>2.2014179275708888E-2</v>
      </c>
      <c r="M215" s="8">
        <f t="shared" si="70"/>
        <v>992.16245746375387</v>
      </c>
      <c r="N215" s="9">
        <f t="shared" si="63"/>
        <v>2.0157989096992866E-2</v>
      </c>
      <c r="O215" s="8">
        <f t="shared" si="71"/>
        <v>1071.1304028083605</v>
      </c>
      <c r="P215" s="9">
        <f t="shared" si="64"/>
        <v>1.8671862872683548E-2</v>
      </c>
      <c r="Q215" s="8">
        <f t="shared" si="65"/>
        <v>1147.7974138853731</v>
      </c>
      <c r="R215" s="9">
        <f t="shared" si="66"/>
        <v>1.7424677698391587E-2</v>
      </c>
      <c r="S215" s="8">
        <f t="shared" si="67"/>
        <v>1217.4911573991938</v>
      </c>
      <c r="T215" s="9">
        <f t="shared" si="68"/>
        <v>1.6427224032348642E-2</v>
      </c>
    </row>
    <row r="216" spans="1:20" x14ac:dyDescent="0.45">
      <c r="A216">
        <v>4300</v>
      </c>
      <c r="B216" s="8">
        <f t="shared" si="56"/>
        <v>493.95790279276764</v>
      </c>
      <c r="C216" s="9">
        <f t="shared" si="57"/>
        <v>4.0489280335273208E-2</v>
      </c>
      <c r="D216">
        <v>4275</v>
      </c>
      <c r="E216" s="8">
        <f t="shared" si="58"/>
        <v>700.73767262738613</v>
      </c>
      <c r="F216" s="9">
        <f t="shared" si="59"/>
        <v>2.8541351180693411E-2</v>
      </c>
      <c r="G216">
        <v>4265</v>
      </c>
      <c r="H216" s="8">
        <f t="shared" si="60"/>
        <v>815.23591016348303</v>
      </c>
      <c r="I216" s="9">
        <f t="shared" si="61"/>
        <v>2.4532776035331057E-2</v>
      </c>
      <c r="J216">
        <v>4250</v>
      </c>
      <c r="K216" s="8">
        <f t="shared" si="69"/>
        <v>908.51389064498233</v>
      </c>
      <c r="L216" s="9">
        <f t="shared" si="62"/>
        <v>2.2013972715157253E-2</v>
      </c>
      <c r="M216" s="8">
        <f t="shared" si="70"/>
        <v>992.18679274692977</v>
      </c>
      <c r="N216" s="9">
        <f t="shared" si="63"/>
        <v>2.0157494683666146E-2</v>
      </c>
      <c r="O216" s="8">
        <f t="shared" si="71"/>
        <v>1071.1928139540285</v>
      </c>
      <c r="P216" s="9">
        <f t="shared" si="64"/>
        <v>1.8670774989775395E-2</v>
      </c>
      <c r="Q216" s="8">
        <f t="shared" si="65"/>
        <v>1147.936786555814</v>
      </c>
      <c r="R216" s="9">
        <f t="shared" si="66"/>
        <v>1.742256214299617E-2</v>
      </c>
      <c r="S216" s="8">
        <f t="shared" si="67"/>
        <v>1217.7640397832151</v>
      </c>
      <c r="T216" s="9">
        <f t="shared" si="68"/>
        <v>1.6423542941504804E-2</v>
      </c>
    </row>
    <row r="217" spans="1:20" x14ac:dyDescent="0.45">
      <c r="A217">
        <v>4350</v>
      </c>
      <c r="B217" s="8">
        <f t="shared" si="56"/>
        <v>493.95790440365647</v>
      </c>
      <c r="C217" s="9">
        <f t="shared" si="57"/>
        <v>4.0489280203230109E-2</v>
      </c>
      <c r="D217">
        <v>4325</v>
      </c>
      <c r="E217" s="8">
        <f t="shared" si="58"/>
        <v>700.73873179776228</v>
      </c>
      <c r="F217" s="9">
        <f t="shared" si="59"/>
        <v>2.8541308040287018E-2</v>
      </c>
      <c r="G217">
        <v>4315</v>
      </c>
      <c r="H217" s="8">
        <f t="shared" si="60"/>
        <v>815.23814213835669</v>
      </c>
      <c r="I217" s="9">
        <f t="shared" si="61"/>
        <v>2.4532708869018711E-2</v>
      </c>
      <c r="J217">
        <v>4300</v>
      </c>
      <c r="K217" s="8">
        <f t="shared" si="69"/>
        <v>908.52064813245784</v>
      </c>
      <c r="L217" s="9">
        <f t="shared" si="62"/>
        <v>2.2013808977387268E-2</v>
      </c>
      <c r="M217" s="8">
        <f t="shared" si="70"/>
        <v>992.20662125992772</v>
      </c>
      <c r="N217" s="9">
        <f t="shared" si="63"/>
        <v>2.0157091851093999E-2</v>
      </c>
      <c r="O217" s="8">
        <f t="shared" si="71"/>
        <v>1071.2449896885012</v>
      </c>
      <c r="P217" s="9">
        <f t="shared" si="64"/>
        <v>1.8669865616655665E-2</v>
      </c>
      <c r="Q217" s="8">
        <f t="shared" si="65"/>
        <v>1148.0559079024335</v>
      </c>
      <c r="R217" s="9">
        <f t="shared" si="66"/>
        <v>1.742075439212816E-2</v>
      </c>
      <c r="S217" s="8">
        <f t="shared" si="67"/>
        <v>1218.001650069084</v>
      </c>
      <c r="T217" s="9">
        <f t="shared" si="68"/>
        <v>1.6420339002714501E-2</v>
      </c>
    </row>
    <row r="218" spans="1:20" x14ac:dyDescent="0.45">
      <c r="A218">
        <v>4400</v>
      </c>
      <c r="B218" s="8">
        <f t="shared" si="56"/>
        <v>493.95790545716926</v>
      </c>
      <c r="C218" s="9">
        <f t="shared" si="57"/>
        <v>4.0489280116874624E-2</v>
      </c>
      <c r="D218">
        <v>4375</v>
      </c>
      <c r="E218" s="8">
        <f t="shared" si="58"/>
        <v>700.73954369733656</v>
      </c>
      <c r="F218" s="9">
        <f t="shared" si="59"/>
        <v>2.8541274971401357E-2</v>
      </c>
      <c r="G218">
        <v>4365</v>
      </c>
      <c r="H218" s="8">
        <f t="shared" si="60"/>
        <v>815.23986382868475</v>
      </c>
      <c r="I218" s="9">
        <f t="shared" si="61"/>
        <v>2.4532657058834426E-2</v>
      </c>
      <c r="J218">
        <v>4350</v>
      </c>
      <c r="K218" s="8">
        <f t="shared" si="69"/>
        <v>908.52598823039045</v>
      </c>
      <c r="L218" s="9">
        <f t="shared" si="62"/>
        <v>2.2013679585496083E-2</v>
      </c>
      <c r="M218" s="8">
        <f t="shared" si="70"/>
        <v>992.2227337282435</v>
      </c>
      <c r="N218" s="9">
        <f t="shared" si="63"/>
        <v>2.0156764524887141E-2</v>
      </c>
      <c r="O218" s="8">
        <f t="shared" si="71"/>
        <v>1071.2885059166497</v>
      </c>
      <c r="P218" s="9">
        <f t="shared" si="64"/>
        <v>1.866910723819161E-2</v>
      </c>
      <c r="Q218" s="8">
        <f t="shared" si="65"/>
        <v>1148.1575125731695</v>
      </c>
      <c r="R218" s="9">
        <f t="shared" si="66"/>
        <v>1.7419212765657398E-2</v>
      </c>
      <c r="S218" s="8">
        <f t="shared" si="67"/>
        <v>1218.2081783340325</v>
      </c>
      <c r="T218" s="9">
        <f t="shared" si="68"/>
        <v>1.641755518941854E-2</v>
      </c>
    </row>
    <row r="219" spans="1:20" x14ac:dyDescent="0.45">
      <c r="A219">
        <v>4450</v>
      </c>
      <c r="B219" s="8">
        <f t="shared" si="56"/>
        <v>493.95790614258539</v>
      </c>
      <c r="C219" s="9">
        <f t="shared" si="57"/>
        <v>4.048928006069169E-2</v>
      </c>
      <c r="D219">
        <v>4425</v>
      </c>
      <c r="E219" s="8">
        <f t="shared" si="58"/>
        <v>700.74016405931184</v>
      </c>
      <c r="F219" s="9">
        <f t="shared" si="59"/>
        <v>2.8541249703944709E-2</v>
      </c>
      <c r="G219">
        <v>4415</v>
      </c>
      <c r="H219" s="8">
        <f t="shared" si="60"/>
        <v>815.24118746299621</v>
      </c>
      <c r="I219" s="9">
        <f t="shared" si="61"/>
        <v>2.4532617227350034E-2</v>
      </c>
      <c r="J219">
        <v>4400</v>
      </c>
      <c r="K219" s="8">
        <f t="shared" si="69"/>
        <v>908.53019519987799</v>
      </c>
      <c r="L219" s="9">
        <f t="shared" si="62"/>
        <v>2.2013577650658016E-2</v>
      </c>
      <c r="M219" s="8">
        <f t="shared" si="70"/>
        <v>992.23579102907149</v>
      </c>
      <c r="N219" s="9">
        <f t="shared" si="63"/>
        <v>2.0156499272473854E-2</v>
      </c>
      <c r="O219" s="8">
        <f t="shared" si="71"/>
        <v>1071.3247145089181</v>
      </c>
      <c r="P219" s="9">
        <f t="shared" si="64"/>
        <v>1.866847626040976E-2</v>
      </c>
      <c r="Q219" s="8">
        <f t="shared" si="65"/>
        <v>1148.2439997075501</v>
      </c>
      <c r="R219" s="9">
        <f t="shared" si="66"/>
        <v>1.7417900729369249E-2</v>
      </c>
      <c r="S219" s="8">
        <f t="shared" si="67"/>
        <v>1218.3873709252102</v>
      </c>
      <c r="T219" s="9">
        <f t="shared" si="68"/>
        <v>1.6415140600819379E-2</v>
      </c>
    </row>
    <row r="220" spans="1:20" x14ac:dyDescent="0.45">
      <c r="A220">
        <v>4500</v>
      </c>
      <c r="B220" s="8">
        <f t="shared" si="56"/>
        <v>493.95790658620422</v>
      </c>
      <c r="C220" s="9">
        <f t="shared" si="57"/>
        <v>4.048928002432866E-2</v>
      </c>
      <c r="D220">
        <v>4475</v>
      </c>
      <c r="E220" s="8">
        <f t="shared" si="58"/>
        <v>700.74063655322198</v>
      </c>
      <c r="F220" s="9">
        <f t="shared" si="59"/>
        <v>2.8541230459211395E-2</v>
      </c>
      <c r="G220">
        <v>4465</v>
      </c>
      <c r="H220" s="8">
        <f t="shared" si="60"/>
        <v>815.24220167614624</v>
      </c>
      <c r="I220" s="9">
        <f t="shared" si="61"/>
        <v>2.4532586707213876E-2</v>
      </c>
      <c r="J220">
        <v>4450</v>
      </c>
      <c r="K220" s="8">
        <f t="shared" si="69"/>
        <v>908.5334992499138</v>
      </c>
      <c r="L220" s="9">
        <f t="shared" si="62"/>
        <v>2.2013497594213116E-2</v>
      </c>
      <c r="M220" s="8">
        <f t="shared" si="70"/>
        <v>992.24634377100404</v>
      </c>
      <c r="N220" s="9">
        <f t="shared" si="63"/>
        <v>2.0156284903999313E-2</v>
      </c>
      <c r="O220" s="8">
        <f t="shared" si="71"/>
        <v>1071.3547718925679</v>
      </c>
      <c r="P220" s="9">
        <f t="shared" si="64"/>
        <v>1.8667952507150951E-2</v>
      </c>
      <c r="Q220" s="8">
        <f t="shared" si="65"/>
        <v>1148.3174688043409</v>
      </c>
      <c r="R220" s="9">
        <f t="shared" si="66"/>
        <v>1.7416786335946399E-2</v>
      </c>
      <c r="S220" s="8">
        <f t="shared" si="67"/>
        <v>1218.5425698170154</v>
      </c>
      <c r="T220" s="9">
        <f t="shared" si="68"/>
        <v>1.6413049896979254E-2</v>
      </c>
    </row>
    <row r="221" spans="1:20" x14ac:dyDescent="0.45">
      <c r="A221">
        <v>4550</v>
      </c>
      <c r="B221" s="8">
        <f t="shared" si="56"/>
        <v>493.957906871837</v>
      </c>
      <c r="C221" s="9">
        <f t="shared" si="57"/>
        <v>4.0489280000915596E-2</v>
      </c>
      <c r="D221">
        <v>4525</v>
      </c>
      <c r="E221" s="8">
        <f t="shared" si="58"/>
        <v>700.7409952745686</v>
      </c>
      <c r="F221" s="9">
        <f t="shared" si="59"/>
        <v>2.8541215848465491E-2</v>
      </c>
      <c r="G221">
        <v>4515</v>
      </c>
      <c r="H221" s="8">
        <f t="shared" si="60"/>
        <v>815.24297620868231</v>
      </c>
      <c r="I221" s="9">
        <f t="shared" si="61"/>
        <v>2.4532563399700471E-2</v>
      </c>
      <c r="J221">
        <v>4500</v>
      </c>
      <c r="K221" s="8">
        <f t="shared" si="69"/>
        <v>908.53608616328279</v>
      </c>
      <c r="L221" s="9">
        <f t="shared" si="62"/>
        <v>2.2013434914246857E-2</v>
      </c>
      <c r="M221" s="8">
        <f t="shared" si="70"/>
        <v>992.2548492529379</v>
      </c>
      <c r="N221" s="9">
        <f t="shared" si="63"/>
        <v>2.0156112126897507E-2</v>
      </c>
      <c r="O221" s="8">
        <f t="shared" si="71"/>
        <v>1071.3796645475238</v>
      </c>
      <c r="P221" s="9">
        <f t="shared" si="64"/>
        <v>1.8667518772112038E-2</v>
      </c>
      <c r="Q221" s="8">
        <f t="shared" si="65"/>
        <v>1148.3797525621428</v>
      </c>
      <c r="R221" s="9">
        <f t="shared" si="66"/>
        <v>1.7415841715580693E-2</v>
      </c>
      <c r="S221" s="8">
        <f t="shared" si="67"/>
        <v>1218.6767495328806</v>
      </c>
      <c r="T221" s="9">
        <f t="shared" si="68"/>
        <v>1.6411242774317315E-2</v>
      </c>
    </row>
    <row r="222" spans="1:20" x14ac:dyDescent="0.45">
      <c r="A222">
        <v>4600</v>
      </c>
      <c r="B222" s="8">
        <f t="shared" si="56"/>
        <v>493.95790705479391</v>
      </c>
      <c r="C222" s="9">
        <f t="shared" si="57"/>
        <v>4.0489279985918787E-2</v>
      </c>
      <c r="D222">
        <v>4575</v>
      </c>
      <c r="E222" s="8">
        <f t="shared" si="58"/>
        <v>700.74126674961326</v>
      </c>
      <c r="F222" s="9">
        <f t="shared" si="59"/>
        <v>2.8541204791277603E-2</v>
      </c>
      <c r="G222">
        <v>4565</v>
      </c>
      <c r="H222" s="8">
        <f t="shared" si="60"/>
        <v>815.24356573096941</v>
      </c>
      <c r="I222" s="9">
        <f t="shared" si="61"/>
        <v>2.4532545659612118E-2</v>
      </c>
      <c r="J222">
        <v>4550</v>
      </c>
      <c r="K222" s="8">
        <f t="shared" si="69"/>
        <v>908.53810534793013</v>
      </c>
      <c r="L222" s="9">
        <f t="shared" si="62"/>
        <v>2.201338599038824E-2</v>
      </c>
      <c r="M222" s="8">
        <f t="shared" si="70"/>
        <v>992.26168609146066</v>
      </c>
      <c r="N222" s="9">
        <f t="shared" si="63"/>
        <v>2.0155973248126121E-2</v>
      </c>
      <c r="O222" s="8">
        <f t="shared" si="71"/>
        <v>1071.4002316495626</v>
      </c>
      <c r="P222" s="9">
        <f t="shared" si="64"/>
        <v>1.8667160421654335E-2</v>
      </c>
      <c r="Q222" s="8">
        <f t="shared" si="65"/>
        <v>1148.4324468254561</v>
      </c>
      <c r="R222" s="9">
        <f t="shared" si="66"/>
        <v>1.7415042613333348E-2</v>
      </c>
      <c r="S222" s="8">
        <f t="shared" si="67"/>
        <v>1218.7925516321488</v>
      </c>
      <c r="T222" s="9">
        <f t="shared" si="68"/>
        <v>1.640968347994657E-2</v>
      </c>
    </row>
    <row r="223" spans="1:20" x14ac:dyDescent="0.45">
      <c r="A223">
        <v>4650</v>
      </c>
      <c r="B223" s="8">
        <f t="shared" si="56"/>
        <v>493.95790717137663</v>
      </c>
      <c r="C223" s="9">
        <f t="shared" si="57"/>
        <v>4.0489279976362612E-2</v>
      </c>
      <c r="D223">
        <v>4625</v>
      </c>
      <c r="E223" s="8">
        <f t="shared" si="58"/>
        <v>700.74147154302057</v>
      </c>
      <c r="F223" s="9">
        <f t="shared" si="59"/>
        <v>2.8541196450040763E-2</v>
      </c>
      <c r="G223">
        <v>4615</v>
      </c>
      <c r="H223" s="8">
        <f t="shared" si="60"/>
        <v>815.24401294128415</v>
      </c>
      <c r="I223" s="9">
        <f t="shared" si="61"/>
        <v>2.4532532202037095E-2</v>
      </c>
      <c r="J223">
        <v>4600</v>
      </c>
      <c r="K223" s="8">
        <f t="shared" si="69"/>
        <v>908.53967654222322</v>
      </c>
      <c r="L223" s="9">
        <f t="shared" si="62"/>
        <v>2.2013347921267724E-2</v>
      </c>
      <c r="M223" s="8">
        <f t="shared" si="70"/>
        <v>992.26716678542812</v>
      </c>
      <c r="N223" s="9">
        <f t="shared" si="63"/>
        <v>2.0155861918511792E-2</v>
      </c>
      <c r="O223" s="8">
        <f t="shared" si="71"/>
        <v>1071.4171851004276</v>
      </c>
      <c r="P223" s="9">
        <f t="shared" si="64"/>
        <v>1.8666865043914085E-2</v>
      </c>
      <c r="Q223" s="8">
        <f t="shared" si="65"/>
        <v>1148.4769377835612</v>
      </c>
      <c r="R223" s="9">
        <f t="shared" si="66"/>
        <v>1.7414367970329366E-2</v>
      </c>
      <c r="S223" s="8">
        <f t="shared" si="67"/>
        <v>1218.8923167896057</v>
      </c>
      <c r="T223" s="9">
        <f t="shared" si="68"/>
        <v>1.6408340363221946E-2</v>
      </c>
    </row>
    <row r="224" spans="1:20" x14ac:dyDescent="0.45">
      <c r="A224">
        <v>4700</v>
      </c>
      <c r="B224" s="8">
        <f t="shared" si="56"/>
        <v>493.95790724528001</v>
      </c>
      <c r="C224" s="9">
        <f t="shared" si="57"/>
        <v>4.0489279970304819E-2</v>
      </c>
      <c r="D224">
        <v>4675</v>
      </c>
      <c r="E224" s="8">
        <f t="shared" si="58"/>
        <v>700.74162554171346</v>
      </c>
      <c r="F224" s="9">
        <f t="shared" si="59"/>
        <v>2.8541190177676191E-2</v>
      </c>
      <c r="G224">
        <v>4665</v>
      </c>
      <c r="H224" s="8">
        <f t="shared" si="60"/>
        <v>815.24435106471628</v>
      </c>
      <c r="I224" s="9">
        <f t="shared" si="61"/>
        <v>2.4532522027144163E-2</v>
      </c>
      <c r="J224">
        <v>4650</v>
      </c>
      <c r="K224" s="8">
        <f t="shared" si="69"/>
        <v>908.54089537534867</v>
      </c>
      <c r="L224" s="9">
        <f t="shared" si="62"/>
        <v>2.2013318389743294E-2</v>
      </c>
      <c r="M224" s="8">
        <f t="shared" si="70"/>
        <v>992.27154846510575</v>
      </c>
      <c r="N224" s="9">
        <f t="shared" si="63"/>
        <v>2.0155772914115074E-2</v>
      </c>
      <c r="O224" s="8">
        <f t="shared" si="71"/>
        <v>1071.4311271779814</v>
      </c>
      <c r="P224" s="9">
        <f t="shared" si="64"/>
        <v>1.8666622139938714E-2</v>
      </c>
      <c r="Q224" s="8">
        <f t="shared" si="65"/>
        <v>1148.5144265798904</v>
      </c>
      <c r="R224" s="9">
        <f t="shared" si="66"/>
        <v>1.7413799545868226E-2</v>
      </c>
      <c r="S224" s="8">
        <f t="shared" si="67"/>
        <v>1218.9781145178554</v>
      </c>
      <c r="T224" s="9">
        <f t="shared" si="68"/>
        <v>1.6407185462809261E-2</v>
      </c>
    </row>
    <row r="225" spans="1:20" x14ac:dyDescent="0.45">
      <c r="A225">
        <v>4750</v>
      </c>
      <c r="B225" s="8">
        <f t="shared" si="56"/>
        <v>493.9579072918857</v>
      </c>
      <c r="C225" s="9">
        <f t="shared" si="57"/>
        <v>4.048927996648459E-2</v>
      </c>
      <c r="D225">
        <v>4725</v>
      </c>
      <c r="E225" s="8">
        <f t="shared" si="58"/>
        <v>700.74174097596688</v>
      </c>
      <c r="F225" s="9">
        <f t="shared" si="59"/>
        <v>2.8541185476042497E-2</v>
      </c>
      <c r="G225">
        <v>4715</v>
      </c>
      <c r="H225" s="8">
        <f t="shared" si="60"/>
        <v>815.24460586001851</v>
      </c>
      <c r="I225" s="9">
        <f t="shared" si="61"/>
        <v>2.453251435978725E-2</v>
      </c>
      <c r="J225">
        <v>4700</v>
      </c>
      <c r="K225" s="8">
        <f t="shared" si="69"/>
        <v>908.54183795890765</v>
      </c>
      <c r="L225" s="9">
        <f t="shared" si="62"/>
        <v>2.2013295551618371E-2</v>
      </c>
      <c r="M225" s="8">
        <f t="shared" si="70"/>
        <v>992.27504205171294</v>
      </c>
      <c r="N225" s="9">
        <f t="shared" si="63"/>
        <v>2.0155701949981817E-2</v>
      </c>
      <c r="O225" s="8">
        <f t="shared" si="71"/>
        <v>1071.4425660304519</v>
      </c>
      <c r="P225" s="9">
        <f t="shared" si="64"/>
        <v>1.8666422852787402E-2</v>
      </c>
      <c r="Q225" s="8">
        <f t="shared" si="65"/>
        <v>1148.5459514959448</v>
      </c>
      <c r="R225" s="9">
        <f t="shared" si="66"/>
        <v>1.7413321577556939E-2</v>
      </c>
      <c r="S225" s="8">
        <f t="shared" si="67"/>
        <v>1219.0517706013491</v>
      </c>
      <c r="T225" s="9">
        <f t="shared" si="68"/>
        <v>1.6406194127534184E-2</v>
      </c>
    </row>
    <row r="226" spans="1:20" x14ac:dyDescent="0.45">
      <c r="A226">
        <v>4800</v>
      </c>
      <c r="B226" s="8">
        <f t="shared" si="56"/>
        <v>493.95790732112471</v>
      </c>
      <c r="C226" s="9">
        <f t="shared" si="57"/>
        <v>4.0489279964087896E-2</v>
      </c>
      <c r="D226">
        <v>4775</v>
      </c>
      <c r="E226" s="8">
        <f t="shared" si="58"/>
        <v>700.74182722823423</v>
      </c>
      <c r="F226" s="9">
        <f t="shared" si="59"/>
        <v>2.8541181962991238E-2</v>
      </c>
      <c r="G226">
        <v>4765</v>
      </c>
      <c r="H226" s="8">
        <f t="shared" si="60"/>
        <v>815.24479722437104</v>
      </c>
      <c r="I226" s="9">
        <f t="shared" si="61"/>
        <v>2.4532508601211735E-2</v>
      </c>
      <c r="J226">
        <v>4750</v>
      </c>
      <c r="K226" s="8">
        <f t="shared" si="69"/>
        <v>908.54256466274205</v>
      </c>
      <c r="L226" s="9">
        <f t="shared" si="62"/>
        <v>2.2013277944136996E-2</v>
      </c>
      <c r="M226" s="8">
        <f t="shared" si="70"/>
        <v>992.27782003198547</v>
      </c>
      <c r="N226" s="9">
        <f t="shared" si="63"/>
        <v>2.0155645522093108E-2</v>
      </c>
      <c r="O226" s="8">
        <f t="shared" si="71"/>
        <v>1071.4519292278353</v>
      </c>
      <c r="P226" s="9">
        <f t="shared" si="64"/>
        <v>1.8666259730768721E-2</v>
      </c>
      <c r="Q226" s="8">
        <f t="shared" si="65"/>
        <v>1148.5724078768108</v>
      </c>
      <c r="R226" s="9">
        <f t="shared" si="66"/>
        <v>1.7412920476620995E-2</v>
      </c>
      <c r="S226" s="8">
        <f t="shared" si="67"/>
        <v>1219.114892325862</v>
      </c>
      <c r="T226" s="9">
        <f t="shared" si="68"/>
        <v>1.6405344669232474E-2</v>
      </c>
    </row>
    <row r="227" spans="1:20" x14ac:dyDescent="0.45">
      <c r="A227">
        <v>4850</v>
      </c>
      <c r="B227" s="8">
        <f t="shared" si="56"/>
        <v>493.95790733937338</v>
      </c>
      <c r="C227" s="9">
        <f t="shared" si="57"/>
        <v>4.0489279962592072E-2</v>
      </c>
      <c r="D227">
        <v>4825</v>
      </c>
      <c r="E227" s="8">
        <f t="shared" si="58"/>
        <v>700.74189147126492</v>
      </c>
      <c r="F227" s="9">
        <f t="shared" si="59"/>
        <v>2.8541179346375831E-2</v>
      </c>
      <c r="G227">
        <v>4815</v>
      </c>
      <c r="H227" s="8">
        <f t="shared" si="60"/>
        <v>815.24494047115968</v>
      </c>
      <c r="I227" s="9">
        <f t="shared" si="61"/>
        <v>2.4532504290601637E-2</v>
      </c>
      <c r="J227">
        <v>4800</v>
      </c>
      <c r="K227" s="8">
        <f t="shared" si="69"/>
        <v>908.54312320716087</v>
      </c>
      <c r="L227" s="9">
        <f t="shared" si="62"/>
        <v>2.201326441104955E-2</v>
      </c>
      <c r="M227" s="8">
        <f t="shared" si="70"/>
        <v>992.28002303180142</v>
      </c>
      <c r="N227" s="9">
        <f t="shared" si="63"/>
        <v>2.0155600773753585E-2</v>
      </c>
      <c r="O227" s="8">
        <f t="shared" si="71"/>
        <v>1071.4595755711216</v>
      </c>
      <c r="P227" s="9">
        <f t="shared" si="64"/>
        <v>1.8666126521235643E-2</v>
      </c>
      <c r="Q227" s="8">
        <f t="shared" si="65"/>
        <v>1148.5945659654315</v>
      </c>
      <c r="R227" s="9">
        <f t="shared" si="66"/>
        <v>1.7412584555621106E-2</v>
      </c>
      <c r="S227" s="8">
        <f t="shared" si="67"/>
        <v>1219.1688915988527</v>
      </c>
      <c r="T227" s="9">
        <f t="shared" si="68"/>
        <v>1.6404618045799572E-2</v>
      </c>
    </row>
    <row r="228" spans="1:20" x14ac:dyDescent="0.45">
      <c r="A228">
        <v>4900</v>
      </c>
      <c r="B228" s="8">
        <f t="shared" si="56"/>
        <v>493.95790735070386</v>
      </c>
      <c r="C228" s="9">
        <f t="shared" si="57"/>
        <v>4.0489279961663321E-2</v>
      </c>
      <c r="D228">
        <v>4875</v>
      </c>
      <c r="E228" s="8">
        <f t="shared" si="58"/>
        <v>700.74193916954061</v>
      </c>
      <c r="F228" s="9">
        <f t="shared" si="59"/>
        <v>2.8541177403627774E-2</v>
      </c>
      <c r="G228">
        <v>4865</v>
      </c>
      <c r="H228" s="8">
        <f t="shared" si="60"/>
        <v>815.24504734310233</v>
      </c>
      <c r="I228" s="9">
        <f t="shared" si="61"/>
        <v>2.4532501074591432E-2</v>
      </c>
      <c r="J228">
        <v>4850</v>
      </c>
      <c r="K228" s="8">
        <f t="shared" si="69"/>
        <v>908.54355118503645</v>
      </c>
      <c r="L228" s="9">
        <f t="shared" si="62"/>
        <v>2.2013254041496955E-2</v>
      </c>
      <c r="M228" s="8">
        <f t="shared" si="70"/>
        <v>992.28176535331386</v>
      </c>
      <c r="N228" s="9">
        <f t="shared" si="63"/>
        <v>2.0155565383063106E-2</v>
      </c>
      <c r="O228" s="8">
        <f t="shared" si="71"/>
        <v>1071.4658053467172</v>
      </c>
      <c r="P228" s="9">
        <f t="shared" si="64"/>
        <v>1.8666017991613059E-2</v>
      </c>
      <c r="Q228" s="8">
        <f t="shared" si="65"/>
        <v>1148.6130868105281</v>
      </c>
      <c r="R228" s="9">
        <f t="shared" si="66"/>
        <v>1.7412303785895436E-2</v>
      </c>
      <c r="S228" s="8">
        <f t="shared" si="67"/>
        <v>1219.2150060648328</v>
      </c>
      <c r="T228" s="9">
        <f t="shared" si="68"/>
        <v>1.6403997572628698E-2</v>
      </c>
    </row>
    <row r="229" spans="1:20" x14ac:dyDescent="0.45">
      <c r="A229">
        <v>4950</v>
      </c>
      <c r="B229" s="8">
        <f t="shared" si="56"/>
        <v>493.95790735770248</v>
      </c>
      <c r="C229" s="9">
        <f t="shared" si="57"/>
        <v>4.0489279961089648E-2</v>
      </c>
      <c r="D229">
        <v>4925</v>
      </c>
      <c r="E229" s="8">
        <f t="shared" si="58"/>
        <v>700.74197447175482</v>
      </c>
      <c r="F229" s="9">
        <f t="shared" si="59"/>
        <v>2.8541175965770767E-2</v>
      </c>
      <c r="G229">
        <v>4915</v>
      </c>
      <c r="H229" s="8">
        <f t="shared" si="60"/>
        <v>815.24512681217811</v>
      </c>
      <c r="I229" s="9">
        <f t="shared" si="61"/>
        <v>2.4532498683193897E-2</v>
      </c>
      <c r="J229">
        <v>4900</v>
      </c>
      <c r="K229" s="8">
        <f t="shared" si="69"/>
        <v>908.54387811060894</v>
      </c>
      <c r="L229" s="9">
        <f t="shared" si="62"/>
        <v>2.2013246120365294E-2</v>
      </c>
      <c r="M229" s="8">
        <f t="shared" si="70"/>
        <v>992.28313962157176</v>
      </c>
      <c r="N229" s="9">
        <f t="shared" si="63"/>
        <v>2.0155537468496566E-2</v>
      </c>
      <c r="O229" s="8">
        <f t="shared" si="71"/>
        <v>1071.4708691996552</v>
      </c>
      <c r="P229" s="9">
        <f t="shared" si="64"/>
        <v>1.8665929774590306E-2</v>
      </c>
      <c r="Q229" s="8">
        <f t="shared" si="65"/>
        <v>1148.6285364088194</v>
      </c>
      <c r="R229" s="9">
        <f t="shared" si="66"/>
        <v>1.7412069582155677E-2</v>
      </c>
      <c r="S229" s="8">
        <f t="shared" si="67"/>
        <v>1219.2543183258956</v>
      </c>
      <c r="T229" s="9">
        <f t="shared" si="68"/>
        <v>1.6403468660632772E-2</v>
      </c>
    </row>
    <row r="230" spans="1:20" x14ac:dyDescent="0.45">
      <c r="A230">
        <v>5000</v>
      </c>
      <c r="B230" s="8">
        <f t="shared" si="56"/>
        <v>493.95790736200314</v>
      </c>
      <c r="C230" s="9">
        <f t="shared" si="57"/>
        <v>4.0489279960737125E-2</v>
      </c>
      <c r="D230">
        <v>4975</v>
      </c>
      <c r="E230" s="8">
        <f t="shared" si="58"/>
        <v>700.74200051680725</v>
      </c>
      <c r="F230" s="9">
        <f t="shared" si="59"/>
        <v>2.8541174904957479E-2</v>
      </c>
      <c r="G230">
        <v>4965</v>
      </c>
      <c r="H230" s="8">
        <f t="shared" si="60"/>
        <v>815.24518570860403</v>
      </c>
      <c r="I230" s="9">
        <f t="shared" si="61"/>
        <v>2.4532496910872493E-2</v>
      </c>
      <c r="J230">
        <v>4950</v>
      </c>
      <c r="K230" s="8">
        <f t="shared" si="69"/>
        <v>908.54412707718586</v>
      </c>
      <c r="L230" s="9">
        <f t="shared" si="62"/>
        <v>2.2013240088118349E-2</v>
      </c>
      <c r="M230" s="8">
        <f t="shared" si="70"/>
        <v>992.28422066944245</v>
      </c>
      <c r="N230" s="9">
        <f t="shared" si="63"/>
        <v>2.0155515509968549E-2</v>
      </c>
      <c r="O230" s="8">
        <f t="shared" si="71"/>
        <v>1071.4749757852387</v>
      </c>
      <c r="P230" s="9">
        <f t="shared" si="64"/>
        <v>1.8665858234666512E-2</v>
      </c>
      <c r="Q230" s="8">
        <f t="shared" si="65"/>
        <v>1148.6413982364188</v>
      </c>
      <c r="R230" s="9">
        <f t="shared" si="66"/>
        <v>1.7411874611786806E-2</v>
      </c>
      <c r="S230" s="8">
        <f t="shared" si="67"/>
        <v>1219.2877733812741</v>
      </c>
      <c r="T230" s="9">
        <f t="shared" si="68"/>
        <v>1.6403018579065138E-2</v>
      </c>
    </row>
    <row r="231" spans="1:20" x14ac:dyDescent="0.45">
      <c r="A231">
        <v>5050</v>
      </c>
      <c r="B231" s="8">
        <f t="shared" si="56"/>
        <v>493.95790736463215</v>
      </c>
      <c r="C231" s="9">
        <f t="shared" si="57"/>
        <v>4.0489279960521631E-2</v>
      </c>
      <c r="D231">
        <v>5025</v>
      </c>
      <c r="E231" s="8">
        <f t="shared" si="58"/>
        <v>700.74201967144404</v>
      </c>
      <c r="F231" s="9">
        <f t="shared" si="59"/>
        <v>2.8541174124790424E-2</v>
      </c>
      <c r="G231">
        <v>5015</v>
      </c>
      <c r="H231" s="8">
        <f t="shared" si="60"/>
        <v>815.24522921335426</v>
      </c>
      <c r="I231" s="9">
        <f t="shared" si="61"/>
        <v>2.4532495601720213E-2</v>
      </c>
      <c r="J231">
        <v>5000</v>
      </c>
      <c r="K231" s="8">
        <f t="shared" si="69"/>
        <v>908.54431609309813</v>
      </c>
      <c r="L231" s="9">
        <f t="shared" si="62"/>
        <v>2.2013235508426876E-2</v>
      </c>
      <c r="M231" s="8">
        <f t="shared" si="70"/>
        <v>992.2850687738437</v>
      </c>
      <c r="N231" s="9">
        <f t="shared" si="63"/>
        <v>2.0155498283082895E-2</v>
      </c>
      <c r="O231" s="8">
        <f t="shared" si="71"/>
        <v>1071.4782983449606</v>
      </c>
      <c r="P231" s="9">
        <f t="shared" si="64"/>
        <v>1.8665800353486053E-2</v>
      </c>
      <c r="Q231" s="8">
        <f t="shared" si="65"/>
        <v>1148.6520843173116</v>
      </c>
      <c r="R231" s="9">
        <f t="shared" si="66"/>
        <v>1.7411712626531971E-2</v>
      </c>
      <c r="S231" s="8">
        <f t="shared" si="67"/>
        <v>1219.3161944014994</v>
      </c>
      <c r="T231" s="9">
        <f t="shared" si="68"/>
        <v>1.6402636241386909E-2</v>
      </c>
    </row>
    <row r="232" spans="1:20" x14ac:dyDescent="0.45">
      <c r="A232">
        <v>5100</v>
      </c>
      <c r="B232" s="8">
        <f t="shared" si="56"/>
        <v>493.95790736623104</v>
      </c>
      <c r="C232" s="9">
        <f t="shared" si="57"/>
        <v>4.0489279960390569E-2</v>
      </c>
      <c r="D232">
        <v>5075</v>
      </c>
      <c r="E232" s="8">
        <f t="shared" si="58"/>
        <v>700.74203371410351</v>
      </c>
      <c r="F232" s="9">
        <f t="shared" si="59"/>
        <v>2.8541173552833882E-2</v>
      </c>
      <c r="G232">
        <v>5065</v>
      </c>
      <c r="H232" s="8">
        <f t="shared" si="60"/>
        <v>815.24526124225213</v>
      </c>
      <c r="I232" s="9">
        <f t="shared" si="61"/>
        <v>2.4532494637901307E-2</v>
      </c>
      <c r="J232">
        <v>5050</v>
      </c>
      <c r="K232" s="8">
        <f t="shared" si="69"/>
        <v>908.54445915414703</v>
      </c>
      <c r="L232" s="9">
        <f t="shared" si="62"/>
        <v>2.2013232042183119E-2</v>
      </c>
      <c r="M232" s="8">
        <f t="shared" si="70"/>
        <v>992.28573234186774</v>
      </c>
      <c r="N232" s="9">
        <f t="shared" si="63"/>
        <v>2.0155484804561807E-2</v>
      </c>
      <c r="O232" s="8">
        <f t="shared" si="71"/>
        <v>1071.4809803390822</v>
      </c>
      <c r="P232" s="9">
        <f t="shared" si="64"/>
        <v>1.8665753631642416E-2</v>
      </c>
      <c r="Q232" s="8">
        <f t="shared" si="65"/>
        <v>1148.660944968974</v>
      </c>
      <c r="R232" s="9">
        <f t="shared" si="66"/>
        <v>1.741157831438259E-2</v>
      </c>
      <c r="S232" s="8">
        <f t="shared" si="67"/>
        <v>1219.3402969527217</v>
      </c>
      <c r="T232" s="9">
        <f t="shared" si="68"/>
        <v>1.6402312012472983E-2</v>
      </c>
    </row>
    <row r="233" spans="1:20" x14ac:dyDescent="0.45">
      <c r="A233">
        <v>5150</v>
      </c>
      <c r="B233" s="8">
        <f t="shared" si="56"/>
        <v>493.9579073671984</v>
      </c>
      <c r="C233" s="9">
        <f t="shared" si="57"/>
        <v>4.0489279960311278E-2</v>
      </c>
      <c r="D233">
        <v>5125</v>
      </c>
      <c r="E233" s="8">
        <f t="shared" si="58"/>
        <v>700.74204397659662</v>
      </c>
      <c r="F233" s="9">
        <f t="shared" si="59"/>
        <v>2.8541173134843268E-2</v>
      </c>
      <c r="G233">
        <v>5115</v>
      </c>
      <c r="H233" s="8">
        <f t="shared" si="60"/>
        <v>815.24528474428803</v>
      </c>
      <c r="I233" s="9">
        <f t="shared" si="61"/>
        <v>2.4532493930674193E-2</v>
      </c>
      <c r="J233">
        <v>5100</v>
      </c>
      <c r="K233" s="8">
        <f t="shared" si="69"/>
        <v>908.54456710117699</v>
      </c>
      <c r="L233" s="9">
        <f t="shared" si="62"/>
        <v>2.2013229426721966E-2</v>
      </c>
      <c r="M233" s="8">
        <f t="shared" si="70"/>
        <v>992.28625013234682</v>
      </c>
      <c r="N233" s="9">
        <f t="shared" si="63"/>
        <v>2.0155474287114717E-2</v>
      </c>
      <c r="O233" s="8">
        <f t="shared" si="71"/>
        <v>1071.4831402553307</v>
      </c>
      <c r="P233" s="9">
        <f t="shared" si="64"/>
        <v>1.8665716004858526E-2</v>
      </c>
      <c r="Q233" s="8">
        <f t="shared" si="65"/>
        <v>1148.6682773567552</v>
      </c>
      <c r="R233" s="9">
        <f t="shared" si="66"/>
        <v>1.7411467169636451E-2</v>
      </c>
      <c r="S233" s="8">
        <f t="shared" si="67"/>
        <v>1219.3607017852974</v>
      </c>
      <c r="T233" s="9">
        <f t="shared" si="68"/>
        <v>1.6402037535503223E-2</v>
      </c>
    </row>
    <row r="234" spans="1:20" x14ac:dyDescent="0.45">
      <c r="A234">
        <v>5200</v>
      </c>
      <c r="B234" s="8">
        <f t="shared" si="56"/>
        <v>493.95790736778065</v>
      </c>
      <c r="C234" s="9">
        <f t="shared" si="57"/>
        <v>4.0489279960263552E-2</v>
      </c>
      <c r="D234">
        <v>5175</v>
      </c>
      <c r="E234" s="8">
        <f t="shared" si="58"/>
        <v>700.74205145287988</v>
      </c>
      <c r="F234" s="9">
        <f t="shared" si="59"/>
        <v>2.8541172830334791E-2</v>
      </c>
      <c r="G234">
        <v>5165</v>
      </c>
      <c r="H234" s="8">
        <f t="shared" si="60"/>
        <v>815.24530193238184</v>
      </c>
      <c r="I234" s="9">
        <f t="shared" si="61"/>
        <v>2.4532493413447286E-2</v>
      </c>
      <c r="J234">
        <v>5150</v>
      </c>
      <c r="K234" s="8">
        <f t="shared" si="69"/>
        <v>908.54464830318238</v>
      </c>
      <c r="L234" s="9">
        <f t="shared" si="62"/>
        <v>2.2013227459269539E-2</v>
      </c>
      <c r="M234" s="8">
        <f t="shared" si="70"/>
        <v>992.28665308670668</v>
      </c>
      <c r="N234" s="9">
        <f t="shared" si="63"/>
        <v>2.0155466102245747E-2</v>
      </c>
      <c r="O234" s="8">
        <f t="shared" si="71"/>
        <v>1071.4848757008951</v>
      </c>
      <c r="P234" s="9">
        <f t="shared" si="64"/>
        <v>1.8665685772668805E-2</v>
      </c>
      <c r="Q234" s="8">
        <f t="shared" si="65"/>
        <v>1148.6743329798574</v>
      </c>
      <c r="R234" s="9">
        <f t="shared" si="66"/>
        <v>1.7411375379230931E-2</v>
      </c>
      <c r="S234" s="8">
        <f t="shared" si="67"/>
        <v>1219.3779462980979</v>
      </c>
      <c r="T234" s="9">
        <f t="shared" si="68"/>
        <v>1.6401805576948376E-2</v>
      </c>
    </row>
    <row r="235" spans="1:20" x14ac:dyDescent="0.45">
      <c r="A235">
        <v>5250</v>
      </c>
      <c r="B235" s="8">
        <f t="shared" si="56"/>
        <v>493.95790736812927</v>
      </c>
      <c r="C235" s="9">
        <f t="shared" si="57"/>
        <v>4.0489279960234971E-2</v>
      </c>
      <c r="D235">
        <v>5225</v>
      </c>
      <c r="E235" s="8">
        <f t="shared" si="58"/>
        <v>700.74205688224754</v>
      </c>
      <c r="F235" s="9">
        <f t="shared" si="59"/>
        <v>2.8541172609197044E-2</v>
      </c>
      <c r="G235">
        <v>5215</v>
      </c>
      <c r="H235" s="8">
        <f t="shared" si="60"/>
        <v>815.24531446117476</v>
      </c>
      <c r="I235" s="9">
        <f t="shared" si="61"/>
        <v>2.4532493036428828E-2</v>
      </c>
      <c r="J235">
        <v>5200</v>
      </c>
      <c r="K235" s="8">
        <f t="shared" si="69"/>
        <v>908.54470919936455</v>
      </c>
      <c r="L235" s="9">
        <f t="shared" si="62"/>
        <v>2.2013225983809392E-2</v>
      </c>
      <c r="M235" s="8">
        <f t="shared" si="70"/>
        <v>992.28696583254043</v>
      </c>
      <c r="N235" s="9">
        <f t="shared" si="63"/>
        <v>2.0155459749710371E-2</v>
      </c>
      <c r="O235" s="8">
        <f t="shared" si="71"/>
        <v>1071.4862668733799</v>
      </c>
      <c r="P235" s="9">
        <f t="shared" si="64"/>
        <v>1.8665661537931262E-2</v>
      </c>
      <c r="Q235" s="8">
        <f t="shared" si="65"/>
        <v>1148.6793242027954</v>
      </c>
      <c r="R235" s="9">
        <f t="shared" si="66"/>
        <v>1.7411299723602468E-2</v>
      </c>
      <c r="S235" s="8">
        <f t="shared" si="67"/>
        <v>1219.3924947863875</v>
      </c>
      <c r="T235" s="9">
        <f t="shared" si="68"/>
        <v>1.6401609888130064E-2</v>
      </c>
    </row>
    <row r="236" spans="1:20" x14ac:dyDescent="0.45">
      <c r="A236">
        <v>5300</v>
      </c>
      <c r="B236" s="8">
        <f t="shared" si="56"/>
        <v>493.95790736833692</v>
      </c>
      <c r="C236" s="9">
        <f t="shared" si="57"/>
        <v>4.048927996021795E-2</v>
      </c>
      <c r="D236">
        <v>5275</v>
      </c>
      <c r="E236" s="8">
        <f t="shared" si="58"/>
        <v>700.74206081271848</v>
      </c>
      <c r="F236" s="9">
        <f t="shared" si="59"/>
        <v>2.854117244910925E-2</v>
      </c>
      <c r="G236">
        <v>5265</v>
      </c>
      <c r="H236" s="8">
        <f t="shared" si="60"/>
        <v>815.24532356346276</v>
      </c>
      <c r="I236" s="9">
        <f t="shared" si="61"/>
        <v>2.4532492762521316E-2</v>
      </c>
      <c r="J236">
        <v>5250</v>
      </c>
      <c r="K236" s="8">
        <f t="shared" si="69"/>
        <v>908.5447547276292</v>
      </c>
      <c r="L236" s="9">
        <f t="shared" si="62"/>
        <v>2.2013224880700302E-2</v>
      </c>
      <c r="M236" s="8">
        <f t="shared" si="70"/>
        <v>992.2872079141215</v>
      </c>
      <c r="N236" s="9">
        <f t="shared" si="63"/>
        <v>2.0155454832519539E-2</v>
      </c>
      <c r="O236" s="8">
        <f t="shared" si="71"/>
        <v>1071.4873794956347</v>
      </c>
      <c r="P236" s="9">
        <f t="shared" si="64"/>
        <v>1.8665642155686706E-2</v>
      </c>
      <c r="Q236" s="8">
        <f t="shared" si="65"/>
        <v>1148.6834299372974</v>
      </c>
      <c r="R236" s="9">
        <f t="shared" si="66"/>
        <v>1.7411237490464828E-2</v>
      </c>
      <c r="S236" s="8">
        <f t="shared" si="67"/>
        <v>1219.4047475767522</v>
      </c>
      <c r="T236" s="9">
        <f t="shared" si="68"/>
        <v>1.640144508190965E-2</v>
      </c>
    </row>
    <row r="237" spans="1:20" x14ac:dyDescent="0.45">
      <c r="A237">
        <v>5350</v>
      </c>
      <c r="B237" s="8">
        <f t="shared" si="56"/>
        <v>493.95790736845998</v>
      </c>
      <c r="C237" s="9">
        <f t="shared" si="57"/>
        <v>4.0489279960207868E-2</v>
      </c>
      <c r="D237">
        <v>5325</v>
      </c>
      <c r="E237" s="8">
        <f t="shared" si="58"/>
        <v>700.74206364915472</v>
      </c>
      <c r="F237" s="9">
        <f t="shared" si="59"/>
        <v>2.8541172333581413E-2</v>
      </c>
      <c r="G237">
        <v>5315</v>
      </c>
      <c r="H237" s="8">
        <f t="shared" si="60"/>
        <v>815.24533015447673</v>
      </c>
      <c r="I237" s="9">
        <f t="shared" si="61"/>
        <v>2.453249256418347E-2</v>
      </c>
      <c r="J237">
        <v>5300</v>
      </c>
      <c r="K237" s="8">
        <f t="shared" si="69"/>
        <v>908.54478866203908</v>
      </c>
      <c r="L237" s="9">
        <f t="shared" si="62"/>
        <v>2.2013224058500005E-2</v>
      </c>
      <c r="M237" s="8">
        <f t="shared" si="70"/>
        <v>992.28739479598028</v>
      </c>
      <c r="N237" s="9">
        <f t="shared" si="63"/>
        <v>2.015545103655389E-2</v>
      </c>
      <c r="O237" s="8">
        <f t="shared" si="71"/>
        <v>1071.4882672895062</v>
      </c>
      <c r="P237" s="9">
        <f t="shared" si="64"/>
        <v>1.8665626690055195E-2</v>
      </c>
      <c r="Q237" s="8">
        <f t="shared" si="65"/>
        <v>1148.6868005708268</v>
      </c>
      <c r="R237" s="9">
        <f t="shared" si="66"/>
        <v>1.7411186400036308E-2</v>
      </c>
      <c r="S237" s="8">
        <f t="shared" si="67"/>
        <v>1219.4150491476196</v>
      </c>
      <c r="T237" s="9">
        <f t="shared" si="68"/>
        <v>1.6401306523140053E-2</v>
      </c>
    </row>
    <row r="238" spans="1:20" x14ac:dyDescent="0.45">
      <c r="A238">
        <v>5400</v>
      </c>
      <c r="B238" s="8">
        <f t="shared" si="56"/>
        <v>493.95790736853257</v>
      </c>
      <c r="C238" s="9">
        <f t="shared" si="57"/>
        <v>4.0489279960201914E-2</v>
      </c>
      <c r="D238">
        <v>5375</v>
      </c>
      <c r="E238" s="8">
        <f t="shared" si="58"/>
        <v>700.74206568965042</v>
      </c>
      <c r="F238" s="9">
        <f t="shared" si="59"/>
        <v>2.8541172250472174E-2</v>
      </c>
      <c r="G238">
        <v>5365</v>
      </c>
      <c r="H238" s="8">
        <f t="shared" si="60"/>
        <v>815.24533491127454</v>
      </c>
      <c r="I238" s="9">
        <f t="shared" si="61"/>
        <v>2.4532492421041153E-2</v>
      </c>
      <c r="J238">
        <v>5350</v>
      </c>
      <c r="K238" s="8">
        <f t="shared" si="69"/>
        <v>908.54481387756903</v>
      </c>
      <c r="L238" s="9">
        <f t="shared" si="62"/>
        <v>2.2013223447550381E-2</v>
      </c>
      <c r="M238" s="8">
        <f t="shared" si="70"/>
        <v>992.28753867860394</v>
      </c>
      <c r="N238" s="9">
        <f t="shared" si="63"/>
        <v>2.0155448113994587E-2</v>
      </c>
      <c r="O238" s="8">
        <f t="shared" si="71"/>
        <v>1071.4889740544736</v>
      </c>
      <c r="P238" s="9">
        <f t="shared" si="64"/>
        <v>1.8665614378018992E-2</v>
      </c>
      <c r="Q238" s="8">
        <f t="shared" si="65"/>
        <v>1148.6895622294057</v>
      </c>
      <c r="R238" s="9">
        <f t="shared" si="66"/>
        <v>1.7411144540378249E-2</v>
      </c>
      <c r="S238" s="8">
        <f t="shared" si="67"/>
        <v>1219.4236953285804</v>
      </c>
      <c r="T238" s="9">
        <f t="shared" si="68"/>
        <v>1.6401190231596155E-2</v>
      </c>
    </row>
    <row r="239" spans="1:20" x14ac:dyDescent="0.45">
      <c r="A239">
        <v>5450</v>
      </c>
      <c r="B239" s="8">
        <f t="shared" si="56"/>
        <v>493.95790736857515</v>
      </c>
      <c r="C239" s="9">
        <f t="shared" si="57"/>
        <v>4.0489279960198424E-2</v>
      </c>
      <c r="D239">
        <v>5425</v>
      </c>
      <c r="E239" s="8">
        <f t="shared" si="58"/>
        <v>700.74206715295168</v>
      </c>
      <c r="F239" s="9">
        <f t="shared" si="59"/>
        <v>2.8541172190872023E-2</v>
      </c>
      <c r="G239">
        <v>5415</v>
      </c>
      <c r="H239" s="8">
        <f t="shared" si="60"/>
        <v>815.2453383329472</v>
      </c>
      <c r="I239" s="9">
        <f t="shared" si="61"/>
        <v>2.4532492318075635E-2</v>
      </c>
      <c r="J239">
        <v>5400</v>
      </c>
      <c r="K239" s="8">
        <f t="shared" si="69"/>
        <v>908.54483255705441</v>
      </c>
      <c r="L239" s="9">
        <f t="shared" si="62"/>
        <v>2.2013222994963267E-2</v>
      </c>
      <c r="M239" s="8">
        <f t="shared" si="70"/>
        <v>992.28764915918759</v>
      </c>
      <c r="N239" s="9">
        <f t="shared" si="63"/>
        <v>2.0155445869901686E-2</v>
      </c>
      <c r="O239" s="8">
        <f t="shared" si="71"/>
        <v>1071.4895354089249</v>
      </c>
      <c r="P239" s="9">
        <f t="shared" si="64"/>
        <v>1.8665604599084739E-2</v>
      </c>
      <c r="Q239" s="8">
        <f t="shared" si="65"/>
        <v>1148.6918204542587</v>
      </c>
      <c r="R239" s="9">
        <f t="shared" si="66"/>
        <v>1.7411110311633324E-2</v>
      </c>
      <c r="S239" s="8">
        <f t="shared" si="67"/>
        <v>1219.4309396661042</v>
      </c>
      <c r="T239" s="9">
        <f t="shared" si="68"/>
        <v>1.6401092796182664E-2</v>
      </c>
    </row>
    <row r="240" spans="1:20" x14ac:dyDescent="0.45">
      <c r="A240">
        <v>5500</v>
      </c>
      <c r="B240" s="8">
        <f t="shared" si="56"/>
        <v>493.95790736859999</v>
      </c>
      <c r="C240" s="9">
        <f t="shared" si="57"/>
        <v>4.0489279960196391E-2</v>
      </c>
      <c r="D240">
        <v>5475</v>
      </c>
      <c r="E240" s="8">
        <f t="shared" si="58"/>
        <v>700.74206819904009</v>
      </c>
      <c r="F240" s="9">
        <f t="shared" si="59"/>
        <v>2.8541172148264921E-2</v>
      </c>
      <c r="G240">
        <v>5465</v>
      </c>
      <c r="H240" s="8">
        <f t="shared" si="60"/>
        <v>815.24534078609622</v>
      </c>
      <c r="I240" s="9">
        <f t="shared" si="61"/>
        <v>2.4532492244255084E-2</v>
      </c>
      <c r="J240">
        <v>5450</v>
      </c>
      <c r="K240" s="8">
        <f t="shared" si="69"/>
        <v>908.54484635235326</v>
      </c>
      <c r="L240" s="9">
        <f t="shared" si="62"/>
        <v>2.2013222660715606E-2</v>
      </c>
      <c r="M240" s="8">
        <f t="shared" si="70"/>
        <v>992.28773376507058</v>
      </c>
      <c r="N240" s="9">
        <f t="shared" si="63"/>
        <v>2.0155444151378682E-2</v>
      </c>
      <c r="O240" s="8">
        <f t="shared" si="71"/>
        <v>1071.489980244389</v>
      </c>
      <c r="P240" s="9">
        <f t="shared" si="64"/>
        <v>1.8665596849947522E-2</v>
      </c>
      <c r="Q240" s="8">
        <f t="shared" si="65"/>
        <v>1148.6936633640425</v>
      </c>
      <c r="R240" s="9">
        <f t="shared" si="66"/>
        <v>1.7411082378071433E-2</v>
      </c>
      <c r="S240" s="8">
        <f t="shared" si="67"/>
        <v>1219.436999037503</v>
      </c>
      <c r="T240" s="9">
        <f t="shared" si="68"/>
        <v>1.6401011299301171E-2</v>
      </c>
    </row>
    <row r="241" spans="1:20" x14ac:dyDescent="0.45">
      <c r="A241">
        <v>5550</v>
      </c>
      <c r="B241" s="8">
        <f t="shared" si="56"/>
        <v>493.95790736861437</v>
      </c>
      <c r="C241" s="9">
        <f t="shared" si="57"/>
        <v>4.0489279960195211E-2</v>
      </c>
      <c r="D241">
        <v>5525</v>
      </c>
      <c r="E241" s="8">
        <f t="shared" si="58"/>
        <v>700.74206894452811</v>
      </c>
      <c r="F241" s="9">
        <f t="shared" si="59"/>
        <v>2.8541172117901248E-2</v>
      </c>
      <c r="G241">
        <v>5515</v>
      </c>
      <c r="H241" s="8">
        <f t="shared" si="60"/>
        <v>815.24534253905438</v>
      </c>
      <c r="I241" s="9">
        <f t="shared" si="61"/>
        <v>2.4532492191504791E-2</v>
      </c>
      <c r="J241">
        <v>5500</v>
      </c>
      <c r="K241" s="8">
        <f t="shared" si="69"/>
        <v>908.54485650939193</v>
      </c>
      <c r="L241" s="9">
        <f t="shared" si="62"/>
        <v>2.2013222414619716E-2</v>
      </c>
      <c r="M241" s="8">
        <f t="shared" si="70"/>
        <v>992.28779838295281</v>
      </c>
      <c r="N241" s="9">
        <f t="shared" si="63"/>
        <v>2.0155442838854114E-2</v>
      </c>
      <c r="O241" s="8">
        <f t="shared" si="71"/>
        <v>1071.4903319363852</v>
      </c>
      <c r="P241" s="9">
        <f t="shared" si="64"/>
        <v>1.8665590723395728E-2</v>
      </c>
      <c r="Q241" s="8">
        <f t="shared" si="65"/>
        <v>1148.6951643671557</v>
      </c>
      <c r="R241" s="9">
        <f t="shared" si="66"/>
        <v>1.7411059626962468E-2</v>
      </c>
      <c r="S241" s="8">
        <f t="shared" si="67"/>
        <v>1219.4420585892096</v>
      </c>
      <c r="T241" s="9">
        <f t="shared" si="68"/>
        <v>1.6400943250340482E-2</v>
      </c>
    </row>
    <row r="242" spans="1:20" x14ac:dyDescent="0.45">
      <c r="A242">
        <v>5600</v>
      </c>
      <c r="B242" s="8">
        <f t="shared" si="56"/>
        <v>493.95790736862273</v>
      </c>
      <c r="C242" s="9">
        <f t="shared" si="57"/>
        <v>4.0489279960194524E-2</v>
      </c>
      <c r="D242">
        <v>5575</v>
      </c>
      <c r="E242" s="8">
        <f t="shared" si="58"/>
        <v>700.74206947413268</v>
      </c>
      <c r="F242" s="9">
        <f t="shared" si="59"/>
        <v>2.8541172096330492E-2</v>
      </c>
      <c r="G242">
        <v>5565</v>
      </c>
      <c r="H242" s="8">
        <f t="shared" si="60"/>
        <v>815.24534378753492</v>
      </c>
      <c r="I242" s="9">
        <f t="shared" si="61"/>
        <v>2.4532492153935315E-2</v>
      </c>
      <c r="J242">
        <v>5550</v>
      </c>
      <c r="K242" s="8">
        <f t="shared" si="69"/>
        <v>908.54486396483094</v>
      </c>
      <c r="L242" s="9">
        <f t="shared" si="62"/>
        <v>2.2013222233981156E-2</v>
      </c>
      <c r="M242" s="8">
        <f t="shared" si="70"/>
        <v>992.28784760310828</v>
      </c>
      <c r="N242" s="9">
        <f t="shared" si="63"/>
        <v>2.0155441839089749E-2</v>
      </c>
      <c r="O242" s="8">
        <f t="shared" si="71"/>
        <v>1071.4906093496136</v>
      </c>
      <c r="P242" s="9">
        <f t="shared" si="64"/>
        <v>1.8665585890799214E-2</v>
      </c>
      <c r="Q242" s="8">
        <f t="shared" si="65"/>
        <v>1148.6963844818072</v>
      </c>
      <c r="R242" s="9">
        <f t="shared" si="66"/>
        <v>1.7411041133399471E-2</v>
      </c>
      <c r="S242" s="8">
        <f t="shared" si="67"/>
        <v>1219.4462760696977</v>
      </c>
      <c r="T242" s="9">
        <f t="shared" si="68"/>
        <v>1.6400886527334721E-2</v>
      </c>
    </row>
    <row r="243" spans="1:20" x14ac:dyDescent="0.45">
      <c r="A243">
        <v>5650</v>
      </c>
      <c r="B243" s="8">
        <f t="shared" si="56"/>
        <v>493.9579073686275</v>
      </c>
      <c r="C243" s="9">
        <f t="shared" si="57"/>
        <v>4.0489279960194136E-2</v>
      </c>
      <c r="D243">
        <v>5625</v>
      </c>
      <c r="E243" s="8">
        <f t="shared" si="58"/>
        <v>700.74206984919419</v>
      </c>
      <c r="F243" s="9">
        <f t="shared" si="59"/>
        <v>2.8541172081054268E-2</v>
      </c>
      <c r="G243">
        <v>5615</v>
      </c>
      <c r="H243" s="8">
        <f t="shared" si="60"/>
        <v>815.24534467378248</v>
      </c>
      <c r="I243" s="9">
        <f t="shared" si="61"/>
        <v>2.4532492127266214E-2</v>
      </c>
      <c r="J243">
        <v>5600</v>
      </c>
      <c r="K243" s="8">
        <f t="shared" si="69"/>
        <v>908.54486942052256</v>
      </c>
      <c r="L243" s="9">
        <f t="shared" si="62"/>
        <v>2.2013222101794669E-2</v>
      </c>
      <c r="M243" s="8">
        <f t="shared" si="70"/>
        <v>992.28788499452082</v>
      </c>
      <c r="N243" s="9">
        <f t="shared" si="63"/>
        <v>2.0155441079591972E-2</v>
      </c>
      <c r="O243" s="8">
        <f t="shared" si="71"/>
        <v>1071.4908276699455</v>
      </c>
      <c r="P243" s="9">
        <f t="shared" si="64"/>
        <v>1.8665582087615089E-2</v>
      </c>
      <c r="Q243" s="8">
        <f t="shared" si="65"/>
        <v>1148.697374315223</v>
      </c>
      <c r="R243" s="9">
        <f t="shared" si="66"/>
        <v>1.7411026130291864E-2</v>
      </c>
      <c r="S243" s="8">
        <f t="shared" si="67"/>
        <v>1219.4497856217656</v>
      </c>
      <c r="T243" s="9">
        <f t="shared" si="68"/>
        <v>1.6400839325911663E-2</v>
      </c>
    </row>
    <row r="244" spans="1:20" x14ac:dyDescent="0.45">
      <c r="A244">
        <v>5700</v>
      </c>
      <c r="B244" s="8">
        <f t="shared" si="56"/>
        <v>493.95790736863017</v>
      </c>
      <c r="C244" s="9">
        <f t="shared" si="57"/>
        <v>4.0489279960193914E-2</v>
      </c>
      <c r="D244">
        <v>5675</v>
      </c>
      <c r="E244" s="8">
        <f t="shared" si="58"/>
        <v>700.74207011397971</v>
      </c>
      <c r="F244" s="9">
        <f t="shared" si="59"/>
        <v>2.8541172070269571E-2</v>
      </c>
      <c r="G244">
        <v>5665</v>
      </c>
      <c r="H244" s="8">
        <f t="shared" si="60"/>
        <v>815.24534530081712</v>
      </c>
      <c r="I244" s="9">
        <f t="shared" si="61"/>
        <v>2.4532492108397388E-2</v>
      </c>
      <c r="J244">
        <v>5650</v>
      </c>
      <c r="K244" s="8">
        <f t="shared" si="69"/>
        <v>908.54487340065236</v>
      </c>
      <c r="L244" s="9">
        <f t="shared" si="62"/>
        <v>2.2013222005359719E-2</v>
      </c>
      <c r="M244" s="8">
        <f t="shared" si="70"/>
        <v>992.28791332408593</v>
      </c>
      <c r="N244" s="9">
        <f t="shared" si="63"/>
        <v>2.0155440504159305E-2</v>
      </c>
      <c r="O244" s="8">
        <f t="shared" si="71"/>
        <v>1071.4909990910342</v>
      </c>
      <c r="P244" s="9">
        <f t="shared" si="64"/>
        <v>1.8665579101426306E-2</v>
      </c>
      <c r="Q244" s="8">
        <f t="shared" si="65"/>
        <v>1148.6981757475701</v>
      </c>
      <c r="R244" s="9">
        <f t="shared" si="66"/>
        <v>1.7411013982836742E-2</v>
      </c>
      <c r="S244" s="8">
        <f t="shared" si="67"/>
        <v>1219.4527010934628</v>
      </c>
      <c r="T244" s="9">
        <f t="shared" si="68"/>
        <v>1.6400800114728793E-2</v>
      </c>
    </row>
    <row r="245" spans="1:20" x14ac:dyDescent="0.45">
      <c r="A245">
        <v>5750</v>
      </c>
      <c r="B245" s="8">
        <f t="shared" si="56"/>
        <v>493.95790736863177</v>
      </c>
      <c r="C245" s="9">
        <f t="shared" si="57"/>
        <v>4.0489279960193782E-2</v>
      </c>
      <c r="D245">
        <v>5725</v>
      </c>
      <c r="E245" s="8">
        <f t="shared" si="58"/>
        <v>700.74207030032903</v>
      </c>
      <c r="F245" s="9">
        <f t="shared" si="59"/>
        <v>2.8541172062679577E-2</v>
      </c>
      <c r="G245">
        <v>5715</v>
      </c>
      <c r="H245" s="8">
        <f t="shared" si="60"/>
        <v>815.24534574298968</v>
      </c>
      <c r="I245" s="9">
        <f t="shared" si="61"/>
        <v>2.4532492095091462E-2</v>
      </c>
      <c r="J245">
        <v>5700</v>
      </c>
      <c r="K245" s="8">
        <f t="shared" si="69"/>
        <v>908.5448762954336</v>
      </c>
      <c r="L245" s="9">
        <f t="shared" si="62"/>
        <v>2.2013221935221781E-2</v>
      </c>
      <c r="M245" s="8">
        <f t="shared" si="70"/>
        <v>992.28793473068072</v>
      </c>
      <c r="N245" s="9">
        <f t="shared" si="63"/>
        <v>2.0155440069346654E-2</v>
      </c>
      <c r="O245" s="8">
        <f t="shared" si="71"/>
        <v>1071.4911333792993</v>
      </c>
      <c r="P245" s="9">
        <f t="shared" si="64"/>
        <v>1.8665576762099217E-2</v>
      </c>
      <c r="Q245" s="8">
        <f t="shared" si="65"/>
        <v>1148.6988233608727</v>
      </c>
      <c r="R245" s="9">
        <f t="shared" si="66"/>
        <v>1.7411004166857098E-2</v>
      </c>
      <c r="S245" s="8">
        <f t="shared" si="67"/>
        <v>1219.4551189217191</v>
      </c>
      <c r="T245" s="9">
        <f t="shared" si="68"/>
        <v>1.6400767596666154E-2</v>
      </c>
    </row>
    <row r="246" spans="1:20" x14ac:dyDescent="0.45">
      <c r="A246">
        <v>5800</v>
      </c>
      <c r="B246" s="8">
        <f t="shared" si="56"/>
        <v>493.95790736863268</v>
      </c>
      <c r="C246" s="9">
        <f t="shared" si="57"/>
        <v>4.0489279960193712E-2</v>
      </c>
      <c r="D246">
        <v>5775</v>
      </c>
      <c r="E246" s="8">
        <f t="shared" si="58"/>
        <v>700.74207043106776</v>
      </c>
      <c r="F246" s="9">
        <f t="shared" si="59"/>
        <v>2.85411720573546E-2</v>
      </c>
      <c r="G246">
        <v>5765</v>
      </c>
      <c r="H246" s="8">
        <f t="shared" si="60"/>
        <v>815.24534605377198</v>
      </c>
      <c r="I246" s="9">
        <f t="shared" si="61"/>
        <v>2.4532492085739353E-2</v>
      </c>
      <c r="J246">
        <v>5750</v>
      </c>
      <c r="K246" s="8">
        <f t="shared" si="69"/>
        <v>908.54487839440094</v>
      </c>
      <c r="L246" s="9">
        <f t="shared" si="62"/>
        <v>2.2013221884365698E-2</v>
      </c>
      <c r="M246" s="8">
        <f t="shared" si="70"/>
        <v>992.28795086294724</v>
      </c>
      <c r="N246" s="9">
        <f t="shared" si="63"/>
        <v>2.0155439741666639E-2</v>
      </c>
      <c r="O246" s="8">
        <f t="shared" si="71"/>
        <v>1071.4912383374831</v>
      </c>
      <c r="P246" s="9">
        <f t="shared" si="64"/>
        <v>1.8665574933708122E-2</v>
      </c>
      <c r="Q246" s="8">
        <f t="shared" si="65"/>
        <v>1148.6993456483622</v>
      </c>
      <c r="R246" s="9">
        <f t="shared" si="66"/>
        <v>1.741099625046915E-2</v>
      </c>
      <c r="S246" s="8">
        <f t="shared" si="67"/>
        <v>1219.4571206377905</v>
      </c>
      <c r="T246" s="9">
        <f t="shared" si="68"/>
        <v>1.6400740675112678E-2</v>
      </c>
    </row>
    <row r="247" spans="1:20" x14ac:dyDescent="0.45">
      <c r="A247">
        <v>5850</v>
      </c>
      <c r="B247" s="8">
        <f t="shared" si="56"/>
        <v>493.95790736863313</v>
      </c>
      <c r="C247" s="9">
        <f t="shared" si="57"/>
        <v>4.0489279960193671E-2</v>
      </c>
      <c r="D247">
        <v>5825</v>
      </c>
      <c r="E247" s="8">
        <f t="shared" si="58"/>
        <v>700.7420705225054</v>
      </c>
      <c r="F247" s="9">
        <f t="shared" si="59"/>
        <v>2.854117205363035E-2</v>
      </c>
      <c r="G247">
        <v>5815</v>
      </c>
      <c r="H247" s="8">
        <f t="shared" si="60"/>
        <v>815.24534627148535</v>
      </c>
      <c r="I247" s="9">
        <f t="shared" si="61"/>
        <v>2.4532492079187885E-2</v>
      </c>
      <c r="J247">
        <v>5800</v>
      </c>
      <c r="K247" s="8">
        <f t="shared" si="69"/>
        <v>908.54487991168662</v>
      </c>
      <c r="L247" s="9">
        <f t="shared" si="62"/>
        <v>2.2013221847603237E-2</v>
      </c>
      <c r="M247" s="8">
        <f t="shared" si="70"/>
        <v>992.2879629880041</v>
      </c>
      <c r="N247" s="9">
        <f t="shared" si="63"/>
        <v>2.0155439495381424E-2</v>
      </c>
      <c r="O247" s="8">
        <f t="shared" si="71"/>
        <v>1071.4913201838947</v>
      </c>
      <c r="P247" s="9">
        <f t="shared" si="64"/>
        <v>1.8665573507928652E-2</v>
      </c>
      <c r="Q247" s="8">
        <f t="shared" si="65"/>
        <v>1148.6997660353536</v>
      </c>
      <c r="R247" s="9">
        <f t="shared" si="66"/>
        <v>1.7410989878607199E-2</v>
      </c>
      <c r="S247" s="8">
        <f t="shared" si="67"/>
        <v>1219.4587750389373</v>
      </c>
      <c r="T247" s="9">
        <f t="shared" si="68"/>
        <v>1.6400718424746583E-2</v>
      </c>
    </row>
    <row r="248" spans="1:20" x14ac:dyDescent="0.45">
      <c r="A248">
        <v>5900</v>
      </c>
      <c r="B248" s="8">
        <f t="shared" si="56"/>
        <v>493.95790736863341</v>
      </c>
      <c r="C248" s="9">
        <f t="shared" si="57"/>
        <v>4.048927996019365E-2</v>
      </c>
      <c r="D248">
        <v>5875</v>
      </c>
      <c r="E248" s="8">
        <f t="shared" si="58"/>
        <v>700.74207058625689</v>
      </c>
      <c r="F248" s="9">
        <f t="shared" si="59"/>
        <v>2.8541172051033757E-2</v>
      </c>
      <c r="G248">
        <v>5865</v>
      </c>
      <c r="H248" s="8">
        <f t="shared" si="60"/>
        <v>815.24534642349761</v>
      </c>
      <c r="I248" s="9">
        <f t="shared" si="61"/>
        <v>2.4532492074613509E-2</v>
      </c>
      <c r="J248">
        <v>5850</v>
      </c>
      <c r="K248" s="8">
        <f t="shared" si="69"/>
        <v>908.54488100514163</v>
      </c>
      <c r="L248" s="9">
        <f t="shared" si="62"/>
        <v>2.2013221821109812E-2</v>
      </c>
      <c r="M248" s="8">
        <f t="shared" si="70"/>
        <v>992.28797207694367</v>
      </c>
      <c r="N248" s="9">
        <f t="shared" si="63"/>
        <v>2.0155439310766094E-2</v>
      </c>
      <c r="O248" s="8">
        <f t="shared" si="71"/>
        <v>1071.4913838617933</v>
      </c>
      <c r="P248" s="9">
        <f t="shared" si="64"/>
        <v>1.8665572398648151E-2</v>
      </c>
      <c r="Q248" s="8">
        <f t="shared" si="65"/>
        <v>1148.7001037388011</v>
      </c>
      <c r="R248" s="9">
        <f t="shared" si="66"/>
        <v>1.741098475999418E-2</v>
      </c>
      <c r="S248" s="8">
        <f t="shared" si="67"/>
        <v>1219.4601400663753</v>
      </c>
      <c r="T248" s="9">
        <f t="shared" si="68"/>
        <v>1.6400700066269817E-2</v>
      </c>
    </row>
    <row r="249" spans="1:20" x14ac:dyDescent="0.45">
      <c r="A249">
        <v>5950</v>
      </c>
      <c r="B249" s="8">
        <f t="shared" si="56"/>
        <v>493.95790736863358</v>
      </c>
      <c r="C249" s="9">
        <f t="shared" si="57"/>
        <v>4.0489279960193636E-2</v>
      </c>
      <c r="D249">
        <v>5925</v>
      </c>
      <c r="E249" s="8">
        <f t="shared" si="58"/>
        <v>700.74207063056679</v>
      </c>
      <c r="F249" s="9">
        <f t="shared" si="59"/>
        <v>2.854117204922902E-2</v>
      </c>
      <c r="G249">
        <v>5915</v>
      </c>
      <c r="H249" s="8">
        <f t="shared" si="60"/>
        <v>815.24534652928583</v>
      </c>
      <c r="I249" s="9">
        <f t="shared" si="61"/>
        <v>2.4532492071430115E-2</v>
      </c>
      <c r="J249">
        <v>5900</v>
      </c>
      <c r="K249" s="8">
        <f t="shared" si="69"/>
        <v>908.54488179075133</v>
      </c>
      <c r="L249" s="9">
        <f t="shared" si="62"/>
        <v>2.2013221802075197E-2</v>
      </c>
      <c r="M249" s="8">
        <f t="shared" si="70"/>
        <v>992.28797887186022</v>
      </c>
      <c r="N249" s="9">
        <f t="shared" si="63"/>
        <v>2.0155439172747161E-2</v>
      </c>
      <c r="O249" s="8">
        <f t="shared" si="71"/>
        <v>1071.4914332910616</v>
      </c>
      <c r="P249" s="9">
        <f t="shared" si="64"/>
        <v>1.8665571537581457E-2</v>
      </c>
      <c r="Q249" s="8">
        <f t="shared" si="65"/>
        <v>1148.7003744891847</v>
      </c>
      <c r="R249" s="9">
        <f t="shared" si="66"/>
        <v>1.7410980656199223E-2</v>
      </c>
      <c r="S249" s="8">
        <f t="shared" si="67"/>
        <v>1219.4612644254469</v>
      </c>
      <c r="T249" s="9">
        <f t="shared" si="68"/>
        <v>1.640068494461205E-2</v>
      </c>
    </row>
    <row r="250" spans="1:20" x14ac:dyDescent="0.45">
      <c r="A250">
        <v>6000</v>
      </c>
      <c r="B250" s="8">
        <f t="shared" ref="B250:B251" si="72">($Y$195 - $Z$195*EXP(-$AA$195*A250^$AB$195))*1.015</f>
        <v>493.95790736863364</v>
      </c>
      <c r="C250" s="9">
        <f t="shared" ref="C250:C251" si="73">20/B250</f>
        <v>4.0489279960193629E-2</v>
      </c>
      <c r="D250">
        <v>5975</v>
      </c>
      <c r="E250" s="8">
        <f t="shared" si="58"/>
        <v>700.74207066126814</v>
      </c>
      <c r="F250" s="9">
        <f t="shared" si="59"/>
        <v>2.8541172047978555E-2</v>
      </c>
      <c r="G250">
        <v>5965</v>
      </c>
      <c r="H250" s="8">
        <f t="shared" si="60"/>
        <v>815.24534660266306</v>
      </c>
      <c r="I250" s="9">
        <f t="shared" si="61"/>
        <v>2.4532492069222034E-2</v>
      </c>
      <c r="J250">
        <v>5950</v>
      </c>
      <c r="K250" s="8">
        <f t="shared" si="69"/>
        <v>908.54488235346207</v>
      </c>
      <c r="L250" s="9">
        <f t="shared" si="62"/>
        <v>2.2013221788441225E-2</v>
      </c>
      <c r="M250" s="8">
        <f t="shared" si="70"/>
        <v>992.28798393823081</v>
      </c>
      <c r="N250" s="9">
        <f t="shared" si="63"/>
        <v>2.0155439069838604E-2</v>
      </c>
      <c r="O250" s="8">
        <f t="shared" si="71"/>
        <v>1071.4914715723578</v>
      </c>
      <c r="P250" s="9">
        <f t="shared" si="64"/>
        <v>1.8665570870714486E-2</v>
      </c>
      <c r="Q250" s="8">
        <f t="shared" si="65"/>
        <v>1148.7005911352435</v>
      </c>
      <c r="R250" s="9">
        <f t="shared" si="66"/>
        <v>1.7410977372471187E-2</v>
      </c>
      <c r="S250" s="8">
        <f t="shared" si="67"/>
        <v>1219.462188980174</v>
      </c>
      <c r="T250" s="9">
        <f t="shared" si="68"/>
        <v>1.6400672510170924E-2</v>
      </c>
    </row>
    <row r="251" spans="1:20" x14ac:dyDescent="0.45">
      <c r="A251">
        <v>6050</v>
      </c>
      <c r="B251" s="8">
        <f t="shared" si="72"/>
        <v>493.9579073686337</v>
      </c>
      <c r="C251" s="9">
        <f t="shared" si="73"/>
        <v>4.0489279960193629E-2</v>
      </c>
      <c r="D251">
        <v>6025</v>
      </c>
      <c r="E251" s="8">
        <f t="shared" si="58"/>
        <v>700.74207068247438</v>
      </c>
      <c r="F251" s="9">
        <f t="shared" si="59"/>
        <v>2.8541172047114826E-2</v>
      </c>
      <c r="G251">
        <v>6015</v>
      </c>
      <c r="H251" s="8">
        <f t="shared" si="60"/>
        <v>815.24534665339149</v>
      </c>
      <c r="I251" s="9">
        <f t="shared" si="61"/>
        <v>2.4532492067695505E-2</v>
      </c>
      <c r="J251">
        <v>6000</v>
      </c>
      <c r="K251" s="8">
        <f t="shared" si="69"/>
        <v>908.54488275528649</v>
      </c>
      <c r="L251" s="9">
        <f t="shared" si="62"/>
        <v>2.2013221778705381E-2</v>
      </c>
      <c r="M251" s="8">
        <f t="shared" si="70"/>
        <v>992.28798770572064</v>
      </c>
      <c r="N251" s="9">
        <f t="shared" si="63"/>
        <v>2.0155438993313027E-2</v>
      </c>
      <c r="O251" s="8">
        <f t="shared" si="71"/>
        <v>1071.4915011522573</v>
      </c>
      <c r="P251" s="9">
        <f t="shared" si="64"/>
        <v>1.866557035542742E-2</v>
      </c>
      <c r="Q251" s="8">
        <f t="shared" si="65"/>
        <v>1148.7007641492971</v>
      </c>
      <c r="R251" s="9">
        <f t="shared" si="66"/>
        <v>1.7410974750079116E-2</v>
      </c>
      <c r="S251" s="8">
        <f t="shared" si="67"/>
        <v>1219.4629479508744</v>
      </c>
      <c r="T251" s="9">
        <f t="shared" si="68"/>
        <v>1.64006623027022E-2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E126" sqref="E126"/>
    </sheetView>
  </sheetViews>
  <sheetFormatPr baseColWidth="10" defaultRowHeight="14.25" x14ac:dyDescent="0.45"/>
  <cols>
    <col min="5" max="5" width="13.19921875" customWidth="1"/>
  </cols>
  <sheetData>
    <row r="1" spans="1:40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3" t="s">
        <v>10</v>
      </c>
      <c r="H1" s="3" t="s">
        <v>13</v>
      </c>
      <c r="I1" s="3" t="s">
        <v>14</v>
      </c>
      <c r="J1" s="3" t="s">
        <v>15</v>
      </c>
      <c r="K1" s="3" t="s">
        <v>15</v>
      </c>
      <c r="L1" s="3" t="s">
        <v>11</v>
      </c>
      <c r="M1" s="3" t="s">
        <v>11</v>
      </c>
      <c r="N1" s="3" t="s">
        <v>12</v>
      </c>
      <c r="O1" s="3" t="s">
        <v>6</v>
      </c>
      <c r="P1" s="3" t="s">
        <v>7</v>
      </c>
      <c r="Q1" s="3" t="s">
        <v>16</v>
      </c>
      <c r="R1" s="3" t="s">
        <v>8</v>
      </c>
      <c r="S1" s="3" t="s">
        <v>9</v>
      </c>
      <c r="T1" s="3" t="s">
        <v>8</v>
      </c>
      <c r="U1" s="3" t="s">
        <v>9</v>
      </c>
    </row>
    <row r="2" spans="1:40" x14ac:dyDescent="0.45">
      <c r="A2">
        <v>0</v>
      </c>
      <c r="B2" s="1">
        <f t="shared" ref="B2:B33" si="0">A2/S2*3600*1000</f>
        <v>0</v>
      </c>
      <c r="C2">
        <v>0</v>
      </c>
      <c r="D2" s="2">
        <v>0</v>
      </c>
      <c r="E2" s="1"/>
      <c r="F2" s="2">
        <v>0</v>
      </c>
      <c r="G2">
        <v>315</v>
      </c>
      <c r="H2">
        <v>295</v>
      </c>
      <c r="R2" s="1">
        <v>4180</v>
      </c>
      <c r="S2" s="1">
        <v>991.5</v>
      </c>
      <c r="Y2" s="4">
        <v>-144.24372570197801</v>
      </c>
      <c r="Z2" s="5">
        <v>10.528700058400901</v>
      </c>
      <c r="AA2" s="4">
        <v>-3.1256926142924198E-2</v>
      </c>
      <c r="AB2" s="4">
        <v>2.9456116190551199E-5</v>
      </c>
      <c r="AC2" s="6">
        <v>17554.453889016499</v>
      </c>
      <c r="AD2" s="6">
        <v>-125.692345063977</v>
      </c>
      <c r="AE2" s="6">
        <v>0.39362054142913999</v>
      </c>
      <c r="AF2" s="6">
        <v>-4.1079636190540202E-4</v>
      </c>
      <c r="AG2" s="6">
        <v>2.30640101199999</v>
      </c>
      <c r="AH2" s="6">
        <v>-3.7612753199999698E-3</v>
      </c>
      <c r="AI2" s="6">
        <v>995.176197</v>
      </c>
      <c r="AJ2" s="6">
        <v>3.9734999999999798E-2</v>
      </c>
      <c r="AL2" s="6">
        <v>-7.3107128370890097E-3</v>
      </c>
      <c r="AM2" s="6">
        <v>2.5528079661440501</v>
      </c>
      <c r="AN2" s="6">
        <v>1.58291033403489</v>
      </c>
    </row>
    <row r="3" spans="1:40" x14ac:dyDescent="0.45">
      <c r="A3">
        <v>8.0000000000000002E-3</v>
      </c>
      <c r="B3" s="1">
        <f t="shared" si="0"/>
        <v>29.042372297016147</v>
      </c>
      <c r="C3">
        <v>0</v>
      </c>
      <c r="D3" s="2">
        <v>0</v>
      </c>
      <c r="E3" s="1"/>
      <c r="F3" s="2">
        <v>0</v>
      </c>
      <c r="G3">
        <v>315</v>
      </c>
      <c r="H3">
        <v>295</v>
      </c>
      <c r="I3" s="2"/>
      <c r="J3" s="2">
        <v>297.20729190100002</v>
      </c>
      <c r="K3" s="2"/>
      <c r="L3" s="2">
        <v>314.23737361523212</v>
      </c>
      <c r="M3" s="2">
        <f>G3-O3/(R3*A3)</f>
        <v>314.23737361523217</v>
      </c>
      <c r="N3" s="2">
        <f>G3-L3</f>
        <v>0.76262638476788425</v>
      </c>
      <c r="O3" s="8">
        <f>'Typ1 1,5 mm Noctua F12'!Q3*0.693</f>
        <v>25.493462323421397</v>
      </c>
      <c r="P3" s="1">
        <f>O3/(Abmessung!B$17*Q3)</f>
        <v>1.7819632022146328</v>
      </c>
      <c r="Q3" s="2">
        <f t="shared" ref="Q3:Q8" si="1">((G3-J3)-(L3-H3))/LN((G3-J3)/(L3-H3))</f>
        <v>18.505643514373254</v>
      </c>
      <c r="R3" s="1">
        <f t="shared" ref="R3:R34" si="2">((AC3 + AD3*G3 +AE3*G3^2 +  AF3*G3^3)+(AC3 + AD3*L3 + AE3*L3^2 +  AF3*L3^3))/2</f>
        <v>4178.5635195375016</v>
      </c>
      <c r="S3" s="1">
        <f t="shared" ref="S3:S34" si="3">((Y3 + Z3*G3 + AA3*G3^2 +  AB3*G3^3)+(Y3 + Z3*L3 + AA3*L3^2 +  AB3*L3^3))/2</f>
        <v>991.65452826864816</v>
      </c>
      <c r="T3" s="1">
        <f t="shared" ref="T3:T34" si="4">((AI3 + AJ3*H3)+(AI3 + AJ3*J3))/2</f>
        <v>1006.941875371843</v>
      </c>
      <c r="U3" s="7">
        <f t="shared" ref="U3:U34" si="5">((AG3 + AH3*H3)+(AG3 + AH3*J3))/2</f>
        <v>1.1926736763243653</v>
      </c>
      <c r="Y3" s="4">
        <v>-144.24372570197801</v>
      </c>
      <c r="Z3" s="5">
        <v>10.528700058400901</v>
      </c>
      <c r="AA3" s="4">
        <v>-3.1256926142924198E-2</v>
      </c>
      <c r="AB3" s="4">
        <v>2.9456116190551199E-5</v>
      </c>
      <c r="AC3" s="6">
        <v>17554.453889016499</v>
      </c>
      <c r="AD3" s="6">
        <v>-125.692345063977</v>
      </c>
      <c r="AE3" s="6">
        <v>0.39362054142913999</v>
      </c>
      <c r="AF3" s="6">
        <v>-4.1079636190540202E-4</v>
      </c>
      <c r="AG3" s="6">
        <v>2.30640101199999</v>
      </c>
      <c r="AH3" s="6">
        <v>-3.7612753199999698E-3</v>
      </c>
      <c r="AI3" s="6">
        <v>995.176197</v>
      </c>
      <c r="AJ3" s="6">
        <v>3.9734999999999798E-2</v>
      </c>
      <c r="AL3" s="6">
        <v>-7.3107128370890097E-3</v>
      </c>
      <c r="AM3" s="6">
        <v>2.5528079661440501</v>
      </c>
      <c r="AN3" s="6">
        <v>1.58291033403489</v>
      </c>
    </row>
    <row r="4" spans="1:40" x14ac:dyDescent="0.45">
      <c r="A4">
        <v>1.4E-2</v>
      </c>
      <c r="B4" s="1">
        <f t="shared" si="0"/>
        <v>50.826023388300406</v>
      </c>
      <c r="C4">
        <v>0</v>
      </c>
      <c r="D4" s="2">
        <v>0</v>
      </c>
      <c r="E4" s="1"/>
      <c r="F4" s="2">
        <v>0</v>
      </c>
      <c r="G4">
        <v>315</v>
      </c>
      <c r="H4">
        <v>295</v>
      </c>
      <c r="I4" s="2"/>
      <c r="J4" s="2">
        <v>297.94433485000002</v>
      </c>
      <c r="K4" s="2"/>
      <c r="L4" s="2">
        <v>314.42456930113235</v>
      </c>
      <c r="M4" s="2">
        <f t="shared" ref="M4:M67" si="6">G4-O4/(R4*A4)</f>
        <v>314.42456930113235</v>
      </c>
      <c r="N4" s="2">
        <f t="shared" ref="N4:N67" si="7">G4-L4</f>
        <v>0.57543069886764897</v>
      </c>
      <c r="O4" s="8">
        <f>'Typ1 1,5 mm Noctua F12'!Q4*0.693</f>
        <v>33.662629894370397</v>
      </c>
      <c r="P4" s="1">
        <f>O4/(Abmessung!B$17*Q4)</f>
        <v>2.390595383994861</v>
      </c>
      <c r="Q4" s="2">
        <f t="shared" si="1"/>
        <v>18.214450216464904</v>
      </c>
      <c r="R4" s="1">
        <f t="shared" si="2"/>
        <v>4178.5632372674945</v>
      </c>
      <c r="S4" s="1">
        <f t="shared" si="3"/>
        <v>991.61800668437763</v>
      </c>
      <c r="T4" s="1">
        <f t="shared" si="4"/>
        <v>1006.9565185726324</v>
      </c>
      <c r="U4" s="7">
        <f t="shared" si="5"/>
        <v>1.1912875655974384</v>
      </c>
      <c r="Y4" s="4">
        <v>-144.24372570197801</v>
      </c>
      <c r="Z4" s="5">
        <v>10.528700058400901</v>
      </c>
      <c r="AA4" s="4">
        <v>-3.1256926142924198E-2</v>
      </c>
      <c r="AB4" s="4">
        <v>2.9456116190551199E-5</v>
      </c>
      <c r="AC4" s="6">
        <v>17554.453889016499</v>
      </c>
      <c r="AD4" s="6">
        <v>-125.692345063977</v>
      </c>
      <c r="AE4" s="6">
        <v>0.39362054142913999</v>
      </c>
      <c r="AF4" s="6">
        <v>-4.1079636190540202E-4</v>
      </c>
      <c r="AG4" s="6">
        <v>2.30640101199999</v>
      </c>
      <c r="AH4" s="6">
        <v>-3.7612753199999698E-3</v>
      </c>
      <c r="AI4" s="6">
        <v>995.176197</v>
      </c>
      <c r="AJ4" s="6">
        <v>3.9734999999999798E-2</v>
      </c>
      <c r="AL4" s="6">
        <v>-7.3107128370890097E-3</v>
      </c>
      <c r="AM4" s="6">
        <v>2.5528079661440501</v>
      </c>
      <c r="AN4" s="6">
        <v>1.58291033403489</v>
      </c>
    </row>
    <row r="5" spans="1:40" x14ac:dyDescent="0.45">
      <c r="A5">
        <v>0.02</v>
      </c>
      <c r="B5" s="1">
        <f t="shared" si="0"/>
        <v>72.610232141161845</v>
      </c>
      <c r="C5">
        <v>0</v>
      </c>
      <c r="D5" s="2">
        <v>0</v>
      </c>
      <c r="E5" s="1"/>
      <c r="F5" s="2">
        <v>0</v>
      </c>
      <c r="G5">
        <v>315</v>
      </c>
      <c r="H5">
        <v>295</v>
      </c>
      <c r="I5" s="2"/>
      <c r="J5" s="2">
        <v>298.35293888899997</v>
      </c>
      <c r="K5" s="2"/>
      <c r="L5" s="2">
        <v>314.53817474144284</v>
      </c>
      <c r="M5" s="2">
        <f t="shared" si="6"/>
        <v>314.53817474144284</v>
      </c>
      <c r="N5" s="2">
        <f t="shared" si="7"/>
        <v>0.46182525855715539</v>
      </c>
      <c r="O5" s="8">
        <f>'Typ1 1,5 mm Noctua F12'!Q5*0.693</f>
        <v>38.595320338459501</v>
      </c>
      <c r="P5" s="1">
        <f>O5/(Abmessung!B$17*Q5)</f>
        <v>2.7652476401423112</v>
      </c>
      <c r="Q5" s="2">
        <f t="shared" si="1"/>
        <v>18.054053327765875</v>
      </c>
      <c r="R5" s="1">
        <f t="shared" si="2"/>
        <v>4178.5631711699943</v>
      </c>
      <c r="S5" s="1">
        <f t="shared" si="3"/>
        <v>991.59578308501364</v>
      </c>
      <c r="T5" s="1">
        <f t="shared" si="4"/>
        <v>1006.9646365133772</v>
      </c>
      <c r="U5" s="7">
        <f t="shared" si="5"/>
        <v>1.190519129453667</v>
      </c>
      <c r="Y5" s="4">
        <v>-144.24372570197801</v>
      </c>
      <c r="Z5" s="5">
        <v>10.528700058400901</v>
      </c>
      <c r="AA5" s="4">
        <v>-3.1256926142924198E-2</v>
      </c>
      <c r="AB5" s="4">
        <v>2.9456116190551199E-5</v>
      </c>
      <c r="AC5" s="6">
        <v>17554.453889016499</v>
      </c>
      <c r="AD5" s="6">
        <v>-125.692345063977</v>
      </c>
      <c r="AE5" s="6">
        <v>0.39362054142913999</v>
      </c>
      <c r="AF5" s="6">
        <v>-4.1079636190540202E-4</v>
      </c>
      <c r="AG5" s="6">
        <v>2.30640101199999</v>
      </c>
      <c r="AH5" s="6">
        <v>-3.7612753199999698E-3</v>
      </c>
      <c r="AI5" s="6">
        <v>995.176197</v>
      </c>
      <c r="AJ5" s="6">
        <v>3.9734999999999798E-2</v>
      </c>
      <c r="AL5" s="6">
        <v>-7.3107128370890097E-3</v>
      </c>
      <c r="AM5" s="6">
        <v>2.5528079661440501</v>
      </c>
      <c r="AN5" s="6">
        <v>1.58291033403489</v>
      </c>
    </row>
    <row r="6" spans="1:40" x14ac:dyDescent="0.45">
      <c r="A6">
        <v>2.5999999999999999E-2</v>
      </c>
      <c r="B6" s="1">
        <f t="shared" si="0"/>
        <v>94.394718862390562</v>
      </c>
      <c r="C6">
        <v>0</v>
      </c>
      <c r="D6" s="2">
        <v>0</v>
      </c>
      <c r="E6" s="1"/>
      <c r="F6" s="2">
        <v>0</v>
      </c>
      <c r="G6">
        <v>315</v>
      </c>
      <c r="H6">
        <v>295</v>
      </c>
      <c r="I6" s="2"/>
      <c r="J6" s="2">
        <v>298.63721954200003</v>
      </c>
      <c r="K6" s="2"/>
      <c r="L6" s="2">
        <v>314.614143956676</v>
      </c>
      <c r="M6" s="2">
        <f t="shared" si="6"/>
        <v>314.614143956676</v>
      </c>
      <c r="N6" s="2">
        <f t="shared" si="7"/>
        <v>0.38585604332399726</v>
      </c>
      <c r="O6" s="8">
        <f>'Typ1 1,5 mm Noctua F12'!Q6*0.693</f>
        <v>41.920420142393098</v>
      </c>
      <c r="P6" s="1">
        <f>O6/(Abmessung!B$17*Q6)</f>
        <v>3.0226805090425155</v>
      </c>
      <c r="Q6" s="2">
        <f t="shared" si="1"/>
        <v>17.939382193301562</v>
      </c>
      <c r="R6" s="1">
        <f t="shared" si="2"/>
        <v>4178.5631701940274</v>
      </c>
      <c r="S6" s="1">
        <f t="shared" si="3"/>
        <v>991.58089698271033</v>
      </c>
      <c r="T6" s="1">
        <f t="shared" si="4"/>
        <v>1006.9702844592507</v>
      </c>
      <c r="U6" s="7">
        <f t="shared" si="5"/>
        <v>1.1899845005516259</v>
      </c>
      <c r="Y6" s="4">
        <v>-144.24372570197801</v>
      </c>
      <c r="Z6" s="5">
        <v>10.528700058400901</v>
      </c>
      <c r="AA6" s="4">
        <v>-3.1256926142924198E-2</v>
      </c>
      <c r="AB6" s="4">
        <v>2.9456116190551199E-5</v>
      </c>
      <c r="AC6" s="6">
        <v>17554.453889016499</v>
      </c>
      <c r="AD6" s="6">
        <v>-125.692345063977</v>
      </c>
      <c r="AE6" s="6">
        <v>0.39362054142913999</v>
      </c>
      <c r="AF6" s="6">
        <v>-4.1079636190540202E-4</v>
      </c>
      <c r="AG6" s="6">
        <v>2.30640101199999</v>
      </c>
      <c r="AH6" s="6">
        <v>-3.7612753199999698E-3</v>
      </c>
      <c r="AI6" s="6">
        <v>995.176197</v>
      </c>
      <c r="AJ6" s="6">
        <v>3.9734999999999798E-2</v>
      </c>
      <c r="AL6" s="6">
        <v>-7.3107128370890097E-3</v>
      </c>
      <c r="AM6" s="6">
        <v>2.5528079661440501</v>
      </c>
      <c r="AN6" s="6">
        <v>1.58291033403489</v>
      </c>
    </row>
    <row r="7" spans="1:40" x14ac:dyDescent="0.45">
      <c r="A7">
        <v>3.2000000000000001E-2</v>
      </c>
      <c r="B7" s="1">
        <f t="shared" si="0"/>
        <v>116.17936873415135</v>
      </c>
      <c r="C7">
        <v>0</v>
      </c>
      <c r="D7" s="2">
        <v>0</v>
      </c>
      <c r="E7" s="1"/>
      <c r="F7" s="2">
        <v>0</v>
      </c>
      <c r="G7">
        <v>315</v>
      </c>
      <c r="H7">
        <v>295</v>
      </c>
      <c r="I7" s="2"/>
      <c r="J7" s="2">
        <v>298.85548949399998</v>
      </c>
      <c r="K7" s="2"/>
      <c r="L7" s="2">
        <v>314.66866706698988</v>
      </c>
      <c r="M7" s="2">
        <f t="shared" si="6"/>
        <v>314.66866706698988</v>
      </c>
      <c r="N7" s="2">
        <f t="shared" si="7"/>
        <v>0.3313329330101169</v>
      </c>
      <c r="O7" s="8">
        <f>'Typ1 1,5 mm Noctua F12'!Q7*0.693</f>
        <v>44.303859125549096</v>
      </c>
      <c r="P7" s="1">
        <f>O7/(Abmessung!B$17*Q7)</f>
        <v>3.2107797934123621</v>
      </c>
      <c r="Q7" s="2">
        <f t="shared" si="1"/>
        <v>17.848640314434153</v>
      </c>
      <c r="R7" s="1">
        <f t="shared" si="2"/>
        <v>4178.5631904906049</v>
      </c>
      <c r="S7" s="1">
        <f t="shared" si="3"/>
        <v>991.57020093307278</v>
      </c>
      <c r="T7" s="1">
        <f t="shared" si="4"/>
        <v>1006.974620937522</v>
      </c>
      <c r="U7" s="7">
        <f t="shared" si="5"/>
        <v>1.1895740138598483</v>
      </c>
      <c r="Y7" s="4">
        <v>-144.24372570197801</v>
      </c>
      <c r="Z7" s="5">
        <v>10.528700058400901</v>
      </c>
      <c r="AA7" s="4">
        <v>-3.1256926142924198E-2</v>
      </c>
      <c r="AB7" s="4">
        <v>2.9456116190551199E-5</v>
      </c>
      <c r="AC7" s="6">
        <v>17554.453889016499</v>
      </c>
      <c r="AD7" s="6">
        <v>-125.692345063977</v>
      </c>
      <c r="AE7" s="6">
        <v>0.39362054142913999</v>
      </c>
      <c r="AF7" s="6">
        <v>-4.1079636190540202E-4</v>
      </c>
      <c r="AG7" s="6">
        <v>2.30640101199999</v>
      </c>
      <c r="AH7" s="6">
        <v>-3.7612753199999698E-3</v>
      </c>
      <c r="AI7" s="6">
        <v>995.176197</v>
      </c>
      <c r="AJ7" s="6">
        <v>3.9734999999999798E-2</v>
      </c>
      <c r="AL7" s="6">
        <v>-7.3107128370890097E-3</v>
      </c>
      <c r="AM7" s="6">
        <v>2.5528079661440501</v>
      </c>
      <c r="AN7" s="6">
        <v>1.58291033403489</v>
      </c>
    </row>
    <row r="8" spans="1:40" x14ac:dyDescent="0.45">
      <c r="A8">
        <v>3.7999999999999999E-2</v>
      </c>
      <c r="B8" s="1">
        <f t="shared" si="0"/>
        <v>137.9641235367892</v>
      </c>
      <c r="C8">
        <v>0</v>
      </c>
      <c r="D8" s="2">
        <v>0</v>
      </c>
      <c r="E8" s="1"/>
      <c r="F8" s="2">
        <v>0</v>
      </c>
      <c r="G8">
        <v>315</v>
      </c>
      <c r="H8">
        <v>295</v>
      </c>
      <c r="I8" s="2"/>
      <c r="J8" s="2">
        <v>299.03272533900002</v>
      </c>
      <c r="K8" s="2"/>
      <c r="L8" s="2">
        <v>314.70978137060217</v>
      </c>
      <c r="M8" s="2">
        <f t="shared" si="6"/>
        <v>314.70978137060217</v>
      </c>
      <c r="N8" s="2">
        <f t="shared" si="7"/>
        <v>0.2902186293978275</v>
      </c>
      <c r="O8" s="8">
        <f>'Typ1 1,5 mm Noctua F12'!Q8*0.693</f>
        <v>46.0824818110965</v>
      </c>
      <c r="P8" s="1">
        <f>O8/(Abmessung!B$17*Q8)</f>
        <v>3.3539113104210023</v>
      </c>
      <c r="Q8" s="2">
        <f t="shared" si="1"/>
        <v>17.772903696961613</v>
      </c>
      <c r="R8" s="1">
        <f t="shared" si="2"/>
        <v>4178.5632172612195</v>
      </c>
      <c r="S8" s="1">
        <f t="shared" si="3"/>
        <v>991.56212856686057</v>
      </c>
      <c r="T8" s="1">
        <f t="shared" si="4"/>
        <v>1006.9781421706725</v>
      </c>
      <c r="U8" s="7">
        <f t="shared" si="5"/>
        <v>1.1892406974550394</v>
      </c>
      <c r="Y8" s="4">
        <v>-144.24372570197801</v>
      </c>
      <c r="Z8" s="5">
        <v>10.528700058400901</v>
      </c>
      <c r="AA8" s="4">
        <v>-3.1256926142924198E-2</v>
      </c>
      <c r="AB8" s="4">
        <v>2.9456116190551199E-5</v>
      </c>
      <c r="AC8" s="6">
        <v>17554.453889016499</v>
      </c>
      <c r="AD8" s="6">
        <v>-125.692345063977</v>
      </c>
      <c r="AE8" s="6">
        <v>0.39362054142913999</v>
      </c>
      <c r="AF8" s="6">
        <v>-4.1079636190540202E-4</v>
      </c>
      <c r="AG8" s="6">
        <v>2.30640101199999</v>
      </c>
      <c r="AH8" s="6">
        <v>-3.7612753199999698E-3</v>
      </c>
      <c r="AI8" s="6">
        <v>995.176197</v>
      </c>
      <c r="AJ8" s="6">
        <v>3.9734999999999798E-2</v>
      </c>
      <c r="AL8" s="6">
        <v>-7.3107128370890097E-3</v>
      </c>
      <c r="AM8" s="6">
        <v>2.5528079661440501</v>
      </c>
      <c r="AN8" s="6">
        <v>1.58291033403489</v>
      </c>
    </row>
    <row r="9" spans="1:40" x14ac:dyDescent="0.45">
      <c r="A9">
        <v>4.3999999999999997E-2</v>
      </c>
      <c r="B9" s="1">
        <f t="shared" si="0"/>
        <v>159.74894997434856</v>
      </c>
      <c r="C9">
        <v>0</v>
      </c>
      <c r="D9" s="2">
        <v>0</v>
      </c>
      <c r="E9" s="1"/>
      <c r="F9" s="2">
        <v>0</v>
      </c>
      <c r="G9">
        <v>315</v>
      </c>
      <c r="H9">
        <v>295</v>
      </c>
      <c r="I9" s="2"/>
      <c r="J9" s="2">
        <v>299.181955303</v>
      </c>
      <c r="K9" s="2"/>
      <c r="L9" s="2">
        <v>314.74192621589555</v>
      </c>
      <c r="M9" s="2">
        <f t="shared" si="6"/>
        <v>314.74192621589555</v>
      </c>
      <c r="N9" s="2">
        <f t="shared" si="7"/>
        <v>0.25807378410445381</v>
      </c>
      <c r="O9" s="8">
        <f>'Typ1 1,5 mm Noctua F12'!Q9*0.693</f>
        <v>47.448615665266203</v>
      </c>
      <c r="P9" s="1">
        <f>O9/(Abmessung!B$17*Q9)</f>
        <v>3.4660776731566769</v>
      </c>
      <c r="Q9" s="2">
        <f t="shared" ref="Q9:Q72" si="8">((G9-J9)-(L9-H9))/LN((G9-J9)/(L9-H9))</f>
        <v>17.707585881850605</v>
      </c>
      <c r="R9" s="1">
        <f t="shared" si="2"/>
        <v>4178.5632449964532</v>
      </c>
      <c r="S9" s="1">
        <f t="shared" si="3"/>
        <v>991.55581320212002</v>
      </c>
      <c r="T9" s="1">
        <f t="shared" si="4"/>
        <v>1006.9811069969824</v>
      </c>
      <c r="U9" s="7">
        <f t="shared" si="5"/>
        <v>1.1889600499647406</v>
      </c>
      <c r="Y9" s="4">
        <v>-144.24372570197801</v>
      </c>
      <c r="Z9" s="5">
        <v>10.528700058400901</v>
      </c>
      <c r="AA9" s="4">
        <v>-3.1256926142924198E-2</v>
      </c>
      <c r="AB9" s="4">
        <v>2.9456116190551199E-5</v>
      </c>
      <c r="AC9" s="6">
        <v>17554.453889016499</v>
      </c>
      <c r="AD9" s="6">
        <v>-125.692345063977</v>
      </c>
      <c r="AE9" s="6">
        <v>0.39362054142913999</v>
      </c>
      <c r="AF9" s="6">
        <v>-4.1079636190540202E-4</v>
      </c>
      <c r="AG9" s="6">
        <v>2.30640101199999</v>
      </c>
      <c r="AH9" s="6">
        <v>-3.7612753199999698E-3</v>
      </c>
      <c r="AI9" s="6">
        <v>995.176197</v>
      </c>
      <c r="AJ9" s="6">
        <v>3.9734999999999798E-2</v>
      </c>
      <c r="AL9" s="6">
        <v>-7.3107128370890097E-3</v>
      </c>
      <c r="AM9" s="6">
        <v>2.5528079661440501</v>
      </c>
      <c r="AN9" s="6">
        <v>1.58291033403489</v>
      </c>
    </row>
    <row r="10" spans="1:40" x14ac:dyDescent="0.45">
      <c r="A10">
        <v>0.05</v>
      </c>
      <c r="B10" s="1">
        <f t="shared" si="0"/>
        <v>181.53382743624957</v>
      </c>
      <c r="C10">
        <v>0</v>
      </c>
      <c r="D10" s="2">
        <v>0</v>
      </c>
      <c r="E10" s="1"/>
      <c r="F10" s="2">
        <v>0</v>
      </c>
      <c r="G10">
        <v>315</v>
      </c>
      <c r="H10">
        <v>295</v>
      </c>
      <c r="I10" s="2"/>
      <c r="J10" s="2">
        <v>299.31084306600002</v>
      </c>
      <c r="K10" s="2"/>
      <c r="L10" s="2">
        <v>314.76776145604947</v>
      </c>
      <c r="M10" s="2">
        <f t="shared" si="6"/>
        <v>314.76776145604947</v>
      </c>
      <c r="N10" s="2">
        <f t="shared" si="7"/>
        <v>0.23223854395052967</v>
      </c>
      <c r="O10" s="8">
        <f>'Typ1 1,5 mm Noctua F12'!Q10*0.693</f>
        <v>48.521172499915501</v>
      </c>
      <c r="P10" s="1">
        <f>O10/(Abmessung!B$17*Q10)</f>
        <v>3.5559936654294844</v>
      </c>
      <c r="Q10" s="2">
        <f t="shared" si="8"/>
        <v>17.649987805981652</v>
      </c>
      <c r="R10" s="1">
        <f t="shared" si="2"/>
        <v>4178.5632715856582</v>
      </c>
      <c r="S10" s="1">
        <f t="shared" si="3"/>
        <v>991.55073488004211</v>
      </c>
      <c r="T10" s="1">
        <f t="shared" si="4"/>
        <v>1006.9836676746137</v>
      </c>
      <c r="U10" s="7">
        <f t="shared" si="5"/>
        <v>1.1887176587837294</v>
      </c>
      <c r="Y10" s="4">
        <v>-144.24372570197801</v>
      </c>
      <c r="Z10" s="5">
        <v>10.528700058400901</v>
      </c>
      <c r="AA10" s="4">
        <v>-3.1256926142924198E-2</v>
      </c>
      <c r="AB10" s="4">
        <v>2.9456116190551199E-5</v>
      </c>
      <c r="AC10" s="6">
        <v>17554.453889016499</v>
      </c>
      <c r="AD10" s="6">
        <v>-125.692345063977</v>
      </c>
      <c r="AE10" s="6">
        <v>0.39362054142913999</v>
      </c>
      <c r="AF10" s="6">
        <v>-4.1079636190540202E-4</v>
      </c>
      <c r="AG10" s="6">
        <v>2.30640101199999</v>
      </c>
      <c r="AH10" s="6">
        <v>-3.7612753199999698E-3</v>
      </c>
      <c r="AI10" s="6">
        <v>995.176197</v>
      </c>
      <c r="AJ10" s="6">
        <v>3.9734999999999798E-2</v>
      </c>
      <c r="AL10" s="6">
        <v>-7.3107128370890097E-3</v>
      </c>
      <c r="AM10" s="6">
        <v>2.5528079661440501</v>
      </c>
      <c r="AN10" s="6">
        <v>1.58291033403489</v>
      </c>
    </row>
    <row r="11" spans="1:40" x14ac:dyDescent="0.45">
      <c r="A11">
        <v>5.6000000000000001E-2</v>
      </c>
      <c r="B11" s="1">
        <f t="shared" si="0"/>
        <v>203.31874242243433</v>
      </c>
      <c r="C11">
        <v>0</v>
      </c>
      <c r="D11" s="2">
        <v>0</v>
      </c>
      <c r="E11" s="1"/>
      <c r="F11" s="2">
        <v>0</v>
      </c>
      <c r="G11">
        <v>315</v>
      </c>
      <c r="H11">
        <v>295</v>
      </c>
      <c r="I11" s="2"/>
      <c r="J11" s="2">
        <v>299.424280963</v>
      </c>
      <c r="K11" s="2"/>
      <c r="L11" s="2">
        <v>314.78898262599415</v>
      </c>
      <c r="M11" s="2">
        <f t="shared" si="6"/>
        <v>314.78898262599415</v>
      </c>
      <c r="N11" s="2">
        <f t="shared" si="7"/>
        <v>0.21101737400584852</v>
      </c>
      <c r="O11" s="8">
        <f>'Typ1 1,5 mm Noctua F12'!Q11*0.693</f>
        <v>49.37796941823899</v>
      </c>
      <c r="P11" s="1">
        <f>O11/(Abmessung!B$17*Q11)</f>
        <v>3.6293999601856108</v>
      </c>
      <c r="Q11" s="2">
        <f t="shared" si="8"/>
        <v>17.598372159695845</v>
      </c>
      <c r="R11" s="1">
        <f t="shared" si="2"/>
        <v>4178.5632962751615</v>
      </c>
      <c r="S11" s="1">
        <f t="shared" si="3"/>
        <v>991.54656180755183</v>
      </c>
      <c r="T11" s="1">
        <f t="shared" si="4"/>
        <v>1006.9859214020323</v>
      </c>
      <c r="U11" s="7">
        <f t="shared" si="5"/>
        <v>1.1885043232025601</v>
      </c>
      <c r="Y11" s="4">
        <v>-144.24372570197801</v>
      </c>
      <c r="Z11" s="5">
        <v>10.528700058400901</v>
      </c>
      <c r="AA11" s="4">
        <v>-3.1256926142924198E-2</v>
      </c>
      <c r="AB11" s="4">
        <v>2.9456116190551199E-5</v>
      </c>
      <c r="AC11" s="6">
        <v>17554.453889016499</v>
      </c>
      <c r="AD11" s="6">
        <v>-125.692345063977</v>
      </c>
      <c r="AE11" s="6">
        <v>0.39362054142913999</v>
      </c>
      <c r="AF11" s="6">
        <v>-4.1079636190540202E-4</v>
      </c>
      <c r="AG11" s="6">
        <v>2.30640101199999</v>
      </c>
      <c r="AH11" s="6">
        <v>-3.7612753199999698E-3</v>
      </c>
      <c r="AI11" s="6">
        <v>995.176197</v>
      </c>
      <c r="AJ11" s="6">
        <v>3.9734999999999798E-2</v>
      </c>
      <c r="AL11" s="6">
        <v>-7.3107128370890097E-3</v>
      </c>
      <c r="AM11" s="6">
        <v>2.5528079661440501</v>
      </c>
      <c r="AN11" s="6">
        <v>1.58291033403489</v>
      </c>
    </row>
    <row r="12" spans="1:40" x14ac:dyDescent="0.45">
      <c r="A12">
        <v>6.2E-2</v>
      </c>
      <c r="B12" s="1">
        <f t="shared" si="0"/>
        <v>225.10368570537094</v>
      </c>
      <c r="C12">
        <v>0</v>
      </c>
      <c r="D12" s="2">
        <v>0</v>
      </c>
      <c r="E12" s="1"/>
      <c r="F12" s="2">
        <v>0</v>
      </c>
      <c r="G12">
        <v>315</v>
      </c>
      <c r="H12">
        <v>295</v>
      </c>
      <c r="I12" s="2"/>
      <c r="J12" s="2">
        <v>299.52558378800001</v>
      </c>
      <c r="K12" s="2"/>
      <c r="L12" s="2">
        <v>314.80672413613502</v>
      </c>
      <c r="M12" s="2">
        <f t="shared" si="6"/>
        <v>314.80672413613502</v>
      </c>
      <c r="N12" s="2">
        <f t="shared" si="7"/>
        <v>0.19327586386498297</v>
      </c>
      <c r="O12" s="8">
        <f>'Typ1 1,5 mm Noctua F12'!Q12*0.693</f>
        <v>50.072156980599594</v>
      </c>
      <c r="P12" s="1">
        <f>O12/(Abmessung!B$17*Q12)</f>
        <v>3.6902432252345148</v>
      </c>
      <c r="Q12" s="2">
        <f t="shared" si="8"/>
        <v>17.551547345093393</v>
      </c>
      <c r="R12" s="1">
        <f t="shared" si="2"/>
        <v>4178.5633188792817</v>
      </c>
      <c r="S12" s="1">
        <f t="shared" si="3"/>
        <v>991.5430718097499</v>
      </c>
      <c r="T12" s="1">
        <f t="shared" si="4"/>
        <v>1006.987934035908</v>
      </c>
      <c r="U12" s="7">
        <f t="shared" si="5"/>
        <v>1.1883138092948007</v>
      </c>
      <c r="Y12" s="4">
        <v>-144.24372570197801</v>
      </c>
      <c r="Z12" s="5">
        <v>10.528700058400901</v>
      </c>
      <c r="AA12" s="4">
        <v>-3.1256926142924198E-2</v>
      </c>
      <c r="AB12" s="4">
        <v>2.9456116190551199E-5</v>
      </c>
      <c r="AC12" s="6">
        <v>17554.453889016499</v>
      </c>
      <c r="AD12" s="6">
        <v>-125.692345063977</v>
      </c>
      <c r="AE12" s="6">
        <v>0.39362054142913999</v>
      </c>
      <c r="AF12" s="6">
        <v>-4.1079636190540202E-4</v>
      </c>
      <c r="AG12" s="6">
        <v>2.30640101199999</v>
      </c>
      <c r="AH12" s="6">
        <v>-3.7612753199999698E-3</v>
      </c>
      <c r="AI12" s="6">
        <v>995.176197</v>
      </c>
      <c r="AJ12" s="6">
        <v>3.9734999999999798E-2</v>
      </c>
      <c r="AL12" s="6">
        <v>-7.3107128370890097E-3</v>
      </c>
      <c r="AM12" s="6">
        <v>2.5528079661440501</v>
      </c>
      <c r="AN12" s="6">
        <v>1.58291033403489</v>
      </c>
    </row>
    <row r="13" spans="1:40" x14ac:dyDescent="0.45">
      <c r="A13">
        <v>6.8000000000000005E-2</v>
      </c>
      <c r="B13" s="1">
        <f t="shared" si="0"/>
        <v>246.88865076369925</v>
      </c>
      <c r="C13">
        <v>0</v>
      </c>
      <c r="D13" s="2">
        <v>0</v>
      </c>
      <c r="E13" s="1"/>
      <c r="F13" s="2">
        <v>0</v>
      </c>
      <c r="G13">
        <v>315</v>
      </c>
      <c r="H13">
        <v>295</v>
      </c>
      <c r="I13" s="2"/>
      <c r="J13" s="2">
        <v>299.61710178300001</v>
      </c>
      <c r="K13" s="2"/>
      <c r="L13" s="2">
        <v>314.82177495521972</v>
      </c>
      <c r="M13" s="2">
        <f t="shared" si="6"/>
        <v>314.82177495521972</v>
      </c>
      <c r="N13" s="2">
        <f t="shared" si="7"/>
        <v>0.17822504478027668</v>
      </c>
      <c r="O13" s="8">
        <f>'Typ1 1,5 mm Noctua F12'!Q13*0.693</f>
        <v>50.641275403788299</v>
      </c>
      <c r="P13" s="1">
        <f>O13/(Abmessung!B$17*Q13)</f>
        <v>3.7413291190888898</v>
      </c>
      <c r="Q13" s="2">
        <f t="shared" si="8"/>
        <v>17.508656489809088</v>
      </c>
      <c r="R13" s="1">
        <f t="shared" si="2"/>
        <v>4178.5633394513234</v>
      </c>
      <c r="S13" s="1">
        <f t="shared" si="3"/>
        <v>991.54011025926684</v>
      </c>
      <c r="T13" s="1">
        <f t="shared" si="4"/>
        <v>1006.9897522696738</v>
      </c>
      <c r="U13" s="7">
        <f t="shared" si="5"/>
        <v>1.1881416971068361</v>
      </c>
      <c r="Y13" s="4">
        <v>-144.24372570197801</v>
      </c>
      <c r="Z13" s="5">
        <v>10.528700058400901</v>
      </c>
      <c r="AA13" s="4">
        <v>-3.1256926142924198E-2</v>
      </c>
      <c r="AB13" s="4">
        <v>2.9456116190551199E-5</v>
      </c>
      <c r="AC13" s="6">
        <v>17554.453889016499</v>
      </c>
      <c r="AD13" s="6">
        <v>-125.692345063977</v>
      </c>
      <c r="AE13" s="6">
        <v>0.39362054142913999</v>
      </c>
      <c r="AF13" s="6">
        <v>-4.1079636190540202E-4</v>
      </c>
      <c r="AG13" s="6">
        <v>2.30640101199999</v>
      </c>
      <c r="AH13" s="6">
        <v>-3.7612753199999698E-3</v>
      </c>
      <c r="AI13" s="6">
        <v>995.176197</v>
      </c>
      <c r="AJ13" s="6">
        <v>3.9734999999999798E-2</v>
      </c>
      <c r="AL13" s="6">
        <v>-7.3107128370890097E-3</v>
      </c>
      <c r="AM13" s="6">
        <v>2.5528079661440501</v>
      </c>
      <c r="AN13" s="6">
        <v>1.58291033403489</v>
      </c>
    </row>
    <row r="14" spans="1:40" x14ac:dyDescent="0.45">
      <c r="A14">
        <v>7.3999999999999996E-2</v>
      </c>
      <c r="B14" s="1">
        <f t="shared" si="0"/>
        <v>268.6736328626796</v>
      </c>
      <c r="C14">
        <v>0</v>
      </c>
      <c r="D14" s="2">
        <v>0</v>
      </c>
      <c r="E14" s="1"/>
      <c r="F14" s="2">
        <v>0</v>
      </c>
      <c r="G14">
        <v>315</v>
      </c>
      <c r="H14">
        <v>295</v>
      </c>
      <c r="I14" s="2"/>
      <c r="J14" s="2">
        <v>299.70056205600002</v>
      </c>
      <c r="K14" s="2"/>
      <c r="L14" s="2">
        <v>314.83470147687848</v>
      </c>
      <c r="M14" s="2">
        <f t="shared" si="6"/>
        <v>314.83470147687848</v>
      </c>
      <c r="N14" s="2">
        <f t="shared" si="7"/>
        <v>0.16529852312152116</v>
      </c>
      <c r="O14" s="8">
        <f>'Typ1 1,5 mm Noctua F12'!Q14*0.693</f>
        <v>51.112566038387698</v>
      </c>
      <c r="P14" s="1">
        <f>O14/(Abmessung!B$17*Q14)</f>
        <v>3.7847067719331826</v>
      </c>
      <c r="Q14" s="2">
        <f t="shared" si="8"/>
        <v>17.469060496758654</v>
      </c>
      <c r="R14" s="1">
        <f t="shared" si="2"/>
        <v>4178.5633581393731</v>
      </c>
      <c r="S14" s="1">
        <f t="shared" si="3"/>
        <v>991.53756608546075</v>
      </c>
      <c r="T14" s="1">
        <f t="shared" si="4"/>
        <v>1006.9914104166476</v>
      </c>
      <c r="U14" s="7">
        <f t="shared" si="5"/>
        <v>1.1879847385743183</v>
      </c>
      <c r="Y14" s="4">
        <v>-144.24372570197801</v>
      </c>
      <c r="Z14" s="5">
        <v>10.528700058400901</v>
      </c>
      <c r="AA14" s="4">
        <v>-3.1256926142924198E-2</v>
      </c>
      <c r="AB14" s="4">
        <v>2.9456116190551199E-5</v>
      </c>
      <c r="AC14" s="6">
        <v>17554.453889016499</v>
      </c>
      <c r="AD14" s="6">
        <v>-125.692345063977</v>
      </c>
      <c r="AE14" s="6">
        <v>0.39362054142913999</v>
      </c>
      <c r="AF14" s="6">
        <v>-4.1079636190540202E-4</v>
      </c>
      <c r="AG14" s="6">
        <v>2.30640101199999</v>
      </c>
      <c r="AH14" s="6">
        <v>-3.7612753199999698E-3</v>
      </c>
      <c r="AI14" s="6">
        <v>995.176197</v>
      </c>
      <c r="AJ14" s="6">
        <v>3.9734999999999798E-2</v>
      </c>
      <c r="AL14" s="6">
        <v>-7.3107128370890097E-3</v>
      </c>
      <c r="AM14" s="6">
        <v>2.5528079661440501</v>
      </c>
      <c r="AN14" s="6">
        <v>1.58291033403489</v>
      </c>
    </row>
    <row r="15" spans="1:40" x14ac:dyDescent="0.45">
      <c r="A15">
        <v>8.0000000000000002E-3</v>
      </c>
      <c r="B15" s="1">
        <f t="shared" si="0"/>
        <v>29.028453850327367</v>
      </c>
      <c r="C15">
        <v>600</v>
      </c>
      <c r="D15" s="2">
        <f t="shared" ref="D15:D78" si="9">E15/(0.02809*3600)</f>
        <v>0.25671452869744077</v>
      </c>
      <c r="E15" s="1">
        <v>25.96</v>
      </c>
      <c r="F15" s="2">
        <v>1.29</v>
      </c>
      <c r="G15">
        <v>315</v>
      </c>
      <c r="H15">
        <v>295</v>
      </c>
      <c r="I15" s="2">
        <f>O15*3600/(T15*U15*E15)</f>
        <v>12.79818917904595</v>
      </c>
      <c r="J15" s="2">
        <v>307.79758267244324</v>
      </c>
      <c r="K15" s="2">
        <f t="shared" ref="K15:K101" si="10">H15+I15</f>
        <v>307.79818917904595</v>
      </c>
      <c r="L15" s="2">
        <v>311.73912600766926</v>
      </c>
      <c r="M15" s="2">
        <f t="shared" si="6"/>
        <v>311.73912600756842</v>
      </c>
      <c r="N15" s="2">
        <f t="shared" si="7"/>
        <v>3.2608739923307439</v>
      </c>
      <c r="O15" s="8">
        <v>109.00689055975501</v>
      </c>
      <c r="P15" s="1">
        <f>O15/(Abmessung!B$17*Q15)</f>
        <v>12.468901399594436</v>
      </c>
      <c r="Q15" s="2">
        <f t="shared" si="8"/>
        <v>11.308366157886253</v>
      </c>
      <c r="R15" s="1">
        <f t="shared" si="2"/>
        <v>4178.5917982708943</v>
      </c>
      <c r="S15" s="1">
        <f t="shared" si="3"/>
        <v>992.13000280671895</v>
      </c>
      <c r="T15" s="1">
        <f t="shared" si="4"/>
        <v>1007.1522779737447</v>
      </c>
      <c r="U15" s="7">
        <f t="shared" si="5"/>
        <v>1.1727571766692388</v>
      </c>
      <c r="Y15" s="4">
        <v>-144.24372570197801</v>
      </c>
      <c r="Z15" s="5">
        <v>10.528700058400901</v>
      </c>
      <c r="AA15" s="4">
        <v>-3.1256926142924198E-2</v>
      </c>
      <c r="AB15" s="4">
        <v>2.9456116190551199E-5</v>
      </c>
      <c r="AC15" s="6">
        <v>17554.453889016499</v>
      </c>
      <c r="AD15" s="6">
        <v>-125.692345063977</v>
      </c>
      <c r="AE15" s="6">
        <v>0.39362054142913999</v>
      </c>
      <c r="AF15" s="6">
        <v>-4.1079636190540202E-4</v>
      </c>
      <c r="AG15" s="6">
        <v>2.30640101199999</v>
      </c>
      <c r="AH15" s="6">
        <v>-3.7612753199999698E-3</v>
      </c>
      <c r="AI15" s="6">
        <v>995.176197</v>
      </c>
      <c r="AJ15" s="6">
        <v>3.9734999999999798E-2</v>
      </c>
      <c r="AL15" s="6">
        <v>-7.3107128370890097E-3</v>
      </c>
      <c r="AM15" s="6">
        <v>2.5528079661440501</v>
      </c>
      <c r="AN15" s="6">
        <v>1.58291033403489</v>
      </c>
    </row>
    <row r="16" spans="1:40" x14ac:dyDescent="0.45">
      <c r="A16">
        <v>1.4E-2</v>
      </c>
      <c r="B16" s="1">
        <f t="shared" si="0"/>
        <v>50.814276446803333</v>
      </c>
      <c r="C16">
        <v>600</v>
      </c>
      <c r="D16" s="2">
        <f t="shared" si="9"/>
        <v>0.25671452869744077</v>
      </c>
      <c r="E16" s="1">
        <v>25.96</v>
      </c>
      <c r="F16" s="2">
        <v>1.29</v>
      </c>
      <c r="G16">
        <v>315</v>
      </c>
      <c r="H16">
        <v>295</v>
      </c>
      <c r="I16" s="2">
        <f>O16*3600/(T16*U16*E16)</f>
        <v>12.081847390124556</v>
      </c>
      <c r="J16" s="2">
        <v>307.08199515781303</v>
      </c>
      <c r="K16" s="2">
        <f t="shared" si="10"/>
        <v>307.08184739012455</v>
      </c>
      <c r="L16" s="2">
        <v>313.23893614147136</v>
      </c>
      <c r="M16" s="2">
        <f t="shared" si="6"/>
        <v>313.23893614147221</v>
      </c>
      <c r="N16" s="2">
        <f t="shared" si="7"/>
        <v>1.7610638585286438</v>
      </c>
      <c r="O16" s="8">
        <v>103.022175489177</v>
      </c>
      <c r="P16" s="1">
        <f>O16/(Abmessung!B$17*Q16)</f>
        <v>10.773835046996673</v>
      </c>
      <c r="Q16" s="2">
        <f t="shared" si="8"/>
        <v>12.368997334707748</v>
      </c>
      <c r="R16" s="1">
        <f t="shared" si="2"/>
        <v>4178.5689854581815</v>
      </c>
      <c r="S16" s="1">
        <f t="shared" si="3"/>
        <v>991.84724302358143</v>
      </c>
      <c r="T16" s="1">
        <f t="shared" si="4"/>
        <v>1007.1380610387978</v>
      </c>
      <c r="U16" s="7">
        <f t="shared" si="5"/>
        <v>1.1741029374982781</v>
      </c>
      <c r="Y16" s="4">
        <v>-144.24372570197801</v>
      </c>
      <c r="Z16" s="5">
        <v>10.528700058400901</v>
      </c>
      <c r="AA16" s="4">
        <v>-3.1256926142924198E-2</v>
      </c>
      <c r="AB16" s="4">
        <v>2.9456116190551199E-5</v>
      </c>
      <c r="AC16" s="6">
        <v>17554.453889016499</v>
      </c>
      <c r="AD16" s="6">
        <v>-125.692345063977</v>
      </c>
      <c r="AE16" s="6">
        <v>0.39362054142913999</v>
      </c>
      <c r="AF16" s="6">
        <v>-4.1079636190540202E-4</v>
      </c>
      <c r="AG16" s="6">
        <v>2.30640101199999</v>
      </c>
      <c r="AH16" s="6">
        <v>-3.7612753199999698E-3</v>
      </c>
      <c r="AI16" s="6">
        <v>995.176197</v>
      </c>
      <c r="AJ16" s="6">
        <v>3.9734999999999798E-2</v>
      </c>
      <c r="AL16" s="6">
        <v>-7.3107128370890097E-3</v>
      </c>
      <c r="AM16" s="6">
        <v>2.5528079661440501</v>
      </c>
      <c r="AN16" s="6">
        <v>1.58291033403489</v>
      </c>
    </row>
    <row r="17" spans="1:40" x14ac:dyDescent="0.45">
      <c r="A17">
        <v>0.02</v>
      </c>
      <c r="B17" s="1">
        <f t="shared" si="0"/>
        <v>72.599575178952605</v>
      </c>
      <c r="C17">
        <v>600</v>
      </c>
      <c r="D17" s="2">
        <f t="shared" si="9"/>
        <v>0.25671452869744077</v>
      </c>
      <c r="E17" s="1">
        <v>25.96</v>
      </c>
      <c r="F17" s="2">
        <v>1.29</v>
      </c>
      <c r="G17">
        <v>315</v>
      </c>
      <c r="H17">
        <v>295</v>
      </c>
      <c r="I17" s="2">
        <f>O17*3600/(T17*U17*E17)</f>
        <v>11.856032931838781</v>
      </c>
      <c r="J17" s="2">
        <v>306.85644620997482</v>
      </c>
      <c r="K17" s="2">
        <f t="shared" si="10"/>
        <v>306.8560329318388</v>
      </c>
      <c r="L17" s="2">
        <v>313.78986300508916</v>
      </c>
      <c r="M17" s="2">
        <f t="shared" si="6"/>
        <v>313.78986300508944</v>
      </c>
      <c r="N17" s="2">
        <f t="shared" si="7"/>
        <v>1.2101369949108403</v>
      </c>
      <c r="O17" s="8">
        <v>101.132724564425</v>
      </c>
      <c r="P17" s="1">
        <f>O17/(Abmessung!B$17*Q17)</f>
        <v>10.273542123301471</v>
      </c>
      <c r="Q17" s="2">
        <f t="shared" si="8"/>
        <v>12.733435799002416</v>
      </c>
      <c r="R17" s="1">
        <f t="shared" si="2"/>
        <v>4178.5651124523811</v>
      </c>
      <c r="S17" s="1">
        <f t="shared" si="3"/>
        <v>991.74134039387013</v>
      </c>
      <c r="T17" s="1">
        <f t="shared" si="4"/>
        <v>1007.1335799450767</v>
      </c>
      <c r="U17" s="7">
        <f t="shared" si="5"/>
        <v>1.174527113343756</v>
      </c>
      <c r="Y17" s="4">
        <v>-144.24372570197801</v>
      </c>
      <c r="Z17" s="5">
        <v>10.528700058400901</v>
      </c>
      <c r="AA17" s="4">
        <v>-3.1256926142924198E-2</v>
      </c>
      <c r="AB17" s="4">
        <v>2.9456116190551199E-5</v>
      </c>
      <c r="AC17" s="6">
        <v>17554.453889016499</v>
      </c>
      <c r="AD17" s="6">
        <v>-125.692345063977</v>
      </c>
      <c r="AE17" s="6">
        <v>0.39362054142913999</v>
      </c>
      <c r="AF17" s="6">
        <v>-4.1079636190540202E-4</v>
      </c>
      <c r="AG17" s="6">
        <v>2.30640101199999</v>
      </c>
      <c r="AH17" s="6">
        <v>-3.7612753199999698E-3</v>
      </c>
      <c r="AI17" s="6">
        <v>995.176197</v>
      </c>
      <c r="AJ17" s="6">
        <v>3.9734999999999798E-2</v>
      </c>
      <c r="AL17" s="6">
        <v>-7.3107128370890097E-3</v>
      </c>
      <c r="AM17" s="6">
        <v>2.5528079661440501</v>
      </c>
      <c r="AN17" s="6">
        <v>1.58291033403489</v>
      </c>
    </row>
    <row r="18" spans="1:40" x14ac:dyDescent="0.45">
      <c r="A18">
        <v>2.5999999999999999E-2</v>
      </c>
      <c r="B18" s="1">
        <f t="shared" si="0"/>
        <v>94.384655829214111</v>
      </c>
      <c r="C18">
        <v>600</v>
      </c>
      <c r="D18" s="2">
        <f t="shared" si="9"/>
        <v>0.25671452869744077</v>
      </c>
      <c r="E18" s="1">
        <v>25.96</v>
      </c>
      <c r="F18" s="2">
        <v>1.29</v>
      </c>
      <c r="G18">
        <v>315</v>
      </c>
      <c r="H18">
        <v>295</v>
      </c>
      <c r="I18" s="2">
        <f>O18*3600/(T18*U18*E18)</f>
        <v>11.813769584007215</v>
      </c>
      <c r="J18" s="2">
        <v>306.81430504173045</v>
      </c>
      <c r="K18" s="2">
        <f t="shared" si="10"/>
        <v>306.81376958400722</v>
      </c>
      <c r="L18" s="2">
        <v>314.07238161482422</v>
      </c>
      <c r="M18" s="2">
        <f t="shared" si="6"/>
        <v>314.07238161482428</v>
      </c>
      <c r="N18" s="2">
        <f t="shared" si="7"/>
        <v>0.92761838517577644</v>
      </c>
      <c r="O18" s="8">
        <v>100.77893140208</v>
      </c>
      <c r="P18" s="1">
        <f>O18/(Abmessung!B$17*Q18)</f>
        <v>10.12845299592875</v>
      </c>
      <c r="Q18" s="2">
        <f t="shared" si="8"/>
        <v>12.870657500391928</v>
      </c>
      <c r="R18" s="1">
        <f t="shared" si="2"/>
        <v>4178.5639527827716</v>
      </c>
      <c r="S18" s="1">
        <f t="shared" si="3"/>
        <v>991.68661661876558</v>
      </c>
      <c r="T18" s="1">
        <f t="shared" si="4"/>
        <v>1007.1327427054166</v>
      </c>
      <c r="U18" s="7">
        <f t="shared" si="5"/>
        <v>1.1746063656117929</v>
      </c>
      <c r="Y18" s="4">
        <v>-144.24372570197801</v>
      </c>
      <c r="Z18" s="5">
        <v>10.528700058400901</v>
      </c>
      <c r="AA18" s="4">
        <v>-3.1256926142924198E-2</v>
      </c>
      <c r="AB18" s="4">
        <v>2.9456116190551199E-5</v>
      </c>
      <c r="AC18" s="6">
        <v>17554.453889016499</v>
      </c>
      <c r="AD18" s="6">
        <v>-125.692345063977</v>
      </c>
      <c r="AE18" s="6">
        <v>0.39362054142913999</v>
      </c>
      <c r="AF18" s="6">
        <v>-4.1079636190540202E-4</v>
      </c>
      <c r="AG18" s="6">
        <v>2.30640101199999</v>
      </c>
      <c r="AH18" s="6">
        <v>-3.7612753199999698E-3</v>
      </c>
      <c r="AI18" s="6">
        <v>995.176197</v>
      </c>
      <c r="AJ18" s="6">
        <v>3.9734999999999798E-2</v>
      </c>
      <c r="AL18" s="6">
        <v>-7.3107128370890097E-3</v>
      </c>
      <c r="AM18" s="6">
        <v>2.5528079661440501</v>
      </c>
      <c r="AN18" s="6">
        <v>1.58291033403489</v>
      </c>
    </row>
    <row r="19" spans="1:40" x14ac:dyDescent="0.45">
      <c r="A19">
        <v>3.2000000000000001E-2</v>
      </c>
      <c r="B19" s="1">
        <f t="shared" si="0"/>
        <v>116.1696355632497</v>
      </c>
      <c r="C19">
        <v>600</v>
      </c>
      <c r="D19" s="2">
        <f t="shared" si="9"/>
        <v>0.25671452869744077</v>
      </c>
      <c r="E19" s="1">
        <v>25.96</v>
      </c>
      <c r="F19" s="2">
        <v>1.29</v>
      </c>
      <c r="G19">
        <v>315</v>
      </c>
      <c r="H19">
        <v>295</v>
      </c>
      <c r="I19" s="2">
        <f>O19*3600/(T19*U19*E19)</f>
        <v>11.85405039146494</v>
      </c>
      <c r="J19" s="2">
        <v>306.85464807771046</v>
      </c>
      <c r="K19" s="2">
        <f t="shared" si="10"/>
        <v>306.85405039146497</v>
      </c>
      <c r="L19" s="2">
        <v>314.24378840990147</v>
      </c>
      <c r="M19" s="2">
        <f t="shared" si="6"/>
        <v>314.24378840990153</v>
      </c>
      <c r="N19" s="2">
        <f t="shared" si="7"/>
        <v>0.75621159009853045</v>
      </c>
      <c r="O19" s="8">
        <v>101.116100907822</v>
      </c>
      <c r="P19" s="1">
        <f>O19/(Abmessung!B$17*Q19)</f>
        <v>10.132116921019726</v>
      </c>
      <c r="Q19" s="2">
        <f t="shared" si="8"/>
        <v>12.909048227085485</v>
      </c>
      <c r="R19" s="1">
        <f t="shared" si="2"/>
        <v>4178.5635062243282</v>
      </c>
      <c r="S19" s="1">
        <f t="shared" si="3"/>
        <v>991.65327877161349</v>
      </c>
      <c r="T19" s="1">
        <f t="shared" si="4"/>
        <v>1007.1335442206839</v>
      </c>
      <c r="U19" s="7">
        <f t="shared" si="5"/>
        <v>1.1745304949790101</v>
      </c>
      <c r="Y19" s="4">
        <v>-144.24372570197801</v>
      </c>
      <c r="Z19" s="5">
        <v>10.528700058400901</v>
      </c>
      <c r="AA19" s="4">
        <v>-3.1256926142924198E-2</v>
      </c>
      <c r="AB19" s="4">
        <v>2.9456116190551199E-5</v>
      </c>
      <c r="AC19" s="6">
        <v>17554.453889016499</v>
      </c>
      <c r="AD19" s="6">
        <v>-125.692345063977</v>
      </c>
      <c r="AE19" s="6">
        <v>0.39362054142913999</v>
      </c>
      <c r="AF19" s="6">
        <v>-4.1079636190540202E-4</v>
      </c>
      <c r="AG19" s="6">
        <v>2.30640101199999</v>
      </c>
      <c r="AH19" s="6">
        <v>-3.7612753199999698E-3</v>
      </c>
      <c r="AI19" s="6">
        <v>995.176197</v>
      </c>
      <c r="AJ19" s="6">
        <v>3.9734999999999798E-2</v>
      </c>
      <c r="AL19" s="6">
        <v>-7.3107128370890097E-3</v>
      </c>
      <c r="AM19" s="6">
        <v>2.5528079661440501</v>
      </c>
      <c r="AN19" s="6">
        <v>1.58291033403489</v>
      </c>
    </row>
    <row r="20" spans="1:40" x14ac:dyDescent="0.45">
      <c r="A20">
        <v>3.7999999999999999E-2</v>
      </c>
      <c r="B20" s="1">
        <f t="shared" si="0"/>
        <v>137.95456429658392</v>
      </c>
      <c r="C20">
        <v>600</v>
      </c>
      <c r="D20" s="2">
        <f t="shared" si="9"/>
        <v>0.25671452869744077</v>
      </c>
      <c r="E20" s="1">
        <v>25.96</v>
      </c>
      <c r="F20" s="2">
        <v>1.29</v>
      </c>
      <c r="G20">
        <v>315</v>
      </c>
      <c r="H20">
        <v>295</v>
      </c>
      <c r="I20" s="2">
        <f t="shared" ref="I20:I83" si="11">O20*3600/(T20*U20*E20)</f>
        <v>11.935838401234946</v>
      </c>
      <c r="J20" s="2">
        <v>306.93646733869679</v>
      </c>
      <c r="K20" s="2">
        <f t="shared" si="10"/>
        <v>306.93583840123495</v>
      </c>
      <c r="L20" s="2">
        <v>314.35887945568084</v>
      </c>
      <c r="M20" s="2">
        <f t="shared" si="6"/>
        <v>314.35887945568089</v>
      </c>
      <c r="N20" s="2">
        <f t="shared" si="7"/>
        <v>0.64112054431916476</v>
      </c>
      <c r="O20" s="8">
        <v>101.800585819015</v>
      </c>
      <c r="P20" s="1">
        <f>O20/(Abmessung!B$17*Q20)</f>
        <v>10.210087754970685</v>
      </c>
      <c r="Q20" s="2">
        <f t="shared" si="8"/>
        <v>12.897184236031348</v>
      </c>
      <c r="R20" s="1">
        <f t="shared" si="2"/>
        <v>4178.5633114533202</v>
      </c>
      <c r="S20" s="1">
        <f t="shared" si="3"/>
        <v>991.63083655498508</v>
      </c>
      <c r="T20" s="1">
        <f t="shared" si="4"/>
        <v>1007.1351697648515</v>
      </c>
      <c r="U20" s="7">
        <f t="shared" si="5"/>
        <v>1.1743766225954859</v>
      </c>
      <c r="Y20" s="4">
        <v>-144.24372570197801</v>
      </c>
      <c r="Z20" s="5">
        <v>10.528700058400901</v>
      </c>
      <c r="AA20" s="4">
        <v>-3.1256926142924198E-2</v>
      </c>
      <c r="AB20" s="4">
        <v>2.9456116190551199E-5</v>
      </c>
      <c r="AC20" s="6">
        <v>17554.453889016499</v>
      </c>
      <c r="AD20" s="6">
        <v>-125.692345063977</v>
      </c>
      <c r="AE20" s="6">
        <v>0.39362054142913999</v>
      </c>
      <c r="AF20" s="6">
        <v>-4.1079636190540202E-4</v>
      </c>
      <c r="AG20" s="6">
        <v>2.30640101199999</v>
      </c>
      <c r="AH20" s="6">
        <v>-3.7612753199999698E-3</v>
      </c>
      <c r="AI20" s="6">
        <v>995.176197</v>
      </c>
      <c r="AJ20" s="6">
        <v>3.9734999999999798E-2</v>
      </c>
      <c r="AL20" s="6">
        <v>-7.3107128370890097E-3</v>
      </c>
      <c r="AM20" s="6">
        <v>2.5528079661440501</v>
      </c>
      <c r="AN20" s="6">
        <v>1.58291033403489</v>
      </c>
    </row>
    <row r="21" spans="1:40" x14ac:dyDescent="0.45">
      <c r="A21">
        <v>4.3999999999999997E-2</v>
      </c>
      <c r="B21" s="1">
        <f t="shared" si="0"/>
        <v>159.7394649905263</v>
      </c>
      <c r="C21">
        <v>600</v>
      </c>
      <c r="D21" s="2">
        <f t="shared" si="9"/>
        <v>0.25671452869744077</v>
      </c>
      <c r="E21" s="1">
        <v>25.96</v>
      </c>
      <c r="F21" s="2">
        <v>1.29</v>
      </c>
      <c r="G21">
        <v>315</v>
      </c>
      <c r="H21">
        <v>295</v>
      </c>
      <c r="I21" s="2">
        <f t="shared" si="11"/>
        <v>12.040542741997925</v>
      </c>
      <c r="J21" s="2">
        <v>307.04118435107438</v>
      </c>
      <c r="K21" s="2">
        <f t="shared" si="10"/>
        <v>307.04054274199791</v>
      </c>
      <c r="L21" s="2">
        <v>314.44154032466872</v>
      </c>
      <c r="M21" s="2">
        <f t="shared" si="6"/>
        <v>314.44154032466872</v>
      </c>
      <c r="N21" s="2">
        <f t="shared" si="7"/>
        <v>0.55845967533127805</v>
      </c>
      <c r="O21" s="8">
        <v>102.67659866376199</v>
      </c>
      <c r="P21" s="1">
        <f>O21/(Abmessung!B$17*Q21)</f>
        <v>10.330377457750654</v>
      </c>
      <c r="Q21" s="2">
        <f t="shared" si="8"/>
        <v>12.856696283127876</v>
      </c>
      <c r="R21" s="1">
        <f t="shared" si="2"/>
        <v>4178.5632224132551</v>
      </c>
      <c r="S21" s="1">
        <f t="shared" si="3"/>
        <v>991.61468964099913</v>
      </c>
      <c r="T21" s="1">
        <f t="shared" si="4"/>
        <v>1007.1372502300949</v>
      </c>
      <c r="U21" s="7">
        <f t="shared" si="5"/>
        <v>1.1741796878383659</v>
      </c>
      <c r="Y21" s="4">
        <v>-144.24372570197801</v>
      </c>
      <c r="Z21" s="5">
        <v>10.528700058400901</v>
      </c>
      <c r="AA21" s="4">
        <v>-3.1256926142924198E-2</v>
      </c>
      <c r="AB21" s="4">
        <v>2.9456116190551199E-5</v>
      </c>
      <c r="AC21" s="6">
        <v>17554.453889016499</v>
      </c>
      <c r="AD21" s="6">
        <v>-125.692345063977</v>
      </c>
      <c r="AE21" s="6">
        <v>0.39362054142913999</v>
      </c>
      <c r="AF21" s="6">
        <v>-4.1079636190540202E-4</v>
      </c>
      <c r="AG21" s="6">
        <v>2.30640101199999</v>
      </c>
      <c r="AH21" s="6">
        <v>-3.7612753199999698E-3</v>
      </c>
      <c r="AI21" s="6">
        <v>995.176197</v>
      </c>
      <c r="AJ21" s="6">
        <v>3.9734999999999798E-2</v>
      </c>
      <c r="AL21" s="6">
        <v>-7.3107128370890097E-3</v>
      </c>
      <c r="AM21" s="6">
        <v>2.5528079661440501</v>
      </c>
      <c r="AN21" s="6">
        <v>1.58291033403489</v>
      </c>
    </row>
    <row r="22" spans="1:40" x14ac:dyDescent="0.45">
      <c r="A22">
        <v>0.05</v>
      </c>
      <c r="B22" s="1">
        <f t="shared" si="0"/>
        <v>181.52434960181293</v>
      </c>
      <c r="C22">
        <v>600</v>
      </c>
      <c r="D22" s="2">
        <f t="shared" si="9"/>
        <v>0.25671452869744077</v>
      </c>
      <c r="E22" s="1">
        <v>25.96</v>
      </c>
      <c r="F22" s="2">
        <v>1.29</v>
      </c>
      <c r="G22">
        <v>315</v>
      </c>
      <c r="H22">
        <v>295</v>
      </c>
      <c r="I22" s="2">
        <f t="shared" si="11"/>
        <v>12.158568544495903</v>
      </c>
      <c r="J22" s="2">
        <v>307.15921045214839</v>
      </c>
      <c r="K22" s="2">
        <f t="shared" si="10"/>
        <v>307.15856854449589</v>
      </c>
      <c r="L22" s="2">
        <v>314.5038308192245</v>
      </c>
      <c r="M22" s="2">
        <f t="shared" si="6"/>
        <v>314.5038308192245</v>
      </c>
      <c r="N22" s="2">
        <f t="shared" si="7"/>
        <v>0.49616918077549599</v>
      </c>
      <c r="O22" s="8">
        <v>103.663713564408</v>
      </c>
      <c r="P22" s="1">
        <f>O22/(Abmessung!B$17*Q22)</f>
        <v>10.47699589015372</v>
      </c>
      <c r="Q22" s="2">
        <f t="shared" si="8"/>
        <v>12.798647870014758</v>
      </c>
      <c r="R22" s="1">
        <f t="shared" si="2"/>
        <v>4178.5631829201948</v>
      </c>
      <c r="S22" s="1">
        <f t="shared" si="3"/>
        <v>991.60250619183216</v>
      </c>
      <c r="T22" s="1">
        <f t="shared" si="4"/>
        <v>1007.1395951136581</v>
      </c>
      <c r="U22" s="7">
        <f t="shared" si="5"/>
        <v>1.1739577235078231</v>
      </c>
      <c r="Y22" s="4">
        <v>-144.24372570197801</v>
      </c>
      <c r="Z22" s="5">
        <v>10.528700058400901</v>
      </c>
      <c r="AA22" s="4">
        <v>-3.1256926142924198E-2</v>
      </c>
      <c r="AB22" s="4">
        <v>2.9456116190551199E-5</v>
      </c>
      <c r="AC22" s="6">
        <v>17554.453889016499</v>
      </c>
      <c r="AD22" s="6">
        <v>-125.692345063977</v>
      </c>
      <c r="AE22" s="6">
        <v>0.39362054142913999</v>
      </c>
      <c r="AF22" s="6">
        <v>-4.1079636190540202E-4</v>
      </c>
      <c r="AG22" s="6">
        <v>2.30640101199999</v>
      </c>
      <c r="AH22" s="6">
        <v>-3.7612753199999698E-3</v>
      </c>
      <c r="AI22" s="6">
        <v>995.176197</v>
      </c>
      <c r="AJ22" s="6">
        <v>3.9734999999999798E-2</v>
      </c>
      <c r="AL22" s="6">
        <v>-7.3107128370890097E-3</v>
      </c>
      <c r="AM22" s="6">
        <v>2.5528079661440501</v>
      </c>
      <c r="AN22" s="6">
        <v>1.58291033403489</v>
      </c>
    </row>
    <row r="23" spans="1:40" x14ac:dyDescent="0.45">
      <c r="A23">
        <v>5.6000000000000001E-2</v>
      </c>
      <c r="B23" s="1">
        <f t="shared" si="0"/>
        <v>203.30922460188859</v>
      </c>
      <c r="C23">
        <v>600</v>
      </c>
      <c r="D23" s="2">
        <f t="shared" si="9"/>
        <v>0.25671452869744077</v>
      </c>
      <c r="E23" s="1">
        <v>25.96</v>
      </c>
      <c r="F23" s="2">
        <v>1.29</v>
      </c>
      <c r="G23">
        <v>315</v>
      </c>
      <c r="H23">
        <v>295</v>
      </c>
      <c r="I23" s="2">
        <f t="shared" si="11"/>
        <v>12.284717264783538</v>
      </c>
      <c r="J23" s="2">
        <v>307.28535050805851</v>
      </c>
      <c r="K23" s="2">
        <f t="shared" si="10"/>
        <v>307.28471726478352</v>
      </c>
      <c r="L23" s="2">
        <v>314.55248479583014</v>
      </c>
      <c r="M23" s="2">
        <f t="shared" si="6"/>
        <v>314.55248479583014</v>
      </c>
      <c r="N23" s="2">
        <f t="shared" si="7"/>
        <v>0.44751520416986068</v>
      </c>
      <c r="O23" s="8">
        <v>104.71835076783999</v>
      </c>
      <c r="P23" s="1">
        <f>O23/(Abmessung!B$17*Q23)</f>
        <v>10.641401498083848</v>
      </c>
      <c r="Q23" s="2">
        <f t="shared" si="8"/>
        <v>12.729110772504447</v>
      </c>
      <c r="R23" s="1">
        <f t="shared" si="2"/>
        <v>4178.5631683611609</v>
      </c>
      <c r="S23" s="1">
        <f t="shared" si="3"/>
        <v>991.5929805682182</v>
      </c>
      <c r="T23" s="1">
        <f t="shared" si="4"/>
        <v>1007.1421012012188</v>
      </c>
      <c r="U23" s="7">
        <f t="shared" si="5"/>
        <v>1.173720499768244</v>
      </c>
      <c r="Y23" s="4">
        <v>-144.24372570197801</v>
      </c>
      <c r="Z23" s="5">
        <v>10.528700058400901</v>
      </c>
      <c r="AA23" s="4">
        <v>-3.1256926142924198E-2</v>
      </c>
      <c r="AB23" s="4">
        <v>2.9456116190551199E-5</v>
      </c>
      <c r="AC23" s="6">
        <v>17554.453889016499</v>
      </c>
      <c r="AD23" s="6">
        <v>-125.692345063977</v>
      </c>
      <c r="AE23" s="6">
        <v>0.39362054142913999</v>
      </c>
      <c r="AF23" s="6">
        <v>-4.1079636190540202E-4</v>
      </c>
      <c r="AG23" s="6">
        <v>2.30640101199999</v>
      </c>
      <c r="AH23" s="6">
        <v>-3.7612753199999698E-3</v>
      </c>
      <c r="AI23" s="6">
        <v>995.176197</v>
      </c>
      <c r="AJ23" s="6">
        <v>3.9734999999999798E-2</v>
      </c>
      <c r="AL23" s="6">
        <v>-7.3107128370890097E-3</v>
      </c>
      <c r="AM23" s="6">
        <v>2.5528079661440501</v>
      </c>
      <c r="AN23" s="6">
        <v>1.58291033403489</v>
      </c>
    </row>
    <row r="24" spans="1:40" x14ac:dyDescent="0.45">
      <c r="A24">
        <v>6.2E-2</v>
      </c>
      <c r="B24" s="1">
        <f t="shared" si="0"/>
        <v>225.09409313683031</v>
      </c>
      <c r="C24">
        <v>600</v>
      </c>
      <c r="D24" s="2">
        <f t="shared" si="9"/>
        <v>0.25671452869744077</v>
      </c>
      <c r="E24" s="1">
        <v>25.96</v>
      </c>
      <c r="F24" s="2">
        <v>1.29</v>
      </c>
      <c r="G24">
        <v>315</v>
      </c>
      <c r="H24">
        <v>295</v>
      </c>
      <c r="I24" s="2">
        <f t="shared" si="11"/>
        <v>12.416387965274772</v>
      </c>
      <c r="J24" s="2">
        <v>307.41700549381289</v>
      </c>
      <c r="K24" s="2">
        <f t="shared" si="10"/>
        <v>307.41638796527479</v>
      </c>
      <c r="L24" s="2">
        <v>314.59154544329857</v>
      </c>
      <c r="M24" s="2">
        <f t="shared" si="6"/>
        <v>314.59154544329857</v>
      </c>
      <c r="N24" s="2">
        <f t="shared" si="7"/>
        <v>0.40845455670142883</v>
      </c>
      <c r="O24" s="8">
        <v>105.81869629122301</v>
      </c>
      <c r="P24" s="1">
        <f>O24/(Abmessung!B$17*Q24)</f>
        <v>10.819296720741935</v>
      </c>
      <c r="Q24" s="2">
        <f t="shared" si="8"/>
        <v>12.651367648263268</v>
      </c>
      <c r="R24" s="1">
        <f t="shared" si="2"/>
        <v>4178.5631669058603</v>
      </c>
      <c r="S24" s="1">
        <f t="shared" si="3"/>
        <v>991.58532722722794</v>
      </c>
      <c r="T24" s="1">
        <f t="shared" si="4"/>
        <v>1007.1447168566483</v>
      </c>
      <c r="U24" s="7">
        <f t="shared" si="5"/>
        <v>1.1734729044439076</v>
      </c>
      <c r="Y24" s="4">
        <v>-144.24372570197801</v>
      </c>
      <c r="Z24" s="5">
        <v>10.528700058400901</v>
      </c>
      <c r="AA24" s="4">
        <v>-3.1256926142924198E-2</v>
      </c>
      <c r="AB24" s="4">
        <v>2.9456116190551199E-5</v>
      </c>
      <c r="AC24" s="6">
        <v>17554.453889016499</v>
      </c>
      <c r="AD24" s="6">
        <v>-125.692345063977</v>
      </c>
      <c r="AE24" s="6">
        <v>0.39362054142913999</v>
      </c>
      <c r="AF24" s="6">
        <v>-4.1079636190540202E-4</v>
      </c>
      <c r="AG24" s="6">
        <v>2.30640101199999</v>
      </c>
      <c r="AH24" s="6">
        <v>-3.7612753199999698E-3</v>
      </c>
      <c r="AI24" s="6">
        <v>995.176197</v>
      </c>
      <c r="AJ24" s="6">
        <v>3.9734999999999798E-2</v>
      </c>
      <c r="AL24" s="6">
        <v>-7.3107128370890097E-3</v>
      </c>
      <c r="AM24" s="6">
        <v>2.5528079661440501</v>
      </c>
      <c r="AN24" s="6">
        <v>1.58291033403489</v>
      </c>
    </row>
    <row r="25" spans="1:40" x14ac:dyDescent="0.45">
      <c r="A25">
        <v>6.8000000000000005E-2</v>
      </c>
      <c r="B25" s="1">
        <f t="shared" si="0"/>
        <v>246.87895885390893</v>
      </c>
      <c r="C25">
        <v>600</v>
      </c>
      <c r="D25" s="2">
        <f t="shared" si="9"/>
        <v>0.25671452869744077</v>
      </c>
      <c r="E25" s="1">
        <v>25.96</v>
      </c>
      <c r="F25" s="2">
        <v>1.29</v>
      </c>
      <c r="G25">
        <v>315</v>
      </c>
      <c r="H25">
        <v>295</v>
      </c>
      <c r="I25" s="2">
        <f t="shared" si="11"/>
        <v>12.550780608222633</v>
      </c>
      <c r="J25" s="2">
        <v>307.55137691782136</v>
      </c>
      <c r="K25" s="2">
        <f t="shared" si="10"/>
        <v>307.55078060822262</v>
      </c>
      <c r="L25" s="2">
        <v>314.62363467673953</v>
      </c>
      <c r="M25" s="2">
        <f t="shared" si="6"/>
        <v>314.62363467673953</v>
      </c>
      <c r="N25" s="2">
        <f t="shared" si="7"/>
        <v>0.37636532326047245</v>
      </c>
      <c r="O25" s="8">
        <v>106.941306983712</v>
      </c>
      <c r="P25" s="1">
        <f>O25/(Abmessung!B$17*Q25)</f>
        <v>11.006315793229781</v>
      </c>
      <c r="Q25" s="2">
        <f t="shared" si="8"/>
        <v>12.56833128171402</v>
      </c>
      <c r="R25" s="1">
        <f t="shared" si="2"/>
        <v>4178.5631724732157</v>
      </c>
      <c r="S25" s="1">
        <f t="shared" si="3"/>
        <v>991.57903588236081</v>
      </c>
      <c r="T25" s="1">
        <f t="shared" si="4"/>
        <v>1007.1473864809147</v>
      </c>
      <c r="U25" s="7">
        <f t="shared" si="5"/>
        <v>1.1732202004834895</v>
      </c>
      <c r="Y25" s="4">
        <v>-144.24372570197801</v>
      </c>
      <c r="Z25" s="5">
        <v>10.528700058400901</v>
      </c>
      <c r="AA25" s="4">
        <v>-3.1256926142924198E-2</v>
      </c>
      <c r="AB25" s="4">
        <v>2.9456116190551199E-5</v>
      </c>
      <c r="AC25" s="6">
        <v>17554.453889016499</v>
      </c>
      <c r="AD25" s="6">
        <v>-125.692345063977</v>
      </c>
      <c r="AE25" s="6">
        <v>0.39362054142913999</v>
      </c>
      <c r="AF25" s="6">
        <v>-4.1079636190540202E-4</v>
      </c>
      <c r="AG25" s="6">
        <v>2.30640101199999</v>
      </c>
      <c r="AH25" s="6">
        <v>-3.7612753199999698E-3</v>
      </c>
      <c r="AI25" s="6">
        <v>995.176197</v>
      </c>
      <c r="AJ25" s="6">
        <v>3.9734999999999798E-2</v>
      </c>
      <c r="AL25" s="6">
        <v>-7.3107128370890097E-3</v>
      </c>
      <c r="AM25" s="6">
        <v>2.5528079661440501</v>
      </c>
      <c r="AN25" s="6">
        <v>1.58291033403489</v>
      </c>
    </row>
    <row r="26" spans="1:40" x14ac:dyDescent="0.45">
      <c r="A26">
        <v>7.3999999999999996E-2</v>
      </c>
      <c r="B26" s="1">
        <f t="shared" si="0"/>
        <v>268.6638222573232</v>
      </c>
      <c r="C26">
        <v>600</v>
      </c>
      <c r="D26" s="2">
        <f t="shared" si="9"/>
        <v>0.25671452869744077</v>
      </c>
      <c r="E26" s="1">
        <v>25.96</v>
      </c>
      <c r="F26" s="2">
        <v>1.29</v>
      </c>
      <c r="G26">
        <v>315</v>
      </c>
      <c r="H26">
        <v>295</v>
      </c>
      <c r="I26" s="2">
        <f t="shared" si="11"/>
        <v>12.687372265812893</v>
      </c>
      <c r="J26" s="2">
        <v>307.68794252212314</v>
      </c>
      <c r="K26" s="2">
        <f t="shared" si="10"/>
        <v>307.68737226581288</v>
      </c>
      <c r="L26" s="2">
        <v>314.65046245852744</v>
      </c>
      <c r="M26" s="2">
        <f t="shared" si="6"/>
        <v>314.65046245852744</v>
      </c>
      <c r="N26" s="2">
        <f t="shared" si="7"/>
        <v>0.34953754147255722</v>
      </c>
      <c r="O26" s="8">
        <v>108.08178790703199</v>
      </c>
      <c r="P26" s="1">
        <f>O26/(Abmessung!B$17*Q26)</f>
        <v>11.201540196578049</v>
      </c>
      <c r="Q26" s="2">
        <f t="shared" si="8"/>
        <v>12.480985538544836</v>
      </c>
      <c r="R26" s="1">
        <f t="shared" si="2"/>
        <v>4178.5631817778722</v>
      </c>
      <c r="S26" s="1">
        <f t="shared" si="3"/>
        <v>991.57377335622436</v>
      </c>
      <c r="T26" s="1">
        <f t="shared" si="4"/>
        <v>1007.1500996980583</v>
      </c>
      <c r="U26" s="7">
        <f t="shared" si="5"/>
        <v>1.1729633700649789</v>
      </c>
      <c r="Y26" s="4">
        <v>-144.24372570197801</v>
      </c>
      <c r="Z26" s="5">
        <v>10.528700058400901</v>
      </c>
      <c r="AA26" s="4">
        <v>-3.1256926142924198E-2</v>
      </c>
      <c r="AB26" s="4">
        <v>2.9456116190551199E-5</v>
      </c>
      <c r="AC26" s="6">
        <v>17554.453889016499</v>
      </c>
      <c r="AD26" s="6">
        <v>-125.692345063977</v>
      </c>
      <c r="AE26" s="6">
        <v>0.39362054142913999</v>
      </c>
      <c r="AF26" s="6">
        <v>-4.1079636190540202E-4</v>
      </c>
      <c r="AG26" s="6">
        <v>2.30640101199999</v>
      </c>
      <c r="AH26" s="6">
        <v>-3.7612753199999698E-3</v>
      </c>
      <c r="AI26" s="6">
        <v>995.176197</v>
      </c>
      <c r="AJ26" s="6">
        <v>3.9734999999999798E-2</v>
      </c>
      <c r="AL26" s="6">
        <v>-7.3107128370890097E-3</v>
      </c>
      <c r="AM26" s="6">
        <v>2.5528079661440501</v>
      </c>
      <c r="AN26" s="6">
        <v>1.58291033403489</v>
      </c>
    </row>
    <row r="27" spans="1:40" x14ac:dyDescent="0.45">
      <c r="A27">
        <v>8.0000000000000002E-3</v>
      </c>
      <c r="B27" s="1">
        <f t="shared" si="0"/>
        <v>29.017694946049733</v>
      </c>
      <c r="C27">
        <v>800</v>
      </c>
      <c r="D27" s="2">
        <f t="shared" si="9"/>
        <v>0.41730944187334368</v>
      </c>
      <c r="E27" s="1">
        <v>42.2</v>
      </c>
      <c r="F27" s="2">
        <v>2.13</v>
      </c>
      <c r="G27">
        <v>315</v>
      </c>
      <c r="H27">
        <v>295</v>
      </c>
      <c r="I27" s="2">
        <f t="shared" si="11"/>
        <v>12.75289323514173</v>
      </c>
      <c r="J27" s="2">
        <v>307.75217154893932</v>
      </c>
      <c r="K27" s="2">
        <f t="shared" si="10"/>
        <v>307.75289323514176</v>
      </c>
      <c r="L27" s="2">
        <v>309.71765882109219</v>
      </c>
      <c r="M27" s="2">
        <f t="shared" si="6"/>
        <v>309.71765881909067</v>
      </c>
      <c r="N27" s="2">
        <f t="shared" si="7"/>
        <v>5.2823411789078136</v>
      </c>
      <c r="O27" s="8">
        <v>176.58473114214999</v>
      </c>
      <c r="P27" s="1">
        <f>O27/(Abmessung!B$17*Q27)</f>
        <v>21.66017942865194</v>
      </c>
      <c r="Q27" s="2">
        <f t="shared" si="8"/>
        <v>10.545452017606735</v>
      </c>
      <c r="R27" s="1">
        <f t="shared" si="2"/>
        <v>4178.6568941328896</v>
      </c>
      <c r="S27" s="1">
        <f t="shared" si="3"/>
        <v>992.49785531020041</v>
      </c>
      <c r="T27" s="1">
        <f t="shared" si="4"/>
        <v>1007.1513757682485</v>
      </c>
      <c r="U27" s="7">
        <f t="shared" si="5"/>
        <v>1.1728425785382832</v>
      </c>
      <c r="Y27" s="4">
        <v>-144.24372570197801</v>
      </c>
      <c r="Z27" s="5">
        <v>10.528700058400901</v>
      </c>
      <c r="AA27" s="4">
        <v>-3.1256926142924198E-2</v>
      </c>
      <c r="AB27" s="4">
        <v>2.9456116190551199E-5</v>
      </c>
      <c r="AC27" s="6">
        <v>17554.453889016499</v>
      </c>
      <c r="AD27" s="6">
        <v>-125.692345063977</v>
      </c>
      <c r="AE27" s="6">
        <v>0.39362054142913999</v>
      </c>
      <c r="AF27" s="6">
        <v>-4.1079636190540202E-4</v>
      </c>
      <c r="AG27" s="6">
        <v>2.30640101199999</v>
      </c>
      <c r="AH27" s="6">
        <v>-3.7612753199999698E-3</v>
      </c>
      <c r="AI27" s="6">
        <v>995.176197</v>
      </c>
      <c r="AJ27" s="6">
        <v>3.9734999999999798E-2</v>
      </c>
      <c r="AL27" s="6">
        <v>-7.3107128370890097E-3</v>
      </c>
      <c r="AM27" s="6">
        <v>2.5528079661440501</v>
      </c>
      <c r="AN27" s="6">
        <v>1.58291033403489</v>
      </c>
    </row>
    <row r="28" spans="1:40" x14ac:dyDescent="0.45">
      <c r="A28">
        <v>1.4E-2</v>
      </c>
      <c r="B28" s="1">
        <f t="shared" si="0"/>
        <v>50.800450648195557</v>
      </c>
      <c r="C28">
        <v>800</v>
      </c>
      <c r="D28" s="2">
        <f t="shared" si="9"/>
        <v>0.41730944187334368</v>
      </c>
      <c r="E28" s="1">
        <v>42.2</v>
      </c>
      <c r="F28" s="2">
        <v>2.13</v>
      </c>
      <c r="G28">
        <v>315</v>
      </c>
      <c r="H28">
        <v>295</v>
      </c>
      <c r="I28" s="2">
        <f t="shared" si="11"/>
        <v>13.501449188412654</v>
      </c>
      <c r="J28" s="2">
        <v>308.50088846728022</v>
      </c>
      <c r="K28" s="2">
        <f t="shared" si="10"/>
        <v>308.50144918841266</v>
      </c>
      <c r="L28" s="2">
        <v>311.80808228356983</v>
      </c>
      <c r="M28" s="2">
        <f t="shared" si="6"/>
        <v>311.80808228349866</v>
      </c>
      <c r="N28" s="2">
        <f t="shared" si="7"/>
        <v>3.1919177164301686</v>
      </c>
      <c r="O28" s="8">
        <v>186.72803042007499</v>
      </c>
      <c r="P28" s="1">
        <f>O28/(Abmessung!B$17*Q28)</f>
        <v>22.26285035974275</v>
      </c>
      <c r="Q28" s="2">
        <f t="shared" si="8"/>
        <v>10.849328286340842</v>
      </c>
      <c r="R28" s="1">
        <f t="shared" si="2"/>
        <v>4178.5903156665045</v>
      </c>
      <c r="S28" s="1">
        <f t="shared" si="3"/>
        <v>992.11718315318171</v>
      </c>
      <c r="T28" s="1">
        <f t="shared" si="4"/>
        <v>1007.1662509016237</v>
      </c>
      <c r="U28" s="7">
        <f t="shared" si="5"/>
        <v>1.1714345133049724</v>
      </c>
      <c r="Y28" s="4">
        <v>-144.24372570197801</v>
      </c>
      <c r="Z28" s="5">
        <v>10.528700058400901</v>
      </c>
      <c r="AA28" s="4">
        <v>-3.1256926142924198E-2</v>
      </c>
      <c r="AB28" s="4">
        <v>2.9456116190551199E-5</v>
      </c>
      <c r="AC28" s="6">
        <v>17554.453889016499</v>
      </c>
      <c r="AD28" s="6">
        <v>-125.692345063977</v>
      </c>
      <c r="AE28" s="6">
        <v>0.39362054142913999</v>
      </c>
      <c r="AF28" s="6">
        <v>-4.1079636190540202E-4</v>
      </c>
      <c r="AG28" s="6">
        <v>2.30640101199999</v>
      </c>
      <c r="AH28" s="6">
        <v>-3.7612753199999698E-3</v>
      </c>
      <c r="AI28" s="6">
        <v>995.176197</v>
      </c>
      <c r="AJ28" s="6">
        <v>3.9734999999999798E-2</v>
      </c>
      <c r="AL28" s="6">
        <v>-7.3107128370890097E-3</v>
      </c>
      <c r="AM28" s="6">
        <v>2.5528079661440501</v>
      </c>
      <c r="AN28" s="6">
        <v>1.58291033403489</v>
      </c>
    </row>
    <row r="29" spans="1:40" x14ac:dyDescent="0.45">
      <c r="A29">
        <v>0.02</v>
      </c>
      <c r="B29" s="1">
        <f t="shared" si="0"/>
        <v>72.58438175159894</v>
      </c>
      <c r="C29">
        <v>800</v>
      </c>
      <c r="D29" s="2">
        <f t="shared" si="9"/>
        <v>0.41730944187334368</v>
      </c>
      <c r="E29" s="1">
        <v>42.2</v>
      </c>
      <c r="F29" s="2">
        <v>2.13</v>
      </c>
      <c r="G29">
        <v>315</v>
      </c>
      <c r="H29">
        <v>295</v>
      </c>
      <c r="I29" s="2">
        <f t="shared" si="11"/>
        <v>13.879076663782454</v>
      </c>
      <c r="J29" s="2">
        <v>308.87859572512519</v>
      </c>
      <c r="K29" s="2">
        <f t="shared" si="10"/>
        <v>308.87907666378243</v>
      </c>
      <c r="L29" s="2">
        <v>312.70453157386845</v>
      </c>
      <c r="M29" s="2">
        <f t="shared" si="6"/>
        <v>312.70453157386015</v>
      </c>
      <c r="N29" s="2">
        <f t="shared" si="7"/>
        <v>2.2954684261315492</v>
      </c>
      <c r="O29" s="8">
        <v>191.83573686525</v>
      </c>
      <c r="P29" s="1">
        <f>O29/(Abmessung!B$17*Q29)</f>
        <v>22.751718406698082</v>
      </c>
      <c r="Q29" s="2">
        <f t="shared" si="8"/>
        <v>10.906600664251393</v>
      </c>
      <c r="R29" s="1">
        <f t="shared" si="2"/>
        <v>4178.5749409728942</v>
      </c>
      <c r="S29" s="1">
        <f t="shared" si="3"/>
        <v>991.94893257341732</v>
      </c>
      <c r="T29" s="1">
        <f t="shared" si="4"/>
        <v>1007.1737550005689</v>
      </c>
      <c r="U29" s="7">
        <f t="shared" si="5"/>
        <v>1.1707241828114137</v>
      </c>
      <c r="Y29" s="4">
        <v>-144.24372570197801</v>
      </c>
      <c r="Z29" s="5">
        <v>10.528700058400901</v>
      </c>
      <c r="AA29" s="4">
        <v>-3.1256926142924198E-2</v>
      </c>
      <c r="AB29" s="4">
        <v>2.9456116190551199E-5</v>
      </c>
      <c r="AC29" s="6">
        <v>17554.453889016499</v>
      </c>
      <c r="AD29" s="6">
        <v>-125.692345063977</v>
      </c>
      <c r="AE29" s="6">
        <v>0.39362054142913999</v>
      </c>
      <c r="AF29" s="6">
        <v>-4.1079636190540202E-4</v>
      </c>
      <c r="AG29" s="6">
        <v>2.30640101199999</v>
      </c>
      <c r="AH29" s="6">
        <v>-3.7612753199999698E-3</v>
      </c>
      <c r="AI29" s="6">
        <v>995.176197</v>
      </c>
      <c r="AJ29" s="6">
        <v>3.9734999999999798E-2</v>
      </c>
      <c r="AL29" s="6">
        <v>-7.3107128370890097E-3</v>
      </c>
      <c r="AM29" s="6">
        <v>2.5528079661440501</v>
      </c>
      <c r="AN29" s="6">
        <v>1.58291033403489</v>
      </c>
    </row>
    <row r="30" spans="1:40" x14ac:dyDescent="0.45">
      <c r="A30">
        <v>2.5999999999999999E-2</v>
      </c>
      <c r="B30" s="1">
        <f t="shared" si="0"/>
        <v>94.368741424977159</v>
      </c>
      <c r="C30">
        <v>800</v>
      </c>
      <c r="D30" s="2">
        <f t="shared" si="9"/>
        <v>0.41730944187334368</v>
      </c>
      <c r="E30" s="1">
        <v>42.2</v>
      </c>
      <c r="F30" s="2">
        <v>2.13</v>
      </c>
      <c r="G30">
        <v>315</v>
      </c>
      <c r="H30">
        <v>295</v>
      </c>
      <c r="I30" s="2">
        <f t="shared" si="11"/>
        <v>14.119501770331624</v>
      </c>
      <c r="J30" s="2">
        <v>309.11906098086848</v>
      </c>
      <c r="K30" s="2">
        <f t="shared" si="10"/>
        <v>309.11950177033162</v>
      </c>
      <c r="L30" s="2">
        <v>313.20435027752569</v>
      </c>
      <c r="M30" s="2">
        <f t="shared" si="6"/>
        <v>313.20435027752399</v>
      </c>
      <c r="N30" s="2">
        <f t="shared" si="7"/>
        <v>1.7956497224743089</v>
      </c>
      <c r="O30" s="8">
        <v>195.08441705440001</v>
      </c>
      <c r="P30" s="1">
        <f>O30/(Abmessung!B$17*Q30)</f>
        <v>23.137834795892932</v>
      </c>
      <c r="Q30" s="2">
        <f t="shared" si="8"/>
        <v>10.906212760900999</v>
      </c>
      <c r="R30" s="1">
        <f t="shared" si="2"/>
        <v>4178.5693032817517</v>
      </c>
      <c r="S30" s="1">
        <f t="shared" si="3"/>
        <v>991.85385527697952</v>
      </c>
      <c r="T30" s="1">
        <f t="shared" si="4"/>
        <v>1007.1785324440373</v>
      </c>
      <c r="U30" s="7">
        <f t="shared" si="5"/>
        <v>1.1702719547955414</v>
      </c>
      <c r="Y30" s="4">
        <v>-144.24372570197801</v>
      </c>
      <c r="Z30" s="5">
        <v>10.528700058400901</v>
      </c>
      <c r="AA30" s="4">
        <v>-3.1256926142924198E-2</v>
      </c>
      <c r="AB30" s="4">
        <v>2.9456116190551199E-5</v>
      </c>
      <c r="AC30" s="6">
        <v>17554.453889016499</v>
      </c>
      <c r="AD30" s="6">
        <v>-125.692345063977</v>
      </c>
      <c r="AE30" s="6">
        <v>0.39362054142913999</v>
      </c>
      <c r="AF30" s="6">
        <v>-4.1079636190540202E-4</v>
      </c>
      <c r="AG30" s="6">
        <v>2.30640101199999</v>
      </c>
      <c r="AH30" s="6">
        <v>-3.7612753199999698E-3</v>
      </c>
      <c r="AI30" s="6">
        <v>995.176197</v>
      </c>
      <c r="AJ30" s="6">
        <v>3.9734999999999798E-2</v>
      </c>
      <c r="AL30" s="6">
        <v>-7.3107128370890097E-3</v>
      </c>
      <c r="AM30" s="6">
        <v>2.5528079661440501</v>
      </c>
      <c r="AN30" s="6">
        <v>1.58291033403489</v>
      </c>
    </row>
    <row r="31" spans="1:40" x14ac:dyDescent="0.45">
      <c r="A31">
        <v>3.2000000000000001E-2</v>
      </c>
      <c r="B31" s="1">
        <f t="shared" si="0"/>
        <v>116.15331003051156</v>
      </c>
      <c r="C31">
        <v>800</v>
      </c>
      <c r="D31" s="2">
        <f t="shared" si="9"/>
        <v>0.41730944187334368</v>
      </c>
      <c r="E31" s="1">
        <v>42.2</v>
      </c>
      <c r="F31" s="2">
        <v>2.13</v>
      </c>
      <c r="G31">
        <v>315</v>
      </c>
      <c r="H31">
        <v>295</v>
      </c>
      <c r="I31" s="2">
        <f t="shared" si="11"/>
        <v>14.292109877877383</v>
      </c>
      <c r="J31" s="2">
        <v>309.29168867228634</v>
      </c>
      <c r="K31" s="2">
        <f t="shared" si="10"/>
        <v>309.29210987787741</v>
      </c>
      <c r="L31" s="2">
        <v>313.5236027797805</v>
      </c>
      <c r="M31" s="2">
        <f t="shared" si="6"/>
        <v>313.52360277977999</v>
      </c>
      <c r="N31" s="2">
        <f t="shared" si="7"/>
        <v>1.4763972202194964</v>
      </c>
      <c r="O31" s="8">
        <v>197.415176789925</v>
      </c>
      <c r="P31" s="1">
        <f>O31/(Abmessung!B$17*Q31)</f>
        <v>23.455668419312836</v>
      </c>
      <c r="Q31" s="2">
        <f t="shared" si="8"/>
        <v>10.886964954358669</v>
      </c>
      <c r="R31" s="1">
        <f t="shared" si="2"/>
        <v>4178.5667096866746</v>
      </c>
      <c r="S31" s="1">
        <f t="shared" si="3"/>
        <v>991.79265721948741</v>
      </c>
      <c r="T31" s="1">
        <f t="shared" si="4"/>
        <v>1007.1819621246966</v>
      </c>
      <c r="U31" s="7">
        <f t="shared" si="5"/>
        <v>1.1699473046579021</v>
      </c>
      <c r="Y31" s="4">
        <v>-144.24372570197801</v>
      </c>
      <c r="Z31" s="5">
        <v>10.528700058400901</v>
      </c>
      <c r="AA31" s="4">
        <v>-3.1256926142924198E-2</v>
      </c>
      <c r="AB31" s="4">
        <v>2.9456116190551199E-5</v>
      </c>
      <c r="AC31" s="6">
        <v>17554.453889016499</v>
      </c>
      <c r="AD31" s="6">
        <v>-125.692345063977</v>
      </c>
      <c r="AE31" s="6">
        <v>0.39362054142913999</v>
      </c>
      <c r="AF31" s="6">
        <v>-4.1079636190540202E-4</v>
      </c>
      <c r="AG31" s="6">
        <v>2.30640101199999</v>
      </c>
      <c r="AH31" s="6">
        <v>-3.7612753199999698E-3</v>
      </c>
      <c r="AI31" s="6">
        <v>995.176197</v>
      </c>
      <c r="AJ31" s="6">
        <v>3.9734999999999798E-2</v>
      </c>
      <c r="AL31" s="6">
        <v>-7.3107128370890097E-3</v>
      </c>
      <c r="AM31" s="6">
        <v>2.5528079661440501</v>
      </c>
      <c r="AN31" s="6">
        <v>1.58291033403489</v>
      </c>
    </row>
    <row r="32" spans="1:40" x14ac:dyDescent="0.45">
      <c r="A32">
        <v>3.7999999999999999E-2</v>
      </c>
      <c r="B32" s="1">
        <f t="shared" si="0"/>
        <v>137.93799812534044</v>
      </c>
      <c r="C32">
        <v>800</v>
      </c>
      <c r="D32" s="2">
        <f t="shared" si="9"/>
        <v>0.41730944187334368</v>
      </c>
      <c r="E32" s="1">
        <v>42.2</v>
      </c>
      <c r="F32" s="2">
        <v>2.13</v>
      </c>
      <c r="G32">
        <v>315</v>
      </c>
      <c r="H32">
        <v>295</v>
      </c>
      <c r="I32" s="2">
        <f t="shared" si="11"/>
        <v>14.425435114555462</v>
      </c>
      <c r="J32" s="2">
        <v>309.42502190082024</v>
      </c>
      <c r="K32" s="2">
        <f t="shared" si="10"/>
        <v>309.42543511455546</v>
      </c>
      <c r="L32" s="2">
        <v>313.7453853084474</v>
      </c>
      <c r="M32" s="2">
        <f t="shared" si="6"/>
        <v>313.74538530844723</v>
      </c>
      <c r="N32" s="2">
        <f t="shared" si="7"/>
        <v>1.2546146915526037</v>
      </c>
      <c r="O32" s="8">
        <v>199.21459989395001</v>
      </c>
      <c r="P32" s="1">
        <f>O32/(Abmessung!B$17*Q32)</f>
        <v>23.726563130311092</v>
      </c>
      <c r="Q32" s="2">
        <f t="shared" si="8"/>
        <v>10.860765359483567</v>
      </c>
      <c r="R32" s="1">
        <f t="shared" si="2"/>
        <v>4178.5653445561748</v>
      </c>
      <c r="S32" s="1">
        <f t="shared" si="3"/>
        <v>991.7499301076823</v>
      </c>
      <c r="T32" s="1">
        <f t="shared" si="4"/>
        <v>1007.1846111226146</v>
      </c>
      <c r="U32" s="7">
        <f t="shared" si="5"/>
        <v>1.1696965531669918</v>
      </c>
      <c r="Y32" s="4">
        <v>-144.24372570197801</v>
      </c>
      <c r="Z32" s="5">
        <v>10.528700058400901</v>
      </c>
      <c r="AA32" s="4">
        <v>-3.1256926142924198E-2</v>
      </c>
      <c r="AB32" s="4">
        <v>2.9456116190551199E-5</v>
      </c>
      <c r="AC32" s="6">
        <v>17554.453889016499</v>
      </c>
      <c r="AD32" s="6">
        <v>-125.692345063977</v>
      </c>
      <c r="AE32" s="6">
        <v>0.39362054142913999</v>
      </c>
      <c r="AF32" s="6">
        <v>-4.1079636190540202E-4</v>
      </c>
      <c r="AG32" s="6">
        <v>2.30640101199999</v>
      </c>
      <c r="AH32" s="6">
        <v>-3.7612753199999698E-3</v>
      </c>
      <c r="AI32" s="6">
        <v>995.176197</v>
      </c>
      <c r="AJ32" s="6">
        <v>3.9734999999999798E-2</v>
      </c>
      <c r="AL32" s="6">
        <v>-7.3107128370890097E-3</v>
      </c>
      <c r="AM32" s="6">
        <v>2.5528079661440501</v>
      </c>
      <c r="AN32" s="6">
        <v>1.58291033403489</v>
      </c>
    </row>
    <row r="33" spans="1:40" x14ac:dyDescent="0.45">
      <c r="A33">
        <v>4.3999999999999997E-2</v>
      </c>
      <c r="B33" s="1">
        <f t="shared" si="0"/>
        <v>159.72276151271333</v>
      </c>
      <c r="C33">
        <v>800</v>
      </c>
      <c r="D33" s="2">
        <f t="shared" si="9"/>
        <v>0.41730944187334368</v>
      </c>
      <c r="E33" s="1">
        <v>42.2</v>
      </c>
      <c r="F33" s="2">
        <v>2.13</v>
      </c>
      <c r="G33">
        <v>315</v>
      </c>
      <c r="H33">
        <v>295</v>
      </c>
      <c r="I33" s="2">
        <f t="shared" si="11"/>
        <v>14.533756408166726</v>
      </c>
      <c r="J33" s="2">
        <v>309.53334411987419</v>
      </c>
      <c r="K33" s="2">
        <f t="shared" si="10"/>
        <v>309.53375640816671</v>
      </c>
      <c r="L33" s="2">
        <v>313.90852043207099</v>
      </c>
      <c r="M33" s="2">
        <f t="shared" si="6"/>
        <v>313.90852043207093</v>
      </c>
      <c r="N33" s="2">
        <f t="shared" si="7"/>
        <v>1.0914795679290137</v>
      </c>
      <c r="O33" s="8">
        <v>200.67598497412499</v>
      </c>
      <c r="P33" s="1">
        <f>O33/(Abmessung!B$17*Q33)</f>
        <v>23.964188151442087</v>
      </c>
      <c r="Q33" s="2">
        <f t="shared" si="8"/>
        <v>10.831953424982773</v>
      </c>
      <c r="R33" s="1">
        <f t="shared" si="2"/>
        <v>4178.5645598245528</v>
      </c>
      <c r="S33" s="1">
        <f t="shared" si="3"/>
        <v>991.71839066526491</v>
      </c>
      <c r="T33" s="1">
        <f t="shared" si="4"/>
        <v>1007.1867632143015</v>
      </c>
      <c r="U33" s="7">
        <f t="shared" si="5"/>
        <v>1.1694928383224241</v>
      </c>
      <c r="Y33" s="4">
        <v>-144.24372570197801</v>
      </c>
      <c r="Z33" s="5">
        <v>10.528700058400901</v>
      </c>
      <c r="AA33" s="4">
        <v>-3.1256926142924198E-2</v>
      </c>
      <c r="AB33" s="4">
        <v>2.9456116190551199E-5</v>
      </c>
      <c r="AC33" s="6">
        <v>17554.453889016499</v>
      </c>
      <c r="AD33" s="6">
        <v>-125.692345063977</v>
      </c>
      <c r="AE33" s="6">
        <v>0.39362054142913999</v>
      </c>
      <c r="AF33" s="6">
        <v>-4.1079636190540202E-4</v>
      </c>
      <c r="AG33" s="6">
        <v>2.30640101199999</v>
      </c>
      <c r="AH33" s="6">
        <v>-3.7612753199999698E-3</v>
      </c>
      <c r="AI33" s="6">
        <v>995.176197</v>
      </c>
      <c r="AJ33" s="6">
        <v>3.9734999999999798E-2</v>
      </c>
      <c r="AL33" s="6">
        <v>-7.3107128370890097E-3</v>
      </c>
      <c r="AM33" s="6">
        <v>2.5528079661440501</v>
      </c>
      <c r="AN33" s="6">
        <v>1.58291033403489</v>
      </c>
    </row>
    <row r="34" spans="1:40" x14ac:dyDescent="0.45">
      <c r="A34">
        <v>0.05</v>
      </c>
      <c r="B34" s="1">
        <f t="shared" ref="B34:B65" si="12">A34/S34*3600*1000</f>
        <v>181.50757565470821</v>
      </c>
      <c r="C34">
        <v>800</v>
      </c>
      <c r="D34" s="2">
        <f t="shared" si="9"/>
        <v>0.41730944187334368</v>
      </c>
      <c r="E34" s="1">
        <v>42.2</v>
      </c>
      <c r="F34" s="2">
        <v>2.13</v>
      </c>
      <c r="G34">
        <v>315</v>
      </c>
      <c r="H34">
        <v>295</v>
      </c>
      <c r="I34" s="2">
        <f t="shared" si="11"/>
        <v>14.625083383946592</v>
      </c>
      <c r="J34" s="2">
        <v>309.62466744282182</v>
      </c>
      <c r="K34" s="2">
        <f t="shared" si="10"/>
        <v>309.62508338394662</v>
      </c>
      <c r="L34" s="2">
        <v>314.03360248294655</v>
      </c>
      <c r="M34" s="2">
        <f t="shared" si="6"/>
        <v>314.03360248294655</v>
      </c>
      <c r="N34" s="2">
        <f t="shared" si="7"/>
        <v>0.96639751705345134</v>
      </c>
      <c r="O34" s="8">
        <v>201.90769760397501</v>
      </c>
      <c r="P34" s="1">
        <f>O34/(Abmessung!B$17*Q34)</f>
        <v>24.177467158672613</v>
      </c>
      <c r="Q34" s="2">
        <f t="shared" si="8"/>
        <v>10.802298546347092</v>
      </c>
      <c r="R34" s="1">
        <f t="shared" si="2"/>
        <v>4178.5640803297329</v>
      </c>
      <c r="S34" s="1">
        <f t="shared" si="3"/>
        <v>991.69414472497749</v>
      </c>
      <c r="T34" s="1">
        <f t="shared" si="4"/>
        <v>1007.1885775804202</v>
      </c>
      <c r="U34" s="7">
        <f t="shared" si="5"/>
        <v>1.1693210922420525</v>
      </c>
      <c r="Y34" s="4">
        <v>-144.24372570197801</v>
      </c>
      <c r="Z34" s="5">
        <v>10.528700058400901</v>
      </c>
      <c r="AA34" s="4">
        <v>-3.1256926142924198E-2</v>
      </c>
      <c r="AB34" s="4">
        <v>2.9456116190551199E-5</v>
      </c>
      <c r="AC34" s="6">
        <v>17554.453889016499</v>
      </c>
      <c r="AD34" s="6">
        <v>-125.692345063977</v>
      </c>
      <c r="AE34" s="6">
        <v>0.39362054142913999</v>
      </c>
      <c r="AF34" s="6">
        <v>-4.1079636190540202E-4</v>
      </c>
      <c r="AG34" s="6">
        <v>2.30640101199999</v>
      </c>
      <c r="AH34" s="6">
        <v>-3.7612753199999698E-3</v>
      </c>
      <c r="AI34" s="6">
        <v>995.176197</v>
      </c>
      <c r="AJ34" s="6">
        <v>3.9734999999999798E-2</v>
      </c>
      <c r="AL34" s="6">
        <v>-7.3107128370890097E-3</v>
      </c>
      <c r="AM34" s="6">
        <v>2.5528079661440501</v>
      </c>
      <c r="AN34" s="6">
        <v>1.58291033403489</v>
      </c>
    </row>
    <row r="35" spans="1:40" x14ac:dyDescent="0.45">
      <c r="A35">
        <v>5.6000000000000001E-2</v>
      </c>
      <c r="B35" s="1">
        <f t="shared" si="12"/>
        <v>203.29242579320876</v>
      </c>
      <c r="C35">
        <v>800</v>
      </c>
      <c r="D35" s="2">
        <f t="shared" si="9"/>
        <v>0.41730944187334368</v>
      </c>
      <c r="E35" s="1">
        <v>42.2</v>
      </c>
      <c r="F35" s="2">
        <v>2.13</v>
      </c>
      <c r="G35">
        <v>315</v>
      </c>
      <c r="H35">
        <v>295</v>
      </c>
      <c r="I35" s="2">
        <f t="shared" si="11"/>
        <v>14.704271171394879</v>
      </c>
      <c r="J35" s="2">
        <v>309.70384847192224</v>
      </c>
      <c r="K35" s="2">
        <f t="shared" si="10"/>
        <v>309.70427117139491</v>
      </c>
      <c r="L35" s="2">
        <v>314.13258218948533</v>
      </c>
      <c r="M35" s="2">
        <f t="shared" si="6"/>
        <v>314.13258218948533</v>
      </c>
      <c r="N35" s="2">
        <f t="shared" si="7"/>
        <v>0.8674178105146666</v>
      </c>
      <c r="O35" s="8">
        <v>202.97539585120001</v>
      </c>
      <c r="P35" s="1">
        <f>O35/(Abmessung!B$17*Q35)</f>
        <v>24.372377258162697</v>
      </c>
      <c r="Q35" s="2">
        <f t="shared" si="8"/>
        <v>10.772576988694878</v>
      </c>
      <c r="R35" s="1">
        <f t="shared" ref="R35:R66" si="13">((AC35 + AD35*G35 +AE35*G35^2 +  AF35*G35^3)+(AC35 + AD35*L35 + AE35*L35^2 +  AF35*L35^3))/2</f>
        <v>4178.5637743009383</v>
      </c>
      <c r="S35" s="1">
        <f t="shared" ref="S35:S66" si="14">((Y35 + Z35*G35 + AA35*G35^2 +  AB35*G35^3)+(Y35 + Z35*L35 + AA35*L35^2 +  AB35*L35^3))/2</f>
        <v>991.67491958145888</v>
      </c>
      <c r="T35" s="1">
        <f t="shared" ref="T35:T66" si="15">((AI35 + AJ35*H35)+(AI35 + AJ35*J35))/2</f>
        <v>1007.1901507095158</v>
      </c>
      <c r="U35" s="7">
        <f t="shared" ref="U35:U66" si="16">((AG35 + AH35*H35)+(AG35 + AH35*J35))/2</f>
        <v>1.1691721814167688</v>
      </c>
      <c r="Y35" s="4">
        <v>-144.24372570197801</v>
      </c>
      <c r="Z35" s="5">
        <v>10.528700058400901</v>
      </c>
      <c r="AA35" s="4">
        <v>-3.1256926142924198E-2</v>
      </c>
      <c r="AB35" s="4">
        <v>2.9456116190551199E-5</v>
      </c>
      <c r="AC35" s="6">
        <v>17554.453889016499</v>
      </c>
      <c r="AD35" s="6">
        <v>-125.692345063977</v>
      </c>
      <c r="AE35" s="6">
        <v>0.39362054142913999</v>
      </c>
      <c r="AF35" s="6">
        <v>-4.1079636190540202E-4</v>
      </c>
      <c r="AG35" s="6">
        <v>2.30640101199999</v>
      </c>
      <c r="AH35" s="6">
        <v>-3.7612753199999698E-3</v>
      </c>
      <c r="AI35" s="6">
        <v>995.176197</v>
      </c>
      <c r="AJ35" s="6">
        <v>3.9734999999999798E-2</v>
      </c>
      <c r="AL35" s="6">
        <v>-7.3107128370890097E-3</v>
      </c>
      <c r="AM35" s="6">
        <v>2.5528079661440501</v>
      </c>
      <c r="AN35" s="6">
        <v>1.58291033403489</v>
      </c>
    </row>
    <row r="36" spans="1:40" x14ac:dyDescent="0.45">
      <c r="A36">
        <v>6.2E-2</v>
      </c>
      <c r="B36" s="1">
        <f t="shared" si="12"/>
        <v>225.07730227852079</v>
      </c>
      <c r="C36">
        <v>800</v>
      </c>
      <c r="D36" s="2">
        <f t="shared" si="9"/>
        <v>0.41730944187334368</v>
      </c>
      <c r="E36" s="1">
        <v>42.2</v>
      </c>
      <c r="F36" s="2">
        <v>2.13</v>
      </c>
      <c r="G36">
        <v>315</v>
      </c>
      <c r="H36">
        <v>295</v>
      </c>
      <c r="I36" s="2">
        <f t="shared" si="11"/>
        <v>14.774537152985248</v>
      </c>
      <c r="J36" s="2">
        <v>309.77410545588947</v>
      </c>
      <c r="K36" s="2">
        <f t="shared" si="10"/>
        <v>309.77453715298526</v>
      </c>
      <c r="L36" s="2">
        <v>314.2128697654768</v>
      </c>
      <c r="M36" s="2">
        <f t="shared" si="6"/>
        <v>314.2128697654768</v>
      </c>
      <c r="N36" s="2">
        <f t="shared" si="7"/>
        <v>0.78713023452320385</v>
      </c>
      <c r="O36" s="8">
        <v>203.922570951925</v>
      </c>
      <c r="P36" s="1">
        <f>O36/(Abmessung!B$17*Q36)</f>
        <v>24.553384023561886</v>
      </c>
      <c r="Q36" s="2">
        <f t="shared" si="8"/>
        <v>10.743061029137102</v>
      </c>
      <c r="R36" s="1">
        <f t="shared" si="13"/>
        <v>4178.5635728036787</v>
      </c>
      <c r="S36" s="1">
        <f t="shared" si="14"/>
        <v>991.6592998960075</v>
      </c>
      <c r="T36" s="1">
        <f t="shared" si="15"/>
        <v>1007.1915465401448</v>
      </c>
      <c r="U36" s="7">
        <f t="shared" si="16"/>
        <v>1.1690400534868419</v>
      </c>
      <c r="Y36" s="4">
        <v>-144.24372570197801</v>
      </c>
      <c r="Z36" s="5">
        <v>10.528700058400901</v>
      </c>
      <c r="AA36" s="4">
        <v>-3.1256926142924198E-2</v>
      </c>
      <c r="AB36" s="4">
        <v>2.9456116190551199E-5</v>
      </c>
      <c r="AC36" s="6">
        <v>17554.453889016499</v>
      </c>
      <c r="AD36" s="6">
        <v>-125.692345063977</v>
      </c>
      <c r="AE36" s="6">
        <v>0.39362054142913999</v>
      </c>
      <c r="AF36" s="6">
        <v>-4.1079636190540202E-4</v>
      </c>
      <c r="AG36" s="6">
        <v>2.30640101199999</v>
      </c>
      <c r="AH36" s="6">
        <v>-3.7612753199999698E-3</v>
      </c>
      <c r="AI36" s="6">
        <v>995.176197</v>
      </c>
      <c r="AJ36" s="6">
        <v>3.9734999999999798E-2</v>
      </c>
      <c r="AL36" s="6">
        <v>-7.3107128370890097E-3</v>
      </c>
      <c r="AM36" s="6">
        <v>2.5528079661440501</v>
      </c>
      <c r="AN36" s="6">
        <v>1.58291033403489</v>
      </c>
    </row>
    <row r="37" spans="1:40" x14ac:dyDescent="0.45">
      <c r="A37">
        <v>6.8000000000000005E-2</v>
      </c>
      <c r="B37" s="1">
        <f t="shared" si="12"/>
        <v>246.86219933432335</v>
      </c>
      <c r="C37">
        <v>800</v>
      </c>
      <c r="D37" s="2">
        <f t="shared" si="9"/>
        <v>0.41730944187334368</v>
      </c>
      <c r="E37" s="1">
        <v>42.2</v>
      </c>
      <c r="F37" s="2">
        <v>2.13</v>
      </c>
      <c r="G37">
        <v>315</v>
      </c>
      <c r="H37">
        <v>295</v>
      </c>
      <c r="I37" s="2">
        <f t="shared" si="11"/>
        <v>14.837748166458512</v>
      </c>
      <c r="J37" s="2">
        <v>309.83730597863985</v>
      </c>
      <c r="K37" s="2">
        <f t="shared" si="10"/>
        <v>309.83774816645854</v>
      </c>
      <c r="L37" s="2">
        <v>314.27932429654737</v>
      </c>
      <c r="M37" s="2">
        <f t="shared" si="6"/>
        <v>314.27932429654737</v>
      </c>
      <c r="N37" s="2">
        <f t="shared" si="7"/>
        <v>0.72067570345262766</v>
      </c>
      <c r="O37" s="8">
        <v>204.774461827625</v>
      </c>
      <c r="P37" s="1">
        <f>O37/(Abmessung!B$17*Q37)</f>
        <v>24.722597688823356</v>
      </c>
      <c r="Q37" s="2">
        <f t="shared" si="8"/>
        <v>10.714102404428186</v>
      </c>
      <c r="R37" s="1">
        <f t="shared" si="13"/>
        <v>4178.5634371978422</v>
      </c>
      <c r="S37" s="1">
        <f t="shared" si="14"/>
        <v>991.64635436334856</v>
      </c>
      <c r="T37" s="1">
        <f t="shared" si="15"/>
        <v>1007.1928021765306</v>
      </c>
      <c r="U37" s="7">
        <f t="shared" si="16"/>
        <v>1.1689211962036259</v>
      </c>
      <c r="Y37" s="4">
        <v>-144.24372570197801</v>
      </c>
      <c r="Z37" s="5">
        <v>10.528700058400901</v>
      </c>
      <c r="AA37" s="4">
        <v>-3.1256926142924198E-2</v>
      </c>
      <c r="AB37" s="4">
        <v>2.9456116190551199E-5</v>
      </c>
      <c r="AC37" s="6">
        <v>17554.453889016499</v>
      </c>
      <c r="AD37" s="6">
        <v>-125.692345063977</v>
      </c>
      <c r="AE37" s="6">
        <v>0.39362054142913999</v>
      </c>
      <c r="AF37" s="6">
        <v>-4.1079636190540202E-4</v>
      </c>
      <c r="AG37" s="6">
        <v>2.30640101199999</v>
      </c>
      <c r="AH37" s="6">
        <v>-3.7612753199999698E-3</v>
      </c>
      <c r="AI37" s="6">
        <v>995.176197</v>
      </c>
      <c r="AJ37" s="6">
        <v>3.9734999999999798E-2</v>
      </c>
      <c r="AL37" s="6">
        <v>-7.3107128370890097E-3</v>
      </c>
      <c r="AM37" s="6">
        <v>2.5528079661440501</v>
      </c>
      <c r="AN37" s="6">
        <v>1.58291033403489</v>
      </c>
    </row>
    <row r="38" spans="1:40" x14ac:dyDescent="0.45">
      <c r="A38">
        <v>7.3999999999999996E-2</v>
      </c>
      <c r="B38" s="1">
        <f t="shared" si="12"/>
        <v>268.64711204226109</v>
      </c>
      <c r="C38">
        <v>800</v>
      </c>
      <c r="D38" s="2">
        <f t="shared" si="9"/>
        <v>0.41730944187334368</v>
      </c>
      <c r="E38" s="1">
        <v>42.2</v>
      </c>
      <c r="F38" s="2">
        <v>2.13</v>
      </c>
      <c r="G38">
        <v>315</v>
      </c>
      <c r="H38">
        <v>295</v>
      </c>
      <c r="I38" s="2">
        <f t="shared" si="11"/>
        <v>14.895600635321534</v>
      </c>
      <c r="J38" s="2">
        <v>309.89514674182988</v>
      </c>
      <c r="K38" s="2">
        <f t="shared" si="10"/>
        <v>309.89560063532156</v>
      </c>
      <c r="L38" s="2">
        <v>314.33523646817724</v>
      </c>
      <c r="M38" s="2">
        <f t="shared" si="6"/>
        <v>314.33523646817724</v>
      </c>
      <c r="N38" s="2">
        <f t="shared" si="7"/>
        <v>0.66476353182275716</v>
      </c>
      <c r="O38" s="8">
        <v>205.553982995225</v>
      </c>
      <c r="P38" s="1">
        <f>O38/(Abmessung!B$17*Q38)</f>
        <v>24.882958477043296</v>
      </c>
      <c r="Q38" s="2">
        <f t="shared" si="8"/>
        <v>10.685577119822128</v>
      </c>
      <c r="R38" s="1">
        <f t="shared" si="13"/>
        <v>4178.5633446919646</v>
      </c>
      <c r="S38" s="1">
        <f t="shared" si="14"/>
        <v>991.63545059100557</v>
      </c>
      <c r="T38" s="1">
        <f t="shared" si="15"/>
        <v>1007.1939513278933</v>
      </c>
      <c r="U38" s="7">
        <f t="shared" si="16"/>
        <v>1.1688124186860875</v>
      </c>
      <c r="Y38" s="4">
        <v>-144.24372570197801</v>
      </c>
      <c r="Z38" s="5">
        <v>10.528700058400901</v>
      </c>
      <c r="AA38" s="4">
        <v>-3.1256926142924198E-2</v>
      </c>
      <c r="AB38" s="4">
        <v>2.9456116190551199E-5</v>
      </c>
      <c r="AC38" s="6">
        <v>17554.453889016499</v>
      </c>
      <c r="AD38" s="6">
        <v>-125.692345063977</v>
      </c>
      <c r="AE38" s="6">
        <v>0.39362054142913999</v>
      </c>
      <c r="AF38" s="6">
        <v>-4.1079636190540202E-4</v>
      </c>
      <c r="AG38" s="6">
        <v>2.30640101199999</v>
      </c>
      <c r="AH38" s="6">
        <v>-3.7612753199999698E-3</v>
      </c>
      <c r="AI38" s="6">
        <v>995.176197</v>
      </c>
      <c r="AJ38" s="6">
        <v>3.9734999999999798E-2</v>
      </c>
      <c r="AL38" s="6">
        <v>-7.3107128370890097E-3</v>
      </c>
      <c r="AM38" s="6">
        <v>2.5528079661440501</v>
      </c>
      <c r="AN38" s="6">
        <v>1.58291033403489</v>
      </c>
    </row>
    <row r="39" spans="1:40" x14ac:dyDescent="0.45">
      <c r="A39">
        <v>8.0000000000000002E-3</v>
      </c>
      <c r="B39" s="1">
        <f t="shared" si="12"/>
        <v>29.006259724580968</v>
      </c>
      <c r="C39">
        <v>1000</v>
      </c>
      <c r="D39" s="2">
        <f t="shared" si="9"/>
        <v>0.60361536331632448</v>
      </c>
      <c r="E39" s="1">
        <v>61.04</v>
      </c>
      <c r="F39" s="2">
        <v>3.16</v>
      </c>
      <c r="G39">
        <v>315</v>
      </c>
      <c r="H39">
        <v>295</v>
      </c>
      <c r="I39" s="2">
        <f t="shared" si="11"/>
        <v>12.574437044453138</v>
      </c>
      <c r="J39" s="2">
        <v>307.57370664591474</v>
      </c>
      <c r="K39" s="2">
        <f t="shared" si="10"/>
        <v>307.57443704445313</v>
      </c>
      <c r="L39" s="2">
        <v>307.46440545604418</v>
      </c>
      <c r="M39" s="2">
        <f t="shared" si="6"/>
        <v>307.46440543866458</v>
      </c>
      <c r="N39" s="2">
        <f t="shared" si="7"/>
        <v>7.5355945439558241</v>
      </c>
      <c r="O39" s="8">
        <v>251.91717826965899</v>
      </c>
      <c r="P39" s="1">
        <f>O39/(Abmessung!B$17*Q39)</f>
        <v>33.494089213463482</v>
      </c>
      <c r="Q39" s="2">
        <f t="shared" si="8"/>
        <v>9.7288993799320007</v>
      </c>
      <c r="R39" s="1">
        <f t="shared" si="13"/>
        <v>4178.7873574407013</v>
      </c>
      <c r="S39" s="1">
        <f t="shared" si="14"/>
        <v>992.88913060355117</v>
      </c>
      <c r="T39" s="1">
        <f t="shared" si="15"/>
        <v>1007.1478301167876</v>
      </c>
      <c r="U39" s="7">
        <f t="shared" si="16"/>
        <v>1.1731782063558995</v>
      </c>
      <c r="Y39" s="4">
        <v>-144.24372570197801</v>
      </c>
      <c r="Z39" s="5">
        <v>10.528700058400901</v>
      </c>
      <c r="AA39" s="4">
        <v>-3.1256926142924198E-2</v>
      </c>
      <c r="AB39" s="4">
        <v>2.9456116190551199E-5</v>
      </c>
      <c r="AC39" s="6">
        <v>17554.453889016499</v>
      </c>
      <c r="AD39" s="6">
        <v>-125.692345063977</v>
      </c>
      <c r="AE39" s="6">
        <v>0.39362054142913999</v>
      </c>
      <c r="AF39" s="6">
        <v>-4.1079636190540202E-4</v>
      </c>
      <c r="AG39" s="6">
        <v>2.30640101199999</v>
      </c>
      <c r="AH39" s="6">
        <v>-3.7612753199999698E-3</v>
      </c>
      <c r="AI39" s="6">
        <v>995.176197</v>
      </c>
      <c r="AJ39" s="6">
        <v>3.9734999999999798E-2</v>
      </c>
      <c r="AL39" s="6">
        <v>-7.3107128370890097E-3</v>
      </c>
      <c r="AM39" s="6">
        <v>2.5528079661440501</v>
      </c>
      <c r="AN39" s="6">
        <v>1.58291033403489</v>
      </c>
    </row>
    <row r="40" spans="1:40" x14ac:dyDescent="0.45">
      <c r="A40">
        <v>1.4E-2</v>
      </c>
      <c r="B40" s="1">
        <f t="shared" si="12"/>
        <v>50.785505480325597</v>
      </c>
      <c r="C40">
        <v>1000</v>
      </c>
      <c r="D40" s="2">
        <f t="shared" si="9"/>
        <v>0.60361536331632448</v>
      </c>
      <c r="E40" s="1">
        <v>61.04</v>
      </c>
      <c r="F40" s="2">
        <v>3.16</v>
      </c>
      <c r="G40">
        <v>315</v>
      </c>
      <c r="H40">
        <v>295</v>
      </c>
      <c r="I40" s="2">
        <f t="shared" si="11"/>
        <v>14.009988492631541</v>
      </c>
      <c r="J40" s="2">
        <v>309.00915407160926</v>
      </c>
      <c r="K40" s="2">
        <f t="shared" si="10"/>
        <v>309.00998849263152</v>
      </c>
      <c r="L40" s="2">
        <v>310.21308015770052</v>
      </c>
      <c r="M40" s="2">
        <f t="shared" si="6"/>
        <v>310.21308015671309</v>
      </c>
      <c r="N40" s="2">
        <f t="shared" si="7"/>
        <v>4.7869198422994828</v>
      </c>
      <c r="O40" s="8">
        <v>280.03919331756902</v>
      </c>
      <c r="P40" s="1">
        <f>O40/(Abmessung!B$17*Q40)</f>
        <v>36.604694516760212</v>
      </c>
      <c r="Q40" s="2">
        <f t="shared" si="8"/>
        <v>9.8959190159212262</v>
      </c>
      <c r="R40" s="1">
        <f t="shared" si="13"/>
        <v>4178.636822326358</v>
      </c>
      <c r="S40" s="1">
        <f t="shared" si="14"/>
        <v>992.40914357985582</v>
      </c>
      <c r="T40" s="1">
        <f t="shared" si="15"/>
        <v>1007.1763488685176</v>
      </c>
      <c r="U40" s="7">
        <f t="shared" si="16"/>
        <v>1.1704786498681883</v>
      </c>
      <c r="Y40" s="4">
        <v>-144.24372570197801</v>
      </c>
      <c r="Z40" s="5">
        <v>10.528700058400901</v>
      </c>
      <c r="AA40" s="4">
        <v>-3.1256926142924198E-2</v>
      </c>
      <c r="AB40" s="4">
        <v>2.9456116190551199E-5</v>
      </c>
      <c r="AC40" s="6">
        <v>17554.453889016499</v>
      </c>
      <c r="AD40" s="6">
        <v>-125.692345063977</v>
      </c>
      <c r="AE40" s="6">
        <v>0.39362054142913999</v>
      </c>
      <c r="AF40" s="6">
        <v>-4.1079636190540202E-4</v>
      </c>
      <c r="AG40" s="6">
        <v>2.30640101199999</v>
      </c>
      <c r="AH40" s="6">
        <v>-3.7612753199999698E-3</v>
      </c>
      <c r="AI40" s="6">
        <v>995.176197</v>
      </c>
      <c r="AJ40" s="6">
        <v>3.9734999999999798E-2</v>
      </c>
      <c r="AL40" s="6">
        <v>-7.3107128370890097E-3</v>
      </c>
      <c r="AM40" s="6">
        <v>2.5528079661440501</v>
      </c>
      <c r="AN40" s="6">
        <v>1.58291033403489</v>
      </c>
    </row>
    <row r="41" spans="1:40" x14ac:dyDescent="0.45">
      <c r="A41">
        <v>0.02</v>
      </c>
      <c r="B41" s="1">
        <f t="shared" si="12"/>
        <v>72.567820941515322</v>
      </c>
      <c r="C41">
        <v>1000</v>
      </c>
      <c r="D41" s="2">
        <f t="shared" si="9"/>
        <v>0.60361536331632448</v>
      </c>
      <c r="E41" s="1">
        <v>61.04</v>
      </c>
      <c r="F41" s="2">
        <v>3.16</v>
      </c>
      <c r="G41">
        <v>315</v>
      </c>
      <c r="H41">
        <v>295</v>
      </c>
      <c r="I41" s="2">
        <f t="shared" si="11"/>
        <v>14.671141617667651</v>
      </c>
      <c r="J41" s="2">
        <v>309.67028678487617</v>
      </c>
      <c r="K41" s="2">
        <f t="shared" si="10"/>
        <v>309.67114161766767</v>
      </c>
      <c r="L41" s="2">
        <v>311.49467325152438</v>
      </c>
      <c r="M41" s="2">
        <f t="shared" si="6"/>
        <v>311.49467325138068</v>
      </c>
      <c r="N41" s="2">
        <f t="shared" si="7"/>
        <v>3.5053267484756248</v>
      </c>
      <c r="O41" s="8">
        <v>292.94698604946501</v>
      </c>
      <c r="P41" s="1">
        <f>O41/(Abmessung!B$17*Q41)</f>
        <v>38.342859072990542</v>
      </c>
      <c r="Q41" s="2">
        <f t="shared" si="8"/>
        <v>9.8827689538388555</v>
      </c>
      <c r="R41" s="1">
        <f t="shared" si="13"/>
        <v>4178.5974184125844</v>
      </c>
      <c r="S41" s="1">
        <f t="shared" si="14"/>
        <v>992.17530671104282</v>
      </c>
      <c r="T41" s="1">
        <f t="shared" si="15"/>
        <v>1007.1894839226984</v>
      </c>
      <c r="U41" s="7">
        <f t="shared" si="16"/>
        <v>1.1692352987893608</v>
      </c>
      <c r="Y41" s="4">
        <v>-144.24372570197801</v>
      </c>
      <c r="Z41" s="5">
        <v>10.528700058400901</v>
      </c>
      <c r="AA41" s="4">
        <v>-3.1256926142924198E-2</v>
      </c>
      <c r="AB41" s="4">
        <v>2.9456116190551199E-5</v>
      </c>
      <c r="AC41" s="6">
        <v>17554.453889016499</v>
      </c>
      <c r="AD41" s="6">
        <v>-125.692345063977</v>
      </c>
      <c r="AE41" s="6">
        <v>0.39362054142913999</v>
      </c>
      <c r="AF41" s="6">
        <v>-4.1079636190540202E-4</v>
      </c>
      <c r="AG41" s="6">
        <v>2.30640101199999</v>
      </c>
      <c r="AH41" s="6">
        <v>-3.7612753199999698E-3</v>
      </c>
      <c r="AI41" s="6">
        <v>995.176197</v>
      </c>
      <c r="AJ41" s="6">
        <v>3.9734999999999798E-2</v>
      </c>
      <c r="AL41" s="6">
        <v>-7.3107128370890097E-3</v>
      </c>
      <c r="AM41" s="6">
        <v>2.5528079661440501</v>
      </c>
      <c r="AN41" s="6">
        <v>1.58291033403489</v>
      </c>
    </row>
    <row r="42" spans="1:40" x14ac:dyDescent="0.45">
      <c r="A42">
        <v>2.5999999999999999E-2</v>
      </c>
      <c r="B42" s="1">
        <f t="shared" si="12"/>
        <v>94.351309893293276</v>
      </c>
      <c r="C42">
        <v>1000</v>
      </c>
      <c r="D42" s="2">
        <f t="shared" si="9"/>
        <v>0.60361536331632448</v>
      </c>
      <c r="E42" s="1">
        <v>61.04</v>
      </c>
      <c r="F42" s="2">
        <v>3.16</v>
      </c>
      <c r="G42">
        <v>315</v>
      </c>
      <c r="H42">
        <v>295</v>
      </c>
      <c r="I42" s="2">
        <f t="shared" si="11"/>
        <v>15.043867046163136</v>
      </c>
      <c r="J42" s="2">
        <v>310.04301650566651</v>
      </c>
      <c r="K42" s="2">
        <f t="shared" si="10"/>
        <v>310.04386704616314</v>
      </c>
      <c r="L42" s="2">
        <v>312.23671883651986</v>
      </c>
      <c r="M42" s="2">
        <f t="shared" si="6"/>
        <v>312.23671883648649</v>
      </c>
      <c r="N42" s="2">
        <f t="shared" si="7"/>
        <v>2.7632811634801442</v>
      </c>
      <c r="O42" s="8">
        <v>300.21152603734402</v>
      </c>
      <c r="P42" s="1">
        <f>O42/(Abmessung!B$17*Q42)</f>
        <v>39.410842917406178</v>
      </c>
      <c r="Q42" s="2">
        <f t="shared" si="8"/>
        <v>9.8533915261678757</v>
      </c>
      <c r="R42" s="1">
        <f t="shared" si="13"/>
        <v>4178.582081238862</v>
      </c>
      <c r="S42" s="1">
        <f t="shared" si="14"/>
        <v>992.03710161371396</v>
      </c>
      <c r="T42" s="1">
        <f t="shared" si="15"/>
        <v>1007.1968891304263</v>
      </c>
      <c r="U42" s="7">
        <f t="shared" si="16"/>
        <v>1.1685343292394412</v>
      </c>
      <c r="Y42" s="4">
        <v>-144.24372570197801</v>
      </c>
      <c r="Z42" s="5">
        <v>10.528700058400901</v>
      </c>
      <c r="AA42" s="4">
        <v>-3.1256926142924198E-2</v>
      </c>
      <c r="AB42" s="4">
        <v>2.9456116190551199E-5</v>
      </c>
      <c r="AC42" s="6">
        <v>17554.453889016499</v>
      </c>
      <c r="AD42" s="6">
        <v>-125.692345063977</v>
      </c>
      <c r="AE42" s="6">
        <v>0.39362054142913999</v>
      </c>
      <c r="AF42" s="6">
        <v>-4.1079636190540202E-4</v>
      </c>
      <c r="AG42" s="6">
        <v>2.30640101199999</v>
      </c>
      <c r="AH42" s="6">
        <v>-3.7612753199999698E-3</v>
      </c>
      <c r="AI42" s="6">
        <v>995.176197</v>
      </c>
      <c r="AJ42" s="6">
        <v>3.9734999999999798E-2</v>
      </c>
      <c r="AL42" s="6">
        <v>-7.3107128370890097E-3</v>
      </c>
      <c r="AM42" s="6">
        <v>2.5528079661440501</v>
      </c>
      <c r="AN42" s="6">
        <v>1.58291033403489</v>
      </c>
    </row>
    <row r="43" spans="1:40" x14ac:dyDescent="0.45">
      <c r="A43">
        <v>3.2000000000000001E-2</v>
      </c>
      <c r="B43" s="1">
        <f t="shared" si="12"/>
        <v>116.13537099023749</v>
      </c>
      <c r="C43">
        <v>1000</v>
      </c>
      <c r="D43" s="2">
        <f t="shared" si="9"/>
        <v>0.60361536331632448</v>
      </c>
      <c r="E43" s="1">
        <v>61.04</v>
      </c>
      <c r="F43" s="2">
        <v>3.16</v>
      </c>
      <c r="G43">
        <v>315</v>
      </c>
      <c r="H43">
        <v>295</v>
      </c>
      <c r="I43" s="2">
        <f t="shared" si="11"/>
        <v>15.277707274418432</v>
      </c>
      <c r="J43" s="2">
        <v>310.276870413918</v>
      </c>
      <c r="K43" s="2">
        <f t="shared" si="10"/>
        <v>310.27770727441845</v>
      </c>
      <c r="L43" s="2">
        <v>312.72077904915812</v>
      </c>
      <c r="M43" s="2">
        <f t="shared" si="6"/>
        <v>312.72077904914789</v>
      </c>
      <c r="N43" s="2">
        <f t="shared" si="7"/>
        <v>2.279220950841875</v>
      </c>
      <c r="O43" s="8">
        <v>304.764641937031</v>
      </c>
      <c r="P43" s="1">
        <f>O43/(Abmessung!B$17*Q43)</f>
        <v>40.104470260746723</v>
      </c>
      <c r="Q43" s="2">
        <f t="shared" si="8"/>
        <v>9.8298275101507286</v>
      </c>
      <c r="R43" s="1">
        <f t="shared" si="13"/>
        <v>4178.574726145639</v>
      </c>
      <c r="S43" s="1">
        <f t="shared" si="14"/>
        <v>991.94585609653655</v>
      </c>
      <c r="T43" s="1">
        <f t="shared" si="15"/>
        <v>1007.2015352229485</v>
      </c>
      <c r="U43" s="7">
        <f t="shared" si="16"/>
        <v>1.1680945347726452</v>
      </c>
      <c r="Y43" s="4">
        <v>-144.24372570197801</v>
      </c>
      <c r="Z43" s="5">
        <v>10.528700058400901</v>
      </c>
      <c r="AA43" s="4">
        <v>-3.1256926142924198E-2</v>
      </c>
      <c r="AB43" s="4">
        <v>2.9456116190551199E-5</v>
      </c>
      <c r="AC43" s="6">
        <v>17554.453889016499</v>
      </c>
      <c r="AD43" s="6">
        <v>-125.692345063977</v>
      </c>
      <c r="AE43" s="6">
        <v>0.39362054142913999</v>
      </c>
      <c r="AF43" s="6">
        <v>-4.1079636190540202E-4</v>
      </c>
      <c r="AG43" s="6">
        <v>2.30640101199999</v>
      </c>
      <c r="AH43" s="6">
        <v>-3.7612753199999698E-3</v>
      </c>
      <c r="AI43" s="6">
        <v>995.176197</v>
      </c>
      <c r="AJ43" s="6">
        <v>3.9734999999999798E-2</v>
      </c>
      <c r="AL43" s="6">
        <v>-7.3107128370890097E-3</v>
      </c>
      <c r="AM43" s="6">
        <v>2.5528079661440501</v>
      </c>
      <c r="AN43" s="6">
        <v>1.58291033403489</v>
      </c>
    </row>
    <row r="44" spans="1:40" x14ac:dyDescent="0.45">
      <c r="A44">
        <v>3.7999999999999999E-2</v>
      </c>
      <c r="B44" s="1">
        <f t="shared" si="12"/>
        <v>137.91975371175866</v>
      </c>
      <c r="C44">
        <v>1000</v>
      </c>
      <c r="D44" s="2">
        <f t="shared" si="9"/>
        <v>0.60361536331632448</v>
      </c>
      <c r="E44" s="1">
        <v>61.04</v>
      </c>
      <c r="F44" s="2">
        <v>3.16</v>
      </c>
      <c r="G44">
        <v>315</v>
      </c>
      <c r="H44">
        <v>295</v>
      </c>
      <c r="I44" s="2">
        <f t="shared" si="11"/>
        <v>15.434054299242687</v>
      </c>
      <c r="J44" s="2">
        <v>310.43323525610691</v>
      </c>
      <c r="K44" s="2">
        <f t="shared" si="10"/>
        <v>310.43405429924269</v>
      </c>
      <c r="L44" s="2">
        <v>313.06149440283656</v>
      </c>
      <c r="M44" s="2">
        <f t="shared" si="6"/>
        <v>313.06149440283281</v>
      </c>
      <c r="N44" s="2">
        <f t="shared" si="7"/>
        <v>1.9385055971634415</v>
      </c>
      <c r="O44" s="8">
        <v>307.80694320552698</v>
      </c>
      <c r="P44" s="1">
        <f>O44/(Abmessung!B$17*Q44)</f>
        <v>40.568022988860221</v>
      </c>
      <c r="Q44" s="2">
        <f t="shared" si="8"/>
        <v>9.8145110826375603</v>
      </c>
      <c r="R44" s="1">
        <f t="shared" si="13"/>
        <v>4178.5707133227233</v>
      </c>
      <c r="S44" s="1">
        <f t="shared" si="14"/>
        <v>991.88112158249032</v>
      </c>
      <c r="T44" s="1">
        <f t="shared" si="15"/>
        <v>1007.2046418014506</v>
      </c>
      <c r="U44" s="7">
        <f t="shared" si="16"/>
        <v>1.1678004691617248</v>
      </c>
      <c r="Y44" s="4">
        <v>-144.24372570197801</v>
      </c>
      <c r="Z44" s="5">
        <v>10.528700058400901</v>
      </c>
      <c r="AA44" s="4">
        <v>-3.1256926142924198E-2</v>
      </c>
      <c r="AB44" s="4">
        <v>2.9456116190551199E-5</v>
      </c>
      <c r="AC44" s="6">
        <v>17554.453889016499</v>
      </c>
      <c r="AD44" s="6">
        <v>-125.692345063977</v>
      </c>
      <c r="AE44" s="6">
        <v>0.39362054142913999</v>
      </c>
      <c r="AF44" s="6">
        <v>-4.1079636190540202E-4</v>
      </c>
      <c r="AG44" s="6">
        <v>2.30640101199999</v>
      </c>
      <c r="AH44" s="6">
        <v>-3.7612753199999698E-3</v>
      </c>
      <c r="AI44" s="6">
        <v>995.176197</v>
      </c>
      <c r="AJ44" s="6">
        <v>3.9734999999999798E-2</v>
      </c>
      <c r="AL44" s="6">
        <v>-7.3107128370890097E-3</v>
      </c>
      <c r="AM44" s="6">
        <v>2.5528079661440501</v>
      </c>
      <c r="AN44" s="6">
        <v>1.58291033403489</v>
      </c>
    </row>
    <row r="45" spans="1:40" x14ac:dyDescent="0.45">
      <c r="A45">
        <v>4.3999999999999997E-2</v>
      </c>
      <c r="B45" s="1">
        <f t="shared" si="12"/>
        <v>159.704335218404</v>
      </c>
      <c r="C45">
        <v>1000</v>
      </c>
      <c r="D45" s="2">
        <f t="shared" si="9"/>
        <v>0.60361536331632448</v>
      </c>
      <c r="E45" s="1">
        <v>61.04</v>
      </c>
      <c r="F45" s="2">
        <v>3.16</v>
      </c>
      <c r="G45">
        <v>315</v>
      </c>
      <c r="H45">
        <v>295</v>
      </c>
      <c r="I45" s="2">
        <f t="shared" si="11"/>
        <v>15.542738487689157</v>
      </c>
      <c r="J45" s="2">
        <v>310.54193927350087</v>
      </c>
      <c r="K45" s="2">
        <f t="shared" si="10"/>
        <v>310.54273848768918</v>
      </c>
      <c r="L45" s="2">
        <v>313.31433743686875</v>
      </c>
      <c r="M45" s="2">
        <f t="shared" si="6"/>
        <v>313.31433743686716</v>
      </c>
      <c r="N45" s="2">
        <f t="shared" si="7"/>
        <v>1.6856625631312454</v>
      </c>
      <c r="O45" s="8">
        <v>309.92087241252301</v>
      </c>
      <c r="P45" s="1">
        <f>O45/(Abmessung!B$17*Q45)</f>
        <v>40.880051312023021</v>
      </c>
      <c r="Q45" s="2">
        <f t="shared" si="8"/>
        <v>9.8064878606821733</v>
      </c>
      <c r="R45" s="1">
        <f t="shared" si="13"/>
        <v>4178.5683239610207</v>
      </c>
      <c r="S45" s="1">
        <f t="shared" si="14"/>
        <v>991.83281269966619</v>
      </c>
      <c r="T45" s="1">
        <f t="shared" si="15"/>
        <v>1007.2068014785162</v>
      </c>
      <c r="U45" s="7">
        <f t="shared" si="16"/>
        <v>1.1675960362928204</v>
      </c>
      <c r="Y45" s="4">
        <v>-144.24372570197801</v>
      </c>
      <c r="Z45" s="5">
        <v>10.528700058400901</v>
      </c>
      <c r="AA45" s="4">
        <v>-3.1256926142924198E-2</v>
      </c>
      <c r="AB45" s="4">
        <v>2.9456116190551199E-5</v>
      </c>
      <c r="AC45" s="6">
        <v>17554.453889016499</v>
      </c>
      <c r="AD45" s="6">
        <v>-125.692345063977</v>
      </c>
      <c r="AE45" s="6">
        <v>0.39362054142913999</v>
      </c>
      <c r="AF45" s="6">
        <v>-4.1079636190540202E-4</v>
      </c>
      <c r="AG45" s="6">
        <v>2.30640101199999</v>
      </c>
      <c r="AH45" s="6">
        <v>-3.7612753199999698E-3</v>
      </c>
      <c r="AI45" s="6">
        <v>995.176197</v>
      </c>
      <c r="AJ45" s="6">
        <v>3.9734999999999798E-2</v>
      </c>
      <c r="AL45" s="6">
        <v>-7.3107128370890097E-3</v>
      </c>
      <c r="AM45" s="6">
        <v>2.5528079661440501</v>
      </c>
      <c r="AN45" s="6">
        <v>1.58291033403489</v>
      </c>
    </row>
    <row r="46" spans="1:40" x14ac:dyDescent="0.45">
      <c r="A46">
        <v>0.05</v>
      </c>
      <c r="B46" s="1">
        <f t="shared" si="12"/>
        <v>181.48904786935753</v>
      </c>
      <c r="C46">
        <v>1000</v>
      </c>
      <c r="D46" s="2">
        <f t="shared" si="9"/>
        <v>0.60361536331632448</v>
      </c>
      <c r="E46" s="1">
        <v>61.04</v>
      </c>
      <c r="F46" s="2">
        <v>3.16</v>
      </c>
      <c r="G46">
        <v>315</v>
      </c>
      <c r="H46">
        <v>295</v>
      </c>
      <c r="I46" s="2">
        <f t="shared" si="11"/>
        <v>15.620107271139373</v>
      </c>
      <c r="J46" s="2">
        <v>310.61932885223433</v>
      </c>
      <c r="K46" s="2">
        <f t="shared" si="10"/>
        <v>310.62010727113937</v>
      </c>
      <c r="L46" s="2">
        <v>313.50941595635123</v>
      </c>
      <c r="M46" s="2">
        <f t="shared" si="6"/>
        <v>313.50941595635055</v>
      </c>
      <c r="N46" s="2">
        <f t="shared" si="7"/>
        <v>1.4905840436487665</v>
      </c>
      <c r="O46" s="8">
        <v>311.425250539584</v>
      </c>
      <c r="P46" s="1">
        <f>O46/(Abmessung!B$17*Q46)</f>
        <v>41.087689459060563</v>
      </c>
      <c r="Q46" s="2">
        <f t="shared" si="8"/>
        <v>9.804291253796432</v>
      </c>
      <c r="R46" s="1">
        <f t="shared" si="13"/>
        <v>4178.5668089818919</v>
      </c>
      <c r="S46" s="1">
        <f t="shared" si="14"/>
        <v>991.79538442215312</v>
      </c>
      <c r="T46" s="1">
        <f t="shared" si="15"/>
        <v>1007.2083390159717</v>
      </c>
      <c r="U46" s="7">
        <f t="shared" si="16"/>
        <v>1.1674504945365627</v>
      </c>
      <c r="Y46" s="4">
        <v>-144.24372570197801</v>
      </c>
      <c r="Z46" s="5">
        <v>10.528700058400901</v>
      </c>
      <c r="AA46" s="4">
        <v>-3.1256926142924198E-2</v>
      </c>
      <c r="AB46" s="4">
        <v>2.9456116190551199E-5</v>
      </c>
      <c r="AC46" s="6">
        <v>17554.453889016499</v>
      </c>
      <c r="AD46" s="6">
        <v>-125.692345063977</v>
      </c>
      <c r="AE46" s="6">
        <v>0.39362054142913999</v>
      </c>
      <c r="AF46" s="6">
        <v>-4.1079636190540202E-4</v>
      </c>
      <c r="AG46" s="6">
        <v>2.30640101199999</v>
      </c>
      <c r="AH46" s="6">
        <v>-3.7612753199999698E-3</v>
      </c>
      <c r="AI46" s="6">
        <v>995.176197</v>
      </c>
      <c r="AJ46" s="6">
        <v>3.9734999999999798E-2</v>
      </c>
      <c r="AL46" s="6">
        <v>-7.3107128370890097E-3</v>
      </c>
      <c r="AM46" s="6">
        <v>2.5528079661440501</v>
      </c>
      <c r="AN46" s="6">
        <v>1.58291033403489</v>
      </c>
    </row>
    <row r="47" spans="1:40" x14ac:dyDescent="0.45">
      <c r="A47">
        <v>5.6000000000000001E-2</v>
      </c>
      <c r="B47" s="1">
        <f t="shared" si="12"/>
        <v>203.2738516481902</v>
      </c>
      <c r="C47">
        <v>1000</v>
      </c>
      <c r="D47" s="2">
        <f t="shared" si="9"/>
        <v>0.60361536331632448</v>
      </c>
      <c r="E47" s="1">
        <v>61.04</v>
      </c>
      <c r="F47" s="2">
        <v>3.16</v>
      </c>
      <c r="G47">
        <v>315</v>
      </c>
      <c r="H47">
        <v>295</v>
      </c>
      <c r="I47" s="2">
        <f t="shared" si="11"/>
        <v>15.675779059760533</v>
      </c>
      <c r="J47" s="2">
        <v>310.67502190432555</v>
      </c>
      <c r="K47" s="2">
        <f t="shared" si="10"/>
        <v>310.67577905976054</v>
      </c>
      <c r="L47" s="2">
        <v>313.66449602824042</v>
      </c>
      <c r="M47" s="2">
        <f t="shared" si="6"/>
        <v>313.66449602824008</v>
      </c>
      <c r="N47" s="2">
        <f t="shared" si="7"/>
        <v>1.3355039717595787</v>
      </c>
      <c r="O47" s="8">
        <v>312.507508594912</v>
      </c>
      <c r="P47" s="1">
        <f>O47/(Abmessung!B$17*Q47)</f>
        <v>41.220338021228144</v>
      </c>
      <c r="Q47" s="2">
        <f t="shared" si="8"/>
        <v>9.8067026938717667</v>
      </c>
      <c r="R47" s="1">
        <f t="shared" si="13"/>
        <v>4178.5658020583414</v>
      </c>
      <c r="S47" s="1">
        <f t="shared" si="14"/>
        <v>991.7655338617426</v>
      </c>
      <c r="T47" s="1">
        <f t="shared" si="15"/>
        <v>1007.2094454976841</v>
      </c>
      <c r="U47" s="7">
        <f t="shared" si="16"/>
        <v>1.1673457560853997</v>
      </c>
      <c r="Y47" s="4">
        <v>-144.24372570197801</v>
      </c>
      <c r="Z47" s="5">
        <v>10.528700058400901</v>
      </c>
      <c r="AA47" s="4">
        <v>-3.1256926142924198E-2</v>
      </c>
      <c r="AB47" s="4">
        <v>2.9456116190551199E-5</v>
      </c>
      <c r="AC47" s="6">
        <v>17554.453889016499</v>
      </c>
      <c r="AD47" s="6">
        <v>-125.692345063977</v>
      </c>
      <c r="AE47" s="6">
        <v>0.39362054142913999</v>
      </c>
      <c r="AF47" s="6">
        <v>-4.1079636190540202E-4</v>
      </c>
      <c r="AG47" s="6">
        <v>2.30640101199999</v>
      </c>
      <c r="AH47" s="6">
        <v>-3.7612753199999698E-3</v>
      </c>
      <c r="AI47" s="6">
        <v>995.176197</v>
      </c>
      <c r="AJ47" s="6">
        <v>3.9734999999999798E-2</v>
      </c>
      <c r="AL47" s="6">
        <v>-7.3107128370890097E-3</v>
      </c>
      <c r="AM47" s="6">
        <v>2.5528079661440501</v>
      </c>
      <c r="AN47" s="6">
        <v>1.58291033403489</v>
      </c>
    </row>
    <row r="48" spans="1:40" x14ac:dyDescent="0.45">
      <c r="A48">
        <v>6.2E-2</v>
      </c>
      <c r="B48" s="1">
        <f t="shared" si="12"/>
        <v>225.05872155765121</v>
      </c>
      <c r="C48">
        <v>1000</v>
      </c>
      <c r="D48" s="2">
        <f t="shared" si="9"/>
        <v>0.60361536331632448</v>
      </c>
      <c r="E48" s="1">
        <v>61.04</v>
      </c>
      <c r="F48" s="2">
        <v>3.16</v>
      </c>
      <c r="G48">
        <v>315</v>
      </c>
      <c r="H48">
        <v>295</v>
      </c>
      <c r="I48" s="2">
        <f t="shared" si="11"/>
        <v>15.715725239090123</v>
      </c>
      <c r="J48" s="2">
        <v>310.71498960393433</v>
      </c>
      <c r="K48" s="2">
        <f t="shared" si="10"/>
        <v>310.71572523909015</v>
      </c>
      <c r="L48" s="2">
        <v>313.79074117720791</v>
      </c>
      <c r="M48" s="2">
        <f t="shared" si="6"/>
        <v>313.79074117720774</v>
      </c>
      <c r="N48" s="2">
        <f t="shared" si="7"/>
        <v>1.2092588227920942</v>
      </c>
      <c r="O48" s="8">
        <v>313.28393685515101</v>
      </c>
      <c r="P48" s="1">
        <f>O48/(Abmessung!B$17*Q48)</f>
        <v>41.296946580859654</v>
      </c>
      <c r="Q48" s="2">
        <f t="shared" si="8"/>
        <v>9.8128302732879646</v>
      </c>
      <c r="R48" s="1">
        <f t="shared" si="13"/>
        <v>4178.5651080076577</v>
      </c>
      <c r="S48" s="1">
        <f t="shared" si="14"/>
        <v>991.74117072741342</v>
      </c>
      <c r="T48" s="1">
        <f t="shared" si="15"/>
        <v>1007.2102395559562</v>
      </c>
      <c r="U48" s="7">
        <f t="shared" si="16"/>
        <v>1.1672705913243318</v>
      </c>
      <c r="Y48" s="4">
        <v>-144.24372570197801</v>
      </c>
      <c r="Z48" s="5">
        <v>10.528700058400901</v>
      </c>
      <c r="AA48" s="4">
        <v>-3.1256926142924198E-2</v>
      </c>
      <c r="AB48" s="4">
        <v>2.9456116190551199E-5</v>
      </c>
      <c r="AC48" s="6">
        <v>17554.453889016499</v>
      </c>
      <c r="AD48" s="6">
        <v>-125.692345063977</v>
      </c>
      <c r="AE48" s="6">
        <v>0.39362054142913999</v>
      </c>
      <c r="AF48" s="6">
        <v>-4.1079636190540202E-4</v>
      </c>
      <c r="AG48" s="6">
        <v>2.30640101199999</v>
      </c>
      <c r="AH48" s="6">
        <v>-3.7612753199999698E-3</v>
      </c>
      <c r="AI48" s="6">
        <v>995.176197</v>
      </c>
      <c r="AJ48" s="6">
        <v>3.9734999999999798E-2</v>
      </c>
      <c r="AL48" s="6">
        <v>-7.3107128370890097E-3</v>
      </c>
      <c r="AM48" s="6">
        <v>2.5528079661440501</v>
      </c>
      <c r="AN48" s="6">
        <v>1.58291033403489</v>
      </c>
    </row>
    <row r="49" spans="1:40" x14ac:dyDescent="0.45">
      <c r="A49">
        <v>6.8000000000000005E-2</v>
      </c>
      <c r="B49" s="1">
        <f t="shared" si="12"/>
        <v>246.84364058022979</v>
      </c>
      <c r="C49">
        <v>1000</v>
      </c>
      <c r="D49" s="2">
        <f t="shared" si="9"/>
        <v>0.60361536331632448</v>
      </c>
      <c r="E49" s="1">
        <v>61.04</v>
      </c>
      <c r="F49" s="2">
        <v>3.16</v>
      </c>
      <c r="G49">
        <v>315</v>
      </c>
      <c r="H49">
        <v>295</v>
      </c>
      <c r="I49" s="2">
        <f t="shared" si="11"/>
        <v>15.74403075145665</v>
      </c>
      <c r="J49" s="2">
        <v>310.74331668079861</v>
      </c>
      <c r="K49" s="2">
        <f t="shared" si="10"/>
        <v>310.74403075145665</v>
      </c>
      <c r="L49" s="2">
        <v>313.89550433379088</v>
      </c>
      <c r="M49" s="2">
        <f t="shared" si="6"/>
        <v>313.89550433379077</v>
      </c>
      <c r="N49" s="2">
        <f t="shared" si="7"/>
        <v>1.1044956662091181</v>
      </c>
      <c r="O49" s="8">
        <v>313.834042617433</v>
      </c>
      <c r="P49" s="1">
        <f>O49/(Abmessung!B$17*Q49)</f>
        <v>41.331457803033906</v>
      </c>
      <c r="Q49" s="2">
        <f t="shared" si="8"/>
        <v>9.8218529795222018</v>
      </c>
      <c r="R49" s="1">
        <f t="shared" si="13"/>
        <v>4178.5646157579795</v>
      </c>
      <c r="S49" s="1">
        <f t="shared" si="14"/>
        <v>991.72091055120563</v>
      </c>
      <c r="T49" s="1">
        <f t="shared" si="15"/>
        <v>1007.2108023441557</v>
      </c>
      <c r="U49" s="7">
        <f t="shared" si="16"/>
        <v>1.1672173183567831</v>
      </c>
      <c r="Y49" s="4">
        <v>-144.24372570197801</v>
      </c>
      <c r="Z49" s="5">
        <v>10.528700058400901</v>
      </c>
      <c r="AA49" s="4">
        <v>-3.1256926142924198E-2</v>
      </c>
      <c r="AB49" s="4">
        <v>2.9456116190551199E-5</v>
      </c>
      <c r="AC49" s="6">
        <v>17554.453889016499</v>
      </c>
      <c r="AD49" s="6">
        <v>-125.692345063977</v>
      </c>
      <c r="AE49" s="6">
        <v>0.39362054142913999</v>
      </c>
      <c r="AF49" s="6">
        <v>-4.1079636190540202E-4</v>
      </c>
      <c r="AG49" s="6">
        <v>2.30640101199999</v>
      </c>
      <c r="AH49" s="6">
        <v>-3.7612753199999698E-3</v>
      </c>
      <c r="AI49" s="6">
        <v>995.176197</v>
      </c>
      <c r="AJ49" s="6">
        <v>3.9734999999999798E-2</v>
      </c>
      <c r="AL49" s="6">
        <v>-7.3107128370890097E-3</v>
      </c>
      <c r="AM49" s="6">
        <v>2.5528079661440501</v>
      </c>
      <c r="AN49" s="6">
        <v>1.58291033403489</v>
      </c>
    </row>
    <row r="50" spans="1:40" x14ac:dyDescent="0.45">
      <c r="A50">
        <v>7.3999999999999996E-2</v>
      </c>
      <c r="B50" s="1">
        <f t="shared" si="12"/>
        <v>268.62859720900963</v>
      </c>
      <c r="C50">
        <v>1000</v>
      </c>
      <c r="D50" s="2">
        <f t="shared" si="9"/>
        <v>0.60361536331632448</v>
      </c>
      <c r="E50" s="1">
        <v>61.04</v>
      </c>
      <c r="F50" s="2">
        <v>3.16</v>
      </c>
      <c r="G50">
        <v>315</v>
      </c>
      <c r="H50">
        <v>295</v>
      </c>
      <c r="I50" s="2">
        <f t="shared" si="11"/>
        <v>15.763437820123109</v>
      </c>
      <c r="J50" s="2">
        <v>310.76273417048316</v>
      </c>
      <c r="K50" s="2">
        <f t="shared" si="10"/>
        <v>310.7634378201231</v>
      </c>
      <c r="L50" s="2">
        <v>313.98383827234056</v>
      </c>
      <c r="M50" s="2">
        <f t="shared" si="6"/>
        <v>313.98383827234051</v>
      </c>
      <c r="N50" s="2">
        <f t="shared" si="7"/>
        <v>1.016161727659437</v>
      </c>
      <c r="O50" s="8">
        <v>314.21118363380901</v>
      </c>
      <c r="P50" s="1">
        <f>O50/(Abmessung!B$17*Q50)</f>
        <v>41.333320394024241</v>
      </c>
      <c r="Q50" s="2">
        <f t="shared" si="8"/>
        <v>9.833212977196947</v>
      </c>
      <c r="R50" s="1">
        <f t="shared" si="13"/>
        <v>4178.5642585777314</v>
      </c>
      <c r="S50" s="1">
        <f t="shared" si="14"/>
        <v>991.70379761438562</v>
      </c>
      <c r="T50" s="1">
        <f t="shared" si="15"/>
        <v>1007.211188121132</v>
      </c>
      <c r="U50" s="7">
        <f t="shared" si="16"/>
        <v>1.1671808010944198</v>
      </c>
      <c r="Y50" s="4">
        <v>-144.24372570197801</v>
      </c>
      <c r="Z50" s="5">
        <v>10.528700058400901</v>
      </c>
      <c r="AA50" s="4">
        <v>-3.1256926142924198E-2</v>
      </c>
      <c r="AB50" s="4">
        <v>2.9456116190551199E-5</v>
      </c>
      <c r="AC50" s="6">
        <v>17554.453889016499</v>
      </c>
      <c r="AD50" s="6">
        <v>-125.692345063977</v>
      </c>
      <c r="AE50" s="6">
        <v>0.39362054142913999</v>
      </c>
      <c r="AF50" s="6">
        <v>-4.1079636190540202E-4</v>
      </c>
      <c r="AG50" s="6">
        <v>2.30640101199999</v>
      </c>
      <c r="AH50" s="6">
        <v>-3.7612753199999698E-3</v>
      </c>
      <c r="AI50" s="6">
        <v>995.176197</v>
      </c>
      <c r="AJ50" s="6">
        <v>3.9734999999999798E-2</v>
      </c>
      <c r="AL50" s="6">
        <v>-7.3107128370890097E-3</v>
      </c>
      <c r="AM50" s="6">
        <v>2.5528079661440501</v>
      </c>
      <c r="AN50" s="6">
        <v>1.58291033403489</v>
      </c>
    </row>
    <row r="51" spans="1:40" x14ac:dyDescent="0.45">
      <c r="A51">
        <v>8.0000000000000002E-3</v>
      </c>
      <c r="B51" s="1">
        <f t="shared" si="12"/>
        <v>28.990772172959858</v>
      </c>
      <c r="C51">
        <v>1200</v>
      </c>
      <c r="D51" s="2">
        <f t="shared" si="9"/>
        <v>0.96515169494877573</v>
      </c>
      <c r="E51" s="1">
        <v>97.6</v>
      </c>
      <c r="F51" s="2">
        <v>5.52</v>
      </c>
      <c r="G51">
        <v>315</v>
      </c>
      <c r="H51">
        <v>295</v>
      </c>
      <c r="I51" s="2">
        <f t="shared" si="11"/>
        <v>11.252542041254936</v>
      </c>
      <c r="J51" s="2">
        <v>306.25214988274598</v>
      </c>
      <c r="K51" s="2">
        <f t="shared" si="10"/>
        <v>306.25254204125491</v>
      </c>
      <c r="L51" s="2">
        <v>304.19589463463956</v>
      </c>
      <c r="M51" s="2">
        <f t="shared" si="6"/>
        <v>304.19589451466231</v>
      </c>
      <c r="N51" s="2">
        <f t="shared" si="7"/>
        <v>10.804105365360442</v>
      </c>
      <c r="O51" s="8">
        <v>361.21262695061</v>
      </c>
      <c r="P51" s="1">
        <f>O51/(Abmessung!B$17*Q51)</f>
        <v>52.088783981028577</v>
      </c>
      <c r="Q51" s="2">
        <f t="shared" si="8"/>
        <v>8.9700074988108778</v>
      </c>
      <c r="R51" s="1">
        <f t="shared" si="13"/>
        <v>4179.1130630945609</v>
      </c>
      <c r="S51" s="1">
        <f t="shared" si="14"/>
        <v>993.41955530464304</v>
      </c>
      <c r="T51" s="1">
        <f t="shared" si="15"/>
        <v>1007.1215740877954</v>
      </c>
      <c r="U51" s="7">
        <f t="shared" si="16"/>
        <v>1.1756635757745424</v>
      </c>
      <c r="Y51" s="4">
        <v>-144.24372570197801</v>
      </c>
      <c r="Z51" s="5">
        <v>10.528700058400901</v>
      </c>
      <c r="AA51" s="4">
        <v>-3.1256926142924198E-2</v>
      </c>
      <c r="AB51" s="4">
        <v>2.9456116190551199E-5</v>
      </c>
      <c r="AC51" s="6">
        <v>17554.453889016499</v>
      </c>
      <c r="AD51" s="6">
        <v>-125.692345063977</v>
      </c>
      <c r="AE51" s="6">
        <v>0.39362054142913999</v>
      </c>
      <c r="AF51" s="6">
        <v>-4.1079636190540202E-4</v>
      </c>
      <c r="AG51" s="6">
        <v>2.30640101199999</v>
      </c>
      <c r="AH51" s="6">
        <v>-3.7612753199999698E-3</v>
      </c>
      <c r="AI51" s="6">
        <v>995.176197</v>
      </c>
      <c r="AJ51" s="6">
        <v>3.9734999999999798E-2</v>
      </c>
      <c r="AL51" s="6">
        <v>-7.3107128370890097E-3</v>
      </c>
      <c r="AM51" s="6">
        <v>2.5528079661440501</v>
      </c>
      <c r="AN51" s="6">
        <v>1.58291033403489</v>
      </c>
    </row>
    <row r="52" spans="1:40" x14ac:dyDescent="0.45">
      <c r="A52">
        <v>1.4E-2</v>
      </c>
      <c r="B52" s="1">
        <f t="shared" si="12"/>
        <v>50.763034660238716</v>
      </c>
      <c r="C52">
        <v>1200</v>
      </c>
      <c r="D52" s="2">
        <f t="shared" si="9"/>
        <v>0.96515169494877573</v>
      </c>
      <c r="E52" s="1">
        <v>97.6</v>
      </c>
      <c r="F52" s="2">
        <v>5.52</v>
      </c>
      <c r="G52">
        <v>315</v>
      </c>
      <c r="H52">
        <v>295</v>
      </c>
      <c r="I52" s="2">
        <f t="shared" si="11"/>
        <v>13.340334323589421</v>
      </c>
      <c r="J52" s="2">
        <v>308.33964908427595</v>
      </c>
      <c r="K52" s="2">
        <f t="shared" si="10"/>
        <v>308.34033432358945</v>
      </c>
      <c r="L52" s="2">
        <v>307.70428748297155</v>
      </c>
      <c r="M52" s="2">
        <f t="shared" si="6"/>
        <v>307.70428747147952</v>
      </c>
      <c r="N52" s="2">
        <f t="shared" si="7"/>
        <v>7.2957125170284485</v>
      </c>
      <c r="O52" s="8">
        <v>426.81948181244002</v>
      </c>
      <c r="P52" s="1">
        <f>O52/(Abmessung!B$17*Q52)</f>
        <v>58.989474624008317</v>
      </c>
      <c r="Q52" s="2">
        <f t="shared" si="8"/>
        <v>9.3593094637833794</v>
      </c>
      <c r="R52" s="1">
        <f t="shared" si="13"/>
        <v>4178.7701646090281</v>
      </c>
      <c r="S52" s="1">
        <f t="shared" si="14"/>
        <v>992.8484444898038</v>
      </c>
      <c r="T52" s="1">
        <f t="shared" si="15"/>
        <v>1007.1630474781819</v>
      </c>
      <c r="U52" s="7">
        <f t="shared" si="16"/>
        <v>1.1717377461609253</v>
      </c>
      <c r="Y52" s="4">
        <v>-144.24372570197801</v>
      </c>
      <c r="Z52" s="5">
        <v>10.528700058400901</v>
      </c>
      <c r="AA52" s="4">
        <v>-3.1256926142924198E-2</v>
      </c>
      <c r="AB52" s="4">
        <v>2.9456116190551199E-5</v>
      </c>
      <c r="AC52" s="6">
        <v>17554.453889016499</v>
      </c>
      <c r="AD52" s="6">
        <v>-125.692345063977</v>
      </c>
      <c r="AE52" s="6">
        <v>0.39362054142913999</v>
      </c>
      <c r="AF52" s="6">
        <v>-4.1079636190540202E-4</v>
      </c>
      <c r="AG52" s="6">
        <v>2.30640101199999</v>
      </c>
      <c r="AH52" s="6">
        <v>-3.7612753199999698E-3</v>
      </c>
      <c r="AI52" s="6">
        <v>995.176197</v>
      </c>
      <c r="AJ52" s="6">
        <v>3.9734999999999798E-2</v>
      </c>
      <c r="AL52" s="6">
        <v>-7.3107128370890097E-3</v>
      </c>
      <c r="AM52" s="6">
        <v>2.5528079661440501</v>
      </c>
      <c r="AN52" s="6">
        <v>1.58291033403489</v>
      </c>
    </row>
    <row r="53" spans="1:40" x14ac:dyDescent="0.45">
      <c r="A53">
        <v>0.02</v>
      </c>
      <c r="B53" s="1">
        <f t="shared" si="12"/>
        <v>72.541209181596074</v>
      </c>
      <c r="C53">
        <v>1200</v>
      </c>
      <c r="D53" s="2">
        <f t="shared" si="9"/>
        <v>0.96515169494877573</v>
      </c>
      <c r="E53" s="1">
        <v>97.6</v>
      </c>
      <c r="F53" s="2">
        <v>5.52</v>
      </c>
      <c r="G53">
        <v>315</v>
      </c>
      <c r="H53">
        <v>295</v>
      </c>
      <c r="I53" s="2">
        <f t="shared" si="11"/>
        <v>14.432184736729603</v>
      </c>
      <c r="J53" s="2">
        <v>309.43128653088195</v>
      </c>
      <c r="K53" s="2">
        <f t="shared" si="10"/>
        <v>309.4321847367296</v>
      </c>
      <c r="L53" s="2">
        <v>309.48444052616532</v>
      </c>
      <c r="M53" s="2">
        <f t="shared" si="6"/>
        <v>309.48444052392551</v>
      </c>
      <c r="N53" s="2">
        <f t="shared" si="7"/>
        <v>5.5155594738346849</v>
      </c>
      <c r="O53" s="8">
        <v>460.95376568379999</v>
      </c>
      <c r="P53" s="1">
        <f>O53/(Abmessung!B$17*Q53)</f>
        <v>63.928150815852902</v>
      </c>
      <c r="Q53" s="2">
        <f t="shared" si="8"/>
        <v>9.3269430806896167</v>
      </c>
      <c r="R53" s="1">
        <f t="shared" si="13"/>
        <v>4178.6673471960294</v>
      </c>
      <c r="S53" s="1">
        <f t="shared" si="14"/>
        <v>992.53928645935264</v>
      </c>
      <c r="T53" s="1">
        <f t="shared" si="15"/>
        <v>1007.1847355851522</v>
      </c>
      <c r="U53" s="7">
        <f t="shared" si="16"/>
        <v>1.1696847716677716</v>
      </c>
      <c r="Y53" s="4">
        <v>-144.24372570197801</v>
      </c>
      <c r="Z53" s="5">
        <v>10.528700058400901</v>
      </c>
      <c r="AA53" s="4">
        <v>-3.1256926142924198E-2</v>
      </c>
      <c r="AB53" s="4">
        <v>2.9456116190551199E-5</v>
      </c>
      <c r="AC53" s="6">
        <v>17554.453889016499</v>
      </c>
      <c r="AD53" s="6">
        <v>-125.692345063977</v>
      </c>
      <c r="AE53" s="6">
        <v>0.39362054142913999</v>
      </c>
      <c r="AF53" s="6">
        <v>-4.1079636190540202E-4</v>
      </c>
      <c r="AG53" s="6">
        <v>2.30640101199999</v>
      </c>
      <c r="AH53" s="6">
        <v>-3.7612753199999698E-3</v>
      </c>
      <c r="AI53" s="6">
        <v>995.176197</v>
      </c>
      <c r="AJ53" s="6">
        <v>3.9734999999999798E-2</v>
      </c>
      <c r="AL53" s="6">
        <v>-7.3107128370890097E-3</v>
      </c>
      <c r="AM53" s="6">
        <v>2.5528079661440501</v>
      </c>
      <c r="AN53" s="6">
        <v>1.58291033403489</v>
      </c>
    </row>
    <row r="54" spans="1:40" x14ac:dyDescent="0.45">
      <c r="A54">
        <v>2.5999999999999999E-2</v>
      </c>
      <c r="B54" s="1">
        <f t="shared" si="12"/>
        <v>94.322114468594378</v>
      </c>
      <c r="C54">
        <v>1200</v>
      </c>
      <c r="D54" s="2">
        <f t="shared" si="9"/>
        <v>0.96515169494877573</v>
      </c>
      <c r="E54" s="1">
        <v>97.6</v>
      </c>
      <c r="F54" s="2">
        <v>5.52</v>
      </c>
      <c r="G54">
        <v>315</v>
      </c>
      <c r="H54">
        <v>295</v>
      </c>
      <c r="I54" s="2">
        <f t="shared" si="11"/>
        <v>15.075393838126942</v>
      </c>
      <c r="J54" s="2">
        <v>310.07435984681877</v>
      </c>
      <c r="K54" s="2">
        <f t="shared" si="10"/>
        <v>310.07539383812696</v>
      </c>
      <c r="L54" s="2">
        <v>310.57265309184874</v>
      </c>
      <c r="M54" s="2">
        <f t="shared" si="6"/>
        <v>310.57265309122874</v>
      </c>
      <c r="N54" s="2">
        <f t="shared" si="7"/>
        <v>4.4273469081512644</v>
      </c>
      <c r="O54" s="8">
        <v>481.00566958190001</v>
      </c>
      <c r="P54" s="1">
        <f>O54/(Abmessung!B$17*Q54)</f>
        <v>67.265949667779978</v>
      </c>
      <c r="Q54" s="2">
        <f t="shared" si="8"/>
        <v>9.2497292115233964</v>
      </c>
      <c r="R54" s="1">
        <f t="shared" si="13"/>
        <v>4178.6240026031401</v>
      </c>
      <c r="S54" s="1">
        <f t="shared" si="14"/>
        <v>992.34416581241067</v>
      </c>
      <c r="T54" s="1">
        <f t="shared" si="15"/>
        <v>1007.1975118442566</v>
      </c>
      <c r="U54" s="7">
        <f t="shared" si="16"/>
        <v>1.1684753837716799</v>
      </c>
      <c r="Y54" s="4">
        <v>-144.24372570197801</v>
      </c>
      <c r="Z54" s="5">
        <v>10.528700058400901</v>
      </c>
      <c r="AA54" s="4">
        <v>-3.1256926142924198E-2</v>
      </c>
      <c r="AB54" s="4">
        <v>2.9456116190551199E-5</v>
      </c>
      <c r="AC54" s="6">
        <v>17554.453889016499</v>
      </c>
      <c r="AD54" s="6">
        <v>-125.692345063977</v>
      </c>
      <c r="AE54" s="6">
        <v>0.39362054142913999</v>
      </c>
      <c r="AF54" s="6">
        <v>-4.1079636190540202E-4</v>
      </c>
      <c r="AG54" s="6">
        <v>2.30640101199999</v>
      </c>
      <c r="AH54" s="6">
        <v>-3.7612753199999698E-3</v>
      </c>
      <c r="AI54" s="6">
        <v>995.176197</v>
      </c>
      <c r="AJ54" s="6">
        <v>3.9734999999999798E-2</v>
      </c>
      <c r="AL54" s="6">
        <v>-7.3107128370890097E-3</v>
      </c>
      <c r="AM54" s="6">
        <v>2.5528079661440501</v>
      </c>
      <c r="AN54" s="6">
        <v>1.58291033403489</v>
      </c>
    </row>
    <row r="55" spans="1:40" x14ac:dyDescent="0.45">
      <c r="A55">
        <v>3.2000000000000001E-2</v>
      </c>
      <c r="B55" s="1">
        <f t="shared" si="12"/>
        <v>116.10448925041622</v>
      </c>
      <c r="C55">
        <v>1200</v>
      </c>
      <c r="D55" s="2">
        <f t="shared" si="9"/>
        <v>0.96515169494877573</v>
      </c>
      <c r="E55" s="1">
        <v>97.6</v>
      </c>
      <c r="F55" s="2">
        <v>5.52</v>
      </c>
      <c r="G55">
        <v>315</v>
      </c>
      <c r="H55">
        <v>295</v>
      </c>
      <c r="I55" s="2">
        <f t="shared" si="11"/>
        <v>15.481229734337038</v>
      </c>
      <c r="J55" s="2">
        <v>310.48011602060927</v>
      </c>
      <c r="K55" s="2">
        <f t="shared" si="10"/>
        <v>310.48122973433703</v>
      </c>
      <c r="L55" s="2">
        <v>311.30830551455045</v>
      </c>
      <c r="M55" s="2">
        <f t="shared" si="6"/>
        <v>311.30830551433718</v>
      </c>
      <c r="N55" s="2">
        <f t="shared" si="7"/>
        <v>3.6916944854495455</v>
      </c>
      <c r="O55" s="8">
        <v>493.6359137577</v>
      </c>
      <c r="P55" s="1">
        <f>O55/(Abmessung!B$17*Q55)</f>
        <v>69.504920030466238</v>
      </c>
      <c r="Q55" s="2">
        <f t="shared" si="8"/>
        <v>9.1868220064738502</v>
      </c>
      <c r="R55" s="1">
        <f t="shared" si="13"/>
        <v>4178.6020931140001</v>
      </c>
      <c r="S55" s="1">
        <f t="shared" si="14"/>
        <v>992.20969614305432</v>
      </c>
      <c r="T55" s="1">
        <f t="shared" si="15"/>
        <v>1007.2055732050394</v>
      </c>
      <c r="U55" s="7">
        <f t="shared" si="16"/>
        <v>1.1677123034304722</v>
      </c>
      <c r="Y55" s="4">
        <v>-144.24372570197801</v>
      </c>
      <c r="Z55" s="5">
        <v>10.528700058400901</v>
      </c>
      <c r="AA55" s="4">
        <v>-3.1256926142924198E-2</v>
      </c>
      <c r="AB55" s="4">
        <v>2.9456116190551199E-5</v>
      </c>
      <c r="AC55" s="6">
        <v>17554.453889016499</v>
      </c>
      <c r="AD55" s="6">
        <v>-125.692345063977</v>
      </c>
      <c r="AE55" s="6">
        <v>0.39362054142913999</v>
      </c>
      <c r="AF55" s="6">
        <v>-4.1079636190540202E-4</v>
      </c>
      <c r="AG55" s="6">
        <v>2.30640101199999</v>
      </c>
      <c r="AH55" s="6">
        <v>-3.7612753199999698E-3</v>
      </c>
      <c r="AI55" s="6">
        <v>995.176197</v>
      </c>
      <c r="AJ55" s="6">
        <v>3.9734999999999798E-2</v>
      </c>
      <c r="AL55" s="6">
        <v>-7.3107128370890097E-3</v>
      </c>
      <c r="AM55" s="6">
        <v>2.5528079661440501</v>
      </c>
      <c r="AN55" s="6">
        <v>1.58291033403489</v>
      </c>
    </row>
    <row r="56" spans="1:40" x14ac:dyDescent="0.45">
      <c r="A56">
        <v>3.7999999999999999E-2</v>
      </c>
      <c r="B56" s="1">
        <f t="shared" si="12"/>
        <v>137.8877292238482</v>
      </c>
      <c r="C56">
        <v>1200</v>
      </c>
      <c r="D56" s="2">
        <f t="shared" si="9"/>
        <v>0.96515169494877573</v>
      </c>
      <c r="E56" s="1">
        <v>97.6</v>
      </c>
      <c r="F56" s="2">
        <v>5.52</v>
      </c>
      <c r="G56">
        <v>315</v>
      </c>
      <c r="H56">
        <v>295</v>
      </c>
      <c r="I56" s="2">
        <f t="shared" si="11"/>
        <v>15.74939219748358</v>
      </c>
      <c r="J56" s="2">
        <v>310.74823616136382</v>
      </c>
      <c r="K56" s="2">
        <f t="shared" si="10"/>
        <v>310.74939219748359</v>
      </c>
      <c r="L56" s="2">
        <v>311.83869433714318</v>
      </c>
      <c r="M56" s="2">
        <f t="shared" si="6"/>
        <v>311.83869433705792</v>
      </c>
      <c r="N56" s="2">
        <f t="shared" si="7"/>
        <v>3.1613056628568188</v>
      </c>
      <c r="O56" s="8">
        <v>501.97236931338</v>
      </c>
      <c r="P56" s="1">
        <f>O56/(Abmessung!B$17*Q56)</f>
        <v>71.000525676473643</v>
      </c>
      <c r="Q56" s="2">
        <f t="shared" si="8"/>
        <v>9.1451819316861211</v>
      </c>
      <c r="R56" s="1">
        <f t="shared" si="13"/>
        <v>4178.5896717635105</v>
      </c>
      <c r="S56" s="1">
        <f t="shared" si="14"/>
        <v>992.11148642471039</v>
      </c>
      <c r="T56" s="1">
        <f t="shared" si="15"/>
        <v>1007.2109000819358</v>
      </c>
      <c r="U56" s="7">
        <f t="shared" si="16"/>
        <v>1.1672080665963644</v>
      </c>
      <c r="Y56" s="4">
        <v>-144.24372570197801</v>
      </c>
      <c r="Z56" s="5">
        <v>10.528700058400901</v>
      </c>
      <c r="AA56" s="4">
        <v>-3.1256926142924198E-2</v>
      </c>
      <c r="AB56" s="4">
        <v>2.9456116190551199E-5</v>
      </c>
      <c r="AC56" s="6">
        <v>17554.453889016499</v>
      </c>
      <c r="AD56" s="6">
        <v>-125.692345063977</v>
      </c>
      <c r="AE56" s="6">
        <v>0.39362054142913999</v>
      </c>
      <c r="AF56" s="6">
        <v>-4.1079636190540202E-4</v>
      </c>
      <c r="AG56" s="6">
        <v>2.30640101199999</v>
      </c>
      <c r="AH56" s="6">
        <v>-3.7612753199999698E-3</v>
      </c>
      <c r="AI56" s="6">
        <v>995.176197</v>
      </c>
      <c r="AJ56" s="6">
        <v>3.9734999999999798E-2</v>
      </c>
      <c r="AL56" s="6">
        <v>-7.3107128370890097E-3</v>
      </c>
      <c r="AM56" s="6">
        <v>2.5528079661440501</v>
      </c>
      <c r="AN56" s="6">
        <v>1.58291033403489</v>
      </c>
    </row>
    <row r="57" spans="1:40" x14ac:dyDescent="0.45">
      <c r="A57">
        <v>4.3999999999999997E-2</v>
      </c>
      <c r="B57" s="1">
        <f t="shared" si="12"/>
        <v>159.67151063265942</v>
      </c>
      <c r="C57">
        <v>1200</v>
      </c>
      <c r="D57" s="2">
        <f t="shared" si="9"/>
        <v>0.96515169494877573</v>
      </c>
      <c r="E57" s="1">
        <v>97.6</v>
      </c>
      <c r="F57" s="2">
        <v>5.52</v>
      </c>
      <c r="G57">
        <v>315</v>
      </c>
      <c r="H57">
        <v>295</v>
      </c>
      <c r="I57" s="2">
        <f t="shared" si="11"/>
        <v>15.932675968138511</v>
      </c>
      <c r="J57" s="2">
        <v>310.93150172678986</v>
      </c>
      <c r="K57" s="2">
        <f t="shared" si="10"/>
        <v>310.93267596813848</v>
      </c>
      <c r="L57" s="2">
        <v>312.23880906347301</v>
      </c>
      <c r="M57" s="2">
        <f t="shared" si="6"/>
        <v>312.23880906343493</v>
      </c>
      <c r="N57" s="2">
        <f t="shared" si="7"/>
        <v>2.7611909365269867</v>
      </c>
      <c r="O57" s="8">
        <v>507.66596631167999</v>
      </c>
      <c r="P57" s="1">
        <f>O57/(Abmessung!B$17*Q57)</f>
        <v>71.992955573161225</v>
      </c>
      <c r="Q57" s="2">
        <f t="shared" si="8"/>
        <v>9.1214135756125199</v>
      </c>
      <c r="R57" s="1">
        <f t="shared" si="13"/>
        <v>4178.5820451348545</v>
      </c>
      <c r="S57" s="1">
        <f t="shared" si="14"/>
        <v>992.03670944414966</v>
      </c>
      <c r="T57" s="1">
        <f t="shared" si="15"/>
        <v>1007.214541110557</v>
      </c>
      <c r="U57" s="7">
        <f t="shared" si="16"/>
        <v>1.1668634104722431</v>
      </c>
      <c r="Y57" s="4">
        <v>-144.24372570197801</v>
      </c>
      <c r="Z57" s="5">
        <v>10.528700058400901</v>
      </c>
      <c r="AA57" s="4">
        <v>-3.1256926142924198E-2</v>
      </c>
      <c r="AB57" s="4">
        <v>2.9456116190551199E-5</v>
      </c>
      <c r="AC57" s="6">
        <v>17554.453889016499</v>
      </c>
      <c r="AD57" s="6">
        <v>-125.692345063977</v>
      </c>
      <c r="AE57" s="6">
        <v>0.39362054142913999</v>
      </c>
      <c r="AF57" s="6">
        <v>-4.1079636190540202E-4</v>
      </c>
      <c r="AG57" s="6">
        <v>2.30640101199999</v>
      </c>
      <c r="AH57" s="6">
        <v>-3.7612753199999698E-3</v>
      </c>
      <c r="AI57" s="6">
        <v>995.176197</v>
      </c>
      <c r="AJ57" s="6">
        <v>3.9734999999999798E-2</v>
      </c>
      <c r="AL57" s="6">
        <v>-7.3107128370890097E-3</v>
      </c>
      <c r="AM57" s="6">
        <v>2.5528079661440501</v>
      </c>
      <c r="AN57" s="6">
        <v>1.58291033403489</v>
      </c>
    </row>
    <row r="58" spans="1:40" x14ac:dyDescent="0.45">
      <c r="A58">
        <v>0.05</v>
      </c>
      <c r="B58" s="1">
        <f t="shared" si="12"/>
        <v>181.45564638772788</v>
      </c>
      <c r="C58">
        <v>1200</v>
      </c>
      <c r="D58" s="2">
        <f t="shared" si="9"/>
        <v>0.96515169494877573</v>
      </c>
      <c r="E58" s="1">
        <v>97.6</v>
      </c>
      <c r="F58" s="2">
        <v>5.52</v>
      </c>
      <c r="G58">
        <v>315</v>
      </c>
      <c r="H58">
        <v>295</v>
      </c>
      <c r="I58" s="2">
        <f t="shared" si="11"/>
        <v>16.061271439292174</v>
      </c>
      <c r="J58" s="2">
        <v>311.0600942357392</v>
      </c>
      <c r="K58" s="2">
        <f t="shared" si="10"/>
        <v>311.06127143929217</v>
      </c>
      <c r="L58" s="2">
        <v>312.55103877409658</v>
      </c>
      <c r="M58" s="2">
        <f t="shared" si="6"/>
        <v>312.55103877407805</v>
      </c>
      <c r="N58" s="2">
        <f t="shared" si="7"/>
        <v>2.4489612259034175</v>
      </c>
      <c r="O58" s="8">
        <v>511.65866225708999</v>
      </c>
      <c r="P58" s="1">
        <f>O58/(Abmessung!B$17*Q58)</f>
        <v>72.643716999512193</v>
      </c>
      <c r="Q58" s="2">
        <f t="shared" si="8"/>
        <v>9.1107970936416418</v>
      </c>
      <c r="R58" s="1">
        <f t="shared" si="13"/>
        <v>4178.5770786506882</v>
      </c>
      <c r="S58" s="1">
        <f t="shared" si="14"/>
        <v>991.97794934075796</v>
      </c>
      <c r="T58" s="1">
        <f t="shared" si="15"/>
        <v>1007.2170959222285</v>
      </c>
      <c r="U58" s="7">
        <f t="shared" si="16"/>
        <v>1.1666215745571191</v>
      </c>
      <c r="Y58" s="4">
        <v>-144.24372570197801</v>
      </c>
      <c r="Z58" s="5">
        <v>10.528700058400901</v>
      </c>
      <c r="AA58" s="4">
        <v>-3.1256926142924198E-2</v>
      </c>
      <c r="AB58" s="4">
        <v>2.9456116190551199E-5</v>
      </c>
      <c r="AC58" s="6">
        <v>17554.453889016499</v>
      </c>
      <c r="AD58" s="6">
        <v>-125.692345063977</v>
      </c>
      <c r="AE58" s="6">
        <v>0.39362054142913999</v>
      </c>
      <c r="AF58" s="6">
        <v>-4.1079636190540202E-4</v>
      </c>
      <c r="AG58" s="6">
        <v>2.30640101199999</v>
      </c>
      <c r="AH58" s="6">
        <v>-3.7612753199999698E-3</v>
      </c>
      <c r="AI58" s="6">
        <v>995.176197</v>
      </c>
      <c r="AJ58" s="6">
        <v>3.9734999999999798E-2</v>
      </c>
      <c r="AL58" s="6">
        <v>-7.3107128370890097E-3</v>
      </c>
      <c r="AM58" s="6">
        <v>2.5528079661440501</v>
      </c>
      <c r="AN58" s="6">
        <v>1.58291033403489</v>
      </c>
    </row>
    <row r="59" spans="1:40" x14ac:dyDescent="0.45">
      <c r="A59">
        <v>5.6000000000000001E-2</v>
      </c>
      <c r="B59" s="1">
        <f t="shared" si="12"/>
        <v>203.24002248282429</v>
      </c>
      <c r="C59">
        <v>1200</v>
      </c>
      <c r="D59" s="2">
        <f t="shared" si="9"/>
        <v>0.96515169494877573</v>
      </c>
      <c r="E59" s="1">
        <v>97.6</v>
      </c>
      <c r="F59" s="2">
        <v>5.52</v>
      </c>
      <c r="G59">
        <v>315</v>
      </c>
      <c r="H59">
        <v>295</v>
      </c>
      <c r="I59" s="2">
        <f t="shared" si="11"/>
        <v>16.153379159641762</v>
      </c>
      <c r="J59" s="2">
        <v>311.15220847121532</v>
      </c>
      <c r="K59" s="2">
        <f t="shared" si="10"/>
        <v>311.15337915964176</v>
      </c>
      <c r="L59" s="2">
        <v>312.80120875707411</v>
      </c>
      <c r="M59" s="2">
        <f t="shared" si="6"/>
        <v>312.80120875706444</v>
      </c>
      <c r="N59" s="2">
        <f t="shared" si="7"/>
        <v>2.1987912429258927</v>
      </c>
      <c r="O59" s="8">
        <v>514.51742986467002</v>
      </c>
      <c r="P59" s="1">
        <f>O59/(Abmessung!B$17*Q59)</f>
        <v>73.0611196944661</v>
      </c>
      <c r="Q59" s="2">
        <f t="shared" si="8"/>
        <v>9.1093600767032203</v>
      </c>
      <c r="R59" s="1">
        <f t="shared" si="13"/>
        <v>4178.5736945708777</v>
      </c>
      <c r="S59" s="1">
        <f t="shared" si="14"/>
        <v>991.9306125693679</v>
      </c>
      <c r="T59" s="1">
        <f t="shared" si="15"/>
        <v>1007.2189260018018</v>
      </c>
      <c r="U59" s="7">
        <f t="shared" si="16"/>
        <v>1.1664483410568605</v>
      </c>
      <c r="Y59" s="4">
        <v>-144.24372570197801</v>
      </c>
      <c r="Z59" s="5">
        <v>10.528700058400901</v>
      </c>
      <c r="AA59" s="4">
        <v>-3.1256926142924198E-2</v>
      </c>
      <c r="AB59" s="4">
        <v>2.9456116190551199E-5</v>
      </c>
      <c r="AC59" s="6">
        <v>17554.453889016499</v>
      </c>
      <c r="AD59" s="6">
        <v>-125.692345063977</v>
      </c>
      <c r="AE59" s="6">
        <v>0.39362054142913999</v>
      </c>
      <c r="AF59" s="6">
        <v>-4.1079636190540202E-4</v>
      </c>
      <c r="AG59" s="6">
        <v>2.30640101199999</v>
      </c>
      <c r="AH59" s="6">
        <v>-3.7612753199999698E-3</v>
      </c>
      <c r="AI59" s="6">
        <v>995.176197</v>
      </c>
      <c r="AJ59" s="6">
        <v>3.9734999999999798E-2</v>
      </c>
      <c r="AL59" s="6">
        <v>-7.3107128370890097E-3</v>
      </c>
      <c r="AM59" s="6">
        <v>2.5528079661440501</v>
      </c>
      <c r="AN59" s="6">
        <v>1.58291033403489</v>
      </c>
    </row>
    <row r="60" spans="1:40" x14ac:dyDescent="0.45">
      <c r="A60">
        <v>6.2E-2</v>
      </c>
      <c r="B60" s="1">
        <f t="shared" si="12"/>
        <v>225.02456579087939</v>
      </c>
      <c r="C60">
        <v>1200</v>
      </c>
      <c r="D60" s="2">
        <f t="shared" si="9"/>
        <v>0.96515169494877573</v>
      </c>
      <c r="E60" s="1">
        <v>97.6</v>
      </c>
      <c r="F60" s="2">
        <v>5.52</v>
      </c>
      <c r="G60">
        <v>315</v>
      </c>
      <c r="H60">
        <v>295</v>
      </c>
      <c r="I60" s="2">
        <f t="shared" si="11"/>
        <v>16.220568468512209</v>
      </c>
      <c r="J60" s="2">
        <v>311.21940995356942</v>
      </c>
      <c r="K60" s="2">
        <f t="shared" si="10"/>
        <v>311.22056846851223</v>
      </c>
      <c r="L60" s="2">
        <v>313.00594659087056</v>
      </c>
      <c r="M60" s="2">
        <f t="shared" si="6"/>
        <v>313.00594659086522</v>
      </c>
      <c r="N60" s="2">
        <f t="shared" si="7"/>
        <v>1.9940534091294353</v>
      </c>
      <c r="O60" s="8">
        <v>516.60225000360003</v>
      </c>
      <c r="P60" s="1">
        <f>O60/(Abmessung!B$17*Q60)</f>
        <v>73.319687515921032</v>
      </c>
      <c r="Q60" s="2">
        <f t="shared" si="8"/>
        <v>9.1140160577617237</v>
      </c>
      <c r="R60" s="1">
        <f t="shared" si="13"/>
        <v>4178.5713044226814</v>
      </c>
      <c r="S60" s="1">
        <f t="shared" si="14"/>
        <v>991.89170398144438</v>
      </c>
      <c r="T60" s="1">
        <f t="shared" si="15"/>
        <v>1007.2202611272526</v>
      </c>
      <c r="U60" s="7">
        <f t="shared" si="16"/>
        <v>1.1663219594183376</v>
      </c>
      <c r="Y60" s="4">
        <v>-144.24372570197801</v>
      </c>
      <c r="Z60" s="5">
        <v>10.528700058400901</v>
      </c>
      <c r="AA60" s="4">
        <v>-3.1256926142924198E-2</v>
      </c>
      <c r="AB60" s="4">
        <v>2.9456116190551199E-5</v>
      </c>
      <c r="AC60" s="6">
        <v>17554.453889016499</v>
      </c>
      <c r="AD60" s="6">
        <v>-125.692345063977</v>
      </c>
      <c r="AE60" s="6">
        <v>0.39362054142913999</v>
      </c>
      <c r="AF60" s="6">
        <v>-4.1079636190540202E-4</v>
      </c>
      <c r="AG60" s="6">
        <v>2.30640101199999</v>
      </c>
      <c r="AH60" s="6">
        <v>-3.7612753199999698E-3</v>
      </c>
      <c r="AI60" s="6">
        <v>995.176197</v>
      </c>
      <c r="AJ60" s="6">
        <v>3.9734999999999798E-2</v>
      </c>
      <c r="AL60" s="6">
        <v>-7.3107128370890097E-3</v>
      </c>
      <c r="AM60" s="6">
        <v>2.5528079661440501</v>
      </c>
      <c r="AN60" s="6">
        <v>1.58291033403489</v>
      </c>
    </row>
    <row r="61" spans="1:40" x14ac:dyDescent="0.45">
      <c r="A61">
        <v>6.8000000000000005E-2</v>
      </c>
      <c r="B61" s="1">
        <f t="shared" si="12"/>
        <v>246.80922869073595</v>
      </c>
      <c r="C61">
        <v>1200</v>
      </c>
      <c r="D61" s="2">
        <f t="shared" si="9"/>
        <v>0.96515169494877573</v>
      </c>
      <c r="E61" s="1">
        <v>97.6</v>
      </c>
      <c r="F61" s="2">
        <v>5.52</v>
      </c>
      <c r="G61">
        <v>315</v>
      </c>
      <c r="H61">
        <v>295</v>
      </c>
      <c r="I61" s="2">
        <f t="shared" si="11"/>
        <v>16.270268991838446</v>
      </c>
      <c r="J61" s="2">
        <v>311.26912592254564</v>
      </c>
      <c r="K61" s="2">
        <f t="shared" si="10"/>
        <v>311.27026899183846</v>
      </c>
      <c r="L61" s="2">
        <v>313.17646536743484</v>
      </c>
      <c r="M61" s="2">
        <f t="shared" si="6"/>
        <v>313.17646536743177</v>
      </c>
      <c r="N61" s="2">
        <f t="shared" si="7"/>
        <v>1.8235346325651562</v>
      </c>
      <c r="O61" s="8">
        <v>518.14410965865</v>
      </c>
      <c r="P61" s="1">
        <f>O61/(Abmessung!B$17*Q61)</f>
        <v>73.468864126337166</v>
      </c>
      <c r="Q61" s="2">
        <f t="shared" si="8"/>
        <v>9.1226568971709661</v>
      </c>
      <c r="R61" s="1">
        <f t="shared" si="13"/>
        <v>4178.5695661716327</v>
      </c>
      <c r="S61" s="1">
        <f t="shared" si="14"/>
        <v>991.85918329960987</v>
      </c>
      <c r="T61" s="1">
        <f t="shared" si="15"/>
        <v>1007.2212488592661</v>
      </c>
      <c r="U61" s="7">
        <f t="shared" si="16"/>
        <v>1.1662284616947776</v>
      </c>
      <c r="Y61" s="4">
        <v>-144.24372570197801</v>
      </c>
      <c r="Z61" s="5">
        <v>10.528700058400901</v>
      </c>
      <c r="AA61" s="4">
        <v>-3.1256926142924198E-2</v>
      </c>
      <c r="AB61" s="4">
        <v>2.9456116190551199E-5</v>
      </c>
      <c r="AC61" s="6">
        <v>17554.453889016499</v>
      </c>
      <c r="AD61" s="6">
        <v>-125.692345063977</v>
      </c>
      <c r="AE61" s="6">
        <v>0.39362054142913999</v>
      </c>
      <c r="AF61" s="6">
        <v>-4.1079636190540202E-4</v>
      </c>
      <c r="AG61" s="6">
        <v>2.30640101199999</v>
      </c>
      <c r="AH61" s="6">
        <v>-3.7612753199999698E-3</v>
      </c>
      <c r="AI61" s="6">
        <v>995.176197</v>
      </c>
      <c r="AJ61" s="6">
        <v>3.9734999999999798E-2</v>
      </c>
      <c r="AL61" s="6">
        <v>-7.3107128370890097E-3</v>
      </c>
      <c r="AM61" s="6">
        <v>2.5528079661440501</v>
      </c>
      <c r="AN61" s="6">
        <v>1.58291033403489</v>
      </c>
    </row>
    <row r="62" spans="1:40" x14ac:dyDescent="0.45">
      <c r="A62">
        <v>7.3999999999999996E-2</v>
      </c>
      <c r="B62" s="1">
        <f t="shared" si="12"/>
        <v>268.59397884427682</v>
      </c>
      <c r="C62">
        <v>1200</v>
      </c>
      <c r="D62" s="2">
        <f t="shared" si="9"/>
        <v>0.96515169494877573</v>
      </c>
      <c r="E62" s="1">
        <v>97.6</v>
      </c>
      <c r="F62" s="2">
        <v>5.52</v>
      </c>
      <c r="G62">
        <v>315</v>
      </c>
      <c r="H62">
        <v>295</v>
      </c>
      <c r="I62" s="2">
        <f t="shared" si="11"/>
        <v>16.307469087322666</v>
      </c>
      <c r="J62" s="2">
        <v>311.30634318571481</v>
      </c>
      <c r="K62" s="2">
        <f t="shared" si="10"/>
        <v>311.30746908732266</v>
      </c>
      <c r="L62" s="2">
        <v>313.32058732040639</v>
      </c>
      <c r="M62" s="2">
        <f t="shared" si="6"/>
        <v>313.32058732040457</v>
      </c>
      <c r="N62" s="2">
        <f t="shared" si="7"/>
        <v>1.6794126795936108</v>
      </c>
      <c r="O62" s="8">
        <v>519.29799973484</v>
      </c>
      <c r="P62" s="1">
        <f>O62/(Abmessung!B$17*Q62)</f>
        <v>73.542716426295001</v>
      </c>
      <c r="Q62" s="2">
        <f t="shared" si="8"/>
        <v>9.133791296526228</v>
      </c>
      <c r="R62" s="1">
        <f t="shared" si="13"/>
        <v>4178.5682710503934</v>
      </c>
      <c r="S62" s="1">
        <f t="shared" si="14"/>
        <v>991.83161568357855</v>
      </c>
      <c r="T62" s="1">
        <f t="shared" si="15"/>
        <v>1007.2219882732421</v>
      </c>
      <c r="U62" s="7">
        <f t="shared" si="16"/>
        <v>1.1661584695080593</v>
      </c>
      <c r="Y62" s="4">
        <v>-144.24372570197801</v>
      </c>
      <c r="Z62" s="5">
        <v>10.528700058400901</v>
      </c>
      <c r="AA62" s="4">
        <v>-3.1256926142924198E-2</v>
      </c>
      <c r="AB62" s="4">
        <v>2.9456116190551199E-5</v>
      </c>
      <c r="AC62" s="6">
        <v>17554.453889016499</v>
      </c>
      <c r="AD62" s="6">
        <v>-125.692345063977</v>
      </c>
      <c r="AE62" s="6">
        <v>0.39362054142913999</v>
      </c>
      <c r="AF62" s="6">
        <v>-4.1079636190540202E-4</v>
      </c>
      <c r="AG62" s="6">
        <v>2.30640101199999</v>
      </c>
      <c r="AH62" s="6">
        <v>-3.7612753199999698E-3</v>
      </c>
      <c r="AI62" s="6">
        <v>995.176197</v>
      </c>
      <c r="AJ62" s="6">
        <v>3.9734999999999798E-2</v>
      </c>
      <c r="AL62" s="6">
        <v>-7.3107128370890097E-3</v>
      </c>
      <c r="AM62" s="6">
        <v>2.5528079661440501</v>
      </c>
      <c r="AN62" s="6">
        <v>1.58291033403489</v>
      </c>
    </row>
    <row r="63" spans="1:40" x14ac:dyDescent="0.45">
      <c r="A63">
        <v>8.0000000000000002E-3</v>
      </c>
      <c r="B63" s="1">
        <f t="shared" si="12"/>
        <v>28.985703977905196</v>
      </c>
      <c r="C63">
        <v>1500</v>
      </c>
      <c r="D63" s="2">
        <f t="shared" si="9"/>
        <v>1.113484434951149</v>
      </c>
      <c r="E63" s="1">
        <v>112.6</v>
      </c>
      <c r="F63" s="2">
        <v>8.69</v>
      </c>
      <c r="G63">
        <v>315</v>
      </c>
      <c r="H63">
        <v>295</v>
      </c>
      <c r="I63" s="2">
        <f t="shared" si="11"/>
        <v>10.772128549978696</v>
      </c>
      <c r="J63" s="2">
        <v>305.77186014016337</v>
      </c>
      <c r="K63" s="2">
        <f t="shared" si="10"/>
        <v>305.77212854997867</v>
      </c>
      <c r="L63" s="2">
        <v>303.05898438149609</v>
      </c>
      <c r="M63" s="2">
        <f t="shared" si="6"/>
        <v>303.05898420436949</v>
      </c>
      <c r="N63" s="2">
        <f t="shared" si="7"/>
        <v>11.941015618503911</v>
      </c>
      <c r="O63" s="8">
        <v>399.23793538249703</v>
      </c>
      <c r="P63" s="1">
        <f>O63/(Abmessung!B$17*Q63)</f>
        <v>59.837938033587335</v>
      </c>
      <c r="Q63" s="2">
        <f t="shared" si="8"/>
        <v>8.6303673693352518</v>
      </c>
      <c r="R63" s="1">
        <f t="shared" si="13"/>
        <v>4179.2710751687737</v>
      </c>
      <c r="S63" s="1">
        <f t="shared" si="14"/>
        <v>993.59325624636369</v>
      </c>
      <c r="T63" s="1">
        <f t="shared" si="15"/>
        <v>1007.1120319313346</v>
      </c>
      <c r="U63" s="7">
        <f t="shared" si="16"/>
        <v>1.176566826752155</v>
      </c>
      <c r="Y63" s="4">
        <v>-144.24372570197801</v>
      </c>
      <c r="Z63" s="5">
        <v>10.528700058400901</v>
      </c>
      <c r="AA63" s="4">
        <v>-3.1256926142924198E-2</v>
      </c>
      <c r="AB63" s="4">
        <v>2.9456116190551199E-5</v>
      </c>
      <c r="AC63" s="6">
        <v>17554.453889016499</v>
      </c>
      <c r="AD63" s="6">
        <v>-125.692345063977</v>
      </c>
      <c r="AE63" s="6">
        <v>0.39362054142913999</v>
      </c>
      <c r="AF63" s="6">
        <v>-4.1079636190540202E-4</v>
      </c>
      <c r="AG63" s="6">
        <v>2.30640101199999</v>
      </c>
      <c r="AH63" s="6">
        <v>-3.7612753199999698E-3</v>
      </c>
      <c r="AI63" s="6">
        <v>995.176197</v>
      </c>
      <c r="AJ63" s="6">
        <v>3.9734999999999798E-2</v>
      </c>
      <c r="AL63" s="6">
        <v>-7.3107128370890097E-3</v>
      </c>
      <c r="AM63" s="6">
        <v>2.5528079661440501</v>
      </c>
      <c r="AN63" s="6">
        <v>1.58291033403489</v>
      </c>
    </row>
    <row r="64" spans="1:40" x14ac:dyDescent="0.45">
      <c r="A64">
        <v>1.4E-2</v>
      </c>
      <c r="B64" s="1">
        <f t="shared" si="12"/>
        <v>50.754034247807965</v>
      </c>
      <c r="C64">
        <v>1500</v>
      </c>
      <c r="D64" s="2">
        <f t="shared" si="9"/>
        <v>1.113484434951149</v>
      </c>
      <c r="E64" s="1">
        <v>112.6</v>
      </c>
      <c r="F64" s="2">
        <v>8.69</v>
      </c>
      <c r="G64">
        <v>315</v>
      </c>
      <c r="H64">
        <v>295</v>
      </c>
      <c r="I64" s="2">
        <f t="shared" si="11"/>
        <v>13.222511703870595</v>
      </c>
      <c r="J64" s="2">
        <v>308.22198165113122</v>
      </c>
      <c r="K64" s="2">
        <f t="shared" si="10"/>
        <v>308.22251170387062</v>
      </c>
      <c r="L64" s="2">
        <v>306.65596593755453</v>
      </c>
      <c r="M64" s="2">
        <f t="shared" si="6"/>
        <v>306.65596591669305</v>
      </c>
      <c r="N64" s="2">
        <f t="shared" si="7"/>
        <v>8.3440340624454734</v>
      </c>
      <c r="O64" s="8">
        <v>488.158726027873</v>
      </c>
      <c r="P64" s="1">
        <f>O64/(Abmessung!B$17*Q64)</f>
        <v>70.178513665550611</v>
      </c>
      <c r="Q64" s="2">
        <f t="shared" si="8"/>
        <v>8.9976892995773206</v>
      </c>
      <c r="R64" s="1">
        <f t="shared" si="13"/>
        <v>4178.8516300910178</v>
      </c>
      <c r="S64" s="1">
        <f t="shared" si="14"/>
        <v>993.02451020781155</v>
      </c>
      <c r="T64" s="1">
        <f t="shared" si="15"/>
        <v>1007.1607097204537</v>
      </c>
      <c r="U64" s="7">
        <f t="shared" si="16"/>
        <v>1.1719590359670526</v>
      </c>
      <c r="Y64" s="4">
        <v>-144.24372570197801</v>
      </c>
      <c r="Z64" s="5">
        <v>10.528700058400901</v>
      </c>
      <c r="AA64" s="4">
        <v>-3.1256926142924198E-2</v>
      </c>
      <c r="AB64" s="4">
        <v>2.9456116190551199E-5</v>
      </c>
      <c r="AC64" s="6">
        <v>17554.453889016499</v>
      </c>
      <c r="AD64" s="6">
        <v>-125.692345063977</v>
      </c>
      <c r="AE64" s="6">
        <v>0.39362054142913999</v>
      </c>
      <c r="AF64" s="6">
        <v>-4.1079636190540202E-4</v>
      </c>
      <c r="AG64" s="6">
        <v>2.30640101199999</v>
      </c>
      <c r="AH64" s="6">
        <v>-3.7612753199999698E-3</v>
      </c>
      <c r="AI64" s="6">
        <v>995.176197</v>
      </c>
      <c r="AJ64" s="6">
        <v>3.9734999999999798E-2</v>
      </c>
      <c r="AL64" s="6">
        <v>-7.3107128370890097E-3</v>
      </c>
      <c r="AM64" s="6">
        <v>2.5528079661440501</v>
      </c>
      <c r="AN64" s="6">
        <v>1.58291033403489</v>
      </c>
    </row>
    <row r="65" spans="1:40" x14ac:dyDescent="0.45">
      <c r="A65">
        <v>0.02</v>
      </c>
      <c r="B65" s="1">
        <f t="shared" si="12"/>
        <v>72.529832471737109</v>
      </c>
      <c r="C65">
        <v>1500</v>
      </c>
      <c r="D65" s="2">
        <f t="shared" si="9"/>
        <v>1.113484434951149</v>
      </c>
      <c r="E65" s="1">
        <v>112.6</v>
      </c>
      <c r="F65" s="2">
        <v>8.69</v>
      </c>
      <c r="G65">
        <v>315</v>
      </c>
      <c r="H65">
        <v>295</v>
      </c>
      <c r="I65" s="2">
        <f t="shared" si="11"/>
        <v>14.52446268867687</v>
      </c>
      <c r="J65" s="2">
        <v>309.52374635194229</v>
      </c>
      <c r="K65" s="2">
        <f t="shared" si="10"/>
        <v>309.52446268867686</v>
      </c>
      <c r="L65" s="2">
        <v>308.59708719338619</v>
      </c>
      <c r="M65" s="2">
        <f t="shared" si="6"/>
        <v>308.59708718906347</v>
      </c>
      <c r="N65" s="2">
        <f t="shared" si="7"/>
        <v>6.4029128066138128</v>
      </c>
      <c r="O65" s="8">
        <v>535.11874175279695</v>
      </c>
      <c r="P65" s="1">
        <f>O65/(Abmessung!B$17*Q65)</f>
        <v>77.516653639097811</v>
      </c>
      <c r="Q65" s="2">
        <f t="shared" si="8"/>
        <v>8.9295432898817122</v>
      </c>
      <c r="R65" s="1">
        <f t="shared" si="13"/>
        <v>4178.7133259005568</v>
      </c>
      <c r="S65" s="1">
        <f t="shared" si="14"/>
        <v>992.69497179738323</v>
      </c>
      <c r="T65" s="1">
        <f t="shared" si="15"/>
        <v>1007.1865725306471</v>
      </c>
      <c r="U65" s="7">
        <f t="shared" si="16"/>
        <v>1.1695108882462488</v>
      </c>
      <c r="Y65" s="4">
        <v>-144.24372570197801</v>
      </c>
      <c r="Z65" s="5">
        <v>10.528700058400901</v>
      </c>
      <c r="AA65" s="4">
        <v>-3.1256926142924198E-2</v>
      </c>
      <c r="AB65" s="4">
        <v>2.9456116190551199E-5</v>
      </c>
      <c r="AC65" s="6">
        <v>17554.453889016499</v>
      </c>
      <c r="AD65" s="6">
        <v>-125.692345063977</v>
      </c>
      <c r="AE65" s="6">
        <v>0.39362054142913999</v>
      </c>
      <c r="AF65" s="6">
        <v>-4.1079636190540202E-4</v>
      </c>
      <c r="AG65" s="6">
        <v>2.30640101199999</v>
      </c>
      <c r="AH65" s="6">
        <v>-3.7612753199999698E-3</v>
      </c>
      <c r="AI65" s="6">
        <v>995.176197</v>
      </c>
      <c r="AJ65" s="6">
        <v>3.9734999999999798E-2</v>
      </c>
      <c r="AL65" s="6">
        <v>-7.3107128370890097E-3</v>
      </c>
      <c r="AM65" s="6">
        <v>2.5528079661440501</v>
      </c>
      <c r="AN65" s="6">
        <v>1.58291033403489</v>
      </c>
    </row>
    <row r="66" spans="1:40" x14ac:dyDescent="0.45">
      <c r="A66">
        <v>2.5999999999999999E-2</v>
      </c>
      <c r="B66" s="1">
        <f t="shared" ref="B66:B97" si="17">A66/S66*3600*1000</f>
        <v>94.3090896462801</v>
      </c>
      <c r="C66">
        <v>1500</v>
      </c>
      <c r="D66" s="2">
        <f t="shared" si="9"/>
        <v>1.113484434951149</v>
      </c>
      <c r="E66" s="1">
        <v>112.6</v>
      </c>
      <c r="F66" s="2">
        <v>8.69</v>
      </c>
      <c r="G66">
        <v>315</v>
      </c>
      <c r="H66">
        <v>295</v>
      </c>
      <c r="I66" s="2">
        <f t="shared" si="11"/>
        <v>15.321250663432023</v>
      </c>
      <c r="J66" s="2">
        <v>310.320408347073</v>
      </c>
      <c r="K66" s="2">
        <f t="shared" si="10"/>
        <v>310.32125066343201</v>
      </c>
      <c r="L66" s="2">
        <v>309.81098695114622</v>
      </c>
      <c r="M66" s="2">
        <f t="shared" si="6"/>
        <v>309.81098694990175</v>
      </c>
      <c r="N66" s="2">
        <f t="shared" si="7"/>
        <v>5.1890130488537807</v>
      </c>
      <c r="O66" s="8">
        <v>563.76019432971304</v>
      </c>
      <c r="P66" s="1">
        <f>O66/(Abmessung!B$17*Q66)</f>
        <v>82.929957898920392</v>
      </c>
      <c r="Q66" s="2">
        <f t="shared" si="8"/>
        <v>8.7934047707293423</v>
      </c>
      <c r="R66" s="1">
        <f t="shared" si="13"/>
        <v>4178.6528937108942</v>
      </c>
      <c r="S66" s="1">
        <f t="shared" si="14"/>
        <v>992.48121629696936</v>
      </c>
      <c r="T66" s="1">
        <f t="shared" si="15"/>
        <v>1007.2024002128354</v>
      </c>
      <c r="U66" s="7">
        <f t="shared" si="16"/>
        <v>1.1680126556959154</v>
      </c>
      <c r="Y66" s="4">
        <v>-144.24372570197801</v>
      </c>
      <c r="Z66" s="5">
        <v>10.528700058400901</v>
      </c>
      <c r="AA66" s="4">
        <v>-3.1256926142924198E-2</v>
      </c>
      <c r="AB66" s="4">
        <v>2.9456116190551199E-5</v>
      </c>
      <c r="AC66" s="6">
        <v>17554.453889016499</v>
      </c>
      <c r="AD66" s="6">
        <v>-125.692345063977</v>
      </c>
      <c r="AE66" s="6">
        <v>0.39362054142913999</v>
      </c>
      <c r="AF66" s="6">
        <v>-4.1079636190540202E-4</v>
      </c>
      <c r="AG66" s="6">
        <v>2.30640101199999</v>
      </c>
      <c r="AH66" s="6">
        <v>-3.7612753199999698E-3</v>
      </c>
      <c r="AI66" s="6">
        <v>995.176197</v>
      </c>
      <c r="AJ66" s="6">
        <v>3.9734999999999798E-2</v>
      </c>
      <c r="AL66" s="6">
        <v>-7.3107128370890097E-3</v>
      </c>
      <c r="AM66" s="6">
        <v>2.5528079661440501</v>
      </c>
      <c r="AN66" s="6">
        <v>1.58291033403489</v>
      </c>
    </row>
    <row r="67" spans="1:40" x14ac:dyDescent="0.45">
      <c r="A67">
        <v>3.2000000000000001E-2</v>
      </c>
      <c r="B67" s="1">
        <f t="shared" si="17"/>
        <v>116.09023555181614</v>
      </c>
      <c r="C67">
        <v>1500</v>
      </c>
      <c r="D67" s="2">
        <f t="shared" si="9"/>
        <v>1.113484434951149</v>
      </c>
      <c r="E67" s="1">
        <v>112.6</v>
      </c>
      <c r="F67" s="2">
        <v>8.69</v>
      </c>
      <c r="G67">
        <v>315</v>
      </c>
      <c r="H67">
        <v>295</v>
      </c>
      <c r="I67" s="2">
        <f t="shared" si="11"/>
        <v>15.84906624776321</v>
      </c>
      <c r="J67" s="2">
        <v>310.84814176514817</v>
      </c>
      <c r="K67" s="2">
        <f t="shared" si="10"/>
        <v>310.84906624776323</v>
      </c>
      <c r="L67" s="2">
        <v>310.64231154919702</v>
      </c>
      <c r="M67" s="2">
        <f t="shared" si="6"/>
        <v>310.64231154875472</v>
      </c>
      <c r="N67" s="2">
        <f t="shared" si="7"/>
        <v>4.3576884508029821</v>
      </c>
      <c r="O67" s="8">
        <v>582.69220646599695</v>
      </c>
      <c r="P67" s="1">
        <f>O67/(Abmessung!B$17*Q67)</f>
        <v>87.007835021298177</v>
      </c>
      <c r="Q67" s="2">
        <f t="shared" si="8"/>
        <v>8.6627333887595537</v>
      </c>
      <c r="R67" s="1">
        <f t="shared" ref="R67:R98" si="18">((AC67 + AD67*G67 +AE67*G67^2 +  AF67*G67^3)+(AC67 + AD67*L67 + AE67*L67^2 +  AF67*L67^3))/2</f>
        <v>4178.6216834429151</v>
      </c>
      <c r="S67" s="1">
        <f t="shared" ref="S67:S98" si="19">((Y67 + Z67*G67 + AA67*G67^2 +  AB67*G67^3)+(Y67 + Z67*L67 + AA67*L67^2 +  AB67*L67^3))/2</f>
        <v>992.33152084165772</v>
      </c>
      <c r="T67" s="1">
        <f t="shared" ref="T67:T98" si="20">((AI67 + AJ67*H67)+(AI67 + AJ67*J67))/2</f>
        <v>1007.212884956519</v>
      </c>
      <c r="U67" s="7">
        <f t="shared" ref="U67:U98" si="21">((AG67 + AH67*H67)+(AG67 + AH67*J67))/2</f>
        <v>1.1670201803554425</v>
      </c>
      <c r="Y67" s="4">
        <v>-144.24372570197801</v>
      </c>
      <c r="Z67" s="5">
        <v>10.528700058400901</v>
      </c>
      <c r="AA67" s="4">
        <v>-3.1256926142924198E-2</v>
      </c>
      <c r="AB67" s="4">
        <v>2.9456116190551199E-5</v>
      </c>
      <c r="AC67" s="6">
        <v>17554.453889016499</v>
      </c>
      <c r="AD67" s="6">
        <v>-125.692345063977</v>
      </c>
      <c r="AE67" s="6">
        <v>0.39362054142913999</v>
      </c>
      <c r="AF67" s="6">
        <v>-4.1079636190540202E-4</v>
      </c>
      <c r="AG67" s="6">
        <v>2.30640101199999</v>
      </c>
      <c r="AH67" s="6">
        <v>-3.7612753199999698E-3</v>
      </c>
      <c r="AI67" s="6">
        <v>995.176197</v>
      </c>
      <c r="AJ67" s="6">
        <v>3.9734999999999798E-2</v>
      </c>
      <c r="AL67" s="6">
        <v>-7.3107128370890097E-3</v>
      </c>
      <c r="AM67" s="6">
        <v>2.5528079661440501</v>
      </c>
      <c r="AN67" s="6">
        <v>1.58291033403489</v>
      </c>
    </row>
    <row r="68" spans="1:40" x14ac:dyDescent="0.45">
      <c r="A68">
        <v>3.7999999999999999E-2</v>
      </c>
      <c r="B68" s="1">
        <f t="shared" si="17"/>
        <v>137.87252009117486</v>
      </c>
      <c r="C68">
        <v>1500</v>
      </c>
      <c r="D68" s="2">
        <f t="shared" si="9"/>
        <v>1.113484434951149</v>
      </c>
      <c r="E68" s="1">
        <v>112.6</v>
      </c>
      <c r="F68" s="2">
        <v>8.69</v>
      </c>
      <c r="G68">
        <v>315</v>
      </c>
      <c r="H68">
        <v>295</v>
      </c>
      <c r="I68" s="2">
        <f t="shared" si="11"/>
        <v>16.217371353415672</v>
      </c>
      <c r="J68" s="2">
        <v>311.21639548724818</v>
      </c>
      <c r="K68" s="2">
        <f t="shared" si="10"/>
        <v>311.21737135341567</v>
      </c>
      <c r="L68" s="2">
        <v>311.24727654728224</v>
      </c>
      <c r="M68" s="2">
        <f t="shared" ref="M68:M110" si="22">G68-O68/(R68*A68)</f>
        <v>311.24727654710017</v>
      </c>
      <c r="N68" s="2">
        <f t="shared" ref="N68:N110" si="23">G68-L68</f>
        <v>3.7527234527177598</v>
      </c>
      <c r="O68" s="8">
        <v>595.88347582912695</v>
      </c>
      <c r="P68" s="1">
        <f>O68/(Abmessung!B$17*Q68)</f>
        <v>90.12036646961657</v>
      </c>
      <c r="Q68" s="2">
        <f t="shared" si="8"/>
        <v>8.5528822831309501</v>
      </c>
      <c r="R68" s="1">
        <f t="shared" si="18"/>
        <v>4178.6036987749176</v>
      </c>
      <c r="S68" s="1">
        <f t="shared" si="19"/>
        <v>992.22092922893103</v>
      </c>
      <c r="T68" s="1">
        <f t="shared" si="20"/>
        <v>1007.2202012373428</v>
      </c>
      <c r="U68" s="7">
        <f t="shared" si="21"/>
        <v>1.1663276285372262</v>
      </c>
      <c r="Y68" s="4">
        <v>-144.24372570197801</v>
      </c>
      <c r="Z68" s="5">
        <v>10.528700058400901</v>
      </c>
      <c r="AA68" s="4">
        <v>-3.1256926142924198E-2</v>
      </c>
      <c r="AB68" s="4">
        <v>2.9456116190551199E-5</v>
      </c>
      <c r="AC68" s="6">
        <v>17554.453889016499</v>
      </c>
      <c r="AD68" s="6">
        <v>-125.692345063977</v>
      </c>
      <c r="AE68" s="6">
        <v>0.39362054142913999</v>
      </c>
      <c r="AF68" s="6">
        <v>-4.1079636190540202E-4</v>
      </c>
      <c r="AG68" s="6">
        <v>2.30640101199999</v>
      </c>
      <c r="AH68" s="6">
        <v>-3.7612753199999698E-3</v>
      </c>
      <c r="AI68" s="6">
        <v>995.176197</v>
      </c>
      <c r="AJ68" s="6">
        <v>3.9734999999999798E-2</v>
      </c>
      <c r="AL68" s="6">
        <v>-7.3107128370890097E-3</v>
      </c>
      <c r="AM68" s="6">
        <v>2.5528079661440501</v>
      </c>
      <c r="AN68" s="6">
        <v>1.58291033403489</v>
      </c>
    </row>
    <row r="69" spans="1:40" x14ac:dyDescent="0.45">
      <c r="A69">
        <v>4.3999999999999997E-2</v>
      </c>
      <c r="B69" s="1">
        <f t="shared" si="17"/>
        <v>159.65553829932952</v>
      </c>
      <c r="C69">
        <v>1500</v>
      </c>
      <c r="D69" s="2">
        <f t="shared" si="9"/>
        <v>1.113484434951149</v>
      </c>
      <c r="E69" s="1">
        <v>112.6</v>
      </c>
      <c r="F69" s="2">
        <v>8.69</v>
      </c>
      <c r="G69">
        <v>315</v>
      </c>
      <c r="H69">
        <v>295</v>
      </c>
      <c r="I69" s="2">
        <f t="shared" si="11"/>
        <v>16.484209800848692</v>
      </c>
      <c r="J69" s="2">
        <v>311.48320388023831</v>
      </c>
      <c r="K69" s="2">
        <f t="shared" si="10"/>
        <v>311.4842098008487</v>
      </c>
      <c r="L69" s="2">
        <v>311.70707588153789</v>
      </c>
      <c r="M69" s="2">
        <f t="shared" si="22"/>
        <v>311.70707588145439</v>
      </c>
      <c r="N69" s="2">
        <f t="shared" si="23"/>
        <v>3.2929241184621105</v>
      </c>
      <c r="O69" s="8">
        <v>605.43067347174303</v>
      </c>
      <c r="P69" s="1">
        <f>O69/(Abmessung!B$17*Q69)</f>
        <v>92.518920281500542</v>
      </c>
      <c r="Q69" s="2">
        <f t="shared" si="8"/>
        <v>8.4646297378891386</v>
      </c>
      <c r="R69" s="1">
        <f t="shared" si="18"/>
        <v>4178.5925026192044</v>
      </c>
      <c r="S69" s="1">
        <f t="shared" si="19"/>
        <v>992.13595524023981</v>
      </c>
      <c r="T69" s="1">
        <f t="shared" si="20"/>
        <v>1007.2255020530906</v>
      </c>
      <c r="U69" s="7">
        <f t="shared" si="21"/>
        <v>1.1658258586253649</v>
      </c>
      <c r="Y69" s="4">
        <v>-144.24372570197801</v>
      </c>
      <c r="Z69" s="5">
        <v>10.528700058400901</v>
      </c>
      <c r="AA69" s="4">
        <v>-3.1256926142924198E-2</v>
      </c>
      <c r="AB69" s="4">
        <v>2.9456116190551199E-5</v>
      </c>
      <c r="AC69" s="6">
        <v>17554.453889016499</v>
      </c>
      <c r="AD69" s="6">
        <v>-125.692345063977</v>
      </c>
      <c r="AE69" s="6">
        <v>0.39362054142913999</v>
      </c>
      <c r="AF69" s="6">
        <v>-4.1079636190540202E-4</v>
      </c>
      <c r="AG69" s="6">
        <v>2.30640101199999</v>
      </c>
      <c r="AH69" s="6">
        <v>-3.7612753199999698E-3</v>
      </c>
      <c r="AI69" s="6">
        <v>995.176197</v>
      </c>
      <c r="AJ69" s="6">
        <v>3.9734999999999798E-2</v>
      </c>
      <c r="AL69" s="6">
        <v>-7.3107128370890097E-3</v>
      </c>
      <c r="AM69" s="6">
        <v>2.5528079661440501</v>
      </c>
      <c r="AN69" s="6">
        <v>1.58291033403489</v>
      </c>
    </row>
    <row r="70" spans="1:40" x14ac:dyDescent="0.45">
      <c r="A70">
        <v>0.05</v>
      </c>
      <c r="B70" s="1">
        <f t="shared" si="17"/>
        <v>181.43905304126727</v>
      </c>
      <c r="C70">
        <v>1500</v>
      </c>
      <c r="D70" s="2">
        <f t="shared" si="9"/>
        <v>1.113484434951149</v>
      </c>
      <c r="E70" s="1">
        <v>112.6</v>
      </c>
      <c r="F70" s="2">
        <v>8.69</v>
      </c>
      <c r="G70">
        <v>315</v>
      </c>
      <c r="H70">
        <v>295</v>
      </c>
      <c r="I70" s="2">
        <f t="shared" si="11"/>
        <v>16.683133607874428</v>
      </c>
      <c r="J70" s="2">
        <v>311.68211237178434</v>
      </c>
      <c r="K70" s="2">
        <f t="shared" si="10"/>
        <v>311.68313360787442</v>
      </c>
      <c r="L70" s="2">
        <v>312.068182127971</v>
      </c>
      <c r="M70" s="2">
        <f t="shared" si="22"/>
        <v>312.06818212792939</v>
      </c>
      <c r="N70" s="2">
        <f t="shared" si="23"/>
        <v>2.9318178720290007</v>
      </c>
      <c r="O70" s="8">
        <v>612.54252676626004</v>
      </c>
      <c r="P70" s="1">
        <f>O70/(Abmessung!B$17*Q70)</f>
        <v>94.38054307198243</v>
      </c>
      <c r="Q70" s="2">
        <f t="shared" si="8"/>
        <v>8.3951386886622199</v>
      </c>
      <c r="R70" s="1">
        <f t="shared" si="18"/>
        <v>4178.5851201844516</v>
      </c>
      <c r="S70" s="1">
        <f t="shared" si="19"/>
        <v>992.06866979767597</v>
      </c>
      <c r="T70" s="1">
        <f t="shared" si="20"/>
        <v>1007.2294538675465</v>
      </c>
      <c r="U70" s="7">
        <f t="shared" si="21"/>
        <v>1.1654517838252696</v>
      </c>
      <c r="Y70" s="4">
        <v>-144.24372570197801</v>
      </c>
      <c r="Z70" s="5">
        <v>10.528700058400901</v>
      </c>
      <c r="AA70" s="4">
        <v>-3.1256926142924198E-2</v>
      </c>
      <c r="AB70" s="4">
        <v>2.9456116190551199E-5</v>
      </c>
      <c r="AC70" s="6">
        <v>17554.453889016499</v>
      </c>
      <c r="AD70" s="6">
        <v>-125.692345063977</v>
      </c>
      <c r="AE70" s="6">
        <v>0.39362054142913999</v>
      </c>
      <c r="AF70" s="6">
        <v>-4.1079636190540202E-4</v>
      </c>
      <c r="AG70" s="6">
        <v>2.30640101199999</v>
      </c>
      <c r="AH70" s="6">
        <v>-3.7612753199999698E-3</v>
      </c>
      <c r="AI70" s="6">
        <v>995.176197</v>
      </c>
      <c r="AJ70" s="6">
        <v>3.9734999999999798E-2</v>
      </c>
      <c r="AL70" s="6">
        <v>-7.3107128370890097E-3</v>
      </c>
      <c r="AM70" s="6">
        <v>2.5528079661440501</v>
      </c>
      <c r="AN70" s="6">
        <v>1.58291033403489</v>
      </c>
    </row>
    <row r="71" spans="1:40" x14ac:dyDescent="0.45">
      <c r="A71">
        <v>5.6000000000000001E-2</v>
      </c>
      <c r="B71" s="1">
        <f t="shared" si="17"/>
        <v>203.22291669852743</v>
      </c>
      <c r="C71">
        <v>1500</v>
      </c>
      <c r="D71" s="2">
        <f t="shared" si="9"/>
        <v>1.113484434951149</v>
      </c>
      <c r="E71" s="1">
        <v>112.6</v>
      </c>
      <c r="F71" s="2">
        <v>8.69</v>
      </c>
      <c r="G71">
        <v>315</v>
      </c>
      <c r="H71">
        <v>295</v>
      </c>
      <c r="I71" s="2">
        <f t="shared" si="11"/>
        <v>16.834820057261538</v>
      </c>
      <c r="J71" s="2">
        <v>311.83379367341701</v>
      </c>
      <c r="K71" s="2">
        <f t="shared" si="10"/>
        <v>311.83482005726154</v>
      </c>
      <c r="L71" s="2">
        <v>312.35914027809793</v>
      </c>
      <c r="M71" s="2">
        <f t="shared" si="22"/>
        <v>312.35914027807576</v>
      </c>
      <c r="N71" s="2">
        <f t="shared" si="23"/>
        <v>2.6408597219020749</v>
      </c>
      <c r="O71" s="8">
        <v>617.96244717101297</v>
      </c>
      <c r="P71" s="1">
        <f>O71/(Abmessung!B$17*Q71)</f>
        <v>95.833569994068725</v>
      </c>
      <c r="Q71" s="2">
        <f t="shared" si="8"/>
        <v>8.3410076394149151</v>
      </c>
      <c r="R71" s="1">
        <f t="shared" si="18"/>
        <v>4178.5800312944257</v>
      </c>
      <c r="S71" s="1">
        <f t="shared" si="19"/>
        <v>992.01410586516204</v>
      </c>
      <c r="T71" s="1">
        <f t="shared" si="20"/>
        <v>1007.2324673958066</v>
      </c>
      <c r="U71" s="7">
        <f t="shared" si="21"/>
        <v>1.1651665262571014</v>
      </c>
      <c r="Y71" s="4">
        <v>-144.24372570197801</v>
      </c>
      <c r="Z71" s="5">
        <v>10.528700058400901</v>
      </c>
      <c r="AA71" s="4">
        <v>-3.1256926142924198E-2</v>
      </c>
      <c r="AB71" s="4">
        <v>2.9456116190551199E-5</v>
      </c>
      <c r="AC71" s="6">
        <v>17554.453889016499</v>
      </c>
      <c r="AD71" s="6">
        <v>-125.692345063977</v>
      </c>
      <c r="AE71" s="6">
        <v>0.39362054142913999</v>
      </c>
      <c r="AF71" s="6">
        <v>-4.1079636190540202E-4</v>
      </c>
      <c r="AG71" s="6">
        <v>2.30640101199999</v>
      </c>
      <c r="AH71" s="6">
        <v>-3.7612753199999698E-3</v>
      </c>
      <c r="AI71" s="6">
        <v>995.176197</v>
      </c>
      <c r="AJ71" s="6">
        <v>3.9734999999999798E-2</v>
      </c>
      <c r="AL71" s="6">
        <v>-7.3107128370890097E-3</v>
      </c>
      <c r="AM71" s="6">
        <v>2.5528079661440501</v>
      </c>
      <c r="AN71" s="6">
        <v>1.58291033403489</v>
      </c>
    </row>
    <row r="72" spans="1:40" x14ac:dyDescent="0.45">
      <c r="A72">
        <v>6.2E-2</v>
      </c>
      <c r="B72" s="1">
        <f t="shared" si="17"/>
        <v>225.00703287300749</v>
      </c>
      <c r="C72">
        <v>1500</v>
      </c>
      <c r="D72" s="2">
        <f t="shared" si="9"/>
        <v>1.113484434951149</v>
      </c>
      <c r="E72" s="1">
        <v>112.6</v>
      </c>
      <c r="F72" s="2">
        <v>8.69</v>
      </c>
      <c r="G72">
        <v>315</v>
      </c>
      <c r="H72">
        <v>295</v>
      </c>
      <c r="I72" s="2">
        <f t="shared" si="11"/>
        <v>16.952660195298829</v>
      </c>
      <c r="J72" s="2">
        <v>311.95163563927122</v>
      </c>
      <c r="K72" s="2">
        <f t="shared" si="10"/>
        <v>311.95266019529885</v>
      </c>
      <c r="L72" s="2">
        <v>312.59846000432265</v>
      </c>
      <c r="M72" s="2">
        <f t="shared" si="22"/>
        <v>312.5984600043102</v>
      </c>
      <c r="N72" s="2">
        <f t="shared" si="23"/>
        <v>2.4015399956773535</v>
      </c>
      <c r="O72" s="8">
        <v>622.17113726276</v>
      </c>
      <c r="P72" s="1">
        <f>O72/(Abmessung!B$17*Q72)</f>
        <v>96.973063990177252</v>
      </c>
      <c r="Q72" s="2">
        <f t="shared" si="8"/>
        <v>8.299135276090059</v>
      </c>
      <c r="R72" s="1">
        <f t="shared" si="18"/>
        <v>4178.576397211008</v>
      </c>
      <c r="S72" s="1">
        <f t="shared" si="19"/>
        <v>991.96899381350727</v>
      </c>
      <c r="T72" s="1">
        <f t="shared" si="20"/>
        <v>1007.2348086210632</v>
      </c>
      <c r="U72" s="7">
        <f t="shared" si="21"/>
        <v>1.1649449082181875</v>
      </c>
      <c r="Y72" s="4">
        <v>-144.24372570197801</v>
      </c>
      <c r="Z72" s="5">
        <v>10.528700058400901</v>
      </c>
      <c r="AA72" s="4">
        <v>-3.1256926142924198E-2</v>
      </c>
      <c r="AB72" s="4">
        <v>2.9456116190551199E-5</v>
      </c>
      <c r="AC72" s="6">
        <v>17554.453889016499</v>
      </c>
      <c r="AD72" s="6">
        <v>-125.692345063977</v>
      </c>
      <c r="AE72" s="6">
        <v>0.39362054142913999</v>
      </c>
      <c r="AF72" s="6">
        <v>-4.1079636190540202E-4</v>
      </c>
      <c r="AG72" s="6">
        <v>2.30640101199999</v>
      </c>
      <c r="AH72" s="6">
        <v>-3.7612753199999698E-3</v>
      </c>
      <c r="AI72" s="6">
        <v>995.176197</v>
      </c>
      <c r="AJ72" s="6">
        <v>3.9734999999999798E-2</v>
      </c>
      <c r="AL72" s="6">
        <v>-7.3107128370890097E-3</v>
      </c>
      <c r="AM72" s="6">
        <v>2.5528079661440501</v>
      </c>
      <c r="AN72" s="6">
        <v>1.58291033403489</v>
      </c>
    </row>
    <row r="73" spans="1:40" x14ac:dyDescent="0.45">
      <c r="A73">
        <v>6.8000000000000005E-2</v>
      </c>
      <c r="B73" s="1">
        <f t="shared" si="17"/>
        <v>246.79133636676002</v>
      </c>
      <c r="C73">
        <v>1500</v>
      </c>
      <c r="D73" s="2">
        <f t="shared" si="9"/>
        <v>1.113484434951149</v>
      </c>
      <c r="E73" s="1">
        <v>112.6</v>
      </c>
      <c r="F73" s="2">
        <v>8.69</v>
      </c>
      <c r="G73">
        <v>315</v>
      </c>
      <c r="H73">
        <v>295</v>
      </c>
      <c r="I73" s="2">
        <f t="shared" si="11"/>
        <v>17.045639311821809</v>
      </c>
      <c r="J73" s="2">
        <v>312.04462133812711</v>
      </c>
      <c r="K73" s="2">
        <f t="shared" si="10"/>
        <v>312.04563931182179</v>
      </c>
      <c r="L73" s="2">
        <v>312.798676273696</v>
      </c>
      <c r="M73" s="2">
        <f t="shared" si="22"/>
        <v>312.79867627368867</v>
      </c>
      <c r="N73" s="2">
        <f t="shared" si="23"/>
        <v>2.2013237263039969</v>
      </c>
      <c r="O73" s="8">
        <v>625.49075702953996</v>
      </c>
      <c r="P73" s="1">
        <f>O73/(Abmessung!B$17*Q73)</f>
        <v>97.869948455380424</v>
      </c>
      <c r="Q73" s="2">
        <f t="shared" ref="Q73:Q110" si="24">((G73-J73)-(L73-H73))/LN((G73-J73)/(L73-H73))</f>
        <v>8.2669562306698836</v>
      </c>
      <c r="R73" s="1">
        <f t="shared" si="18"/>
        <v>4178.5737262469265</v>
      </c>
      <c r="S73" s="1">
        <f t="shared" si="19"/>
        <v>991.93109289784525</v>
      </c>
      <c r="T73" s="1">
        <f t="shared" si="20"/>
        <v>1007.2366560144352</v>
      </c>
      <c r="U73" s="7">
        <f t="shared" si="21"/>
        <v>1.1647700358110777</v>
      </c>
      <c r="Y73" s="4">
        <v>-144.24372570197801</v>
      </c>
      <c r="Z73" s="5">
        <v>10.528700058400901</v>
      </c>
      <c r="AA73" s="4">
        <v>-3.1256926142924198E-2</v>
      </c>
      <c r="AB73" s="4">
        <v>2.9456116190551199E-5</v>
      </c>
      <c r="AC73" s="6">
        <v>17554.453889016499</v>
      </c>
      <c r="AD73" s="6">
        <v>-125.692345063977</v>
      </c>
      <c r="AE73" s="6">
        <v>0.39362054142913999</v>
      </c>
      <c r="AF73" s="6">
        <v>-4.1079636190540202E-4</v>
      </c>
      <c r="AG73" s="6">
        <v>2.30640101199999</v>
      </c>
      <c r="AH73" s="6">
        <v>-3.7612753199999698E-3</v>
      </c>
      <c r="AI73" s="6">
        <v>995.176197</v>
      </c>
      <c r="AJ73" s="6">
        <v>3.9734999999999798E-2</v>
      </c>
      <c r="AL73" s="6">
        <v>-7.3107128370890097E-3</v>
      </c>
      <c r="AM73" s="6">
        <v>2.5528079661440501</v>
      </c>
      <c r="AN73" s="6">
        <v>1.58291033403489</v>
      </c>
    </row>
    <row r="74" spans="1:40" x14ac:dyDescent="0.45">
      <c r="A74">
        <v>7.3999999999999996E-2</v>
      </c>
      <c r="B74" s="1">
        <f t="shared" si="17"/>
        <v>268.57578189790735</v>
      </c>
      <c r="C74">
        <v>1500</v>
      </c>
      <c r="D74" s="2">
        <f t="shared" si="9"/>
        <v>1.113484434951149</v>
      </c>
      <c r="E74" s="1">
        <v>112.6</v>
      </c>
      <c r="F74" s="2">
        <v>8.69</v>
      </c>
      <c r="G74">
        <v>315</v>
      </c>
      <c r="H74">
        <v>295</v>
      </c>
      <c r="I74" s="2">
        <f t="shared" si="11"/>
        <v>17.119946079143272</v>
      </c>
      <c r="J74" s="2">
        <v>312.11893791232859</v>
      </c>
      <c r="K74" s="2">
        <f t="shared" si="10"/>
        <v>312.11994607914329</v>
      </c>
      <c r="L74" s="2">
        <v>312.96858368395152</v>
      </c>
      <c r="M74" s="2">
        <f t="shared" si="22"/>
        <v>312.96858368394703</v>
      </c>
      <c r="N74" s="2">
        <f t="shared" si="23"/>
        <v>2.0314163160484782</v>
      </c>
      <c r="O74" s="8">
        <v>628.14298831445706</v>
      </c>
      <c r="P74" s="1">
        <f>O74/(Abmessung!B$17*Q74)</f>
        <v>98.577170871205325</v>
      </c>
      <c r="Q74" s="2">
        <f t="shared" si="24"/>
        <v>8.2424489842894975</v>
      </c>
      <c r="R74" s="1">
        <f t="shared" si="18"/>
        <v>4178.5717156684059</v>
      </c>
      <c r="S74" s="1">
        <f t="shared" si="19"/>
        <v>991.89881573635535</v>
      </c>
      <c r="T74" s="1">
        <f t="shared" si="20"/>
        <v>1007.2381324989731</v>
      </c>
      <c r="U74" s="7">
        <f t="shared" si="21"/>
        <v>1.1646302732628722</v>
      </c>
      <c r="Y74" s="4">
        <v>-144.24372570197801</v>
      </c>
      <c r="Z74" s="5">
        <v>10.528700058400901</v>
      </c>
      <c r="AA74" s="4">
        <v>-3.1256926142924198E-2</v>
      </c>
      <c r="AB74" s="4">
        <v>2.9456116190551199E-5</v>
      </c>
      <c r="AC74" s="6">
        <v>17554.453889016499</v>
      </c>
      <c r="AD74" s="6">
        <v>-125.692345063977</v>
      </c>
      <c r="AE74" s="6">
        <v>0.39362054142913999</v>
      </c>
      <c r="AF74" s="6">
        <v>-4.1079636190540202E-4</v>
      </c>
      <c r="AG74" s="6">
        <v>2.30640101199999</v>
      </c>
      <c r="AH74" s="6">
        <v>-3.7612753199999698E-3</v>
      </c>
      <c r="AI74" s="6">
        <v>995.176197</v>
      </c>
      <c r="AJ74" s="6">
        <v>3.9734999999999798E-2</v>
      </c>
      <c r="AL74" s="6">
        <v>-7.3107128370890097E-3</v>
      </c>
      <c r="AM74" s="6">
        <v>2.5528079661440501</v>
      </c>
      <c r="AN74" s="6">
        <v>1.58291033403489</v>
      </c>
    </row>
    <row r="75" spans="1:40" x14ac:dyDescent="0.45">
      <c r="A75">
        <v>8.0000000000000002E-3</v>
      </c>
      <c r="B75" s="1">
        <f t="shared" si="17"/>
        <v>28.978078555910244</v>
      </c>
      <c r="C75">
        <v>2000</v>
      </c>
      <c r="D75" s="2">
        <f t="shared" si="9"/>
        <v>1.6079269016257269</v>
      </c>
      <c r="E75" s="1">
        <v>162.6</v>
      </c>
      <c r="F75" s="2">
        <v>10.84</v>
      </c>
      <c r="G75">
        <v>315</v>
      </c>
      <c r="H75">
        <v>295</v>
      </c>
      <c r="I75" s="2">
        <f t="shared" si="11"/>
        <v>8.5474124426956273</v>
      </c>
      <c r="J75" s="2">
        <v>303.54744460912855</v>
      </c>
      <c r="K75" s="2">
        <f t="shared" si="10"/>
        <v>303.54741244269565</v>
      </c>
      <c r="L75" s="2">
        <v>301.27072702198757</v>
      </c>
      <c r="M75" s="2">
        <f t="shared" si="22"/>
        <v>301.27072713294285</v>
      </c>
      <c r="N75" s="2">
        <f t="shared" si="23"/>
        <v>13.729272978012432</v>
      </c>
      <c r="O75" s="8">
        <v>459.05998258211201</v>
      </c>
      <c r="P75" s="1">
        <f>O75/(Abmessung!B$17*Q75)</f>
        <v>69.022107764826458</v>
      </c>
      <c r="Q75" s="2">
        <f t="shared" si="24"/>
        <v>8.6031069094721975</v>
      </c>
      <c r="R75" s="1">
        <f t="shared" si="18"/>
        <v>4179.5729736314843</v>
      </c>
      <c r="S75" s="1">
        <f t="shared" si="19"/>
        <v>993.85471484706432</v>
      </c>
      <c r="T75" s="1">
        <f t="shared" si="20"/>
        <v>1007.0678383557718</v>
      </c>
      <c r="U75" s="7">
        <f t="shared" si="21"/>
        <v>1.1807501463713079</v>
      </c>
      <c r="Y75" s="4">
        <v>-144.24372570197801</v>
      </c>
      <c r="Z75" s="5">
        <v>10.528700058400901</v>
      </c>
      <c r="AA75" s="4">
        <v>-3.1256926142924198E-2</v>
      </c>
      <c r="AB75" s="4">
        <v>2.9456116190551199E-5</v>
      </c>
      <c r="AC75" s="6">
        <v>17554.453889016499</v>
      </c>
      <c r="AD75" s="6">
        <v>-125.692345063977</v>
      </c>
      <c r="AE75" s="6">
        <v>0.39362054142913999</v>
      </c>
      <c r="AF75" s="6">
        <v>-4.1079636190540202E-4</v>
      </c>
      <c r="AG75" s="6">
        <v>2.30640101199999</v>
      </c>
      <c r="AH75" s="6">
        <v>-3.7612753199999698E-3</v>
      </c>
      <c r="AI75" s="6">
        <v>995.176197</v>
      </c>
      <c r="AJ75" s="6">
        <v>3.9734999999999798E-2</v>
      </c>
      <c r="AL75" s="6">
        <v>-7.3107128370890097E-3</v>
      </c>
      <c r="AM75" s="6">
        <v>2.5528079661440501</v>
      </c>
      <c r="AN75" s="6">
        <v>1.58291033403489</v>
      </c>
    </row>
    <row r="76" spans="1:40" x14ac:dyDescent="0.45">
      <c r="A76">
        <v>1.4E-2</v>
      </c>
      <c r="B76" s="1">
        <f t="shared" si="17"/>
        <v>50.738618367318587</v>
      </c>
      <c r="C76">
        <v>2000</v>
      </c>
      <c r="D76" s="2">
        <f t="shared" si="9"/>
        <v>1.6079269016257269</v>
      </c>
      <c r="E76" s="1">
        <v>162.6</v>
      </c>
      <c r="F76" s="2">
        <v>10.84</v>
      </c>
      <c r="G76">
        <v>315</v>
      </c>
      <c r="H76">
        <v>295</v>
      </c>
      <c r="I76" s="2">
        <f t="shared" si="11"/>
        <v>11.166201339619734</v>
      </c>
      <c r="J76" s="2">
        <v>306.16618018030977</v>
      </c>
      <c r="K76" s="2">
        <f t="shared" si="10"/>
        <v>306.16620133961976</v>
      </c>
      <c r="L76" s="2">
        <v>304.79194794399734</v>
      </c>
      <c r="M76" s="2">
        <f t="shared" si="22"/>
        <v>304.79194793893276</v>
      </c>
      <c r="N76" s="2">
        <f t="shared" si="23"/>
        <v>10.208052056002657</v>
      </c>
      <c r="O76" s="8">
        <v>597.23801197257603</v>
      </c>
      <c r="P76" s="1">
        <f>O76/(Abmessung!B$17*Q76)</f>
        <v>83.027290960935019</v>
      </c>
      <c r="Q76" s="2">
        <f t="shared" si="24"/>
        <v>9.3046635657347707</v>
      </c>
      <c r="R76" s="1">
        <f t="shared" si="18"/>
        <v>4179.0400110460469</v>
      </c>
      <c r="S76" s="1">
        <f t="shared" si="19"/>
        <v>993.32622018070765</v>
      </c>
      <c r="T76" s="1">
        <f t="shared" si="20"/>
        <v>1007.1198660847323</v>
      </c>
      <c r="U76" s="7">
        <f t="shared" si="21"/>
        <v>1.1758252536345628</v>
      </c>
      <c r="Y76" s="4">
        <v>-144.24372570197801</v>
      </c>
      <c r="Z76" s="5">
        <v>10.528700058400901</v>
      </c>
      <c r="AA76" s="4">
        <v>-3.1256926142924198E-2</v>
      </c>
      <c r="AB76" s="4">
        <v>2.9456116190551199E-5</v>
      </c>
      <c r="AC76" s="6">
        <v>17554.453889016499</v>
      </c>
      <c r="AD76" s="6">
        <v>-125.692345063977</v>
      </c>
      <c r="AE76" s="6">
        <v>0.39362054142913999</v>
      </c>
      <c r="AF76" s="6">
        <v>-4.1079636190540202E-4</v>
      </c>
      <c r="AG76" s="6">
        <v>2.30640101199999</v>
      </c>
      <c r="AH76" s="6">
        <v>-3.7612753199999698E-3</v>
      </c>
      <c r="AI76" s="6">
        <v>995.176197</v>
      </c>
      <c r="AJ76" s="6">
        <v>3.9734999999999798E-2</v>
      </c>
      <c r="AL76" s="6">
        <v>-7.3107128370890097E-3</v>
      </c>
      <c r="AM76" s="6">
        <v>2.5528079661440501</v>
      </c>
      <c r="AN76" s="6">
        <v>1.58291033403489</v>
      </c>
    </row>
    <row r="77" spans="1:40" x14ac:dyDescent="0.45">
      <c r="A77">
        <v>0.02</v>
      </c>
      <c r="B77" s="1">
        <f t="shared" si="17"/>
        <v>72.508665773184745</v>
      </c>
      <c r="C77">
        <v>2000</v>
      </c>
      <c r="D77" s="2">
        <f t="shared" si="9"/>
        <v>1.6079269016257269</v>
      </c>
      <c r="E77" s="1">
        <v>162.6</v>
      </c>
      <c r="F77" s="2">
        <v>10.84</v>
      </c>
      <c r="G77">
        <v>315</v>
      </c>
      <c r="H77">
        <v>295</v>
      </c>
      <c r="I77" s="2">
        <f t="shared" si="11"/>
        <v>12.695357119910074</v>
      </c>
      <c r="J77" s="2">
        <v>307.69525953489682</v>
      </c>
      <c r="K77" s="2">
        <f t="shared" si="10"/>
        <v>307.69535711991006</v>
      </c>
      <c r="L77" s="2">
        <v>306.89502432415964</v>
      </c>
      <c r="M77" s="2">
        <f t="shared" si="22"/>
        <v>306.89502432031458</v>
      </c>
      <c r="N77" s="2">
        <f t="shared" si="23"/>
        <v>8.1049756758403646</v>
      </c>
      <c r="O77" s="8">
        <v>677.38656734304004</v>
      </c>
      <c r="P77" s="1">
        <f>O77/(Abmessung!B$17*Q77)</f>
        <v>93.074748663029396</v>
      </c>
      <c r="Q77" s="2">
        <f t="shared" si="24"/>
        <v>9.414100050606228</v>
      </c>
      <c r="R77" s="1">
        <f t="shared" si="18"/>
        <v>4178.8315851512225</v>
      </c>
      <c r="S77" s="1">
        <f t="shared" si="19"/>
        <v>992.98475888694588</v>
      </c>
      <c r="T77" s="1">
        <f t="shared" si="20"/>
        <v>1007.1502450688095</v>
      </c>
      <c r="U77" s="7">
        <f t="shared" si="21"/>
        <v>1.1729496094151981</v>
      </c>
      <c r="Y77" s="4">
        <v>-144.24372570197801</v>
      </c>
      <c r="Z77" s="5">
        <v>10.528700058400901</v>
      </c>
      <c r="AA77" s="4">
        <v>-3.1256926142924198E-2</v>
      </c>
      <c r="AB77" s="4">
        <v>2.9456116190551199E-5</v>
      </c>
      <c r="AC77" s="6">
        <v>17554.453889016499</v>
      </c>
      <c r="AD77" s="6">
        <v>-125.692345063977</v>
      </c>
      <c r="AE77" s="6">
        <v>0.39362054142913999</v>
      </c>
      <c r="AF77" s="6">
        <v>-4.1079636190540202E-4</v>
      </c>
      <c r="AG77" s="6">
        <v>2.30640101199999</v>
      </c>
      <c r="AH77" s="6">
        <v>-3.7612753199999698E-3</v>
      </c>
      <c r="AI77" s="6">
        <v>995.176197</v>
      </c>
      <c r="AJ77" s="6">
        <v>3.9734999999999798E-2</v>
      </c>
      <c r="AL77" s="6">
        <v>-7.3107128370890097E-3</v>
      </c>
      <c r="AM77" s="6">
        <v>2.5528079661440501</v>
      </c>
      <c r="AN77" s="6">
        <v>1.58291033403489</v>
      </c>
    </row>
    <row r="78" spans="1:40" x14ac:dyDescent="0.45">
      <c r="A78">
        <v>2.5999999999999999E-2</v>
      </c>
      <c r="B78" s="1">
        <f t="shared" si="17"/>
        <v>94.283347295463983</v>
      </c>
      <c r="C78">
        <v>2000</v>
      </c>
      <c r="D78" s="2">
        <f t="shared" si="9"/>
        <v>1.6079269016257269</v>
      </c>
      <c r="E78" s="1">
        <v>162.6</v>
      </c>
      <c r="F78" s="2">
        <v>10.84</v>
      </c>
      <c r="G78">
        <v>315</v>
      </c>
      <c r="H78">
        <v>295</v>
      </c>
      <c r="I78" s="2">
        <f t="shared" si="11"/>
        <v>13.733775515575294</v>
      </c>
      <c r="J78" s="2">
        <v>308.73358488673102</v>
      </c>
      <c r="K78" s="2">
        <f t="shared" si="10"/>
        <v>308.7337755155753</v>
      </c>
      <c r="L78" s="2">
        <v>308.26637532241057</v>
      </c>
      <c r="M78" s="2">
        <f t="shared" si="22"/>
        <v>308.26637532048329</v>
      </c>
      <c r="N78" s="2">
        <f t="shared" si="23"/>
        <v>6.7336246775894324</v>
      </c>
      <c r="O78" s="8">
        <v>731.58852799289605</v>
      </c>
      <c r="P78" s="1">
        <f>O78/(Abmessung!B$17*Q78)</f>
        <v>101.39651375536135</v>
      </c>
      <c r="Q78" s="2">
        <f t="shared" si="24"/>
        <v>9.3329290633586979</v>
      </c>
      <c r="R78" s="1">
        <f t="shared" si="18"/>
        <v>4178.7330964574294</v>
      </c>
      <c r="S78" s="1">
        <f t="shared" si="19"/>
        <v>992.75219521722624</v>
      </c>
      <c r="T78" s="1">
        <f t="shared" si="20"/>
        <v>1007.1708739977371</v>
      </c>
      <c r="U78" s="7">
        <f t="shared" si="21"/>
        <v>1.1709968956552059</v>
      </c>
      <c r="Y78" s="4">
        <v>-144.24372570197801</v>
      </c>
      <c r="Z78" s="5">
        <v>10.528700058400901</v>
      </c>
      <c r="AA78" s="4">
        <v>-3.1256926142924198E-2</v>
      </c>
      <c r="AB78" s="4">
        <v>2.9456116190551199E-5</v>
      </c>
      <c r="AC78" s="6">
        <v>17554.453889016499</v>
      </c>
      <c r="AD78" s="6">
        <v>-125.692345063977</v>
      </c>
      <c r="AE78" s="6">
        <v>0.39362054142913999</v>
      </c>
      <c r="AF78" s="6">
        <v>-4.1079636190540202E-4</v>
      </c>
      <c r="AG78" s="6">
        <v>2.30640101199999</v>
      </c>
      <c r="AH78" s="6">
        <v>-3.7612753199999698E-3</v>
      </c>
      <c r="AI78" s="6">
        <v>995.176197</v>
      </c>
      <c r="AJ78" s="6">
        <v>3.9734999999999798E-2</v>
      </c>
      <c r="AL78" s="6">
        <v>-7.3107128370890097E-3</v>
      </c>
      <c r="AM78" s="6">
        <v>2.5528079661440501</v>
      </c>
      <c r="AN78" s="6">
        <v>1.58291033403489</v>
      </c>
    </row>
    <row r="79" spans="1:40" x14ac:dyDescent="0.45">
      <c r="A79">
        <v>3.2000000000000001E-2</v>
      </c>
      <c r="B79" s="1">
        <f t="shared" si="17"/>
        <v>116.06070653531268</v>
      </c>
      <c r="C79">
        <v>2000</v>
      </c>
      <c r="D79" s="2">
        <f t="shared" ref="D79:D110" si="25">E79/(0.02809*3600)</f>
        <v>1.6079269016257269</v>
      </c>
      <c r="E79" s="1">
        <v>162.6</v>
      </c>
      <c r="F79" s="2">
        <v>10.84</v>
      </c>
      <c r="G79">
        <v>315</v>
      </c>
      <c r="H79">
        <v>295</v>
      </c>
      <c r="I79" s="2">
        <f t="shared" si="11"/>
        <v>14.498018961739144</v>
      </c>
      <c r="J79" s="2">
        <v>309.49772726646006</v>
      </c>
      <c r="K79" s="2">
        <f t="shared" si="10"/>
        <v>309.49801896173915</v>
      </c>
      <c r="L79" s="2">
        <v>309.23140812927375</v>
      </c>
      <c r="M79" s="2">
        <f t="shared" si="22"/>
        <v>309.23140812828342</v>
      </c>
      <c r="N79" s="2">
        <f t="shared" si="23"/>
        <v>5.7685918707262545</v>
      </c>
      <c r="O79" s="8">
        <v>771.36308012499205</v>
      </c>
      <c r="P79" s="1">
        <f>O79/(Abmessung!B$17*Q79)</f>
        <v>108.62203601949305</v>
      </c>
      <c r="Q79" s="2">
        <f t="shared" si="24"/>
        <v>9.1857582340793797</v>
      </c>
      <c r="R79" s="1">
        <f t="shared" si="18"/>
        <v>4178.6794403142667</v>
      </c>
      <c r="S79" s="1">
        <f t="shared" si="19"/>
        <v>992.58399710800654</v>
      </c>
      <c r="T79" s="1">
        <f t="shared" si="20"/>
        <v>1007.1860555964663</v>
      </c>
      <c r="U79" s="7">
        <f t="shared" si="21"/>
        <v>1.1695598207182853</v>
      </c>
      <c r="Y79" s="4">
        <v>-144.24372570197801</v>
      </c>
      <c r="Z79" s="5">
        <v>10.528700058400901</v>
      </c>
      <c r="AA79" s="4">
        <v>-3.1256926142924198E-2</v>
      </c>
      <c r="AB79" s="4">
        <v>2.9456116190551199E-5</v>
      </c>
      <c r="AC79" s="6">
        <v>17554.453889016499</v>
      </c>
      <c r="AD79" s="6">
        <v>-125.692345063977</v>
      </c>
      <c r="AE79" s="6">
        <v>0.39362054142913999</v>
      </c>
      <c r="AF79" s="6">
        <v>-4.1079636190540202E-4</v>
      </c>
      <c r="AG79" s="6">
        <v>2.30640101199999</v>
      </c>
      <c r="AH79" s="6">
        <v>-3.7612753199999698E-3</v>
      </c>
      <c r="AI79" s="6">
        <v>995.176197</v>
      </c>
      <c r="AJ79" s="6">
        <v>3.9734999999999798E-2</v>
      </c>
      <c r="AL79" s="6">
        <v>-7.3107128370890097E-3</v>
      </c>
      <c r="AM79" s="6">
        <v>2.5528079661440501</v>
      </c>
      <c r="AN79" s="6">
        <v>1.58291033403489</v>
      </c>
    </row>
    <row r="80" spans="1:40" x14ac:dyDescent="0.45">
      <c r="A80">
        <v>3.7999999999999999E-2</v>
      </c>
      <c r="B80" s="1">
        <f t="shared" si="17"/>
        <v>137.83977902092303</v>
      </c>
      <c r="C80">
        <v>2000</v>
      </c>
      <c r="D80" s="2">
        <f t="shared" si="25"/>
        <v>1.6079269016257269</v>
      </c>
      <c r="E80" s="1">
        <v>162.6</v>
      </c>
      <c r="F80" s="2">
        <v>10.84</v>
      </c>
      <c r="G80">
        <v>315</v>
      </c>
      <c r="H80">
        <v>295</v>
      </c>
      <c r="I80" s="2">
        <f t="shared" si="11"/>
        <v>15.089850438342253</v>
      </c>
      <c r="J80" s="2">
        <v>310.08945565151265</v>
      </c>
      <c r="K80" s="2">
        <f t="shared" si="10"/>
        <v>310.08985043834224</v>
      </c>
      <c r="L80" s="2">
        <v>309.94864995682281</v>
      </c>
      <c r="M80" s="2">
        <f t="shared" si="22"/>
        <v>309.94864995628393</v>
      </c>
      <c r="N80" s="2">
        <f t="shared" si="23"/>
        <v>5.0513500431771945</v>
      </c>
      <c r="O80" s="8">
        <v>802.09676546937601</v>
      </c>
      <c r="P80" s="1">
        <f>O80/(Abmessung!B$17*Q80)</f>
        <v>115.06319329085264</v>
      </c>
      <c r="Q80" s="2">
        <f t="shared" si="24"/>
        <v>9.0170492929397366</v>
      </c>
      <c r="R80" s="1">
        <f t="shared" si="18"/>
        <v>4178.6471804450457</v>
      </c>
      <c r="S80" s="1">
        <f t="shared" si="19"/>
        <v>992.45661137656634</v>
      </c>
      <c r="T80" s="1">
        <f t="shared" si="20"/>
        <v>1007.1978117601564</v>
      </c>
      <c r="U80" s="7">
        <f t="shared" si="21"/>
        <v>1.1684469940328646</v>
      </c>
      <c r="Y80" s="4">
        <v>-144.24372570197801</v>
      </c>
      <c r="Z80" s="5">
        <v>10.528700058400901</v>
      </c>
      <c r="AA80" s="4">
        <v>-3.1256926142924198E-2</v>
      </c>
      <c r="AB80" s="4">
        <v>2.9456116190551199E-5</v>
      </c>
      <c r="AC80" s="6">
        <v>17554.453889016499</v>
      </c>
      <c r="AD80" s="6">
        <v>-125.692345063977</v>
      </c>
      <c r="AE80" s="6">
        <v>0.39362054142913999</v>
      </c>
      <c r="AF80" s="6">
        <v>-4.1079636190540202E-4</v>
      </c>
      <c r="AG80" s="6">
        <v>2.30640101199999</v>
      </c>
      <c r="AH80" s="6">
        <v>-3.7612753199999698E-3</v>
      </c>
      <c r="AI80" s="6">
        <v>995.176197</v>
      </c>
      <c r="AJ80" s="6">
        <v>3.9734999999999798E-2</v>
      </c>
      <c r="AL80" s="6">
        <v>-7.3107128370890097E-3</v>
      </c>
      <c r="AM80" s="6">
        <v>2.5528079661440501</v>
      </c>
      <c r="AN80" s="6">
        <v>1.58291033403489</v>
      </c>
    </row>
    <row r="81" spans="1:40" x14ac:dyDescent="0.45">
      <c r="A81">
        <v>4.3999999999999997E-2</v>
      </c>
      <c r="B81" s="1">
        <f t="shared" si="17"/>
        <v>159.62002529205358</v>
      </c>
      <c r="C81">
        <v>2000</v>
      </c>
      <c r="D81" s="2">
        <f t="shared" si="25"/>
        <v>1.6079269016257269</v>
      </c>
      <c r="E81" s="1">
        <v>162.6</v>
      </c>
      <c r="F81" s="2">
        <v>10.84</v>
      </c>
      <c r="G81">
        <v>315</v>
      </c>
      <c r="H81">
        <v>295</v>
      </c>
      <c r="I81" s="2">
        <f t="shared" si="11"/>
        <v>15.564720370167899</v>
      </c>
      <c r="J81" s="2">
        <v>310.56422400783282</v>
      </c>
      <c r="K81" s="2">
        <f t="shared" si="10"/>
        <v>310.56472037016789</v>
      </c>
      <c r="L81" s="2">
        <v>310.50355783682329</v>
      </c>
      <c r="M81" s="2">
        <f t="shared" si="22"/>
        <v>310.50355783651344</v>
      </c>
      <c r="N81" s="2">
        <f t="shared" si="23"/>
        <v>4.4964421631767095</v>
      </c>
      <c r="O81" s="8">
        <v>826.71387606275198</v>
      </c>
      <c r="P81" s="1">
        <f>O81/(Abmessung!B$17*Q81)</f>
        <v>120.90755087105263</v>
      </c>
      <c r="Q81" s="2">
        <f t="shared" si="24"/>
        <v>8.8445533202862414</v>
      </c>
      <c r="R81" s="1">
        <f t="shared" si="18"/>
        <v>4178.6263551380425</v>
      </c>
      <c r="S81" s="1">
        <f t="shared" si="19"/>
        <v>992.3566902722805</v>
      </c>
      <c r="T81" s="1">
        <f t="shared" si="20"/>
        <v>1007.2072442204756</v>
      </c>
      <c r="U81" s="7">
        <f t="shared" si="21"/>
        <v>1.1675541267821927</v>
      </c>
      <c r="Y81" s="4">
        <v>-144.24372570197801</v>
      </c>
      <c r="Z81" s="5">
        <v>10.528700058400901</v>
      </c>
      <c r="AA81" s="4">
        <v>-3.1256926142924198E-2</v>
      </c>
      <c r="AB81" s="4">
        <v>2.9456116190551199E-5</v>
      </c>
      <c r="AC81" s="6">
        <v>17554.453889016499</v>
      </c>
      <c r="AD81" s="6">
        <v>-125.692345063977</v>
      </c>
      <c r="AE81" s="6">
        <v>0.39362054142913999</v>
      </c>
      <c r="AF81" s="6">
        <v>-4.1079636190540202E-4</v>
      </c>
      <c r="AG81" s="6">
        <v>2.30640101199999</v>
      </c>
      <c r="AH81" s="6">
        <v>-3.7612753199999698E-3</v>
      </c>
      <c r="AI81" s="6">
        <v>995.176197</v>
      </c>
      <c r="AJ81" s="6">
        <v>3.9734999999999798E-2</v>
      </c>
      <c r="AL81" s="6">
        <v>-7.3107128370890097E-3</v>
      </c>
      <c r="AM81" s="6">
        <v>2.5528079661440501</v>
      </c>
      <c r="AN81" s="6">
        <v>1.58291033403489</v>
      </c>
    </row>
    <row r="82" spans="1:40" x14ac:dyDescent="0.45">
      <c r="A82">
        <v>0.05</v>
      </c>
      <c r="B82" s="1">
        <f t="shared" si="17"/>
        <v>181.40111654323138</v>
      </c>
      <c r="C82">
        <v>2000</v>
      </c>
      <c r="D82" s="2">
        <f t="shared" si="25"/>
        <v>1.6079269016257269</v>
      </c>
      <c r="E82" s="1">
        <v>162.6</v>
      </c>
      <c r="F82" s="2">
        <v>10.84</v>
      </c>
      <c r="G82">
        <v>315</v>
      </c>
      <c r="H82">
        <v>295</v>
      </c>
      <c r="I82" s="2">
        <f t="shared" si="11"/>
        <v>15.955895492656564</v>
      </c>
      <c r="J82" s="2">
        <v>310.95530100458438</v>
      </c>
      <c r="K82" s="2">
        <f t="shared" si="10"/>
        <v>310.95589549265657</v>
      </c>
      <c r="L82" s="2">
        <v>310.9461963613723</v>
      </c>
      <c r="M82" s="2">
        <f t="shared" si="22"/>
        <v>310.9461963611854</v>
      </c>
      <c r="N82" s="2">
        <f t="shared" si="23"/>
        <v>4.0538036386276985</v>
      </c>
      <c r="O82" s="8">
        <v>846.963661598464</v>
      </c>
      <c r="P82" s="1">
        <f>O82/(Abmessung!B$17*Q82)</f>
        <v>126.27932444595264</v>
      </c>
      <c r="Q82" s="2">
        <f t="shared" si="24"/>
        <v>8.675742013972064</v>
      </c>
      <c r="R82" s="1">
        <f t="shared" si="18"/>
        <v>4178.6121729671386</v>
      </c>
      <c r="S82" s="1">
        <f t="shared" si="19"/>
        <v>992.27614156995855</v>
      </c>
      <c r="T82" s="1">
        <f t="shared" si="20"/>
        <v>1007.2150139427085</v>
      </c>
      <c r="U82" s="7">
        <f t="shared" si="21"/>
        <v>1.166818652654142</v>
      </c>
      <c r="Y82" s="4">
        <v>-144.24372570197801</v>
      </c>
      <c r="Z82" s="5">
        <v>10.528700058400901</v>
      </c>
      <c r="AA82" s="4">
        <v>-3.1256926142924198E-2</v>
      </c>
      <c r="AB82" s="4">
        <v>2.9456116190551199E-5</v>
      </c>
      <c r="AC82" s="6">
        <v>17554.453889016499</v>
      </c>
      <c r="AD82" s="6">
        <v>-125.692345063977</v>
      </c>
      <c r="AE82" s="6">
        <v>0.39362054142913999</v>
      </c>
      <c r="AF82" s="6">
        <v>-4.1079636190540202E-4</v>
      </c>
      <c r="AG82" s="6">
        <v>2.30640101199999</v>
      </c>
      <c r="AH82" s="6">
        <v>-3.7612753199999698E-3</v>
      </c>
      <c r="AI82" s="6">
        <v>995.176197</v>
      </c>
      <c r="AJ82" s="6">
        <v>3.9734999999999798E-2</v>
      </c>
      <c r="AL82" s="6">
        <v>-7.3107128370890097E-3</v>
      </c>
      <c r="AM82" s="6">
        <v>2.5528079661440501</v>
      </c>
      <c r="AN82" s="6">
        <v>1.58291033403489</v>
      </c>
    </row>
    <row r="83" spans="1:40" x14ac:dyDescent="0.45">
      <c r="A83">
        <v>5.6000000000000001E-2</v>
      </c>
      <c r="B83" s="1">
        <f t="shared" si="17"/>
        <v>203.18283918238893</v>
      </c>
      <c r="C83">
        <v>2000</v>
      </c>
      <c r="D83" s="2">
        <f t="shared" si="25"/>
        <v>1.6079269016257269</v>
      </c>
      <c r="E83" s="1">
        <v>162.6</v>
      </c>
      <c r="F83" s="2">
        <v>10.84</v>
      </c>
      <c r="G83">
        <v>315</v>
      </c>
      <c r="H83">
        <v>295</v>
      </c>
      <c r="I83" s="2">
        <f t="shared" si="11"/>
        <v>16.284770041655158</v>
      </c>
      <c r="J83" s="2">
        <v>311.28408182799569</v>
      </c>
      <c r="K83" s="2">
        <f t="shared" si="10"/>
        <v>311.28477004165518</v>
      </c>
      <c r="L83" s="2">
        <v>311.30785461103932</v>
      </c>
      <c r="M83" s="2">
        <f t="shared" si="22"/>
        <v>311.30785461092182</v>
      </c>
      <c r="N83" s="2">
        <f t="shared" si="23"/>
        <v>3.6921453889606823</v>
      </c>
      <c r="O83" s="8">
        <v>863.96836367408002</v>
      </c>
      <c r="P83" s="1">
        <f>O83/(Abmessung!B$17*Q83)</f>
        <v>131.26646184107034</v>
      </c>
      <c r="Q83" s="2">
        <f t="shared" si="24"/>
        <v>8.5136964570607603</v>
      </c>
      <c r="R83" s="1">
        <f t="shared" si="18"/>
        <v>4178.6021048407092</v>
      </c>
      <c r="S83" s="1">
        <f t="shared" si="19"/>
        <v>992.20977918825088</v>
      </c>
      <c r="T83" s="1">
        <f t="shared" si="20"/>
        <v>1007.2215459957176</v>
      </c>
      <c r="U83" s="7">
        <f t="shared" si="21"/>
        <v>1.1662003350557488</v>
      </c>
      <c r="Y83" s="4">
        <v>-144.24372570197801</v>
      </c>
      <c r="Z83" s="5">
        <v>10.528700058400901</v>
      </c>
      <c r="AA83" s="4">
        <v>-3.1256926142924198E-2</v>
      </c>
      <c r="AB83" s="4">
        <v>2.9456116190551199E-5</v>
      </c>
      <c r="AC83" s="6">
        <v>17554.453889016499</v>
      </c>
      <c r="AD83" s="6">
        <v>-125.692345063977</v>
      </c>
      <c r="AE83" s="6">
        <v>0.39362054142913999</v>
      </c>
      <c r="AF83" s="6">
        <v>-4.1079636190540202E-4</v>
      </c>
      <c r="AG83" s="6">
        <v>2.30640101199999</v>
      </c>
      <c r="AH83" s="6">
        <v>-3.7612753199999698E-3</v>
      </c>
      <c r="AI83" s="6">
        <v>995.176197</v>
      </c>
      <c r="AJ83" s="6">
        <v>3.9734999999999798E-2</v>
      </c>
      <c r="AL83" s="6">
        <v>-7.3107128370890097E-3</v>
      </c>
      <c r="AM83" s="6">
        <v>2.5528079661440501</v>
      </c>
      <c r="AN83" s="6">
        <v>1.58291033403489</v>
      </c>
    </row>
    <row r="84" spans="1:40" x14ac:dyDescent="0.45">
      <c r="A84">
        <v>6.2E-2</v>
      </c>
      <c r="B84" s="1">
        <f t="shared" si="17"/>
        <v>224.96504784163326</v>
      </c>
      <c r="C84">
        <v>2000</v>
      </c>
      <c r="D84" s="2">
        <f t="shared" si="25"/>
        <v>1.6079269016257269</v>
      </c>
      <c r="E84" s="1">
        <v>162.6</v>
      </c>
      <c r="F84" s="2">
        <v>10.84</v>
      </c>
      <c r="G84">
        <v>315</v>
      </c>
      <c r="H84">
        <v>295</v>
      </c>
      <c r="I84" s="2">
        <f t="shared" ref="I84:I110" si="26">O84*3600/(T84*U84*E84)</f>
        <v>16.565802736364553</v>
      </c>
      <c r="J84" s="2">
        <v>311.56502559447102</v>
      </c>
      <c r="K84" s="2">
        <f t="shared" si="10"/>
        <v>311.56580273636456</v>
      </c>
      <c r="L84" s="2">
        <v>311.60912049271593</v>
      </c>
      <c r="M84" s="2">
        <f t="shared" si="22"/>
        <v>311.60912049263948</v>
      </c>
      <c r="N84" s="2">
        <f t="shared" si="23"/>
        <v>3.3908795072840689</v>
      </c>
      <c r="O84" s="8">
        <v>878.48489387391999</v>
      </c>
      <c r="P84" s="1">
        <f>O84/(Abmessung!B$17*Q84)</f>
        <v>135.93343492319661</v>
      </c>
      <c r="Q84" s="2">
        <f t="shared" si="24"/>
        <v>8.3595347613671969</v>
      </c>
      <c r="R84" s="1">
        <f t="shared" si="18"/>
        <v>4178.5947158423814</v>
      </c>
      <c r="S84" s="1">
        <f t="shared" si="19"/>
        <v>992.15412412475825</v>
      </c>
      <c r="T84" s="1">
        <f t="shared" si="20"/>
        <v>1007.2271276459981</v>
      </c>
      <c r="U84" s="7">
        <f t="shared" si="21"/>
        <v>1.1656719816281731</v>
      </c>
      <c r="Y84" s="4">
        <v>-144.24372570197801</v>
      </c>
      <c r="Z84" s="5">
        <v>10.528700058400901</v>
      </c>
      <c r="AA84" s="4">
        <v>-3.1256926142924198E-2</v>
      </c>
      <c r="AB84" s="4">
        <v>2.9456116190551199E-5</v>
      </c>
      <c r="AC84" s="6">
        <v>17554.453889016499</v>
      </c>
      <c r="AD84" s="6">
        <v>-125.692345063977</v>
      </c>
      <c r="AE84" s="6">
        <v>0.39362054142913999</v>
      </c>
      <c r="AF84" s="6">
        <v>-4.1079636190540202E-4</v>
      </c>
      <c r="AG84" s="6">
        <v>2.30640101199999</v>
      </c>
      <c r="AH84" s="6">
        <v>-3.7612753199999698E-3</v>
      </c>
      <c r="AI84" s="6">
        <v>995.176197</v>
      </c>
      <c r="AJ84" s="6">
        <v>3.9734999999999798E-2</v>
      </c>
      <c r="AL84" s="6">
        <v>-7.3107128370890097E-3</v>
      </c>
      <c r="AM84" s="6">
        <v>2.5528079661440501</v>
      </c>
      <c r="AN84" s="6">
        <v>1.58291033403489</v>
      </c>
    </row>
    <row r="85" spans="1:40" x14ac:dyDescent="0.45">
      <c r="A85">
        <v>6.8000000000000005E-2</v>
      </c>
      <c r="B85" s="1">
        <f t="shared" si="17"/>
        <v>246.74763955605152</v>
      </c>
      <c r="C85">
        <v>2000</v>
      </c>
      <c r="D85" s="2">
        <f t="shared" si="25"/>
        <v>1.6079269016257269</v>
      </c>
      <c r="E85" s="1">
        <v>162.6</v>
      </c>
      <c r="F85" s="2">
        <v>10.84</v>
      </c>
      <c r="G85">
        <v>315</v>
      </c>
      <c r="H85">
        <v>295</v>
      </c>
      <c r="I85" s="2">
        <f t="shared" si="26"/>
        <v>16.80918852137204</v>
      </c>
      <c r="J85" s="2">
        <v>311.80832731121836</v>
      </c>
      <c r="K85" s="2">
        <f t="shared" si="10"/>
        <v>311.80918852137205</v>
      </c>
      <c r="L85" s="2">
        <v>311.86410471042888</v>
      </c>
      <c r="M85" s="2">
        <f t="shared" si="22"/>
        <v>311.8641047103776</v>
      </c>
      <c r="N85" s="2">
        <f t="shared" si="23"/>
        <v>3.1358952895711241</v>
      </c>
      <c r="O85" s="8">
        <v>891.04602492748802</v>
      </c>
      <c r="P85" s="1">
        <f>O85/(Abmessung!B$17*Q85)</f>
        <v>140.32962946320416</v>
      </c>
      <c r="Q85" s="2">
        <f t="shared" si="24"/>
        <v>8.2134356713581305</v>
      </c>
      <c r="R85" s="1">
        <f t="shared" si="18"/>
        <v>4178.5891439051557</v>
      </c>
      <c r="S85" s="1">
        <f t="shared" si="19"/>
        <v>992.10675506539519</v>
      </c>
      <c r="T85" s="1">
        <f t="shared" si="20"/>
        <v>1007.2319614428557</v>
      </c>
      <c r="U85" s="7">
        <f t="shared" si="21"/>
        <v>1.1652144192569154</v>
      </c>
      <c r="Y85" s="4">
        <v>-144.24372570197801</v>
      </c>
      <c r="Z85" s="5">
        <v>10.528700058400901</v>
      </c>
      <c r="AA85" s="4">
        <v>-3.1256926142924198E-2</v>
      </c>
      <c r="AB85" s="4">
        <v>2.9456116190551199E-5</v>
      </c>
      <c r="AC85" s="6">
        <v>17554.453889016499</v>
      </c>
      <c r="AD85" s="6">
        <v>-125.692345063977</v>
      </c>
      <c r="AE85" s="6">
        <v>0.39362054142913999</v>
      </c>
      <c r="AF85" s="6">
        <v>-4.1079636190540202E-4</v>
      </c>
      <c r="AG85" s="6">
        <v>2.30640101199999</v>
      </c>
      <c r="AH85" s="6">
        <v>-3.7612753199999698E-3</v>
      </c>
      <c r="AI85" s="6">
        <v>995.176197</v>
      </c>
      <c r="AJ85" s="6">
        <v>3.9734999999999798E-2</v>
      </c>
      <c r="AL85" s="6">
        <v>-7.3107128370890097E-3</v>
      </c>
      <c r="AM85" s="6">
        <v>2.5528079661440501</v>
      </c>
      <c r="AN85" s="6">
        <v>1.58291033403489</v>
      </c>
    </row>
    <row r="86" spans="1:40" x14ac:dyDescent="0.45">
      <c r="A86">
        <v>7.3999999999999996E-2</v>
      </c>
      <c r="B86" s="1">
        <f t="shared" si="17"/>
        <v>268.53053915497918</v>
      </c>
      <c r="C86">
        <v>2000</v>
      </c>
      <c r="D86" s="2">
        <f t="shared" si="25"/>
        <v>1.6079269016257269</v>
      </c>
      <c r="E86" s="1">
        <v>162.6</v>
      </c>
      <c r="F86" s="2">
        <v>10.84</v>
      </c>
      <c r="G86">
        <v>315</v>
      </c>
      <c r="H86">
        <v>295</v>
      </c>
      <c r="I86" s="2">
        <f t="shared" si="26"/>
        <v>17.022345867537741</v>
      </c>
      <c r="J86" s="2">
        <v>312.02140532940319</v>
      </c>
      <c r="K86" s="2">
        <f t="shared" si="10"/>
        <v>312.02234586753775</v>
      </c>
      <c r="L86" s="2">
        <v>312.08281280446243</v>
      </c>
      <c r="M86" s="2">
        <f t="shared" si="22"/>
        <v>312.08281280442714</v>
      </c>
      <c r="N86" s="2">
        <f t="shared" si="23"/>
        <v>2.917187195537565</v>
      </c>
      <c r="O86" s="8">
        <v>902.03885148176005</v>
      </c>
      <c r="P86" s="1">
        <f>O86/(Abmessung!B$17*Q86)</f>
        <v>144.49375253859702</v>
      </c>
      <c r="Q86" s="2">
        <f t="shared" si="24"/>
        <v>8.0751439844405972</v>
      </c>
      <c r="R86" s="1">
        <f t="shared" si="18"/>
        <v>4178.5848462903023</v>
      </c>
      <c r="S86" s="1">
        <f t="shared" si="19"/>
        <v>992.06593349984064</v>
      </c>
      <c r="T86" s="1">
        <f t="shared" si="20"/>
        <v>1007.2361947703819</v>
      </c>
      <c r="U86" s="7">
        <f t="shared" si="21"/>
        <v>1.1648136967113989</v>
      </c>
      <c r="Y86" s="4">
        <v>-144.24372570197801</v>
      </c>
      <c r="Z86" s="5">
        <v>10.528700058400901</v>
      </c>
      <c r="AA86" s="4">
        <v>-3.1256926142924198E-2</v>
      </c>
      <c r="AB86" s="4">
        <v>2.9456116190551199E-5</v>
      </c>
      <c r="AC86" s="6">
        <v>17554.453889016499</v>
      </c>
      <c r="AD86" s="6">
        <v>-125.692345063977</v>
      </c>
      <c r="AE86" s="6">
        <v>0.39362054142913999</v>
      </c>
      <c r="AF86" s="6">
        <v>-4.1079636190540202E-4</v>
      </c>
      <c r="AG86" s="6">
        <v>2.30640101199999</v>
      </c>
      <c r="AH86" s="6">
        <v>-3.7612753199999698E-3</v>
      </c>
      <c r="AI86" s="6">
        <v>995.176197</v>
      </c>
      <c r="AJ86" s="6">
        <v>3.9734999999999798E-2</v>
      </c>
      <c r="AL86" s="6">
        <v>-7.3107128370890097E-3</v>
      </c>
      <c r="AM86" s="6">
        <v>2.5528079661440501</v>
      </c>
      <c r="AN86" s="6">
        <v>1.58291033403489</v>
      </c>
    </row>
    <row r="87" spans="1:40" x14ac:dyDescent="0.45">
      <c r="A87">
        <v>8.0000000000000002E-3</v>
      </c>
      <c r="B87" s="1">
        <f t="shared" si="17"/>
        <v>28.975657103732992</v>
      </c>
      <c r="C87">
        <v>2500</v>
      </c>
      <c r="D87" s="2">
        <f t="shared" si="25"/>
        <v>2.137969225900874</v>
      </c>
      <c r="E87" s="1">
        <v>216.2</v>
      </c>
      <c r="F87" s="2">
        <v>16.39</v>
      </c>
      <c r="G87">
        <v>315</v>
      </c>
      <c r="H87">
        <v>295</v>
      </c>
      <c r="I87" s="2">
        <f t="shared" si="26"/>
        <v>6.6852656050406534</v>
      </c>
      <c r="J87" s="2">
        <v>301.68535066844629</v>
      </c>
      <c r="K87" s="2">
        <f t="shared" si="10"/>
        <v>301.68526560504063</v>
      </c>
      <c r="L87" s="2">
        <v>300.68059534230679</v>
      </c>
      <c r="M87" s="2">
        <f t="shared" si="22"/>
        <v>300.68059620693009</v>
      </c>
      <c r="N87" s="2">
        <f t="shared" si="23"/>
        <v>14.319404657693212</v>
      </c>
      <c r="O87" s="8">
        <v>478.80511382994399</v>
      </c>
      <c r="P87" s="1">
        <f>O87/(Abmessung!B$17*Q87)</f>
        <v>69.106643237492932</v>
      </c>
      <c r="Q87" s="2">
        <f t="shared" si="24"/>
        <v>8.9621680556744661</v>
      </c>
      <c r="R87" s="1">
        <f t="shared" si="18"/>
        <v>4179.68793209872</v>
      </c>
      <c r="S87" s="1">
        <f t="shared" si="19"/>
        <v>993.93776979399854</v>
      </c>
      <c r="T87" s="1">
        <f t="shared" si="20"/>
        <v>1007.0308432044053</v>
      </c>
      <c r="U87" s="7">
        <f t="shared" si="21"/>
        <v>1.1842520703626127</v>
      </c>
      <c r="Y87" s="4">
        <v>-144.24372570197801</v>
      </c>
      <c r="Z87" s="5">
        <v>10.528700058400901</v>
      </c>
      <c r="AA87" s="4">
        <v>-3.1256926142924198E-2</v>
      </c>
      <c r="AB87" s="4">
        <v>2.9456116190551199E-5</v>
      </c>
      <c r="AC87" s="6">
        <v>17554.453889016499</v>
      </c>
      <c r="AD87" s="6">
        <v>-125.692345063977</v>
      </c>
      <c r="AE87" s="6">
        <v>0.39362054142913999</v>
      </c>
      <c r="AF87" s="6">
        <v>-4.1079636190540202E-4</v>
      </c>
      <c r="AG87" s="6">
        <v>2.30640101199999</v>
      </c>
      <c r="AH87" s="6">
        <v>-3.7612753199999698E-3</v>
      </c>
      <c r="AI87" s="6">
        <v>995.176197</v>
      </c>
      <c r="AJ87" s="6">
        <v>3.9734999999999798E-2</v>
      </c>
      <c r="AL87" s="6">
        <v>-7.3107128370890097E-3</v>
      </c>
      <c r="AM87" s="6">
        <v>2.5528079661440501</v>
      </c>
      <c r="AN87" s="6">
        <v>1.58291033403489</v>
      </c>
    </row>
    <row r="88" spans="1:40" x14ac:dyDescent="0.45">
      <c r="A88">
        <v>1.4E-2</v>
      </c>
      <c r="B88" s="1">
        <f t="shared" si="17"/>
        <v>50.731971500934279</v>
      </c>
      <c r="C88">
        <v>2500</v>
      </c>
      <c r="D88" s="2">
        <f t="shared" si="25"/>
        <v>2.137969225900874</v>
      </c>
      <c r="E88" s="1">
        <v>216.2</v>
      </c>
      <c r="F88" s="2">
        <v>16.39</v>
      </c>
      <c r="G88">
        <v>315</v>
      </c>
      <c r="H88">
        <v>295</v>
      </c>
      <c r="I88" s="2">
        <f t="shared" si="26"/>
        <v>9.0539311130992033</v>
      </c>
      <c r="J88" s="2">
        <v>304.05406494621286</v>
      </c>
      <c r="K88" s="2">
        <f t="shared" si="10"/>
        <v>304.05393111309922</v>
      </c>
      <c r="L88" s="2">
        <v>303.9580571495394</v>
      </c>
      <c r="M88" s="2">
        <f t="shared" si="22"/>
        <v>303.95805725362231</v>
      </c>
      <c r="N88" s="2">
        <f t="shared" si="23"/>
        <v>11.0419428504606</v>
      </c>
      <c r="O88" s="8">
        <v>646.04217144231598</v>
      </c>
      <c r="P88" s="1">
        <f>O88/(Abmessung!B$17*Q88)</f>
        <v>84.250994353620484</v>
      </c>
      <c r="Q88" s="2">
        <f t="shared" si="24"/>
        <v>9.9188182942996619</v>
      </c>
      <c r="R88" s="1">
        <f t="shared" si="18"/>
        <v>4179.1440554131632</v>
      </c>
      <c r="S88" s="1">
        <f t="shared" si="19"/>
        <v>993.45636506698418</v>
      </c>
      <c r="T88" s="1">
        <f t="shared" si="20"/>
        <v>1007.0779036353188</v>
      </c>
      <c r="U88" s="7">
        <f t="shared" si="21"/>
        <v>1.1797973770860652</v>
      </c>
      <c r="Y88" s="4">
        <v>-144.24372570197801</v>
      </c>
      <c r="Z88" s="5">
        <v>10.528700058400901</v>
      </c>
      <c r="AA88" s="4">
        <v>-3.1256926142924198E-2</v>
      </c>
      <c r="AB88" s="4">
        <v>2.9456116190551199E-5</v>
      </c>
      <c r="AC88" s="6">
        <v>17554.453889016499</v>
      </c>
      <c r="AD88" s="6">
        <v>-125.692345063977</v>
      </c>
      <c r="AE88" s="6">
        <v>0.39362054142913999</v>
      </c>
      <c r="AF88" s="6">
        <v>-4.1079636190540202E-4</v>
      </c>
      <c r="AG88" s="6">
        <v>2.30640101199999</v>
      </c>
      <c r="AH88" s="6">
        <v>-3.7612753199999698E-3</v>
      </c>
      <c r="AI88" s="6">
        <v>995.176197</v>
      </c>
      <c r="AJ88" s="6">
        <v>3.9734999999999798E-2</v>
      </c>
      <c r="AL88" s="6">
        <v>-7.3107128370890097E-3</v>
      </c>
      <c r="AM88" s="6">
        <v>2.5528079661440501</v>
      </c>
      <c r="AN88" s="6">
        <v>1.58291033403489</v>
      </c>
    </row>
    <row r="89" spans="1:40" x14ac:dyDescent="0.45">
      <c r="A89">
        <v>0.02</v>
      </c>
      <c r="B89" s="1">
        <f t="shared" si="17"/>
        <v>72.498977075205573</v>
      </c>
      <c r="C89">
        <v>2500</v>
      </c>
      <c r="D89" s="2">
        <f t="shared" si="25"/>
        <v>2.137969225900874</v>
      </c>
      <c r="E89" s="1">
        <v>216.2</v>
      </c>
      <c r="F89" s="2">
        <v>16.39</v>
      </c>
      <c r="G89">
        <v>315</v>
      </c>
      <c r="H89">
        <v>295</v>
      </c>
      <c r="I89" s="2">
        <f t="shared" si="26"/>
        <v>10.457898653602822</v>
      </c>
      <c r="J89" s="2">
        <v>305.45805939543101</v>
      </c>
      <c r="K89" s="2">
        <f t="shared" si="10"/>
        <v>305.4578986536028</v>
      </c>
      <c r="L89" s="2">
        <v>306.0912893728248</v>
      </c>
      <c r="M89" s="2">
        <f t="shared" si="22"/>
        <v>306.09128939421407</v>
      </c>
      <c r="N89" s="2">
        <f t="shared" si="23"/>
        <v>8.9087106271751964</v>
      </c>
      <c r="O89" s="8">
        <v>744.57267314863202</v>
      </c>
      <c r="P89" s="1">
        <f>O89/(Abmessung!B$17*Q89)</f>
        <v>93.532432604422951</v>
      </c>
      <c r="Q89" s="2">
        <f t="shared" si="24"/>
        <v>10.297195653358733</v>
      </c>
      <c r="R89" s="1">
        <f t="shared" si="18"/>
        <v>4178.9025712938501</v>
      </c>
      <c r="S89" s="1">
        <f t="shared" si="19"/>
        <v>993.11746047550491</v>
      </c>
      <c r="T89" s="1">
        <f t="shared" si="20"/>
        <v>1007.1057974950387</v>
      </c>
      <c r="U89" s="7">
        <f t="shared" si="21"/>
        <v>1.1771569722504347</v>
      </c>
      <c r="Y89" s="4">
        <v>-144.24372570197801</v>
      </c>
      <c r="Z89" s="5">
        <v>10.528700058400901</v>
      </c>
      <c r="AA89" s="4">
        <v>-3.1256926142924198E-2</v>
      </c>
      <c r="AB89" s="4">
        <v>2.9456116190551199E-5</v>
      </c>
      <c r="AC89" s="6">
        <v>17554.453889016499</v>
      </c>
      <c r="AD89" s="6">
        <v>-125.692345063977</v>
      </c>
      <c r="AE89" s="6">
        <v>0.39362054142913999</v>
      </c>
      <c r="AF89" s="6">
        <v>-4.1079636190540202E-4</v>
      </c>
      <c r="AG89" s="6">
        <v>2.30640101199999</v>
      </c>
      <c r="AH89" s="6">
        <v>-3.7612753199999698E-3</v>
      </c>
      <c r="AI89" s="6">
        <v>995.176197</v>
      </c>
      <c r="AJ89" s="6">
        <v>3.9734999999999798E-2</v>
      </c>
      <c r="AL89" s="6">
        <v>-7.3107128370890097E-3</v>
      </c>
      <c r="AM89" s="6">
        <v>2.5528079661440501</v>
      </c>
      <c r="AN89" s="6">
        <v>1.58291033403489</v>
      </c>
    </row>
    <row r="90" spans="1:40" x14ac:dyDescent="0.45">
      <c r="A90">
        <v>2.5999999999999999E-2</v>
      </c>
      <c r="B90" s="1">
        <f t="shared" si="17"/>
        <v>94.270722435873608</v>
      </c>
      <c r="C90">
        <v>2500</v>
      </c>
      <c r="D90" s="2">
        <f t="shared" si="25"/>
        <v>2.137969225900874</v>
      </c>
      <c r="E90" s="1">
        <v>216.2</v>
      </c>
      <c r="F90" s="2">
        <v>16.39</v>
      </c>
      <c r="G90">
        <v>315</v>
      </c>
      <c r="H90">
        <v>295</v>
      </c>
      <c r="I90" s="2">
        <f t="shared" si="26"/>
        <v>11.482093402708331</v>
      </c>
      <c r="J90" s="2">
        <v>306.48224200050362</v>
      </c>
      <c r="K90" s="2">
        <f t="shared" si="10"/>
        <v>306.48209340270836</v>
      </c>
      <c r="L90" s="2">
        <v>307.48796020814456</v>
      </c>
      <c r="M90" s="2">
        <f t="shared" si="22"/>
        <v>307.48796021338313</v>
      </c>
      <c r="N90" s="2">
        <f t="shared" si="23"/>
        <v>7.5120397918554431</v>
      </c>
      <c r="O90" s="8">
        <v>816.17130211737594</v>
      </c>
      <c r="P90" s="1">
        <f>O90/(Abmessung!B$17*Q90)</f>
        <v>101.74221678315236</v>
      </c>
      <c r="Q90" s="2">
        <f t="shared" si="24"/>
        <v>10.376579690295438</v>
      </c>
      <c r="R90" s="1">
        <f t="shared" si="18"/>
        <v>4178.7856320352121</v>
      </c>
      <c r="S90" s="1">
        <f t="shared" si="19"/>
        <v>992.88514590168904</v>
      </c>
      <c r="T90" s="1">
        <f t="shared" si="20"/>
        <v>1007.126145442945</v>
      </c>
      <c r="U90" s="7">
        <f t="shared" si="21"/>
        <v>1.1752308558726181</v>
      </c>
      <c r="Y90" s="4">
        <v>-144.24372570197801</v>
      </c>
      <c r="Z90" s="5">
        <v>10.528700058400901</v>
      </c>
      <c r="AA90" s="4">
        <v>-3.1256926142924198E-2</v>
      </c>
      <c r="AB90" s="4">
        <v>2.9456116190551199E-5</v>
      </c>
      <c r="AC90" s="6">
        <v>17554.453889016499</v>
      </c>
      <c r="AD90" s="6">
        <v>-125.692345063977</v>
      </c>
      <c r="AE90" s="6">
        <v>0.39362054142913999</v>
      </c>
      <c r="AF90" s="6">
        <v>-4.1079636190540202E-4</v>
      </c>
      <c r="AG90" s="6">
        <v>2.30640101199999</v>
      </c>
      <c r="AH90" s="6">
        <v>-3.7612753199999698E-3</v>
      </c>
      <c r="AI90" s="6">
        <v>995.176197</v>
      </c>
      <c r="AJ90" s="6">
        <v>3.9734999999999798E-2</v>
      </c>
      <c r="AL90" s="6">
        <v>-7.3107128370890097E-3</v>
      </c>
      <c r="AM90" s="6">
        <v>2.5528079661440501</v>
      </c>
      <c r="AN90" s="6">
        <v>1.58291033403489</v>
      </c>
    </row>
    <row r="91" spans="1:40" x14ac:dyDescent="0.45">
      <c r="A91">
        <v>3.2000000000000001E-2</v>
      </c>
      <c r="B91" s="1">
        <f t="shared" si="17"/>
        <v>116.0451940805702</v>
      </c>
      <c r="C91">
        <v>2500</v>
      </c>
      <c r="D91" s="2">
        <f t="shared" si="25"/>
        <v>2.137969225900874</v>
      </c>
      <c r="E91" s="1">
        <v>216.2</v>
      </c>
      <c r="F91" s="2">
        <v>16.39</v>
      </c>
      <c r="G91">
        <v>315</v>
      </c>
      <c r="H91">
        <v>295</v>
      </c>
      <c r="I91" s="2">
        <f t="shared" si="26"/>
        <v>12.296402804333658</v>
      </c>
      <c r="J91" s="2">
        <v>307.29650414327591</v>
      </c>
      <c r="K91" s="2">
        <f t="shared" si="10"/>
        <v>307.29640280433364</v>
      </c>
      <c r="L91" s="2">
        <v>308.47191607414044</v>
      </c>
      <c r="M91" s="2">
        <f t="shared" si="22"/>
        <v>308.47191607537553</v>
      </c>
      <c r="N91" s="2">
        <f t="shared" si="23"/>
        <v>6.528083925859562</v>
      </c>
      <c r="O91" s="8">
        <v>872.92924814204798</v>
      </c>
      <c r="P91" s="1">
        <f>O91/(Abmessung!B$17*Q91)</f>
        <v>109.40974444037238</v>
      </c>
      <c r="Q91" s="2">
        <f t="shared" si="24"/>
        <v>10.32041456275376</v>
      </c>
      <c r="R91" s="1">
        <f t="shared" si="18"/>
        <v>4178.7206352449321</v>
      </c>
      <c r="S91" s="1">
        <f t="shared" si="19"/>
        <v>992.71668174398178</v>
      </c>
      <c r="T91" s="1">
        <f t="shared" si="20"/>
        <v>1007.1423227960665</v>
      </c>
      <c r="U91" s="7">
        <f t="shared" si="21"/>
        <v>1.1736995238218084</v>
      </c>
      <c r="Y91" s="4">
        <v>-144.24372570197801</v>
      </c>
      <c r="Z91" s="5">
        <v>10.528700058400901</v>
      </c>
      <c r="AA91" s="4">
        <v>-3.1256926142924198E-2</v>
      </c>
      <c r="AB91" s="4">
        <v>2.9456116190551199E-5</v>
      </c>
      <c r="AC91" s="6">
        <v>17554.453889016499</v>
      </c>
      <c r="AD91" s="6">
        <v>-125.692345063977</v>
      </c>
      <c r="AE91" s="6">
        <v>0.39362054142913999</v>
      </c>
      <c r="AF91" s="6">
        <v>-4.1079636190540202E-4</v>
      </c>
      <c r="AG91" s="6">
        <v>2.30640101199999</v>
      </c>
      <c r="AH91" s="6">
        <v>-3.7612753199999698E-3</v>
      </c>
      <c r="AI91" s="6">
        <v>995.176197</v>
      </c>
      <c r="AJ91" s="6">
        <v>3.9734999999999798E-2</v>
      </c>
      <c r="AL91" s="6">
        <v>-7.3107128370890097E-3</v>
      </c>
      <c r="AM91" s="6">
        <v>2.5528079661440501</v>
      </c>
      <c r="AN91" s="6">
        <v>1.58291033403489</v>
      </c>
    </row>
    <row r="92" spans="1:40" x14ac:dyDescent="0.45">
      <c r="A92">
        <v>3.7999999999999999E-2</v>
      </c>
      <c r="B92" s="1">
        <f t="shared" si="17"/>
        <v>137.82144081616926</v>
      </c>
      <c r="C92">
        <v>2500</v>
      </c>
      <c r="D92" s="2">
        <f t="shared" si="25"/>
        <v>2.137969225900874</v>
      </c>
      <c r="E92" s="1">
        <v>216.2</v>
      </c>
      <c r="F92" s="2">
        <v>16.39</v>
      </c>
      <c r="G92">
        <v>315</v>
      </c>
      <c r="H92">
        <v>295</v>
      </c>
      <c r="I92" s="2">
        <f t="shared" si="26"/>
        <v>12.976266276433826</v>
      </c>
      <c r="J92" s="2">
        <v>307.97629195177615</v>
      </c>
      <c r="K92" s="2">
        <f t="shared" si="10"/>
        <v>307.97626627643382</v>
      </c>
      <c r="L92" s="2">
        <v>309.20490659222332</v>
      </c>
      <c r="M92" s="2">
        <f t="shared" si="22"/>
        <v>309.20490659235253</v>
      </c>
      <c r="N92" s="2">
        <f t="shared" si="23"/>
        <v>5.795093407776676</v>
      </c>
      <c r="O92" s="8">
        <v>920.20212079570001</v>
      </c>
      <c r="P92" s="1">
        <f>O92/(Abmessung!B$17*Q92)</f>
        <v>116.73893066830196</v>
      </c>
      <c r="Q92" s="2">
        <f t="shared" si="24"/>
        <v>10.196276884553914</v>
      </c>
      <c r="R92" s="1">
        <f t="shared" si="18"/>
        <v>4178.6807529523285</v>
      </c>
      <c r="S92" s="1">
        <f t="shared" si="19"/>
        <v>992.58866537658901</v>
      </c>
      <c r="T92" s="1">
        <f t="shared" si="20"/>
        <v>1007.1558284803518</v>
      </c>
      <c r="U92" s="7">
        <f t="shared" si="21"/>
        <v>1.172421089268334</v>
      </c>
      <c r="Y92" s="4">
        <v>-144.24372570197801</v>
      </c>
      <c r="Z92" s="5">
        <v>10.528700058400901</v>
      </c>
      <c r="AA92" s="4">
        <v>-3.1256926142924198E-2</v>
      </c>
      <c r="AB92" s="4">
        <v>2.9456116190551199E-5</v>
      </c>
      <c r="AC92" s="6">
        <v>17554.453889016499</v>
      </c>
      <c r="AD92" s="6">
        <v>-125.692345063977</v>
      </c>
      <c r="AE92" s="6">
        <v>0.39362054142913999</v>
      </c>
      <c r="AF92" s="6">
        <v>-4.1079636190540202E-4</v>
      </c>
      <c r="AG92" s="6">
        <v>2.30640101199999</v>
      </c>
      <c r="AH92" s="6">
        <v>-3.7612753199999698E-3</v>
      </c>
      <c r="AI92" s="6">
        <v>995.176197</v>
      </c>
      <c r="AJ92" s="6">
        <v>3.9734999999999798E-2</v>
      </c>
      <c r="AL92" s="6">
        <v>-7.3107128370890097E-3</v>
      </c>
      <c r="AM92" s="6">
        <v>2.5528079661440501</v>
      </c>
      <c r="AN92" s="6">
        <v>1.58291033403489</v>
      </c>
    </row>
    <row r="93" spans="1:40" x14ac:dyDescent="0.45">
      <c r="A93">
        <v>4.3999999999999997E-2</v>
      </c>
      <c r="B93" s="1">
        <f t="shared" si="17"/>
        <v>159.59893662135138</v>
      </c>
      <c r="C93">
        <v>2500</v>
      </c>
      <c r="D93" s="2">
        <f t="shared" si="25"/>
        <v>2.137969225900874</v>
      </c>
      <c r="E93" s="1">
        <v>216.2</v>
      </c>
      <c r="F93" s="2">
        <v>16.39</v>
      </c>
      <c r="G93">
        <v>315</v>
      </c>
      <c r="H93">
        <v>295</v>
      </c>
      <c r="I93" s="2">
        <f t="shared" si="26"/>
        <v>13.562160004229524</v>
      </c>
      <c r="J93" s="2">
        <v>308.56208755553087</v>
      </c>
      <c r="K93" s="2">
        <f t="shared" si="10"/>
        <v>308.5621600042295</v>
      </c>
      <c r="L93" s="2">
        <v>309.77399347076135</v>
      </c>
      <c r="M93" s="2">
        <f t="shared" si="22"/>
        <v>309.77399347059014</v>
      </c>
      <c r="N93" s="2">
        <f t="shared" si="23"/>
        <v>5.2260065292386457</v>
      </c>
      <c r="O93" s="8">
        <v>960.85772327074801</v>
      </c>
      <c r="P93" s="1">
        <f>O93/(Abmessung!B$17*Q93)</f>
        <v>123.85019735024871</v>
      </c>
      <c r="Q93" s="2">
        <f t="shared" si="24"/>
        <v>10.035441503134315</v>
      </c>
      <c r="R93" s="1">
        <f t="shared" si="18"/>
        <v>4178.6544670365565</v>
      </c>
      <c r="S93" s="1">
        <f t="shared" si="19"/>
        <v>992.48781572902408</v>
      </c>
      <c r="T93" s="1">
        <f t="shared" si="20"/>
        <v>1007.1674667745094</v>
      </c>
      <c r="U93" s="7">
        <f t="shared" si="21"/>
        <v>1.1713194199948505</v>
      </c>
      <c r="Y93" s="4">
        <v>-144.24372570197801</v>
      </c>
      <c r="Z93" s="5">
        <v>10.528700058400901</v>
      </c>
      <c r="AA93" s="4">
        <v>-3.1256926142924198E-2</v>
      </c>
      <c r="AB93" s="4">
        <v>2.9456116190551199E-5</v>
      </c>
      <c r="AC93" s="6">
        <v>17554.453889016499</v>
      </c>
      <c r="AD93" s="6">
        <v>-125.692345063977</v>
      </c>
      <c r="AE93" s="6">
        <v>0.39362054142913999</v>
      </c>
      <c r="AF93" s="6">
        <v>-4.1079636190540202E-4</v>
      </c>
      <c r="AG93" s="6">
        <v>2.30640101199999</v>
      </c>
      <c r="AH93" s="6">
        <v>-3.7612753199999698E-3</v>
      </c>
      <c r="AI93" s="6">
        <v>995.176197</v>
      </c>
      <c r="AJ93" s="6">
        <v>3.9734999999999798E-2</v>
      </c>
      <c r="AL93" s="6">
        <v>-7.3107128370890097E-3</v>
      </c>
      <c r="AM93" s="6">
        <v>2.5528079661440501</v>
      </c>
      <c r="AN93" s="6">
        <v>1.58291033403489</v>
      </c>
    </row>
    <row r="94" spans="1:40" x14ac:dyDescent="0.45">
      <c r="A94">
        <v>0.05</v>
      </c>
      <c r="B94" s="1">
        <f t="shared" si="17"/>
        <v>181.37735934392518</v>
      </c>
      <c r="C94">
        <v>2500</v>
      </c>
      <c r="D94" s="2">
        <f t="shared" si="25"/>
        <v>2.137969225900874</v>
      </c>
      <c r="E94" s="1">
        <v>216.2</v>
      </c>
      <c r="F94" s="2">
        <v>16.39</v>
      </c>
      <c r="G94">
        <v>315</v>
      </c>
      <c r="H94">
        <v>295</v>
      </c>
      <c r="I94" s="2">
        <f t="shared" si="26"/>
        <v>14.078485473905785</v>
      </c>
      <c r="J94" s="2">
        <v>309.0782971260009</v>
      </c>
      <c r="K94" s="2">
        <f t="shared" si="10"/>
        <v>309.0784854739058</v>
      </c>
      <c r="L94" s="2">
        <v>310.22991719937613</v>
      </c>
      <c r="M94" s="2">
        <f t="shared" si="22"/>
        <v>310.22991719914648</v>
      </c>
      <c r="N94" s="2">
        <f t="shared" si="23"/>
        <v>4.770082800623868</v>
      </c>
      <c r="O94" s="8">
        <v>996.62203100740805</v>
      </c>
      <c r="P94" s="1">
        <f>O94/(Abmessung!B$17*Q94)</f>
        <v>130.82883459516231</v>
      </c>
      <c r="Q94" s="2">
        <f t="shared" si="24"/>
        <v>9.8537402977654143</v>
      </c>
      <c r="R94" s="1">
        <f t="shared" si="18"/>
        <v>4178.6361898333671</v>
      </c>
      <c r="S94" s="1">
        <f t="shared" si="19"/>
        <v>992.40611204779179</v>
      </c>
      <c r="T94" s="1">
        <f t="shared" si="20"/>
        <v>1007.1777225681508</v>
      </c>
      <c r="U94" s="7">
        <f t="shared" si="21"/>
        <v>1.1703486168361721</v>
      </c>
      <c r="Y94" s="4">
        <v>-144.24372570197801</v>
      </c>
      <c r="Z94" s="5">
        <v>10.528700058400901</v>
      </c>
      <c r="AA94" s="4">
        <v>-3.1256926142924198E-2</v>
      </c>
      <c r="AB94" s="4">
        <v>2.9456116190551199E-5</v>
      </c>
      <c r="AC94" s="6">
        <v>17554.453889016499</v>
      </c>
      <c r="AD94" s="6">
        <v>-125.692345063977</v>
      </c>
      <c r="AE94" s="6">
        <v>0.39362054142913999</v>
      </c>
      <c r="AF94" s="6">
        <v>-4.1079636190540202E-4</v>
      </c>
      <c r="AG94" s="6">
        <v>2.30640101199999</v>
      </c>
      <c r="AH94" s="6">
        <v>-3.7612753199999698E-3</v>
      </c>
      <c r="AI94" s="6">
        <v>995.176197</v>
      </c>
      <c r="AJ94" s="6">
        <v>3.9734999999999798E-2</v>
      </c>
      <c r="AL94" s="6">
        <v>-7.3107128370890097E-3</v>
      </c>
      <c r="AM94" s="6">
        <v>2.5528079661440501</v>
      </c>
      <c r="AN94" s="6">
        <v>1.58291033403489</v>
      </c>
    </row>
    <row r="95" spans="1:40" x14ac:dyDescent="0.45">
      <c r="A95">
        <v>5.6000000000000001E-2</v>
      </c>
      <c r="B95" s="1">
        <f t="shared" si="17"/>
        <v>203.15649786230486</v>
      </c>
      <c r="C95">
        <v>2500</v>
      </c>
      <c r="D95" s="2">
        <f t="shared" si="25"/>
        <v>2.137969225900874</v>
      </c>
      <c r="E95" s="1">
        <v>216.2</v>
      </c>
      <c r="F95" s="2">
        <v>16.39</v>
      </c>
      <c r="G95">
        <v>315</v>
      </c>
      <c r="H95">
        <v>295</v>
      </c>
      <c r="I95" s="2">
        <f t="shared" si="26"/>
        <v>14.541088069252588</v>
      </c>
      <c r="J95" s="2">
        <v>309.54076967134853</v>
      </c>
      <c r="K95" s="2">
        <f t="shared" si="10"/>
        <v>309.54108806925257</v>
      </c>
      <c r="L95" s="2">
        <v>310.60426668859907</v>
      </c>
      <c r="M95" s="2">
        <f t="shared" si="22"/>
        <v>310.60426668838335</v>
      </c>
      <c r="N95" s="2">
        <f t="shared" si="23"/>
        <v>4.3957333114009316</v>
      </c>
      <c r="O95" s="8">
        <v>1028.61427590466</v>
      </c>
      <c r="P95" s="1">
        <f>O95/(Abmessung!B$17*Q95)</f>
        <v>137.74003117128595</v>
      </c>
      <c r="Q95" s="2">
        <f t="shared" si="24"/>
        <v>9.6597630166805803</v>
      </c>
      <c r="R95" s="1">
        <f t="shared" si="18"/>
        <v>4178.6229435676714</v>
      </c>
      <c r="S95" s="1">
        <f t="shared" si="19"/>
        <v>992.33842934544089</v>
      </c>
      <c r="T95" s="1">
        <f t="shared" si="20"/>
        <v>1007.1869107414454</v>
      </c>
      <c r="U95" s="7">
        <f t="shared" si="21"/>
        <v>1.1694788735506751</v>
      </c>
      <c r="Y95" s="4">
        <v>-144.24372570197801</v>
      </c>
      <c r="Z95" s="5">
        <v>10.528700058400901</v>
      </c>
      <c r="AA95" s="4">
        <v>-3.1256926142924198E-2</v>
      </c>
      <c r="AB95" s="4">
        <v>2.9456116190551199E-5</v>
      </c>
      <c r="AC95" s="6">
        <v>17554.453889016499</v>
      </c>
      <c r="AD95" s="6">
        <v>-125.692345063977</v>
      </c>
      <c r="AE95" s="6">
        <v>0.39362054142913999</v>
      </c>
      <c r="AF95" s="6">
        <v>-4.1079636190540202E-4</v>
      </c>
      <c r="AG95" s="6">
        <v>2.30640101199999</v>
      </c>
      <c r="AH95" s="6">
        <v>-3.7612753199999698E-3</v>
      </c>
      <c r="AI95" s="6">
        <v>995.176197</v>
      </c>
      <c r="AJ95" s="6">
        <v>3.9734999999999798E-2</v>
      </c>
      <c r="AL95" s="6">
        <v>-7.3107128370890097E-3</v>
      </c>
      <c r="AM95" s="6">
        <v>2.5528079661440501</v>
      </c>
      <c r="AN95" s="6">
        <v>1.58291033403489</v>
      </c>
    </row>
    <row r="96" spans="1:40" x14ac:dyDescent="0.45">
      <c r="A96">
        <v>6.2E-2</v>
      </c>
      <c r="B96" s="1">
        <f t="shared" si="17"/>
        <v>224.93620609223399</v>
      </c>
      <c r="C96">
        <v>2500</v>
      </c>
      <c r="D96" s="2">
        <f t="shared" si="25"/>
        <v>2.137969225900874</v>
      </c>
      <c r="E96" s="1">
        <v>216.2</v>
      </c>
      <c r="F96" s="2">
        <v>16.39</v>
      </c>
      <c r="G96">
        <v>315</v>
      </c>
      <c r="H96">
        <v>295</v>
      </c>
      <c r="I96" s="2">
        <f t="shared" si="26"/>
        <v>14.960880417247655</v>
      </c>
      <c r="J96" s="2">
        <v>309.96042060614519</v>
      </c>
      <c r="K96" s="2">
        <f t="shared" si="10"/>
        <v>309.96088041724767</v>
      </c>
      <c r="L96" s="2">
        <v>310.91775215708248</v>
      </c>
      <c r="M96" s="2">
        <f t="shared" si="22"/>
        <v>310.91775215689881</v>
      </c>
      <c r="N96" s="2">
        <f t="shared" si="23"/>
        <v>4.0822478429175248</v>
      </c>
      <c r="O96" s="8">
        <v>1057.6043077239201</v>
      </c>
      <c r="P96" s="1">
        <f>O96/(Abmessung!B$17*Q96)</f>
        <v>144.63774003541721</v>
      </c>
      <c r="Q96" s="2">
        <f t="shared" si="24"/>
        <v>9.4583566292509325</v>
      </c>
      <c r="R96" s="1">
        <f t="shared" si="18"/>
        <v>4178.6130218366079</v>
      </c>
      <c r="S96" s="1">
        <f t="shared" si="19"/>
        <v>992.28134001903607</v>
      </c>
      <c r="T96" s="1">
        <f t="shared" si="20"/>
        <v>1007.1952481563926</v>
      </c>
      <c r="U96" s="7">
        <f t="shared" si="21"/>
        <v>1.1686896621986425</v>
      </c>
      <c r="Y96" s="4">
        <v>-144.24372570197801</v>
      </c>
      <c r="Z96" s="5">
        <v>10.528700058400901</v>
      </c>
      <c r="AA96" s="4">
        <v>-3.1256926142924198E-2</v>
      </c>
      <c r="AB96" s="4">
        <v>2.9456116190551199E-5</v>
      </c>
      <c r="AC96" s="6">
        <v>17554.453889016499</v>
      </c>
      <c r="AD96" s="6">
        <v>-125.692345063977</v>
      </c>
      <c r="AE96" s="6">
        <v>0.39362054142913999</v>
      </c>
      <c r="AF96" s="6">
        <v>-4.1079636190540202E-4</v>
      </c>
      <c r="AG96" s="6">
        <v>2.30640101199999</v>
      </c>
      <c r="AH96" s="6">
        <v>-3.7612753199999698E-3</v>
      </c>
      <c r="AI96" s="6">
        <v>995.176197</v>
      </c>
      <c r="AJ96" s="6">
        <v>3.9734999999999798E-2</v>
      </c>
      <c r="AL96" s="6">
        <v>-7.3107128370890097E-3</v>
      </c>
      <c r="AM96" s="6">
        <v>2.5528079661440501</v>
      </c>
      <c r="AN96" s="6">
        <v>1.58291033403489</v>
      </c>
    </row>
    <row r="97" spans="1:40" x14ac:dyDescent="0.45">
      <c r="A97">
        <v>6.8000000000000005E-2</v>
      </c>
      <c r="B97" s="1">
        <f t="shared" si="17"/>
        <v>246.71637856073045</v>
      </c>
      <c r="C97">
        <v>2500</v>
      </c>
      <c r="D97" s="2">
        <f t="shared" si="25"/>
        <v>2.137969225900874</v>
      </c>
      <c r="E97" s="1">
        <v>216.2</v>
      </c>
      <c r="F97" s="2">
        <v>16.39</v>
      </c>
      <c r="G97">
        <v>315</v>
      </c>
      <c r="H97">
        <v>295</v>
      </c>
      <c r="I97" s="2">
        <f t="shared" si="26"/>
        <v>15.345726050904144</v>
      </c>
      <c r="J97" s="2">
        <v>310.34511561148491</v>
      </c>
      <c r="K97" s="2">
        <f t="shared" si="10"/>
        <v>310.34572605090415</v>
      </c>
      <c r="L97" s="2">
        <v>311.18453396316016</v>
      </c>
      <c r="M97" s="2">
        <f t="shared" si="22"/>
        <v>311.1845339630093</v>
      </c>
      <c r="N97" s="2">
        <f t="shared" si="23"/>
        <v>3.8154660368398368</v>
      </c>
      <c r="O97" s="8">
        <v>1084.1462320477201</v>
      </c>
      <c r="P97" s="1">
        <f>O97/(Abmessung!B$17*Q97)</f>
        <v>151.56968669473045</v>
      </c>
      <c r="Q97" s="2">
        <f t="shared" si="24"/>
        <v>9.2522980234706651</v>
      </c>
      <c r="R97" s="1">
        <f t="shared" si="18"/>
        <v>4178.6053885184165</v>
      </c>
      <c r="S97" s="1">
        <f t="shared" si="19"/>
        <v>992.23246315502024</v>
      </c>
      <c r="T97" s="1">
        <f t="shared" si="20"/>
        <v>1007.2028910844111</v>
      </c>
      <c r="U97" s="7">
        <f t="shared" si="21"/>
        <v>1.1679661902839866</v>
      </c>
      <c r="Y97" s="4">
        <v>-144.24372570197801</v>
      </c>
      <c r="Z97" s="5">
        <v>10.528700058400901</v>
      </c>
      <c r="AA97" s="4">
        <v>-3.1256926142924198E-2</v>
      </c>
      <c r="AB97" s="4">
        <v>2.9456116190551199E-5</v>
      </c>
      <c r="AC97" s="6">
        <v>17554.453889016499</v>
      </c>
      <c r="AD97" s="6">
        <v>-125.692345063977</v>
      </c>
      <c r="AE97" s="6">
        <v>0.39362054142913999</v>
      </c>
      <c r="AF97" s="6">
        <v>-4.1079636190540202E-4</v>
      </c>
      <c r="AG97" s="6">
        <v>2.30640101199999</v>
      </c>
      <c r="AH97" s="6">
        <v>-3.7612753199999698E-3</v>
      </c>
      <c r="AI97" s="6">
        <v>995.176197</v>
      </c>
      <c r="AJ97" s="6">
        <v>3.9734999999999798E-2</v>
      </c>
      <c r="AL97" s="6">
        <v>-7.3107128370890097E-3</v>
      </c>
      <c r="AM97" s="6">
        <v>2.5528079661440501</v>
      </c>
      <c r="AN97" s="6">
        <v>1.58291033403489</v>
      </c>
    </row>
    <row r="98" spans="1:40" x14ac:dyDescent="0.45">
      <c r="A98">
        <v>7.3999999999999996E-2</v>
      </c>
      <c r="B98" s="1">
        <f t="shared" ref="B98:B110" si="27">A98/S98*3600*1000</f>
        <v>268.4969369517774</v>
      </c>
      <c r="C98">
        <v>2500</v>
      </c>
      <c r="D98" s="2">
        <f t="shared" si="25"/>
        <v>2.137969225900874</v>
      </c>
      <c r="E98" s="1">
        <v>216.2</v>
      </c>
      <c r="F98" s="2">
        <v>16.39</v>
      </c>
      <c r="G98">
        <v>315</v>
      </c>
      <c r="H98">
        <v>295</v>
      </c>
      <c r="I98" s="2">
        <f t="shared" si="26"/>
        <v>15.701455222590045</v>
      </c>
      <c r="J98" s="2">
        <v>310.70068663195309</v>
      </c>
      <c r="K98" s="2">
        <f t="shared" si="10"/>
        <v>310.70145522259003</v>
      </c>
      <c r="L98" s="2">
        <v>311.41464470009993</v>
      </c>
      <c r="M98" s="2">
        <f t="shared" si="22"/>
        <v>311.41464469997766</v>
      </c>
      <c r="N98" s="2">
        <f t="shared" si="23"/>
        <v>3.5853552999000726</v>
      </c>
      <c r="O98" s="8">
        <v>1108.65049512832</v>
      </c>
      <c r="P98" s="1">
        <f>O98/(Abmessung!B$17*Q98)</f>
        <v>158.57949871114326</v>
      </c>
      <c r="Q98" s="2">
        <f t="shared" si="24"/>
        <v>9.0431912589048871</v>
      </c>
      <c r="R98" s="1">
        <f t="shared" si="18"/>
        <v>4178.5993838844142</v>
      </c>
      <c r="S98" s="1">
        <f t="shared" si="19"/>
        <v>992.19008985508833</v>
      </c>
      <c r="T98" s="1">
        <f t="shared" si="20"/>
        <v>1007.2099553916603</v>
      </c>
      <c r="U98" s="7">
        <f t="shared" si="21"/>
        <v>1.1672974900320896</v>
      </c>
      <c r="Y98" s="4">
        <v>-144.24372570197801</v>
      </c>
      <c r="Z98" s="5">
        <v>10.528700058400901</v>
      </c>
      <c r="AA98" s="4">
        <v>-3.1256926142924198E-2</v>
      </c>
      <c r="AB98" s="4">
        <v>2.9456116190551199E-5</v>
      </c>
      <c r="AC98" s="6">
        <v>17554.453889016499</v>
      </c>
      <c r="AD98" s="6">
        <v>-125.692345063977</v>
      </c>
      <c r="AE98" s="6">
        <v>0.39362054142913999</v>
      </c>
      <c r="AF98" s="6">
        <v>-4.1079636190540202E-4</v>
      </c>
      <c r="AG98" s="6">
        <v>2.30640101199999</v>
      </c>
      <c r="AH98" s="6">
        <v>-3.7612753199999698E-3</v>
      </c>
      <c r="AI98" s="6">
        <v>995.176197</v>
      </c>
      <c r="AJ98" s="6">
        <v>3.9734999999999798E-2</v>
      </c>
      <c r="AL98" s="6">
        <v>-7.3107128370890097E-3</v>
      </c>
      <c r="AM98" s="6">
        <v>2.5528079661440501</v>
      </c>
      <c r="AN98" s="6">
        <v>1.58291033403489</v>
      </c>
    </row>
    <row r="99" spans="1:40" x14ac:dyDescent="0.45">
      <c r="A99">
        <v>8.0000000000000002E-3</v>
      </c>
      <c r="B99" s="1">
        <f t="shared" si="27"/>
        <v>28.974632115277593</v>
      </c>
      <c r="C99">
        <v>3000</v>
      </c>
      <c r="D99" s="2">
        <f t="shared" si="25"/>
        <v>2.6502116213757367</v>
      </c>
      <c r="E99" s="1">
        <v>268</v>
      </c>
      <c r="F99" s="2">
        <v>22.74</v>
      </c>
      <c r="G99">
        <v>315</v>
      </c>
      <c r="H99">
        <v>295</v>
      </c>
      <c r="I99" s="2">
        <f t="shared" si="26"/>
        <v>5.4782417359771669</v>
      </c>
      <c r="J99" s="2">
        <v>300.47830831760524</v>
      </c>
      <c r="K99" s="2">
        <f t="shared" si="10"/>
        <v>300.47824173597718</v>
      </c>
      <c r="L99" s="2">
        <v>300.42721508266544</v>
      </c>
      <c r="M99" s="2">
        <f t="shared" si="22"/>
        <v>300.42721651506685</v>
      </c>
      <c r="N99" s="2">
        <f t="shared" si="23"/>
        <v>14.572784917334559</v>
      </c>
      <c r="O99" s="8">
        <v>487.28353814930801</v>
      </c>
      <c r="P99" s="1">
        <f>O99/(Abmessung!B$17*Q99)</f>
        <v>68.213316119076225</v>
      </c>
      <c r="Q99" s="2">
        <f t="shared" si="24"/>
        <v>9.2403129157156947</v>
      </c>
      <c r="R99" s="1">
        <f t="shared" ref="R99:R110" si="28">((AC99 + AD99*G99 +AE99*G99^2 +  AF99*G99^3)+(AC99 + AD99*L99 + AE99*L99^2 +  AF99*L99^3))/2</f>
        <v>4179.7397409794148</v>
      </c>
      <c r="S99" s="1">
        <f t="shared" ref="S99:S110" si="29">((Y99 + Z99*G99 + AA99*G99^2 +  AB99*G99^3)+(Y99 + Z99*L99 + AA99*L99^2 +  AB99*L99^3))/2</f>
        <v>993.9729307146057</v>
      </c>
      <c r="T99" s="1">
        <f t="shared" ref="T99:T110" si="30">((AI99 + AJ99*H99)+(AI99 + AJ99*J99))/2</f>
        <v>1007.0068622905</v>
      </c>
      <c r="U99" s="7">
        <f t="shared" ref="U99:U110" si="31">((AG99 + AH99*H99)+(AG99 + AH99*J99))/2</f>
        <v>1.1865220796648193</v>
      </c>
      <c r="Y99" s="4">
        <v>-144.24372570197801</v>
      </c>
      <c r="Z99" s="5">
        <v>10.528700058400901</v>
      </c>
      <c r="AA99" s="4">
        <v>-3.1256926142924198E-2</v>
      </c>
      <c r="AB99" s="4">
        <v>2.9456116190551199E-5</v>
      </c>
      <c r="AC99" s="6">
        <v>17554.453889016499</v>
      </c>
      <c r="AD99" s="6">
        <v>-125.692345063977</v>
      </c>
      <c r="AE99" s="6">
        <v>0.39362054142913999</v>
      </c>
      <c r="AF99" s="6">
        <v>-4.1079636190540202E-4</v>
      </c>
      <c r="AG99" s="6">
        <v>2.30640101199999</v>
      </c>
      <c r="AH99" s="6">
        <v>-3.7612753199999698E-3</v>
      </c>
      <c r="AI99" s="6">
        <v>995.176197</v>
      </c>
      <c r="AJ99" s="6">
        <v>3.9734999999999798E-2</v>
      </c>
      <c r="AL99" s="6">
        <v>-7.3107128370890097E-3</v>
      </c>
      <c r="AM99" s="6">
        <v>2.5528079661440501</v>
      </c>
      <c r="AN99" s="6">
        <v>1.58291033403489</v>
      </c>
    </row>
    <row r="100" spans="1:40" x14ac:dyDescent="0.45">
      <c r="A100">
        <v>1.4E-2</v>
      </c>
      <c r="B100" s="1">
        <f t="shared" si="27"/>
        <v>50.727792156104165</v>
      </c>
      <c r="C100">
        <v>3000</v>
      </c>
      <c r="D100" s="2">
        <f t="shared" si="25"/>
        <v>2.6502116213757367</v>
      </c>
      <c r="E100" s="1">
        <v>268</v>
      </c>
      <c r="F100" s="2">
        <v>22.74</v>
      </c>
      <c r="G100">
        <v>315</v>
      </c>
      <c r="H100">
        <v>295</v>
      </c>
      <c r="I100" s="2">
        <f t="shared" si="26"/>
        <v>7.6407975180085481</v>
      </c>
      <c r="J100" s="2">
        <v>302.6409081875475</v>
      </c>
      <c r="K100" s="2">
        <f t="shared" si="10"/>
        <v>302.64079751800853</v>
      </c>
      <c r="L100" s="2">
        <v>303.42333279756133</v>
      </c>
      <c r="M100" s="2">
        <f t="shared" si="22"/>
        <v>303.42333299440742</v>
      </c>
      <c r="N100" s="2">
        <f t="shared" si="23"/>
        <v>11.576667202438671</v>
      </c>
      <c r="O100" s="8">
        <v>677.339761538262</v>
      </c>
      <c r="P100" s="1">
        <f>O100/(Abmessung!B$17*Q100)</f>
        <v>85.347121555697697</v>
      </c>
      <c r="Q100" s="2">
        <f t="shared" si="24"/>
        <v>10.265776229483036</v>
      </c>
      <c r="R100" s="1">
        <f t="shared" si="28"/>
        <v>4179.2176897784757</v>
      </c>
      <c r="S100" s="1">
        <f t="shared" si="29"/>
        <v>993.53821362665553</v>
      </c>
      <c r="T100" s="1">
        <f t="shared" si="30"/>
        <v>1007.049827743416</v>
      </c>
      <c r="U100" s="7">
        <f t="shared" si="31"/>
        <v>1.1824550129058948</v>
      </c>
      <c r="Y100" s="4">
        <v>-144.24372570197801</v>
      </c>
      <c r="Z100" s="5">
        <v>10.528700058400901</v>
      </c>
      <c r="AA100" s="4">
        <v>-3.1256926142924198E-2</v>
      </c>
      <c r="AB100" s="4">
        <v>2.9456116190551199E-5</v>
      </c>
      <c r="AC100" s="6">
        <v>17554.453889016499</v>
      </c>
      <c r="AD100" s="6">
        <v>-125.692345063977</v>
      </c>
      <c r="AE100" s="6">
        <v>0.39362054142913999</v>
      </c>
      <c r="AF100" s="6">
        <v>-4.1079636190540202E-4</v>
      </c>
      <c r="AG100" s="6">
        <v>2.30640101199999</v>
      </c>
      <c r="AH100" s="6">
        <v>-3.7612753199999698E-3</v>
      </c>
      <c r="AI100" s="6">
        <v>995.176197</v>
      </c>
      <c r="AJ100" s="6">
        <v>3.9734999999999798E-2</v>
      </c>
      <c r="AL100" s="6">
        <v>-7.3107128370890097E-3</v>
      </c>
      <c r="AM100" s="6">
        <v>2.5528079661440501</v>
      </c>
      <c r="AN100" s="6">
        <v>1.58291033403489</v>
      </c>
    </row>
    <row r="101" spans="1:40" x14ac:dyDescent="0.45">
      <c r="A101">
        <v>0.02</v>
      </c>
      <c r="B101" s="1">
        <f t="shared" si="27"/>
        <v>72.493272671025551</v>
      </c>
      <c r="C101">
        <v>3000</v>
      </c>
      <c r="D101" s="2">
        <f t="shared" si="25"/>
        <v>2.6502116213757367</v>
      </c>
      <c r="E101" s="1">
        <v>268</v>
      </c>
      <c r="F101" s="2">
        <v>22.74</v>
      </c>
      <c r="G101">
        <v>315</v>
      </c>
      <c r="H101">
        <v>295</v>
      </c>
      <c r="I101" s="2">
        <f t="shared" si="26"/>
        <v>8.8701116164492362</v>
      </c>
      <c r="J101" s="2">
        <v>303.87025993582881</v>
      </c>
      <c r="K101" s="2">
        <f t="shared" si="10"/>
        <v>303.87011161644921</v>
      </c>
      <c r="L101" s="2">
        <v>305.61011347025266</v>
      </c>
      <c r="M101" s="2">
        <f t="shared" si="22"/>
        <v>305.61011351603867</v>
      </c>
      <c r="N101" s="2">
        <f t="shared" si="23"/>
        <v>9.3898865297473435</v>
      </c>
      <c r="O101" s="8">
        <v>784.79734062452405</v>
      </c>
      <c r="P101" s="1">
        <f>O101/(Abmessung!B$17*Q101)</f>
        <v>93.408786827584862</v>
      </c>
      <c r="Q101" s="2">
        <f t="shared" si="24"/>
        <v>10.86785643016256</v>
      </c>
      <c r="R101" s="1">
        <f t="shared" si="28"/>
        <v>4178.9500968143802</v>
      </c>
      <c r="S101" s="1">
        <f t="shared" si="29"/>
        <v>993.19560763570416</v>
      </c>
      <c r="T101" s="1">
        <f t="shared" si="30"/>
        <v>1007.074251889275</v>
      </c>
      <c r="U101" s="7">
        <f t="shared" si="31"/>
        <v>1.1801430477106902</v>
      </c>
      <c r="Y101" s="4">
        <v>-144.24372570197801</v>
      </c>
      <c r="Z101" s="5">
        <v>10.528700058400901</v>
      </c>
      <c r="AA101" s="4">
        <v>-3.1256926142924198E-2</v>
      </c>
      <c r="AB101" s="4">
        <v>2.9456116190551199E-5</v>
      </c>
      <c r="AC101" s="6">
        <v>17554.453889016499</v>
      </c>
      <c r="AD101" s="6">
        <v>-125.692345063977</v>
      </c>
      <c r="AE101" s="6">
        <v>0.39362054142913999</v>
      </c>
      <c r="AF101" s="6">
        <v>-4.1079636190540202E-4</v>
      </c>
      <c r="AG101" s="6">
        <v>2.30640101199999</v>
      </c>
      <c r="AH101" s="6">
        <v>-3.7612753199999698E-3</v>
      </c>
      <c r="AI101" s="6">
        <v>995.176197</v>
      </c>
      <c r="AJ101" s="6">
        <v>3.9734999999999798E-2</v>
      </c>
      <c r="AL101" s="6">
        <v>-7.3107128370890097E-3</v>
      </c>
      <c r="AM101" s="6">
        <v>2.5528079661440501</v>
      </c>
      <c r="AN101" s="6">
        <v>1.58291033403489</v>
      </c>
    </row>
    <row r="102" spans="1:40" x14ac:dyDescent="0.45">
      <c r="A102">
        <v>2.5999999999999999E-2</v>
      </c>
      <c r="B102" s="1">
        <f t="shared" si="27"/>
        <v>94.263215946508055</v>
      </c>
      <c r="C102">
        <v>3000</v>
      </c>
      <c r="D102" s="2">
        <f t="shared" si="25"/>
        <v>2.6502116213757367</v>
      </c>
      <c r="E102" s="1">
        <v>268</v>
      </c>
      <c r="F102" s="2">
        <v>22.74</v>
      </c>
      <c r="G102">
        <v>315</v>
      </c>
      <c r="H102">
        <v>295</v>
      </c>
      <c r="I102" s="2">
        <f t="shared" si="26"/>
        <v>9.8164865485487915</v>
      </c>
      <c r="J102" s="2">
        <v>304.81663831332366</v>
      </c>
      <c r="K102" s="2">
        <f t="shared" ref="K102:K110" si="32">H102+I102</f>
        <v>304.81648654854877</v>
      </c>
      <c r="L102" s="2">
        <v>307.01803203195345</v>
      </c>
      <c r="M102" s="2">
        <f t="shared" si="22"/>
        <v>307.01803204459424</v>
      </c>
      <c r="N102" s="2">
        <f t="shared" si="23"/>
        <v>7.981967968046547</v>
      </c>
      <c r="O102" s="8">
        <v>867.23572581043197</v>
      </c>
      <c r="P102" s="1">
        <f>O102/(Abmessung!B$17*Q102)</f>
        <v>101.28673041447881</v>
      </c>
      <c r="Q102" s="2">
        <f t="shared" si="24"/>
        <v>11.075381879396616</v>
      </c>
      <c r="R102" s="1">
        <f t="shared" si="28"/>
        <v>4178.8216151492388</v>
      </c>
      <c r="S102" s="1">
        <f t="shared" si="29"/>
        <v>992.96421260564239</v>
      </c>
      <c r="T102" s="1">
        <f t="shared" si="30"/>
        <v>1007.0930540616898</v>
      </c>
      <c r="U102" s="7">
        <f t="shared" si="31"/>
        <v>1.1783632528933636</v>
      </c>
      <c r="Y102" s="4">
        <v>-144.24372570197801</v>
      </c>
      <c r="Z102" s="5">
        <v>10.528700058400901</v>
      </c>
      <c r="AA102" s="4">
        <v>-3.1256926142924198E-2</v>
      </c>
      <c r="AB102" s="4">
        <v>2.9456116190551199E-5</v>
      </c>
      <c r="AC102" s="6">
        <v>17554.453889016499</v>
      </c>
      <c r="AD102" s="6">
        <v>-125.692345063977</v>
      </c>
      <c r="AE102" s="6">
        <v>0.39362054142913999</v>
      </c>
      <c r="AF102" s="6">
        <v>-4.1079636190540202E-4</v>
      </c>
      <c r="AG102" s="6">
        <v>2.30640101199999</v>
      </c>
      <c r="AH102" s="6">
        <v>-3.7612753199999698E-3</v>
      </c>
      <c r="AI102" s="6">
        <v>995.176197</v>
      </c>
      <c r="AJ102" s="6">
        <v>3.9734999999999798E-2</v>
      </c>
      <c r="AL102" s="6">
        <v>-7.3107128370890097E-3</v>
      </c>
      <c r="AM102" s="6">
        <v>2.5528079661440501</v>
      </c>
      <c r="AN102" s="6">
        <v>1.58291033403489</v>
      </c>
    </row>
    <row r="103" spans="1:40" x14ac:dyDescent="0.45">
      <c r="A103">
        <v>3.2000000000000001E-2</v>
      </c>
      <c r="B103" s="1">
        <f t="shared" si="27"/>
        <v>116.03561042313193</v>
      </c>
      <c r="C103">
        <v>3000</v>
      </c>
      <c r="D103" s="2">
        <f t="shared" si="25"/>
        <v>2.6502116213757367</v>
      </c>
      <c r="E103" s="1">
        <v>268</v>
      </c>
      <c r="F103" s="2">
        <v>22.74</v>
      </c>
      <c r="G103">
        <v>315</v>
      </c>
      <c r="H103">
        <v>295</v>
      </c>
      <c r="I103" s="2">
        <f t="shared" si="26"/>
        <v>10.614894135929788</v>
      </c>
      <c r="J103" s="2">
        <v>305.61501317090466</v>
      </c>
      <c r="K103" s="2">
        <f t="shared" si="32"/>
        <v>305.61489413592977</v>
      </c>
      <c r="L103" s="2">
        <v>307.99588190748989</v>
      </c>
      <c r="M103" s="2">
        <f t="shared" si="22"/>
        <v>307.99588191098928</v>
      </c>
      <c r="N103" s="2">
        <f t="shared" si="23"/>
        <v>7.0041180925101116</v>
      </c>
      <c r="O103" s="8">
        <v>936.59075610673597</v>
      </c>
      <c r="P103" s="1">
        <f>O103/(Abmessung!B$17*Q103)</f>
        <v>109.21655229614987</v>
      </c>
      <c r="Q103" s="2">
        <f t="shared" si="24"/>
        <v>11.092654995191729</v>
      </c>
      <c r="R103" s="1">
        <f t="shared" si="28"/>
        <v>4178.7503803308091</v>
      </c>
      <c r="S103" s="1">
        <f t="shared" si="29"/>
        <v>992.79867257917795</v>
      </c>
      <c r="T103" s="1">
        <f t="shared" si="30"/>
        <v>1007.1089157741728</v>
      </c>
      <c r="U103" s="7">
        <f t="shared" si="31"/>
        <v>1.1768617990693997</v>
      </c>
      <c r="Y103" s="4">
        <v>-144.24372570197801</v>
      </c>
      <c r="Z103" s="5">
        <v>10.528700058400901</v>
      </c>
      <c r="AA103" s="4">
        <v>-3.1256926142924198E-2</v>
      </c>
      <c r="AB103" s="4">
        <v>2.9456116190551199E-5</v>
      </c>
      <c r="AC103" s="6">
        <v>17554.453889016499</v>
      </c>
      <c r="AD103" s="6">
        <v>-125.692345063977</v>
      </c>
      <c r="AE103" s="6">
        <v>0.39362054142913999</v>
      </c>
      <c r="AF103" s="6">
        <v>-4.1079636190540202E-4</v>
      </c>
      <c r="AG103" s="6">
        <v>2.30640101199999</v>
      </c>
      <c r="AH103" s="6">
        <v>-3.7612753199999698E-3</v>
      </c>
      <c r="AI103" s="6">
        <v>995.176197</v>
      </c>
      <c r="AJ103" s="6">
        <v>3.9734999999999798E-2</v>
      </c>
      <c r="AL103" s="6">
        <v>-7.3107128370890097E-3</v>
      </c>
      <c r="AM103" s="6">
        <v>2.5528079661440501</v>
      </c>
      <c r="AN103" s="6">
        <v>1.58291033403489</v>
      </c>
    </row>
    <row r="104" spans="1:40" x14ac:dyDescent="0.45">
      <c r="A104">
        <v>3.7999999999999999E-2</v>
      </c>
      <c r="B104" s="1">
        <f t="shared" si="27"/>
        <v>137.80959948104282</v>
      </c>
      <c r="C104">
        <v>3000</v>
      </c>
      <c r="D104" s="2">
        <f t="shared" si="25"/>
        <v>2.6502116213757367</v>
      </c>
      <c r="E104" s="1">
        <v>268</v>
      </c>
      <c r="F104" s="2">
        <v>22.74</v>
      </c>
      <c r="G104">
        <v>315</v>
      </c>
      <c r="H104">
        <v>295</v>
      </c>
      <c r="I104" s="2">
        <f t="shared" si="26"/>
        <v>11.318178877266659</v>
      </c>
      <c r="J104" s="2">
        <v>306.31823174289553</v>
      </c>
      <c r="K104" s="2">
        <f t="shared" si="32"/>
        <v>306.31817887726663</v>
      </c>
      <c r="L104" s="2">
        <v>308.71792664884026</v>
      </c>
      <c r="M104" s="2">
        <f t="shared" si="22"/>
        <v>308.71792664949618</v>
      </c>
      <c r="N104" s="2">
        <f t="shared" si="23"/>
        <v>6.2820733511597382</v>
      </c>
      <c r="O104" s="8">
        <v>997.53574044865002</v>
      </c>
      <c r="P104" s="1">
        <f>O104/(Abmessung!B$17*Q104)</f>
        <v>117.2124256948596</v>
      </c>
      <c r="Q104" s="2">
        <f t="shared" si="24"/>
        <v>11.008519412013438</v>
      </c>
      <c r="R104" s="1">
        <f t="shared" si="28"/>
        <v>4178.7064673507894</v>
      </c>
      <c r="S104" s="1">
        <f t="shared" si="29"/>
        <v>992.67395388387501</v>
      </c>
      <c r="T104" s="1">
        <f t="shared" si="30"/>
        <v>1007.122886969152</v>
      </c>
      <c r="U104" s="7">
        <f t="shared" si="31"/>
        <v>1.1755392997397023</v>
      </c>
      <c r="Y104" s="4">
        <v>-144.24372570197801</v>
      </c>
      <c r="Z104" s="5">
        <v>10.528700058400901</v>
      </c>
      <c r="AA104" s="4">
        <v>-3.1256926142924198E-2</v>
      </c>
      <c r="AB104" s="4">
        <v>2.9456116190551199E-5</v>
      </c>
      <c r="AC104" s="6">
        <v>17554.453889016499</v>
      </c>
      <c r="AD104" s="6">
        <v>-125.692345063977</v>
      </c>
      <c r="AE104" s="6">
        <v>0.39362054142913999</v>
      </c>
      <c r="AF104" s="6">
        <v>-4.1079636190540202E-4</v>
      </c>
      <c r="AG104" s="6">
        <v>2.30640101199999</v>
      </c>
      <c r="AH104" s="6">
        <v>-3.7612753199999698E-3</v>
      </c>
      <c r="AI104" s="6">
        <v>995.176197</v>
      </c>
      <c r="AJ104" s="6">
        <v>3.9734999999999798E-2</v>
      </c>
      <c r="AL104" s="6">
        <v>-7.3107128370890097E-3</v>
      </c>
      <c r="AM104" s="6">
        <v>2.5528079661440501</v>
      </c>
      <c r="AN104" s="6">
        <v>1.58291033403489</v>
      </c>
    </row>
    <row r="105" spans="1:40" x14ac:dyDescent="0.45">
      <c r="A105">
        <v>4.3999999999999997E-2</v>
      </c>
      <c r="B105" s="1">
        <f t="shared" si="27"/>
        <v>159.58473130881532</v>
      </c>
      <c r="C105">
        <v>3000</v>
      </c>
      <c r="D105" s="2">
        <f t="shared" si="25"/>
        <v>2.6502116213757367</v>
      </c>
      <c r="E105" s="1">
        <v>268</v>
      </c>
      <c r="F105" s="2">
        <v>22.74</v>
      </c>
      <c r="G105">
        <v>315</v>
      </c>
      <c r="H105">
        <v>295</v>
      </c>
      <c r="I105" s="2">
        <f t="shared" si="26"/>
        <v>11.953251476403876</v>
      </c>
      <c r="J105" s="2">
        <v>306.95320810246881</v>
      </c>
      <c r="K105" s="2">
        <f t="shared" si="32"/>
        <v>306.95325147640386</v>
      </c>
      <c r="L105" s="2">
        <v>309.27585661887673</v>
      </c>
      <c r="M105" s="2">
        <f t="shared" si="22"/>
        <v>309.27585661861872</v>
      </c>
      <c r="N105" s="2">
        <f t="shared" si="23"/>
        <v>5.7241433811232696</v>
      </c>
      <c r="O105" s="8">
        <v>1052.4513019738899</v>
      </c>
      <c r="P105" s="1">
        <f>O105/(Abmessung!B$17*Q105)</f>
        <v>125.29460911351393</v>
      </c>
      <c r="Q105" s="2">
        <f t="shared" si="24"/>
        <v>10.865350124044213</v>
      </c>
      <c r="R105" s="1">
        <f t="shared" si="28"/>
        <v>4178.6772584934743</v>
      </c>
      <c r="S105" s="1">
        <f t="shared" si="29"/>
        <v>992.57616127120127</v>
      </c>
      <c r="T105" s="1">
        <f t="shared" si="30"/>
        <v>1007.1355023619758</v>
      </c>
      <c r="U105" s="7">
        <f t="shared" si="31"/>
        <v>1.1743451392846791</v>
      </c>
      <c r="Y105" s="4">
        <v>-144.24372570197801</v>
      </c>
      <c r="Z105" s="5">
        <v>10.528700058400901</v>
      </c>
      <c r="AA105" s="4">
        <v>-3.1256926142924198E-2</v>
      </c>
      <c r="AB105" s="4">
        <v>2.9456116190551199E-5</v>
      </c>
      <c r="AC105" s="6">
        <v>17554.453889016499</v>
      </c>
      <c r="AD105" s="6">
        <v>-125.692345063977</v>
      </c>
      <c r="AE105" s="6">
        <v>0.39362054142913999</v>
      </c>
      <c r="AF105" s="6">
        <v>-4.1079636190540202E-4</v>
      </c>
      <c r="AG105" s="6">
        <v>2.30640101199999</v>
      </c>
      <c r="AH105" s="6">
        <v>-3.7612753199999698E-3</v>
      </c>
      <c r="AI105" s="6">
        <v>995.176197</v>
      </c>
      <c r="AJ105" s="6">
        <v>3.9734999999999798E-2</v>
      </c>
      <c r="AL105" s="6">
        <v>-7.3107128370890097E-3</v>
      </c>
      <c r="AM105" s="6">
        <v>2.5528079661440501</v>
      </c>
      <c r="AN105" s="6">
        <v>1.58291033403489</v>
      </c>
    </row>
    <row r="106" spans="1:40" x14ac:dyDescent="0.45">
      <c r="A106">
        <v>0.05</v>
      </c>
      <c r="B106" s="1">
        <f t="shared" si="27"/>
        <v>181.36073234367285</v>
      </c>
      <c r="C106">
        <v>3000</v>
      </c>
      <c r="D106" s="2">
        <f t="shared" si="25"/>
        <v>2.6502116213757367</v>
      </c>
      <c r="E106" s="1">
        <v>268</v>
      </c>
      <c r="F106" s="2">
        <v>22.74</v>
      </c>
      <c r="G106">
        <v>315</v>
      </c>
      <c r="H106">
        <v>295</v>
      </c>
      <c r="I106" s="2">
        <f t="shared" si="26"/>
        <v>12.536221603179003</v>
      </c>
      <c r="J106" s="2">
        <v>307.53605497197486</v>
      </c>
      <c r="K106" s="2">
        <f t="shared" si="32"/>
        <v>307.536221603179</v>
      </c>
      <c r="L106" s="2">
        <v>309.72192748186694</v>
      </c>
      <c r="M106" s="2">
        <f t="shared" si="22"/>
        <v>309.72192748134478</v>
      </c>
      <c r="N106" s="2">
        <f t="shared" si="23"/>
        <v>5.2780725181330581</v>
      </c>
      <c r="O106" s="8">
        <v>1102.76265700726</v>
      </c>
      <c r="P106" s="1">
        <f>O106/(Abmessung!B$17*Q106)</f>
        <v>133.49727803700731</v>
      </c>
      <c r="Q106" s="2">
        <f t="shared" si="24"/>
        <v>10.685226728781833</v>
      </c>
      <c r="R106" s="1">
        <f t="shared" si="28"/>
        <v>4178.6567089011287</v>
      </c>
      <c r="S106" s="1">
        <f t="shared" si="29"/>
        <v>992.49709501010238</v>
      </c>
      <c r="T106" s="1">
        <f t="shared" si="30"/>
        <v>1007.1470820721556</v>
      </c>
      <c r="U106" s="7">
        <f t="shared" si="31"/>
        <v>1.1732490155118729</v>
      </c>
      <c r="Y106" s="4">
        <v>-144.24372570197801</v>
      </c>
      <c r="Z106" s="5">
        <v>10.528700058400901</v>
      </c>
      <c r="AA106" s="4">
        <v>-3.1256926142924198E-2</v>
      </c>
      <c r="AB106" s="4">
        <v>2.9456116190551199E-5</v>
      </c>
      <c r="AC106" s="6">
        <v>17554.453889016499</v>
      </c>
      <c r="AD106" s="6">
        <v>-125.692345063977</v>
      </c>
      <c r="AE106" s="6">
        <v>0.39362054142913999</v>
      </c>
      <c r="AF106" s="6">
        <v>-4.1079636190540202E-4</v>
      </c>
      <c r="AG106" s="6">
        <v>2.30640101199999</v>
      </c>
      <c r="AH106" s="6">
        <v>-3.7612753199999698E-3</v>
      </c>
      <c r="AI106" s="6">
        <v>995.176197</v>
      </c>
      <c r="AJ106" s="6">
        <v>3.9734999999999798E-2</v>
      </c>
      <c r="AL106" s="6">
        <v>-7.3107128370890097E-3</v>
      </c>
      <c r="AM106" s="6">
        <v>2.5528079661440501</v>
      </c>
      <c r="AN106" s="6">
        <v>1.58291033403489</v>
      </c>
    </row>
    <row r="107" spans="1:40" x14ac:dyDescent="0.45">
      <c r="A107">
        <v>5.6000000000000001E-2</v>
      </c>
      <c r="B107" s="1">
        <f t="shared" si="27"/>
        <v>203.13742452928929</v>
      </c>
      <c r="C107">
        <v>3000</v>
      </c>
      <c r="D107" s="2">
        <f t="shared" si="25"/>
        <v>2.6502116213757367</v>
      </c>
      <c r="E107" s="1">
        <v>268</v>
      </c>
      <c r="F107" s="2">
        <v>22.74</v>
      </c>
      <c r="G107">
        <v>315</v>
      </c>
      <c r="H107">
        <v>295</v>
      </c>
      <c r="I107" s="2">
        <f t="shared" si="26"/>
        <v>13.077516547303935</v>
      </c>
      <c r="J107" s="2">
        <v>308.07720231977748</v>
      </c>
      <c r="K107" s="2">
        <f t="shared" si="32"/>
        <v>308.07751654730396</v>
      </c>
      <c r="L107" s="2">
        <v>310.08814800047764</v>
      </c>
      <c r="M107" s="2">
        <f t="shared" si="22"/>
        <v>310.08814799991939</v>
      </c>
      <c r="N107" s="2">
        <f t="shared" si="23"/>
        <v>4.9118519995223551</v>
      </c>
      <c r="O107" s="8">
        <v>1149.3926740583499</v>
      </c>
      <c r="P107" s="1">
        <f>O107/(Abmessung!B$17*Q107)</f>
        <v>141.85840994244023</v>
      </c>
      <c r="Q107" s="2">
        <f t="shared" si="24"/>
        <v>10.480631188313724</v>
      </c>
      <c r="R107" s="1">
        <f t="shared" si="28"/>
        <v>4178.6416160903509</v>
      </c>
      <c r="S107" s="1">
        <f t="shared" si="29"/>
        <v>992.43160371432396</v>
      </c>
      <c r="T107" s="1">
        <f t="shared" si="30"/>
        <v>1007.1578333170881</v>
      </c>
      <c r="U107" s="7">
        <f t="shared" si="31"/>
        <v>1.1722313134299862</v>
      </c>
      <c r="Y107" s="4">
        <v>-144.24372570197801</v>
      </c>
      <c r="Z107" s="5">
        <v>10.528700058400901</v>
      </c>
      <c r="AA107" s="4">
        <v>-3.1256926142924198E-2</v>
      </c>
      <c r="AB107" s="4">
        <v>2.9456116190551199E-5</v>
      </c>
      <c r="AC107" s="6">
        <v>17554.453889016499</v>
      </c>
      <c r="AD107" s="6">
        <v>-125.692345063977</v>
      </c>
      <c r="AE107" s="6">
        <v>0.39362054142913999</v>
      </c>
      <c r="AF107" s="6">
        <v>-4.1079636190540202E-4</v>
      </c>
      <c r="AG107" s="6">
        <v>2.30640101199999</v>
      </c>
      <c r="AH107" s="6">
        <v>-3.7612753199999698E-3</v>
      </c>
      <c r="AI107" s="6">
        <v>995.176197</v>
      </c>
      <c r="AJ107" s="6">
        <v>3.9734999999999798E-2</v>
      </c>
      <c r="AL107" s="6">
        <v>-7.3107128370890097E-3</v>
      </c>
      <c r="AM107" s="6">
        <v>2.5528079661440501</v>
      </c>
      <c r="AN107" s="6">
        <v>1.58291033403489</v>
      </c>
    </row>
    <row r="108" spans="1:40" x14ac:dyDescent="0.45">
      <c r="A108">
        <v>6.2E-2</v>
      </c>
      <c r="B108" s="1">
        <f t="shared" si="27"/>
        <v>224.91468274291481</v>
      </c>
      <c r="C108">
        <v>3000</v>
      </c>
      <c r="D108" s="2">
        <f t="shared" si="25"/>
        <v>2.6502116213757367</v>
      </c>
      <c r="E108" s="1">
        <v>268</v>
      </c>
      <c r="F108" s="2">
        <v>22.74</v>
      </c>
      <c r="G108">
        <v>315</v>
      </c>
      <c r="H108">
        <v>295</v>
      </c>
      <c r="I108" s="2">
        <f t="shared" si="26"/>
        <v>13.58448758206946</v>
      </c>
      <c r="J108" s="2">
        <v>308.58400367093759</v>
      </c>
      <c r="K108" s="2">
        <f t="shared" si="32"/>
        <v>308.58448758206947</v>
      </c>
      <c r="L108" s="2">
        <v>310.39518836582687</v>
      </c>
      <c r="M108" s="2">
        <f t="shared" si="22"/>
        <v>310.39518836531016</v>
      </c>
      <c r="N108" s="2">
        <f t="shared" si="23"/>
        <v>4.6048116341731316</v>
      </c>
      <c r="O108" s="8">
        <v>1192.9918934874199</v>
      </c>
      <c r="P108" s="1">
        <f>O108/(Abmessung!B$17*Q108)</f>
        <v>150.42214313484575</v>
      </c>
      <c r="Q108" s="2">
        <f t="shared" si="24"/>
        <v>10.258876981325484</v>
      </c>
      <c r="R108" s="1">
        <f t="shared" si="28"/>
        <v>4178.6301504087796</v>
      </c>
      <c r="S108" s="1">
        <f t="shared" si="29"/>
        <v>992.37629699402612</v>
      </c>
      <c r="T108" s="1">
        <f t="shared" si="30"/>
        <v>1007.1679021929324</v>
      </c>
      <c r="U108" s="7">
        <f t="shared" si="31"/>
        <v>1.1712782037228555</v>
      </c>
      <c r="Y108" s="4">
        <v>-144.24372570197801</v>
      </c>
      <c r="Z108" s="5">
        <v>10.528700058400901</v>
      </c>
      <c r="AA108" s="4">
        <v>-3.1256926142924198E-2</v>
      </c>
      <c r="AB108" s="4">
        <v>2.9456116190551199E-5</v>
      </c>
      <c r="AC108" s="6">
        <v>17554.453889016499</v>
      </c>
      <c r="AD108" s="6">
        <v>-125.692345063977</v>
      </c>
      <c r="AE108" s="6">
        <v>0.39362054142913999</v>
      </c>
      <c r="AF108" s="6">
        <v>-4.1079636190540202E-4</v>
      </c>
      <c r="AG108" s="6">
        <v>2.30640101199999</v>
      </c>
      <c r="AH108" s="6">
        <v>-3.7612753199999698E-3</v>
      </c>
      <c r="AI108" s="6">
        <v>995.176197</v>
      </c>
      <c r="AJ108" s="6">
        <v>3.9734999999999798E-2</v>
      </c>
      <c r="AL108" s="6">
        <v>-7.3107128370890097E-3</v>
      </c>
      <c r="AM108" s="6">
        <v>2.5528079661440501</v>
      </c>
      <c r="AN108" s="6">
        <v>1.58291033403489</v>
      </c>
    </row>
    <row r="109" spans="1:40" x14ac:dyDescent="0.45">
      <c r="A109">
        <v>6.8000000000000005E-2</v>
      </c>
      <c r="B109" s="1">
        <f t="shared" si="27"/>
        <v>246.69241494866878</v>
      </c>
      <c r="C109">
        <v>3000</v>
      </c>
      <c r="D109" s="2">
        <f t="shared" si="25"/>
        <v>2.6502116213757367</v>
      </c>
      <c r="E109" s="1">
        <v>268</v>
      </c>
      <c r="F109" s="2">
        <v>22.74</v>
      </c>
      <c r="G109">
        <v>315</v>
      </c>
      <c r="H109">
        <v>295</v>
      </c>
      <c r="I109" s="2">
        <f t="shared" si="26"/>
        <v>14.062568992602149</v>
      </c>
      <c r="J109" s="2">
        <v>309.06189519863466</v>
      </c>
      <c r="K109" s="2">
        <f t="shared" si="32"/>
        <v>309.06256899260217</v>
      </c>
      <c r="L109" s="2">
        <v>310.6570212292562</v>
      </c>
      <c r="M109" s="2">
        <f t="shared" si="22"/>
        <v>310.65702122880276</v>
      </c>
      <c r="N109" s="2">
        <f t="shared" si="23"/>
        <v>4.3429787707437981</v>
      </c>
      <c r="O109" s="8">
        <v>1234.04109530754</v>
      </c>
      <c r="P109" s="1">
        <f>O109/(Abmessung!B$17*Q109)</f>
        <v>159.238058441161</v>
      </c>
      <c r="Q109" s="2">
        <f t="shared" si="24"/>
        <v>10.024364510694882</v>
      </c>
      <c r="R109" s="1">
        <f t="shared" si="28"/>
        <v>4178.6212004173867</v>
      </c>
      <c r="S109" s="1">
        <f t="shared" si="29"/>
        <v>992.32884825801182</v>
      </c>
      <c r="T109" s="1">
        <f t="shared" si="30"/>
        <v>1007.1773967028589</v>
      </c>
      <c r="U109" s="7">
        <f t="shared" si="31"/>
        <v>1.1703794629184736</v>
      </c>
      <c r="Y109" s="4">
        <v>-144.24372570197801</v>
      </c>
      <c r="Z109" s="5">
        <v>10.528700058400901</v>
      </c>
      <c r="AA109" s="4">
        <v>-3.1256926142924198E-2</v>
      </c>
      <c r="AB109" s="4">
        <v>2.9456116190551199E-5</v>
      </c>
      <c r="AC109" s="6">
        <v>17554.453889016499</v>
      </c>
      <c r="AD109" s="6">
        <v>-125.692345063977</v>
      </c>
      <c r="AE109" s="6">
        <v>0.39362054142913999</v>
      </c>
      <c r="AF109" s="6">
        <v>-4.1079636190540202E-4</v>
      </c>
      <c r="AG109" s="6">
        <v>2.30640101199999</v>
      </c>
      <c r="AH109" s="6">
        <v>-3.7612753199999698E-3</v>
      </c>
      <c r="AI109" s="6">
        <v>995.176197</v>
      </c>
      <c r="AJ109" s="6">
        <v>3.9734999999999798E-2</v>
      </c>
      <c r="AL109" s="6">
        <v>-7.3107128370890097E-3</v>
      </c>
      <c r="AM109" s="6">
        <v>2.5528079661440501</v>
      </c>
      <c r="AN109" s="6">
        <v>1.58291033403489</v>
      </c>
    </row>
    <row r="110" spans="1:40" x14ac:dyDescent="0.45">
      <c r="A110">
        <v>7.3999999999999996E-2</v>
      </c>
      <c r="B110" s="1">
        <f t="shared" si="27"/>
        <v>268.47055241894719</v>
      </c>
      <c r="C110">
        <v>3000</v>
      </c>
      <c r="D110" s="2">
        <f t="shared" si="25"/>
        <v>2.6502116213757367</v>
      </c>
      <c r="E110" s="1">
        <v>268</v>
      </c>
      <c r="F110" s="2">
        <v>22.74</v>
      </c>
      <c r="G110">
        <v>315</v>
      </c>
      <c r="H110">
        <v>295</v>
      </c>
      <c r="I110" s="2">
        <f t="shared" si="26"/>
        <v>14.515822323419433</v>
      </c>
      <c r="J110" s="2">
        <v>309.51494009957662</v>
      </c>
      <c r="K110" s="2">
        <f t="shared" si="32"/>
        <v>309.51582232341946</v>
      </c>
      <c r="L110" s="2">
        <v>310.88348001961714</v>
      </c>
      <c r="M110" s="2">
        <f t="shared" si="22"/>
        <v>310.88348001922799</v>
      </c>
      <c r="N110" s="2">
        <f t="shared" si="23"/>
        <v>4.1165199803828614</v>
      </c>
      <c r="O110" s="8">
        <v>1272.89977071424</v>
      </c>
      <c r="P110" s="1">
        <f>O110/(Abmessung!B$17*Q110)</f>
        <v>168.35924877239302</v>
      </c>
      <c r="Q110" s="2">
        <f t="shared" si="24"/>
        <v>9.7798305584672232</v>
      </c>
      <c r="R110" s="1">
        <f t="shared" si="28"/>
        <v>4178.6140558630641</v>
      </c>
      <c r="S110" s="1">
        <f t="shared" si="29"/>
        <v>992.28759951402003</v>
      </c>
      <c r="T110" s="1">
        <f t="shared" si="30"/>
        <v>1007.1863975724283</v>
      </c>
      <c r="U110" s="7">
        <f t="shared" si="31"/>
        <v>1.1695274496160912</v>
      </c>
      <c r="Y110" s="4">
        <v>-144.24372570197801</v>
      </c>
      <c r="Z110" s="5">
        <v>10.528700058400901</v>
      </c>
      <c r="AA110" s="4">
        <v>-3.1256926142924198E-2</v>
      </c>
      <c r="AB110" s="4">
        <v>2.9456116190551199E-5</v>
      </c>
      <c r="AC110" s="6">
        <v>17554.453889016499</v>
      </c>
      <c r="AD110" s="6">
        <v>-125.692345063977</v>
      </c>
      <c r="AE110" s="6">
        <v>0.39362054142913999</v>
      </c>
      <c r="AF110" s="6">
        <v>-4.1079636190540202E-4</v>
      </c>
      <c r="AG110" s="6">
        <v>2.30640101199999</v>
      </c>
      <c r="AH110" s="6">
        <v>-3.7612753199999698E-3</v>
      </c>
      <c r="AI110" s="6">
        <v>995.176197</v>
      </c>
      <c r="AJ110" s="6">
        <v>3.9734999999999798E-2</v>
      </c>
      <c r="AL110" s="6">
        <v>-7.3107128370890097E-3</v>
      </c>
      <c r="AM110" s="6">
        <v>2.5528079661440501</v>
      </c>
      <c r="AN110" s="6">
        <v>1.58291033403489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($Y$195 - $Z$195*EXP(-$AA$195*A121^$AB$195))*1.015</f>
        <v>24.443860566043984</v>
      </c>
      <c r="C121" s="9">
        <f>20/B121</f>
        <v>0.81820136168600388</v>
      </c>
      <c r="AK121" s="6"/>
      <c r="AL121" s="6"/>
      <c r="AM121" s="6"/>
    </row>
    <row r="122" spans="1:39" x14ac:dyDescent="0.45">
      <c r="A122">
        <v>5</v>
      </c>
      <c r="B122" s="8">
        <f t="shared" ref="B122:B185" si="33">($Y$195 - $Z$195*EXP(-$AA$195*A122^$AB$195))*1.015</f>
        <v>24.445829107473894</v>
      </c>
      <c r="C122" s="9">
        <f t="shared" ref="C122:C185" si="34">20/B122</f>
        <v>0.81813547464771164</v>
      </c>
      <c r="AK122" s="6"/>
      <c r="AL122" s="6"/>
      <c r="AM122" s="6"/>
    </row>
    <row r="123" spans="1:39" x14ac:dyDescent="0.45">
      <c r="A123">
        <v>10</v>
      </c>
      <c r="B123" s="8">
        <f t="shared" si="33"/>
        <v>24.453296590476562</v>
      </c>
      <c r="C123" s="9">
        <f t="shared" si="34"/>
        <v>0.81788563460147468</v>
      </c>
      <c r="AK123" s="6"/>
      <c r="AL123" s="6"/>
      <c r="AM123" s="6"/>
    </row>
    <row r="124" spans="1:39" x14ac:dyDescent="0.45">
      <c r="A124">
        <v>15</v>
      </c>
      <c r="B124" s="8">
        <f t="shared" si="33"/>
        <v>24.46746186964668</v>
      </c>
      <c r="C124" s="9">
        <f t="shared" si="34"/>
        <v>0.81741212499083005</v>
      </c>
    </row>
    <row r="125" spans="1:39" x14ac:dyDescent="0.45">
      <c r="A125">
        <v>20</v>
      </c>
      <c r="B125" s="8">
        <f t="shared" si="33"/>
        <v>24.489089914731743</v>
      </c>
      <c r="C125" s="9">
        <f t="shared" si="34"/>
        <v>0.81669021060552882</v>
      </c>
    </row>
    <row r="126" spans="1:39" x14ac:dyDescent="0.45">
      <c r="A126">
        <v>25</v>
      </c>
      <c r="B126" s="8">
        <f t="shared" si="33"/>
        <v>24.518768219044532</v>
      </c>
      <c r="C126" s="9">
        <f t="shared" si="34"/>
        <v>0.815701662551928</v>
      </c>
      <c r="D126">
        <v>0</v>
      </c>
      <c r="E126" s="8">
        <f xml:space="preserve"> 33.6285863912247+ (-0.0201357947266413)*D126 + 0.000259780422198538*D126^2</f>
        <v>33.628586391224701</v>
      </c>
      <c r="F126" s="9">
        <f>20/E126</f>
        <v>0.59473210581396763</v>
      </c>
    </row>
    <row r="127" spans="1:39" x14ac:dyDescent="0.45">
      <c r="A127">
        <v>30</v>
      </c>
      <c r="B127" s="8">
        <f t="shared" si="33"/>
        <v>24.556981293915165</v>
      </c>
      <c r="C127" s="9">
        <f t="shared" si="34"/>
        <v>0.81443235064709218</v>
      </c>
      <c r="D127">
        <v>5</v>
      </c>
      <c r="E127" s="8">
        <f t="shared" ref="E127:E139" si="35" xml:space="preserve"> 33.6285863912247+ (-0.0201357947266413)*D127 + 0.000259780422198538*D127^2</f>
        <v>33.534401928146458</v>
      </c>
      <c r="F127" s="9">
        <f t="shared" ref="F127:F190" si="36">20/E127</f>
        <v>0.59640246582758893</v>
      </c>
    </row>
    <row r="128" spans="1:39" x14ac:dyDescent="0.45">
      <c r="A128">
        <v>35</v>
      </c>
      <c r="B128" s="8">
        <f t="shared" si="33"/>
        <v>24.604144918693567</v>
      </c>
      <c r="C128" s="9">
        <f t="shared" si="34"/>
        <v>0.81287116728062103</v>
      </c>
      <c r="D128">
        <v>10</v>
      </c>
      <c r="E128" s="8">
        <f t="shared" si="35"/>
        <v>33.453206486178139</v>
      </c>
      <c r="F128" s="9">
        <f t="shared" si="36"/>
        <v>0.59785001501316171</v>
      </c>
      <c r="G128">
        <v>0</v>
      </c>
      <c r="H128" s="8">
        <f xml:space="preserve"> 39.4467430290329+ (-0.0257035847842559)*G128 + 0.00025743306559712*G128^2</f>
        <v>39.446743029032902</v>
      </c>
      <c r="I128" s="9">
        <f>20/H128</f>
        <v>0.50701270787501895</v>
      </c>
    </row>
    <row r="129" spans="1:20" x14ac:dyDescent="0.45">
      <c r="A129">
        <v>40</v>
      </c>
      <c r="B129" s="8">
        <f t="shared" si="33"/>
        <v>24.660625108514015</v>
      </c>
      <c r="C129" s="9">
        <f t="shared" si="34"/>
        <v>0.8110094497602599</v>
      </c>
      <c r="D129">
        <v>15</v>
      </c>
      <c r="E129" s="8">
        <f t="shared" si="35"/>
        <v>33.385000065319758</v>
      </c>
      <c r="F129" s="9">
        <f t="shared" si="36"/>
        <v>0.59907143809701358</v>
      </c>
      <c r="G129">
        <v>5</v>
      </c>
      <c r="H129" s="8">
        <f t="shared" ref="H129:H140" si="37" xml:space="preserve"> 39.4467430290329+ (-0.0257035847842559)*G129 + 0.00025743306559712*G129^2</f>
        <v>39.324660931751552</v>
      </c>
      <c r="I129" s="9">
        <f t="shared" ref="I129:I192" si="38">20/H129</f>
        <v>0.50858671190351146</v>
      </c>
    </row>
    <row r="130" spans="1:20" x14ac:dyDescent="0.45">
      <c r="A130">
        <v>45</v>
      </c>
      <c r="B130" s="8">
        <f t="shared" si="33"/>
        <v>24.726749838756504</v>
      </c>
      <c r="C130" s="9">
        <f t="shared" si="34"/>
        <v>0.80884063333920919</v>
      </c>
      <c r="D130">
        <v>20</v>
      </c>
      <c r="E130" s="8">
        <f t="shared" si="35"/>
        <v>33.329782665571294</v>
      </c>
      <c r="F130" s="9">
        <f t="shared" si="36"/>
        <v>0.60006391882835242</v>
      </c>
      <c r="G130">
        <v>10</v>
      </c>
      <c r="H130" s="8">
        <f t="shared" si="37"/>
        <v>39.215450487750054</v>
      </c>
      <c r="I130" s="9">
        <f t="shared" si="38"/>
        <v>0.51000306642524762</v>
      </c>
    </row>
    <row r="131" spans="1:20" x14ac:dyDescent="0.45">
      <c r="A131">
        <v>50</v>
      </c>
      <c r="B131" s="8">
        <f t="shared" si="33"/>
        <v>24.802816847657205</v>
      </c>
      <c r="C131" s="9">
        <f t="shared" si="34"/>
        <v>0.80636002446186417</v>
      </c>
      <c r="D131">
        <v>25</v>
      </c>
      <c r="E131" s="8">
        <f t="shared" si="35"/>
        <v>33.287554286932753</v>
      </c>
      <c r="F131" s="9">
        <f t="shared" si="36"/>
        <v>0.60082515608096598</v>
      </c>
      <c r="G131">
        <v>15</v>
      </c>
      <c r="H131" s="8">
        <f t="shared" si="37"/>
        <v>39.119111697028416</v>
      </c>
      <c r="I131" s="9">
        <f t="shared" si="38"/>
        <v>0.51125905298916208</v>
      </c>
      <c r="J131">
        <v>0</v>
      </c>
      <c r="K131" s="8">
        <v>42.274462653699999</v>
      </c>
      <c r="L131" s="9">
        <f>20/K131</f>
        <v>0.47309885790469142</v>
      </c>
      <c r="M131" s="8">
        <v>43.677793917499997</v>
      </c>
      <c r="N131" s="9">
        <f>20/M131</f>
        <v>0.4578985842960987</v>
      </c>
      <c r="O131" s="8">
        <f>($AS$195 - $AT$195*EXP(-$AU$195*J131^$AV$195))*1.43</f>
        <v>45.870969704441286</v>
      </c>
      <c r="P131" s="9">
        <f>20/O131</f>
        <v>0.43600560722533788</v>
      </c>
      <c r="Q131" s="8">
        <f>($AW$195 - $AX$195*EXP(-$AY$195*J131^$AZ$195))*1.45</f>
        <v>47.252542157252215</v>
      </c>
      <c r="R131" s="9">
        <f>20/Q131</f>
        <v>0.42325765105804886</v>
      </c>
      <c r="S131" s="8">
        <f>($BA$195 - $BB$195*EXP(-$BC$195*J131^$BD$195))*1.47</f>
        <v>48.574784940080605</v>
      </c>
      <c r="T131" s="9">
        <f>20/S131</f>
        <v>0.41173625420413057</v>
      </c>
    </row>
    <row r="132" spans="1:20" x14ac:dyDescent="0.45">
      <c r="A132">
        <v>100</v>
      </c>
      <c r="B132" s="8">
        <f t="shared" si="33"/>
        <v>26.161982753118963</v>
      </c>
      <c r="C132" s="9">
        <f t="shared" si="34"/>
        <v>0.7644680523159374</v>
      </c>
      <c r="D132">
        <v>75</v>
      </c>
      <c r="E132" s="8">
        <f t="shared" si="35"/>
        <v>33.579666661593379</v>
      </c>
      <c r="F132" s="9">
        <f t="shared" si="36"/>
        <v>0.59559852697629445</v>
      </c>
      <c r="G132">
        <v>65</v>
      </c>
      <c r="H132" s="8">
        <f t="shared" si="37"/>
        <v>38.863664720204099</v>
      </c>
      <c r="I132" s="9">
        <f t="shared" si="38"/>
        <v>0.51461950755257979</v>
      </c>
      <c r="J132">
        <v>50</v>
      </c>
      <c r="K132" s="8">
        <v>43.467172288</v>
      </c>
      <c r="L132" s="9">
        <f t="shared" ref="L132:L195" si="39">20/K132</f>
        <v>0.46011734712086177</v>
      </c>
      <c r="M132" s="8">
        <v>45.2920836403</v>
      </c>
      <c r="N132" s="9">
        <f t="shared" ref="N132:N195" si="40">20/M132</f>
        <v>0.4415782713561095</v>
      </c>
      <c r="O132" s="8">
        <f t="shared" ref="O132:O136" si="41">($AS$195 - $AT$195*EXP(-$AU$195*J132^$AV$195))*1.43</f>
        <v>46.297979363401055</v>
      </c>
      <c r="P132" s="9">
        <f t="shared" ref="P132:P195" si="42">20/O132</f>
        <v>0.4319842955351561</v>
      </c>
      <c r="Q132" s="8">
        <f t="shared" ref="Q132:Q136" si="43">($AW$195 - $AX$195*EXP(-$AY$195*J132^$AZ$195))*1.45</f>
        <v>47.717165915081431</v>
      </c>
      <c r="R132" s="9">
        <f t="shared" ref="R132:R195" si="44">20/Q132</f>
        <v>0.41913637611237142</v>
      </c>
      <c r="S132" s="8">
        <f t="shared" ref="S132:S136" si="45">($BA$195 - $BB$195*EXP(-$BC$195*J132^$BD$195))*1.47</f>
        <v>49.079283919966748</v>
      </c>
      <c r="T132" s="9">
        <f t="shared" ref="T132:T195" si="46">20/S132</f>
        <v>0.40750390801572944</v>
      </c>
    </row>
    <row r="133" spans="1:20" x14ac:dyDescent="0.45">
      <c r="A133">
        <v>150</v>
      </c>
      <c r="B133" s="8">
        <f t="shared" si="33"/>
        <v>28.729374681626794</v>
      </c>
      <c r="C133" s="9">
        <f t="shared" si="34"/>
        <v>0.69615159472268417</v>
      </c>
      <c r="D133">
        <v>125</v>
      </c>
      <c r="E133" s="8">
        <f t="shared" si="35"/>
        <v>35.170681147246697</v>
      </c>
      <c r="F133" s="9">
        <f t="shared" si="36"/>
        <v>0.56865546380143628</v>
      </c>
      <c r="G133">
        <v>115</v>
      </c>
      <c r="H133" s="8">
        <f t="shared" si="37"/>
        <v>39.895383071365387</v>
      </c>
      <c r="I133" s="9">
        <f t="shared" si="38"/>
        <v>0.5013111407960098</v>
      </c>
      <c r="J133">
        <v>100</v>
      </c>
      <c r="K133" s="8">
        <v>45.061991502799998</v>
      </c>
      <c r="L133" s="9">
        <f t="shared" si="39"/>
        <v>0.44383302497310329</v>
      </c>
      <c r="M133" s="8">
        <v>47.167484857300003</v>
      </c>
      <c r="N133" s="9">
        <f t="shared" si="40"/>
        <v>0.42402091314615953</v>
      </c>
      <c r="O133" s="8">
        <f t="shared" si="41"/>
        <v>48.008403345347745</v>
      </c>
      <c r="P133" s="9">
        <f t="shared" si="42"/>
        <v>0.41659373372887021</v>
      </c>
      <c r="Q133" s="8">
        <f t="shared" si="43"/>
        <v>49.539561523556422</v>
      </c>
      <c r="R133" s="9">
        <f t="shared" si="44"/>
        <v>0.40371774365604457</v>
      </c>
      <c r="S133" s="8">
        <f t="shared" si="45"/>
        <v>51.017327108714476</v>
      </c>
      <c r="T133" s="9">
        <f t="shared" si="46"/>
        <v>0.3920236737879535</v>
      </c>
    </row>
    <row r="134" spans="1:20" x14ac:dyDescent="0.45">
      <c r="A134">
        <v>200</v>
      </c>
      <c r="B134" s="8">
        <f t="shared" si="33"/>
        <v>32.62210578961259</v>
      </c>
      <c r="C134" s="9">
        <f t="shared" si="34"/>
        <v>0.61308120723366444</v>
      </c>
      <c r="D134">
        <v>175</v>
      </c>
      <c r="E134" s="8">
        <f t="shared" si="35"/>
        <v>38.0605977438927</v>
      </c>
      <c r="F134" s="9">
        <f t="shared" si="36"/>
        <v>0.52547782182977543</v>
      </c>
      <c r="G134">
        <v>165</v>
      </c>
      <c r="H134" s="8">
        <f t="shared" si="37"/>
        <v>42.214266750512273</v>
      </c>
      <c r="I134" s="9">
        <f t="shared" si="38"/>
        <v>0.47377347848301304</v>
      </c>
      <c r="J134">
        <v>150</v>
      </c>
      <c r="K134" s="8">
        <v>47.226122816299998</v>
      </c>
      <c r="L134" s="9">
        <f t="shared" si="39"/>
        <v>0.4234944307792517</v>
      </c>
      <c r="M134" s="8">
        <v>49.492554346799999</v>
      </c>
      <c r="N134" s="9">
        <f t="shared" si="40"/>
        <v>0.40410118782428783</v>
      </c>
      <c r="O134" s="8">
        <f t="shared" si="41"/>
        <v>51.349681958475522</v>
      </c>
      <c r="P134" s="9">
        <f t="shared" si="42"/>
        <v>0.38948634611161209</v>
      </c>
      <c r="Q134" s="8">
        <f t="shared" si="43"/>
        <v>53.057569315472428</v>
      </c>
      <c r="R134" s="9">
        <f t="shared" si="44"/>
        <v>0.37694904342645191</v>
      </c>
      <c r="S134" s="8">
        <f t="shared" si="45"/>
        <v>54.714973835872463</v>
      </c>
      <c r="T134" s="9">
        <f t="shared" si="46"/>
        <v>0.36553065089629111</v>
      </c>
    </row>
    <row r="135" spans="1:20" x14ac:dyDescent="0.45">
      <c r="A135">
        <v>250</v>
      </c>
      <c r="B135" s="8">
        <f t="shared" si="33"/>
        <v>37.910612205962252</v>
      </c>
      <c r="C135" s="9">
        <f t="shared" si="34"/>
        <v>0.52755676672650975</v>
      </c>
      <c r="D135">
        <v>225</v>
      </c>
      <c r="E135" s="8">
        <f t="shared" si="35"/>
        <v>42.249416451531395</v>
      </c>
      <c r="F135" s="9">
        <f t="shared" si="36"/>
        <v>0.47337931928465887</v>
      </c>
      <c r="G135">
        <v>215</v>
      </c>
      <c r="H135" s="8">
        <f t="shared" si="37"/>
        <v>45.820315757644757</v>
      </c>
      <c r="I135" s="9">
        <f t="shared" si="38"/>
        <v>0.43648760750111504</v>
      </c>
      <c r="J135">
        <v>200</v>
      </c>
      <c r="K135" s="8">
        <v>50.126768746700002</v>
      </c>
      <c r="L135" s="9">
        <f t="shared" si="39"/>
        <v>0.39898841477422503</v>
      </c>
      <c r="M135" s="8">
        <v>52.455848886699997</v>
      </c>
      <c r="N135" s="9">
        <f t="shared" si="40"/>
        <v>0.38127302149276499</v>
      </c>
      <c r="O135" s="8">
        <f t="shared" si="41"/>
        <v>56.543556893700483</v>
      </c>
      <c r="P135" s="9">
        <f t="shared" si="42"/>
        <v>0.35370961960527458</v>
      </c>
      <c r="Q135" s="8">
        <f t="shared" si="43"/>
        <v>58.48297221251056</v>
      </c>
      <c r="R135" s="9">
        <f t="shared" si="44"/>
        <v>0.34197988309016963</v>
      </c>
      <c r="S135" s="8">
        <f t="shared" si="45"/>
        <v>60.372899249316482</v>
      </c>
      <c r="T135" s="9">
        <f t="shared" si="46"/>
        <v>0.33127446666769828</v>
      </c>
    </row>
    <row r="136" spans="1:20" x14ac:dyDescent="0.45">
      <c r="A136">
        <v>300</v>
      </c>
      <c r="B136" s="8">
        <f t="shared" si="33"/>
        <v>44.630445746683151</v>
      </c>
      <c r="C136" s="9">
        <f t="shared" si="34"/>
        <v>0.44812458547955153</v>
      </c>
      <c r="D136">
        <v>275</v>
      </c>
      <c r="E136" s="8">
        <f t="shared" si="35"/>
        <v>47.737137270162776</v>
      </c>
      <c r="F136" s="9">
        <f t="shared" si="36"/>
        <v>0.41896102581125311</v>
      </c>
      <c r="G136">
        <v>265</v>
      </c>
      <c r="H136" s="8">
        <f t="shared" si="37"/>
        <v>50.713530092762845</v>
      </c>
      <c r="I136" s="9">
        <f t="shared" si="38"/>
        <v>0.39437207316108591</v>
      </c>
      <c r="J136">
        <v>250</v>
      </c>
      <c r="K136" s="8">
        <v>53.931131811999997</v>
      </c>
      <c r="L136" s="9">
        <f t="shared" si="39"/>
        <v>0.37084332050954438</v>
      </c>
      <c r="M136" s="8">
        <v>56.245925255000003</v>
      </c>
      <c r="N136" s="9">
        <f t="shared" si="40"/>
        <v>0.35558131383432245</v>
      </c>
      <c r="O136" s="8">
        <f t="shared" si="41"/>
        <v>63.751793578275354</v>
      </c>
      <c r="P136" s="9">
        <f t="shared" si="42"/>
        <v>0.3137166639154037</v>
      </c>
      <c r="Q136" s="8">
        <f t="shared" si="43"/>
        <v>65.968451291599919</v>
      </c>
      <c r="R136" s="9">
        <f t="shared" si="44"/>
        <v>0.30317522404147595</v>
      </c>
      <c r="S136" s="8">
        <f t="shared" si="45"/>
        <v>68.133944935069891</v>
      </c>
      <c r="T136" s="9">
        <f t="shared" si="46"/>
        <v>0.29353943939485005</v>
      </c>
    </row>
    <row r="137" spans="1:20" x14ac:dyDescent="0.45">
      <c r="A137">
        <v>350</v>
      </c>
      <c r="B137" s="8">
        <f t="shared" si="33"/>
        <v>52.787353408141776</v>
      </c>
      <c r="C137" s="9">
        <f t="shared" si="34"/>
        <v>0.37887862733643424</v>
      </c>
      <c r="D137">
        <v>325</v>
      </c>
      <c r="E137" s="8">
        <f t="shared" si="35"/>
        <v>54.52376019978685</v>
      </c>
      <c r="F137" s="9">
        <f t="shared" si="36"/>
        <v>0.36681255890488246</v>
      </c>
      <c r="G137">
        <v>315</v>
      </c>
      <c r="H137" s="8">
        <f t="shared" si="37"/>
        <v>56.893909755866531</v>
      </c>
      <c r="I137" s="9">
        <f t="shared" si="38"/>
        <v>0.35153147473641022</v>
      </c>
      <c r="J137">
        <v>300</v>
      </c>
      <c r="K137" s="8">
        <v>58.806414530399998</v>
      </c>
      <c r="L137" s="9">
        <f t="shared" si="39"/>
        <v>0.34009895280490182</v>
      </c>
      <c r="M137" s="8">
        <v>61.051340229799997</v>
      </c>
      <c r="N137" s="9">
        <f t="shared" si="40"/>
        <v>0.32759313595277512</v>
      </c>
      <c r="O137" s="8">
        <f>($AS$195 - $AT$195*EXP(-$AU$195*J137^$AV$195))*1.35</f>
        <v>69.005624716505338</v>
      </c>
      <c r="P137" s="9">
        <f t="shared" si="42"/>
        <v>0.28983144609103489</v>
      </c>
      <c r="Q137" s="8">
        <f>($AW$195 - $AX$195*EXP(-$AY$195*J137^$AZ$195))*1.35</f>
        <v>70.410852495290271</v>
      </c>
      <c r="R137" s="9">
        <f t="shared" si="44"/>
        <v>0.28404712187425629</v>
      </c>
      <c r="S137" s="8">
        <f>($BA$195 - $BB$195*EXP(-$BC$195*J137^$BD$195))*1.33</f>
        <v>70.663732919239422</v>
      </c>
      <c r="T137" s="9">
        <f t="shared" si="46"/>
        <v>0.28303061802378482</v>
      </c>
    </row>
    <row r="138" spans="1:20" x14ac:dyDescent="0.45">
      <c r="A138">
        <v>400</v>
      </c>
      <c r="B138" s="8">
        <f t="shared" si="33"/>
        <v>62.360154649771928</v>
      </c>
      <c r="C138" s="9">
        <f t="shared" si="34"/>
        <v>0.32071761387258119</v>
      </c>
      <c r="D138">
        <v>375</v>
      </c>
      <c r="E138" s="8">
        <f t="shared" si="35"/>
        <v>62.609285240403622</v>
      </c>
      <c r="F138" s="9">
        <f t="shared" si="36"/>
        <v>0.31944143625350652</v>
      </c>
      <c r="G138">
        <v>365</v>
      </c>
      <c r="H138" s="8">
        <f t="shared" si="37"/>
        <v>64.361454746955815</v>
      </c>
      <c r="I138" s="9">
        <f t="shared" si="38"/>
        <v>0.31074499603267536</v>
      </c>
      <c r="J138">
        <v>350</v>
      </c>
      <c r="K138" s="8">
        <v>64.919819420099998</v>
      </c>
      <c r="L138" s="9">
        <f t="shared" si="39"/>
        <v>0.30807232950817093</v>
      </c>
      <c r="M138" s="8">
        <v>67.060650589100007</v>
      </c>
      <c r="N138" s="9">
        <f t="shared" si="40"/>
        <v>0.29823748836774311</v>
      </c>
      <c r="O138" s="8">
        <f>($AS$195 - $AT$195*EXP(-$AU$195*J138^$AV$195))*1.2</f>
        <v>71.04330425762214</v>
      </c>
      <c r="P138" s="9">
        <f t="shared" si="42"/>
        <v>0.28151843736708271</v>
      </c>
      <c r="Q138" s="8">
        <f>($AW$195 - $AX$195*EXP(-$AY$195*J138^$AZ$195))*1.2</f>
        <v>72.444817227238175</v>
      </c>
      <c r="R138" s="9">
        <f t="shared" si="44"/>
        <v>0.27607219902654812</v>
      </c>
      <c r="S138" s="8">
        <f>($BA$195 - $BB$195*EXP(-$BC$195*J138^$BD$195))*1.19</f>
        <v>73.140750591554919</v>
      </c>
      <c r="T138" s="9">
        <f t="shared" si="46"/>
        <v>0.27344537536519714</v>
      </c>
    </row>
    <row r="139" spans="1:20" x14ac:dyDescent="0.45">
      <c r="A139">
        <v>450</v>
      </c>
      <c r="B139" s="8">
        <f t="shared" si="33"/>
        <v>73.302861165005226</v>
      </c>
      <c r="C139" s="9">
        <f t="shared" si="34"/>
        <v>0.27284064608310266</v>
      </c>
      <c r="D139">
        <v>425</v>
      </c>
      <c r="E139" s="8">
        <f t="shared" si="35"/>
        <v>71.993712392013066</v>
      </c>
      <c r="F139" s="9">
        <f t="shared" si="36"/>
        <v>0.27780203764320377</v>
      </c>
      <c r="G139">
        <v>415</v>
      </c>
      <c r="H139" s="8">
        <f t="shared" si="37"/>
        <v>73.116165066030703</v>
      </c>
      <c r="I139" s="9">
        <f t="shared" si="38"/>
        <v>0.27353732217681465</v>
      </c>
      <c r="J139">
        <v>400</v>
      </c>
      <c r="K139" s="8">
        <v>72.438548999299996</v>
      </c>
      <c r="L139" s="9">
        <f t="shared" si="39"/>
        <v>0.27609608801238228</v>
      </c>
      <c r="M139" s="8">
        <v>74.462413111100005</v>
      </c>
      <c r="N139" s="9">
        <f t="shared" si="40"/>
        <v>0.26859188635425285</v>
      </c>
      <c r="O139" s="8">
        <f>($AS$195 - $AT$195*EXP(-$AU$195*J139^$AV$195))*1.1</f>
        <v>75.773225021036282</v>
      </c>
      <c r="P139" s="9">
        <f t="shared" si="42"/>
        <v>0.26394547670958401</v>
      </c>
      <c r="Q139" s="8">
        <f>($AW$195 - $AX$195*EXP(-$AY$195*J139^$AZ$195))*1.1</f>
        <v>77.192841123460028</v>
      </c>
      <c r="R139" s="9">
        <f t="shared" si="44"/>
        <v>0.25909138346148669</v>
      </c>
      <c r="S139" s="8">
        <f>($BA$195 - $BB$195*EXP(-$BC$195*J139^$BD$195))*1.1</f>
        <v>78.515842552141251</v>
      </c>
      <c r="T139" s="9">
        <f t="shared" si="46"/>
        <v>0.25472566236194033</v>
      </c>
    </row>
    <row r="140" spans="1:20" x14ac:dyDescent="0.45">
      <c r="A140">
        <v>500</v>
      </c>
      <c r="B140" s="8">
        <f t="shared" si="33"/>
        <v>85.546624707228602</v>
      </c>
      <c r="C140" s="9">
        <f t="shared" si="34"/>
        <v>0.23379063836179642</v>
      </c>
      <c r="D140">
        <v>475</v>
      </c>
      <c r="E140" s="8">
        <v>83.708881086700003</v>
      </c>
      <c r="F140" s="9">
        <f t="shared" si="36"/>
        <v>0.23892327481101261</v>
      </c>
      <c r="G140">
        <v>465</v>
      </c>
      <c r="H140" s="8">
        <f t="shared" si="37"/>
        <v>83.158040713091182</v>
      </c>
      <c r="I140" s="9">
        <f t="shared" si="38"/>
        <v>0.24050590692730803</v>
      </c>
      <c r="J140">
        <v>450</v>
      </c>
      <c r="K140" s="8">
        <v>81.529805785999997</v>
      </c>
      <c r="L140" s="9">
        <f t="shared" si="39"/>
        <v>0.24530905976270984</v>
      </c>
      <c r="M140" s="8">
        <v>83.445184573600002</v>
      </c>
      <c r="N140" s="9">
        <f t="shared" si="40"/>
        <v>0.23967830021826697</v>
      </c>
      <c r="O140" s="8">
        <f t="shared" ref="O140:O203" si="47">($AS$195 - $AT$195*EXP(-$AU$195*J140^$AV$195))*1.02</f>
        <v>81.786904852339347</v>
      </c>
      <c r="P140" s="9">
        <f t="shared" si="42"/>
        <v>0.24453792494175725</v>
      </c>
      <c r="Q140" s="8">
        <f t="shared" ref="Q140:Q202" si="48">($AW$195 - $AX$195*EXP(-$AY$195*J140^$AZ$195))*1.02</f>
        <v>83.220771391788219</v>
      </c>
      <c r="R140" s="9">
        <f t="shared" si="44"/>
        <v>0.24032461686570589</v>
      </c>
      <c r="S140" s="8">
        <f t="shared" ref="S140:S202" si="49">($BA$195 - $BB$195*EXP(-$BC$195*J140^$BD$195))*1.015</f>
        <v>84.135294258388541</v>
      </c>
      <c r="T140" s="9">
        <f t="shared" si="46"/>
        <v>0.23771236763703291</v>
      </c>
    </row>
    <row r="141" spans="1:20" x14ac:dyDescent="0.45">
      <c r="A141">
        <v>550</v>
      </c>
      <c r="B141" s="8">
        <f t="shared" si="33"/>
        <v>99.001777077348123</v>
      </c>
      <c r="C141" s="9">
        <f t="shared" si="34"/>
        <v>0.20201657576686122</v>
      </c>
      <c r="D141">
        <v>525</v>
      </c>
      <c r="E141" s="8">
        <v>96.589120497600007</v>
      </c>
      <c r="F141" s="9">
        <f t="shared" si="36"/>
        <v>0.20706265775033067</v>
      </c>
      <c r="G141">
        <v>515</v>
      </c>
      <c r="H141" s="8">
        <v>96.092427833900004</v>
      </c>
      <c r="I141" s="9">
        <f t="shared" si="38"/>
        <v>0.20813294502841453</v>
      </c>
      <c r="J141">
        <v>500</v>
      </c>
      <c r="K141" s="8">
        <v>92.360792298500002</v>
      </c>
      <c r="L141" s="9">
        <f t="shared" si="39"/>
        <v>0.21654210084471973</v>
      </c>
      <c r="M141" s="8">
        <v>94.197521754700006</v>
      </c>
      <c r="N141" s="9">
        <f t="shared" si="40"/>
        <v>0.21231981083411142</v>
      </c>
      <c r="O141" s="8">
        <f t="shared" si="47"/>
        <v>94.964659779016898</v>
      </c>
      <c r="P141" s="9">
        <f t="shared" si="42"/>
        <v>0.21060466121334054</v>
      </c>
      <c r="Q141" s="8">
        <f t="shared" si="48"/>
        <v>96.506627910537574</v>
      </c>
      <c r="R141" s="9">
        <f t="shared" si="44"/>
        <v>0.20723965216710466</v>
      </c>
      <c r="S141" s="8">
        <f t="shared" si="49"/>
        <v>97.445055889827202</v>
      </c>
      <c r="T141" s="9">
        <f t="shared" si="46"/>
        <v>0.20524386606758471</v>
      </c>
    </row>
    <row r="142" spans="1:20" x14ac:dyDescent="0.45">
      <c r="A142">
        <v>600</v>
      </c>
      <c r="B142" s="8">
        <f t="shared" si="33"/>
        <v>113.56007994032258</v>
      </c>
      <c r="C142" s="9">
        <f t="shared" si="34"/>
        <v>0.17611822755417469</v>
      </c>
      <c r="D142">
        <v>575</v>
      </c>
      <c r="E142" s="8">
        <f t="shared" ref="E142:E200" si="50">($AC$195 - $AD$195*EXP(-$AE$195*D142^$AF$195))*1.022</f>
        <v>110.54084327694279</v>
      </c>
      <c r="F142" s="9">
        <f t="shared" si="36"/>
        <v>0.18092859984696452</v>
      </c>
      <c r="G142">
        <v>565</v>
      </c>
      <c r="H142" s="8">
        <v>110.082418932</v>
      </c>
      <c r="I142" s="9">
        <f t="shared" si="38"/>
        <v>0.181682054173922</v>
      </c>
      <c r="J142">
        <v>550</v>
      </c>
      <c r="K142" s="8">
        <f t="shared" ref="K142:K201" si="51">($AK$195 - $AL$195*EXP(-$AM$195*J142^$AN$195))*1.02</f>
        <v>106.11152017271256</v>
      </c>
      <c r="L142" s="9">
        <f t="shared" si="39"/>
        <v>0.18848094879280755</v>
      </c>
      <c r="M142" s="8">
        <f t="shared" ref="M142:M203" si="52">($AO$195 - $AP$195*EXP(-$AQ$195*J142^$AR$195))*1.02</f>
        <v>107.99885458357426</v>
      </c>
      <c r="N142" s="9">
        <f t="shared" si="40"/>
        <v>0.18518714922594962</v>
      </c>
      <c r="O142" s="8">
        <f t="shared" si="47"/>
        <v>109.78307257335535</v>
      </c>
      <c r="P142" s="9">
        <f t="shared" si="42"/>
        <v>0.18217744804542893</v>
      </c>
      <c r="Q142" s="8">
        <f t="shared" si="48"/>
        <v>111.4232847599512</v>
      </c>
      <c r="R142" s="9">
        <f t="shared" si="44"/>
        <v>0.17949569556388259</v>
      </c>
      <c r="S142" s="8">
        <f t="shared" si="49"/>
        <v>112.36409119379692</v>
      </c>
      <c r="T142" s="9">
        <f t="shared" si="46"/>
        <v>0.17799280702146686</v>
      </c>
    </row>
    <row r="143" spans="1:20" x14ac:dyDescent="0.45">
      <c r="A143">
        <v>650</v>
      </c>
      <c r="B143" s="8">
        <f t="shared" si="33"/>
        <v>129.09722431887403</v>
      </c>
      <c r="C143" s="9">
        <f t="shared" si="34"/>
        <v>0.15492199855977848</v>
      </c>
      <c r="D143">
        <v>625</v>
      </c>
      <c r="E143" s="8">
        <f t="shared" si="50"/>
        <v>126.72379981212241</v>
      </c>
      <c r="F143" s="9">
        <f t="shared" si="36"/>
        <v>0.1578235503484863</v>
      </c>
      <c r="G143">
        <v>615</v>
      </c>
      <c r="H143" s="8">
        <v>125.674181616</v>
      </c>
      <c r="I143" s="9">
        <f t="shared" si="38"/>
        <v>0.15914167685698885</v>
      </c>
      <c r="J143">
        <v>600</v>
      </c>
      <c r="K143" s="8">
        <f t="shared" si="51"/>
        <v>122.25110154513166</v>
      </c>
      <c r="L143" s="9">
        <f t="shared" si="39"/>
        <v>0.16359770789154454</v>
      </c>
      <c r="M143" s="8">
        <f t="shared" si="52"/>
        <v>124.30592766573471</v>
      </c>
      <c r="N143" s="9">
        <f t="shared" si="40"/>
        <v>0.16089337311235125</v>
      </c>
      <c r="O143" s="8">
        <f t="shared" si="47"/>
        <v>126.21312612035504</v>
      </c>
      <c r="P143" s="9">
        <f t="shared" si="42"/>
        <v>0.15846212366951662</v>
      </c>
      <c r="Q143" s="8">
        <f t="shared" si="48"/>
        <v>127.94260716217588</v>
      </c>
      <c r="R143" s="9">
        <f t="shared" si="44"/>
        <v>0.15632009104401517</v>
      </c>
      <c r="S143" s="8">
        <f t="shared" si="49"/>
        <v>128.86478106369668</v>
      </c>
      <c r="T143" s="9">
        <f t="shared" si="46"/>
        <v>0.15520144320979509</v>
      </c>
    </row>
    <row r="144" spans="1:20" x14ac:dyDescent="0.45">
      <c r="A144">
        <v>700</v>
      </c>
      <c r="B144" s="8">
        <f t="shared" si="33"/>
        <v>145.4755729818803</v>
      </c>
      <c r="C144" s="9">
        <f t="shared" si="34"/>
        <v>0.13748012528873901</v>
      </c>
      <c r="D144">
        <v>675</v>
      </c>
      <c r="E144" s="8">
        <f t="shared" si="50"/>
        <v>144.14641734720672</v>
      </c>
      <c r="F144" s="9">
        <f t="shared" si="36"/>
        <v>0.1387478118989654</v>
      </c>
      <c r="G144">
        <v>665</v>
      </c>
      <c r="H144" s="8">
        <f t="shared" ref="H144:H200" si="53">($AG$195 - $AH$195*EXP(-$AI$195*G144^$AJ$195))*1.02</f>
        <v>143.00896225624811</v>
      </c>
      <c r="I144" s="9">
        <f t="shared" si="38"/>
        <v>0.13985137493805003</v>
      </c>
      <c r="J144">
        <v>650</v>
      </c>
      <c r="K144" s="8">
        <f t="shared" si="51"/>
        <v>139.92831423390825</v>
      </c>
      <c r="L144" s="9">
        <f t="shared" si="39"/>
        <v>0.1429303290724093</v>
      </c>
      <c r="M144" s="8">
        <f t="shared" si="52"/>
        <v>142.17634084481321</v>
      </c>
      <c r="N144" s="9">
        <f t="shared" si="40"/>
        <v>0.14067038074801899</v>
      </c>
      <c r="O144" s="8">
        <f t="shared" si="47"/>
        <v>144.21014911880462</v>
      </c>
      <c r="P144" s="9">
        <f t="shared" si="42"/>
        <v>0.13868649413519019</v>
      </c>
      <c r="Q144" s="8">
        <f t="shared" si="48"/>
        <v>146.02213480710799</v>
      </c>
      <c r="R144" s="9">
        <f t="shared" si="44"/>
        <v>0.13696553626215338</v>
      </c>
      <c r="S144" s="8">
        <f t="shared" si="49"/>
        <v>146.90647546741539</v>
      </c>
      <c r="T144" s="9">
        <f t="shared" si="46"/>
        <v>0.13614103759800639</v>
      </c>
    </row>
    <row r="145" spans="1:20" x14ac:dyDescent="0.45">
      <c r="A145">
        <v>750</v>
      </c>
      <c r="B145" s="8">
        <f t="shared" si="33"/>
        <v>162.5471086605381</v>
      </c>
      <c r="C145" s="9">
        <f t="shared" si="34"/>
        <v>0.12304125348527618</v>
      </c>
      <c r="D145">
        <v>725</v>
      </c>
      <c r="E145" s="8">
        <f t="shared" si="50"/>
        <v>162.700010272176</v>
      </c>
      <c r="F145" s="9">
        <f t="shared" si="36"/>
        <v>0.12292562223286031</v>
      </c>
      <c r="G145">
        <v>715</v>
      </c>
      <c r="H145" s="8">
        <f t="shared" si="53"/>
        <v>162.15215596965243</v>
      </c>
      <c r="I145" s="9">
        <f t="shared" si="38"/>
        <v>0.12334094406825585</v>
      </c>
      <c r="J145">
        <v>700</v>
      </c>
      <c r="K145" s="8">
        <f t="shared" si="51"/>
        <v>159.07179051008976</v>
      </c>
      <c r="L145" s="9">
        <f t="shared" si="39"/>
        <v>0.12572939511063982</v>
      </c>
      <c r="M145" s="8">
        <f t="shared" si="52"/>
        <v>161.54580511533518</v>
      </c>
      <c r="N145" s="9">
        <f t="shared" si="40"/>
        <v>0.1238038956549881</v>
      </c>
      <c r="O145" s="8">
        <f t="shared" si="47"/>
        <v>163.71459781488127</v>
      </c>
      <c r="P145" s="9">
        <f t="shared" si="42"/>
        <v>0.12216381597574341</v>
      </c>
      <c r="Q145" s="8">
        <f t="shared" si="48"/>
        <v>165.60581938892255</v>
      </c>
      <c r="R145" s="9">
        <f t="shared" si="44"/>
        <v>0.1207687028982377</v>
      </c>
      <c r="S145" s="8">
        <f t="shared" si="49"/>
        <v>166.43618776189444</v>
      </c>
      <c r="T145" s="9">
        <f t="shared" si="46"/>
        <v>0.12016617460988853</v>
      </c>
    </row>
    <row r="146" spans="1:20" x14ac:dyDescent="0.45">
      <c r="A146">
        <v>800</v>
      </c>
      <c r="B146" s="8">
        <f t="shared" si="33"/>
        <v>180.15653070620107</v>
      </c>
      <c r="C146" s="9">
        <f t="shared" si="34"/>
        <v>0.11101457117097777</v>
      </c>
      <c r="D146">
        <v>775</v>
      </c>
      <c r="E146" s="8">
        <f t="shared" si="50"/>
        <v>182.26291050462194</v>
      </c>
      <c r="F146" s="9">
        <f t="shared" si="36"/>
        <v>0.10973159566379703</v>
      </c>
      <c r="G146">
        <v>765</v>
      </c>
      <c r="H146" s="8">
        <f t="shared" si="53"/>
        <v>182.54520845981864</v>
      </c>
      <c r="I146" s="9">
        <f t="shared" si="38"/>
        <v>0.10956190068611056</v>
      </c>
      <c r="J146">
        <v>750</v>
      </c>
      <c r="K146" s="8">
        <f t="shared" si="51"/>
        <v>179.59399410574215</v>
      </c>
      <c r="L146" s="9">
        <f t="shared" si="39"/>
        <v>0.11136229860907437</v>
      </c>
      <c r="M146" s="8">
        <f t="shared" si="52"/>
        <v>182.33482265704009</v>
      </c>
      <c r="N146" s="9">
        <f t="shared" si="40"/>
        <v>0.10968831794472247</v>
      </c>
      <c r="O146" s="8">
        <f t="shared" si="47"/>
        <v>184.65292872184631</v>
      </c>
      <c r="P146" s="9">
        <f t="shared" si="42"/>
        <v>0.10831130672250094</v>
      </c>
      <c r="Q146" s="8">
        <f t="shared" si="48"/>
        <v>186.62482520830324</v>
      </c>
      <c r="R146" s="9">
        <f t="shared" si="44"/>
        <v>0.10716687867049195</v>
      </c>
      <c r="S146" s="8">
        <f t="shared" si="49"/>
        <v>187.38933013497532</v>
      </c>
      <c r="T146" s="9">
        <f t="shared" si="46"/>
        <v>0.10672966270595091</v>
      </c>
    </row>
    <row r="147" spans="1:20" x14ac:dyDescent="0.45">
      <c r="A147">
        <v>850</v>
      </c>
      <c r="B147" s="8">
        <f t="shared" si="33"/>
        <v>198.14442953765507</v>
      </c>
      <c r="C147" s="9">
        <f t="shared" si="34"/>
        <v>0.10093647369581606</v>
      </c>
      <c r="D147">
        <v>825</v>
      </c>
      <c r="E147" s="8">
        <f t="shared" si="50"/>
        <v>202.7025111265944</v>
      </c>
      <c r="F147" s="9">
        <f t="shared" si="36"/>
        <v>9.8666759917489827E-2</v>
      </c>
      <c r="G147">
        <v>815</v>
      </c>
      <c r="H147" s="8">
        <f t="shared" si="53"/>
        <v>204.07037413512182</v>
      </c>
      <c r="I147" s="9">
        <f t="shared" si="38"/>
        <v>9.8005406638581108E-2</v>
      </c>
      <c r="J147">
        <v>800</v>
      </c>
      <c r="K147" s="8">
        <f t="shared" si="51"/>
        <v>201.39250950028372</v>
      </c>
      <c r="L147" s="9">
        <f t="shared" si="39"/>
        <v>9.9308559437618127E-2</v>
      </c>
      <c r="M147" s="8">
        <f t="shared" si="52"/>
        <v>204.44979741091063</v>
      </c>
      <c r="N147" s="9">
        <f t="shared" si="40"/>
        <v>9.7823525644309017E-2</v>
      </c>
      <c r="O147" s="8">
        <f t="shared" si="47"/>
        <v>206.93858131444165</v>
      </c>
      <c r="P147" s="9">
        <f t="shared" si="42"/>
        <v>9.6647033496427365E-2</v>
      </c>
      <c r="Q147" s="8">
        <f t="shared" si="48"/>
        <v>208.99841169920541</v>
      </c>
      <c r="R147" s="9">
        <f t="shared" si="44"/>
        <v>9.5694507137137438E-2</v>
      </c>
      <c r="S147" s="8">
        <f t="shared" si="49"/>
        <v>209.69050850626104</v>
      </c>
      <c r="T147" s="9">
        <f t="shared" si="46"/>
        <v>9.5378661354158678E-2</v>
      </c>
    </row>
    <row r="148" spans="1:20" x14ac:dyDescent="0.45">
      <c r="A148">
        <v>900</v>
      </c>
      <c r="B148" s="8">
        <f t="shared" si="33"/>
        <v>216.35046059248302</v>
      </c>
      <c r="C148" s="9">
        <f t="shared" si="34"/>
        <v>9.2442604213687954E-2</v>
      </c>
      <c r="D148">
        <v>875</v>
      </c>
      <c r="E148" s="8">
        <f t="shared" si="50"/>
        <v>223.8774573734857</v>
      </c>
      <c r="F148" s="9">
        <f t="shared" si="36"/>
        <v>8.9334586137606559E-2</v>
      </c>
      <c r="G148">
        <v>865</v>
      </c>
      <c r="H148" s="8">
        <f t="shared" si="53"/>
        <v>226.59755307479799</v>
      </c>
      <c r="I148" s="9">
        <f t="shared" si="38"/>
        <v>8.826220640342998E-2</v>
      </c>
      <c r="J148">
        <v>850</v>
      </c>
      <c r="K148" s="8">
        <f t="shared" si="51"/>
        <v>224.35151391895849</v>
      </c>
      <c r="L148" s="9">
        <f t="shared" si="39"/>
        <v>8.914582144172431E-2</v>
      </c>
      <c r="M148" s="8">
        <f t="shared" si="52"/>
        <v>227.78429551299121</v>
      </c>
      <c r="N148" s="9">
        <f t="shared" si="40"/>
        <v>8.7802365632618173E-2</v>
      </c>
      <c r="O148" s="8">
        <f t="shared" si="47"/>
        <v>230.47307845398112</v>
      </c>
      <c r="P148" s="9">
        <f t="shared" si="42"/>
        <v>8.6778031231068184E-2</v>
      </c>
      <c r="Q148" s="8">
        <f t="shared" si="48"/>
        <v>232.63490657662297</v>
      </c>
      <c r="R148" s="9">
        <f t="shared" si="44"/>
        <v>8.5971620915851671E-2</v>
      </c>
      <c r="S148" s="8">
        <f t="shared" si="49"/>
        <v>233.25438600793592</v>
      </c>
      <c r="T148" s="9">
        <f t="shared" si="46"/>
        <v>8.5743296588298865E-2</v>
      </c>
    </row>
    <row r="149" spans="1:20" x14ac:dyDescent="0.45">
      <c r="A149">
        <v>950</v>
      </c>
      <c r="B149" s="8">
        <f t="shared" si="33"/>
        <v>234.61643671304623</v>
      </c>
      <c r="C149" s="9">
        <f t="shared" si="34"/>
        <v>8.5245519368540759E-2</v>
      </c>
      <c r="D149">
        <v>925</v>
      </c>
      <c r="E149" s="8">
        <f t="shared" si="50"/>
        <v>245.6399486730121</v>
      </c>
      <c r="F149" s="9">
        <f t="shared" si="36"/>
        <v>8.1419981188089838E-2</v>
      </c>
      <c r="G149">
        <v>915</v>
      </c>
      <c r="H149" s="8">
        <f t="shared" si="53"/>
        <v>249.9862842777359</v>
      </c>
      <c r="I149" s="9">
        <f t="shared" si="38"/>
        <v>8.0004389271932652E-2</v>
      </c>
      <c r="J149">
        <v>900</v>
      </c>
      <c r="K149" s="8">
        <f t="shared" si="51"/>
        <v>248.34342329597141</v>
      </c>
      <c r="L149" s="9">
        <f t="shared" si="39"/>
        <v>8.0533640611711893E-2</v>
      </c>
      <c r="M149" s="8">
        <f t="shared" si="52"/>
        <v>252.2204519315159</v>
      </c>
      <c r="N149" s="9">
        <f t="shared" si="40"/>
        <v>7.9295710743673142E-2</v>
      </c>
      <c r="O149" s="8">
        <f t="shared" si="47"/>
        <v>255.14724392824129</v>
      </c>
      <c r="P149" s="9">
        <f t="shared" si="42"/>
        <v>7.8386110279227178E-2</v>
      </c>
      <c r="Q149" s="8">
        <f t="shared" si="48"/>
        <v>257.43277091874234</v>
      </c>
      <c r="R149" s="9">
        <f t="shared" si="44"/>
        <v>7.7690186562583835E-2</v>
      </c>
      <c r="S149" s="8">
        <f t="shared" si="49"/>
        <v>257.9866176225525</v>
      </c>
      <c r="T149" s="9">
        <f t="shared" si="46"/>
        <v>7.7523400958963748E-2</v>
      </c>
    </row>
    <row r="150" spans="1:20" x14ac:dyDescent="0.45">
      <c r="A150">
        <v>1000</v>
      </c>
      <c r="B150" s="8">
        <f t="shared" si="33"/>
        <v>252.78925941835786</v>
      </c>
      <c r="C150" s="9">
        <f t="shared" si="34"/>
        <v>7.911728546544243E-2</v>
      </c>
      <c r="D150">
        <v>975</v>
      </c>
      <c r="E150" s="8">
        <f t="shared" si="50"/>
        <v>267.83810897241926</v>
      </c>
      <c r="F150" s="9">
        <f t="shared" si="36"/>
        <v>7.4671972844833318E-2</v>
      </c>
      <c r="G150">
        <v>965</v>
      </c>
      <c r="H150" s="8">
        <f t="shared" si="53"/>
        <v>274.08788512082918</v>
      </c>
      <c r="I150" s="9">
        <f t="shared" si="38"/>
        <v>7.2969295929235178E-2</v>
      </c>
      <c r="J150">
        <v>950</v>
      </c>
      <c r="K150" s="8">
        <f t="shared" si="51"/>
        <v>273.23069467521776</v>
      </c>
      <c r="L150" s="9">
        <f t="shared" si="39"/>
        <v>7.3198218171547244E-2</v>
      </c>
      <c r="M150" s="8">
        <f t="shared" si="52"/>
        <v>277.63051205276406</v>
      </c>
      <c r="N150" s="9">
        <f t="shared" si="40"/>
        <v>7.2038191523412134E-2</v>
      </c>
      <c r="O150" s="8">
        <f t="shared" si="47"/>
        <v>280.84252998922585</v>
      </c>
      <c r="P150" s="9">
        <f t="shared" si="42"/>
        <v>7.121428510406623E-2</v>
      </c>
      <c r="Q150" s="8">
        <f t="shared" si="48"/>
        <v>283.28175189751829</v>
      </c>
      <c r="R150" s="9">
        <f t="shared" si="44"/>
        <v>7.0601088372382423E-2</v>
      </c>
      <c r="S150" s="8">
        <f t="shared" si="49"/>
        <v>283.78485369910351</v>
      </c>
      <c r="T150" s="9">
        <f t="shared" si="46"/>
        <v>7.047592476942395E-2</v>
      </c>
    </row>
    <row r="151" spans="1:20" x14ac:dyDescent="0.45">
      <c r="A151">
        <v>1050</v>
      </c>
      <c r="B151" s="8">
        <f t="shared" si="33"/>
        <v>270.72361484576436</v>
      </c>
      <c r="C151" s="9">
        <f t="shared" si="34"/>
        <v>7.3876082111988359E-2</v>
      </c>
      <c r="D151">
        <v>1025</v>
      </c>
      <c r="E151" s="8">
        <f t="shared" si="50"/>
        <v>290.31837841808499</v>
      </c>
      <c r="F151" s="9">
        <f t="shared" si="36"/>
        <v>6.8889886024363814E-2</v>
      </c>
      <c r="G151">
        <v>1015</v>
      </c>
      <c r="H151" s="8">
        <f t="shared" si="53"/>
        <v>298.74770058376822</v>
      </c>
      <c r="I151" s="9">
        <f t="shared" si="38"/>
        <v>6.694612196485189E-2</v>
      </c>
      <c r="J151">
        <v>1000</v>
      </c>
      <c r="K151" s="8">
        <f t="shared" si="51"/>
        <v>298.86776040185202</v>
      </c>
      <c r="L151" s="9">
        <f t="shared" si="39"/>
        <v>6.6919228668586975E-2</v>
      </c>
      <c r="M151" s="8">
        <f t="shared" si="52"/>
        <v>303.87849082772317</v>
      </c>
      <c r="N151" s="9">
        <f t="shared" si="40"/>
        <v>6.5815780332206975E-2</v>
      </c>
      <c r="O151" s="8">
        <f t="shared" si="47"/>
        <v>307.43244260814214</v>
      </c>
      <c r="P151" s="9">
        <f t="shared" si="42"/>
        <v>6.5054942901690727E-2</v>
      </c>
      <c r="Q151" s="8">
        <f t="shared" si="48"/>
        <v>310.06411450874418</v>
      </c>
      <c r="R151" s="9">
        <f t="shared" si="44"/>
        <v>6.4502788501298744E-2</v>
      </c>
      <c r="S151" s="8">
        <f t="shared" si="49"/>
        <v>310.5398063568403</v>
      </c>
      <c r="T151" s="9">
        <f t="shared" si="46"/>
        <v>6.4403981681556352E-2</v>
      </c>
    </row>
    <row r="152" spans="1:20" x14ac:dyDescent="0.45">
      <c r="A152">
        <v>1100</v>
      </c>
      <c r="B152" s="8">
        <f t="shared" si="33"/>
        <v>288.28436876178989</v>
      </c>
      <c r="C152" s="9">
        <f t="shared" si="34"/>
        <v>6.9375943225440884E-2</v>
      </c>
      <c r="D152">
        <v>1075</v>
      </c>
      <c r="E152" s="8">
        <f t="shared" si="50"/>
        <v>312.92787738953245</v>
      </c>
      <c r="F152" s="9">
        <f t="shared" si="36"/>
        <v>6.3912490529260235E-2</v>
      </c>
      <c r="G152">
        <v>1065</v>
      </c>
      <c r="H152" s="8">
        <f t="shared" si="53"/>
        <v>323.80742066467951</v>
      </c>
      <c r="I152" s="9">
        <f t="shared" si="38"/>
        <v>6.1765107047102252E-2</v>
      </c>
      <c r="J152">
        <v>1050</v>
      </c>
      <c r="K152" s="8">
        <f t="shared" si="51"/>
        <v>325.10306378612836</v>
      </c>
      <c r="L152" s="9">
        <f t="shared" si="39"/>
        <v>6.1518952688668478E-2</v>
      </c>
      <c r="M152" s="8">
        <f t="shared" si="52"/>
        <v>330.82192716806503</v>
      </c>
      <c r="N152" s="9">
        <f t="shared" si="40"/>
        <v>6.0455484831994061E-2</v>
      </c>
      <c r="O152" s="8">
        <f t="shared" si="47"/>
        <v>334.78404805156987</v>
      </c>
      <c r="P152" s="9">
        <f t="shared" si="42"/>
        <v>5.9740002895595598E-2</v>
      </c>
      <c r="Q152" s="8">
        <f t="shared" si="48"/>
        <v>337.65594022001483</v>
      </c>
      <c r="R152" s="9">
        <f t="shared" si="44"/>
        <v>5.9231891454265856E-2</v>
      </c>
      <c r="S152" s="8">
        <f t="shared" si="49"/>
        <v>338.13636990791713</v>
      </c>
      <c r="T152" s="9">
        <f t="shared" si="46"/>
        <v>5.9147733813569046E-2</v>
      </c>
    </row>
    <row r="153" spans="1:20" x14ac:dyDescent="0.45">
      <c r="A153">
        <v>1150</v>
      </c>
      <c r="B153" s="8">
        <f t="shared" si="33"/>
        <v>305.34860634217159</v>
      </c>
      <c r="C153" s="9">
        <f t="shared" si="34"/>
        <v>6.5498907100260795E-2</v>
      </c>
      <c r="D153">
        <v>1125</v>
      </c>
      <c r="E153" s="8">
        <f t="shared" si="50"/>
        <v>335.51669380610633</v>
      </c>
      <c r="F153" s="9">
        <f t="shared" si="36"/>
        <v>5.9609552577309058E-2</v>
      </c>
      <c r="G153">
        <v>1115</v>
      </c>
      <c r="H153" s="8">
        <f t="shared" si="53"/>
        <v>349.10742099972884</v>
      </c>
      <c r="I153" s="9">
        <f t="shared" si="38"/>
        <v>5.7288956913968132E-2</v>
      </c>
      <c r="J153">
        <v>1100</v>
      </c>
      <c r="K153" s="8">
        <f t="shared" si="51"/>
        <v>351.78116160762551</v>
      </c>
      <c r="L153" s="9">
        <f t="shared" si="39"/>
        <v>5.6853527655093349E-2</v>
      </c>
      <c r="M153" s="8">
        <f t="shared" si="52"/>
        <v>358.31370743968705</v>
      </c>
      <c r="N153" s="9">
        <f t="shared" si="40"/>
        <v>5.5817010582455848E-2</v>
      </c>
      <c r="O153" s="8">
        <f t="shared" si="47"/>
        <v>362.75954116019386</v>
      </c>
      <c r="P153" s="9">
        <f t="shared" si="42"/>
        <v>5.5132939952551217E-2</v>
      </c>
      <c r="Q153" s="8">
        <f t="shared" si="48"/>
        <v>365.92847777935248</v>
      </c>
      <c r="R153" s="9">
        <f t="shared" si="44"/>
        <v>5.4655489294986211E-2</v>
      </c>
      <c r="S153" s="8">
        <f t="shared" si="49"/>
        <v>366.4547842044239</v>
      </c>
      <c r="T153" s="9">
        <f t="shared" si="46"/>
        <v>5.4576992475129371E-2</v>
      </c>
    </row>
    <row r="154" spans="1:20" x14ac:dyDescent="0.45">
      <c r="A154">
        <v>1200</v>
      </c>
      <c r="B154" s="8">
        <f t="shared" si="33"/>
        <v>321.80727573982091</v>
      </c>
      <c r="C154" s="9">
        <f t="shared" si="34"/>
        <v>6.214899881931156E-2</v>
      </c>
      <c r="D154">
        <v>1175</v>
      </c>
      <c r="E154" s="8">
        <f t="shared" si="50"/>
        <v>357.94004638259401</v>
      </c>
      <c r="F154" s="9">
        <f t="shared" si="36"/>
        <v>5.5875279120410161E-2</v>
      </c>
      <c r="G154">
        <v>1165</v>
      </c>
      <c r="H154" s="8">
        <f t="shared" si="53"/>
        <v>374.48907998117528</v>
      </c>
      <c r="I154" s="9">
        <f t="shared" si="38"/>
        <v>5.3406096650415964E-2</v>
      </c>
      <c r="J154">
        <v>1150</v>
      </c>
      <c r="K154" s="8">
        <f t="shared" si="51"/>
        <v>378.74485584099438</v>
      </c>
      <c r="L154" s="9">
        <f t="shared" si="39"/>
        <v>5.2805997735838425E-2</v>
      </c>
      <c r="M154" s="8">
        <f t="shared" si="52"/>
        <v>386.20392908605947</v>
      </c>
      <c r="N154" s="9">
        <f t="shared" si="40"/>
        <v>5.1786112190337956E-2</v>
      </c>
      <c r="O154" s="8">
        <f t="shared" si="47"/>
        <v>391.21785329842027</v>
      </c>
      <c r="P154" s="9">
        <f t="shared" si="42"/>
        <v>5.1122411289200642E-2</v>
      </c>
      <c r="Q154" s="8">
        <f t="shared" si="48"/>
        <v>394.74952940967449</v>
      </c>
      <c r="R154" s="9">
        <f t="shared" si="44"/>
        <v>5.0665038233000212E-2</v>
      </c>
      <c r="S154" s="8">
        <f t="shared" si="49"/>
        <v>395.37182813576601</v>
      </c>
      <c r="T154" s="9">
        <f t="shared" si="46"/>
        <v>5.0585293581241801E-2</v>
      </c>
    </row>
    <row r="155" spans="1:20" x14ac:dyDescent="0.45">
      <c r="A155">
        <v>1250</v>
      </c>
      <c r="B155" s="8">
        <f t="shared" si="33"/>
        <v>337.56640907738677</v>
      </c>
      <c r="C155" s="9">
        <f t="shared" si="34"/>
        <v>5.9247601248781305E-2</v>
      </c>
      <c r="D155">
        <v>1225</v>
      </c>
      <c r="E155" s="8">
        <f t="shared" si="50"/>
        <v>380.06027994695273</v>
      </c>
      <c r="F155" s="9">
        <f t="shared" si="36"/>
        <v>5.2623231248452265E-2</v>
      </c>
      <c r="G155">
        <v>1215</v>
      </c>
      <c r="H155" s="8">
        <f t="shared" si="53"/>
        <v>399.79702560526835</v>
      </c>
      <c r="I155" s="9">
        <f t="shared" si="38"/>
        <v>5.0025384680441827E-2</v>
      </c>
      <c r="J155">
        <v>1200</v>
      </c>
      <c r="K155" s="8">
        <f t="shared" si="51"/>
        <v>405.83731530962723</v>
      </c>
      <c r="L155" s="9">
        <f t="shared" si="39"/>
        <v>4.9280830632198798E-2</v>
      </c>
      <c r="M155" s="8">
        <f t="shared" si="52"/>
        <v>414.3417735931078</v>
      </c>
      <c r="N155" s="9">
        <f t="shared" si="40"/>
        <v>4.8269330477019229E-2</v>
      </c>
      <c r="O155" s="8">
        <f t="shared" si="47"/>
        <v>420.01627629347342</v>
      </c>
      <c r="P155" s="9">
        <f t="shared" si="42"/>
        <v>4.7617202305811637E-2</v>
      </c>
      <c r="Q155" s="8">
        <f t="shared" si="48"/>
        <v>423.98485419613905</v>
      </c>
      <c r="R155" s="9">
        <f t="shared" si="44"/>
        <v>4.7171496344885537E-2</v>
      </c>
      <c r="S155" s="8">
        <f t="shared" si="49"/>
        <v>424.76202930309495</v>
      </c>
      <c r="T155" s="9">
        <f t="shared" si="46"/>
        <v>4.7085187988234037E-2</v>
      </c>
    </row>
    <row r="156" spans="1:20" x14ac:dyDescent="0.45">
      <c r="A156">
        <v>1300</v>
      </c>
      <c r="B156" s="8">
        <f t="shared" si="33"/>
        <v>352.54790967650337</v>
      </c>
      <c r="C156" s="9">
        <f t="shared" si="34"/>
        <v>5.6729878269174604E-2</v>
      </c>
      <c r="D156">
        <v>1275</v>
      </c>
      <c r="E156" s="8">
        <f t="shared" si="50"/>
        <v>401.74865384947867</v>
      </c>
      <c r="F156" s="9">
        <f t="shared" si="36"/>
        <v>4.9782369669104876E-2</v>
      </c>
      <c r="G156">
        <v>1265</v>
      </c>
      <c r="H156" s="8">
        <f t="shared" si="53"/>
        <v>424.88126680930583</v>
      </c>
      <c r="I156" s="9">
        <f t="shared" si="38"/>
        <v>4.7071974131013765E-2</v>
      </c>
      <c r="J156">
        <v>1250</v>
      </c>
      <c r="K156" s="8">
        <f t="shared" si="51"/>
        <v>432.90414759246124</v>
      </c>
      <c r="L156" s="9">
        <f t="shared" si="39"/>
        <v>4.6199603564039141E-2</v>
      </c>
      <c r="M156" s="8">
        <f t="shared" si="52"/>
        <v>442.57735716171635</v>
      </c>
      <c r="N156" s="9">
        <f t="shared" si="40"/>
        <v>4.5189840095439096E-2</v>
      </c>
      <c r="O156" s="8">
        <f t="shared" si="47"/>
        <v>449.01207776630326</v>
      </c>
      <c r="P156" s="9">
        <f t="shared" si="42"/>
        <v>4.4542231691169283E-2</v>
      </c>
      <c r="Q156" s="8">
        <f t="shared" si="48"/>
        <v>453.49956961679811</v>
      </c>
      <c r="R156" s="9">
        <f t="shared" si="44"/>
        <v>4.4101475150020032E-2</v>
      </c>
      <c r="S156" s="8">
        <f t="shared" si="49"/>
        <v>454.4988751361638</v>
      </c>
      <c r="T156" s="9">
        <f t="shared" si="46"/>
        <v>4.400450934891352E-2</v>
      </c>
    </row>
    <row r="157" spans="1:20" x14ac:dyDescent="0.45">
      <c r="A157">
        <v>1350</v>
      </c>
      <c r="B157" s="8">
        <f t="shared" si="33"/>
        <v>366.68990933847334</v>
      </c>
      <c r="C157" s="9">
        <f t="shared" si="34"/>
        <v>5.4541997177072546E-2</v>
      </c>
      <c r="D157">
        <v>1325</v>
      </c>
      <c r="E157" s="8">
        <f t="shared" si="50"/>
        <v>422.88689065070156</v>
      </c>
      <c r="F157" s="9">
        <f t="shared" si="36"/>
        <v>4.7293970189583652E-2</v>
      </c>
      <c r="G157">
        <v>1315</v>
      </c>
      <c r="H157" s="8">
        <f t="shared" si="53"/>
        <v>449.59916707343029</v>
      </c>
      <c r="I157" s="9">
        <f t="shared" si="38"/>
        <v>4.4484068176072762E-2</v>
      </c>
      <c r="J157">
        <v>1300</v>
      </c>
      <c r="K157" s="8">
        <f t="shared" si="51"/>
        <v>459.79538238300745</v>
      </c>
      <c r="L157" s="9">
        <f t="shared" si="39"/>
        <v>4.3497609515660798E-2</v>
      </c>
      <c r="M157" s="8">
        <f t="shared" si="52"/>
        <v>470.76352755712304</v>
      </c>
      <c r="N157" s="9">
        <f t="shared" si="40"/>
        <v>4.2484174812317366E-2</v>
      </c>
      <c r="O157" s="8">
        <f t="shared" si="47"/>
        <v>478.0640830472052</v>
      </c>
      <c r="P157" s="9">
        <f t="shared" si="42"/>
        <v>4.1835395523794561E-2</v>
      </c>
      <c r="Q157" s="8">
        <f t="shared" si="48"/>
        <v>483.1595318428877</v>
      </c>
      <c r="R157" s="9">
        <f t="shared" si="44"/>
        <v>4.1394195254133036E-2</v>
      </c>
      <c r="S157" s="8">
        <f t="shared" si="49"/>
        <v>484.45601036349518</v>
      </c>
      <c r="T157" s="9">
        <f t="shared" si="46"/>
        <v>4.1283418044485973E-2</v>
      </c>
    </row>
    <row r="158" spans="1:20" x14ac:dyDescent="0.45">
      <c r="A158">
        <v>1400</v>
      </c>
      <c r="B158" s="8">
        <f t="shared" si="33"/>
        <v>379.94671363766668</v>
      </c>
      <c r="C158" s="9">
        <f t="shared" si="34"/>
        <v>5.2638960365039109E-2</v>
      </c>
      <c r="D158">
        <v>1375</v>
      </c>
      <c r="E158" s="8">
        <f t="shared" si="50"/>
        <v>443.36845940347308</v>
      </c>
      <c r="F158" s="9">
        <f t="shared" si="36"/>
        <v>4.510920787398557E-2</v>
      </c>
      <c r="G158">
        <v>1365</v>
      </c>
      <c r="H158" s="8">
        <f t="shared" si="53"/>
        <v>473.81722242276516</v>
      </c>
      <c r="I158" s="9">
        <f t="shared" si="38"/>
        <v>4.2210369428393055E-2</v>
      </c>
      <c r="J158">
        <v>1350</v>
      </c>
      <c r="K158" s="8">
        <f t="shared" si="51"/>
        <v>486.36732956354825</v>
      </c>
      <c r="L158" s="9">
        <f t="shared" si="39"/>
        <v>4.1121183073598737E-2</v>
      </c>
      <c r="M158" s="8">
        <f t="shared" si="52"/>
        <v>498.75757661685446</v>
      </c>
      <c r="N158" s="9">
        <f t="shared" si="40"/>
        <v>4.0099641464422305E-2</v>
      </c>
      <c r="O158" s="8">
        <f t="shared" si="47"/>
        <v>507.03419933576015</v>
      </c>
      <c r="P158" s="9">
        <f t="shared" si="42"/>
        <v>3.9445071015329909E-2</v>
      </c>
      <c r="Q158" s="8">
        <f t="shared" si="48"/>
        <v>512.83267561574496</v>
      </c>
      <c r="R158" s="9">
        <f t="shared" si="44"/>
        <v>3.8999075041360257E-2</v>
      </c>
      <c r="S158" s="8">
        <f t="shared" si="49"/>
        <v>514.50840577326119</v>
      </c>
      <c r="T158" s="9">
        <f t="shared" si="46"/>
        <v>3.8872056851902641E-2</v>
      </c>
    </row>
    <row r="159" spans="1:20" x14ac:dyDescent="0.45">
      <c r="A159">
        <v>1450</v>
      </c>
      <c r="B159" s="8">
        <f t="shared" si="33"/>
        <v>392.28836587582373</v>
      </c>
      <c r="C159" s="9">
        <f t="shared" si="34"/>
        <v>5.0982903750785374E-2</v>
      </c>
      <c r="D159">
        <v>1425</v>
      </c>
      <c r="E159" s="8">
        <f t="shared" si="50"/>
        <v>463.09957564597272</v>
      </c>
      <c r="F159" s="9">
        <f t="shared" si="36"/>
        <v>4.3187256157819216E-2</v>
      </c>
      <c r="G159">
        <v>1415</v>
      </c>
      <c r="H159" s="8">
        <f t="shared" si="53"/>
        <v>497.4126114837938</v>
      </c>
      <c r="I159" s="9">
        <f t="shared" si="38"/>
        <v>4.0208067785695099E-2</v>
      </c>
      <c r="J159">
        <v>1400</v>
      </c>
      <c r="K159" s="8">
        <f t="shared" si="51"/>
        <v>512.48427841502939</v>
      </c>
      <c r="L159" s="9">
        <f t="shared" si="39"/>
        <v>3.9025587403099291E-2</v>
      </c>
      <c r="M159" s="8">
        <f t="shared" si="52"/>
        <v>526.42283976268823</v>
      </c>
      <c r="N159" s="9">
        <f t="shared" si="40"/>
        <v>3.7992272540864701E-2</v>
      </c>
      <c r="O159" s="8">
        <f t="shared" si="47"/>
        <v>535.7888588678851</v>
      </c>
      <c r="P159" s="9">
        <f t="shared" si="42"/>
        <v>3.7328137136445394E-2</v>
      </c>
      <c r="Q159" s="8">
        <f t="shared" si="48"/>
        <v>542.39029516226515</v>
      </c>
      <c r="R159" s="9">
        <f t="shared" si="44"/>
        <v>3.6873816103248427E-2</v>
      </c>
      <c r="S159" s="8">
        <f t="shared" si="49"/>
        <v>544.53348358422602</v>
      </c>
      <c r="T159" s="9">
        <f t="shared" si="46"/>
        <v>3.6728687221134843E-2</v>
      </c>
    </row>
    <row r="160" spans="1:20" x14ac:dyDescent="0.45">
      <c r="A160">
        <v>1500</v>
      </c>
      <c r="B160" s="8">
        <f t="shared" si="33"/>
        <v>403.69987107727752</v>
      </c>
      <c r="C160" s="9">
        <f t="shared" si="34"/>
        <v>4.9541754736333654E-2</v>
      </c>
      <c r="D160">
        <v>1475</v>
      </c>
      <c r="E160" s="8">
        <f t="shared" si="50"/>
        <v>481.99990838466908</v>
      </c>
      <c r="F160" s="9">
        <f t="shared" si="36"/>
        <v>4.1493783820470406E-2</v>
      </c>
      <c r="G160">
        <v>1465</v>
      </c>
      <c r="H160" s="8">
        <f t="shared" si="53"/>
        <v>520.27449170347609</v>
      </c>
      <c r="I160" s="9">
        <f t="shared" si="38"/>
        <v>3.8441246532222355E-2</v>
      </c>
      <c r="J160">
        <v>1450</v>
      </c>
      <c r="K160" s="8">
        <f t="shared" si="51"/>
        <v>538.02000850758725</v>
      </c>
      <c r="L160" s="9">
        <f t="shared" si="39"/>
        <v>3.7173338693254114E-2</v>
      </c>
      <c r="M160" s="8">
        <f t="shared" si="52"/>
        <v>553.63015650009936</v>
      </c>
      <c r="N160" s="9">
        <f t="shared" si="40"/>
        <v>3.612519976591342E-2</v>
      </c>
      <c r="O160" s="8">
        <f t="shared" si="47"/>
        <v>564.20035954165803</v>
      </c>
      <c r="P160" s="9">
        <f t="shared" si="42"/>
        <v>3.5448399955376651E-2</v>
      </c>
      <c r="Q160" s="8">
        <f t="shared" si="48"/>
        <v>571.70824870383694</v>
      </c>
      <c r="R160" s="9">
        <f t="shared" si="44"/>
        <v>3.4982878146928111E-2</v>
      </c>
      <c r="S160" s="8">
        <f t="shared" si="49"/>
        <v>574.41218545632398</v>
      </c>
      <c r="T160" s="9">
        <f t="shared" si="46"/>
        <v>3.4818202862656231E-2</v>
      </c>
    </row>
    <row r="161" spans="1:20" x14ac:dyDescent="0.45">
      <c r="A161">
        <v>1550</v>
      </c>
      <c r="B161" s="8">
        <f t="shared" si="33"/>
        <v>414.18012981483332</v>
      </c>
      <c r="C161" s="9">
        <f t="shared" si="34"/>
        <v>4.8288168746630507E-2</v>
      </c>
      <c r="D161">
        <v>1525</v>
      </c>
      <c r="E161" s="8">
        <f t="shared" si="50"/>
        <v>500.00299255531348</v>
      </c>
      <c r="F161" s="9">
        <f t="shared" si="36"/>
        <v>3.9999760597007772E-2</v>
      </c>
      <c r="G161">
        <v>1515</v>
      </c>
      <c r="H161" s="8">
        <f t="shared" si="53"/>
        <v>542.30502297965143</v>
      </c>
      <c r="I161" s="9">
        <f t="shared" si="38"/>
        <v>3.6879614151666171E-2</v>
      </c>
      <c r="J161">
        <v>1500</v>
      </c>
      <c r="K161" s="8">
        <f t="shared" si="51"/>
        <v>562.85908775241649</v>
      </c>
      <c r="L161" s="9">
        <f t="shared" si="39"/>
        <v>3.5532872143653395E-2</v>
      </c>
      <c r="M161" s="8">
        <f t="shared" si="52"/>
        <v>580.25916920374573</v>
      </c>
      <c r="N161" s="9">
        <f t="shared" si="40"/>
        <v>3.4467357107764073E-2</v>
      </c>
      <c r="O161" s="8">
        <f t="shared" si="47"/>
        <v>592.14808366560385</v>
      </c>
      <c r="P161" s="9">
        <f t="shared" si="42"/>
        <v>3.37753351766217E-2</v>
      </c>
      <c r="Q161" s="8">
        <f t="shared" si="48"/>
        <v>600.6680706024141</v>
      </c>
      <c r="R161" s="9">
        <f t="shared" si="44"/>
        <v>3.3296259579674116E-2</v>
      </c>
      <c r="S161" s="8">
        <f t="shared" si="49"/>
        <v>604.02997017842404</v>
      </c>
      <c r="T161" s="9">
        <f t="shared" si="46"/>
        <v>3.3110939833154655E-2</v>
      </c>
    </row>
    <row r="162" spans="1:20" x14ac:dyDescent="0.45">
      <c r="A162">
        <v>1600</v>
      </c>
      <c r="B162" s="8">
        <f t="shared" si="33"/>
        <v>423.74063751781381</v>
      </c>
      <c r="C162" s="9">
        <f t="shared" si="34"/>
        <v>4.7198682942367572E-2</v>
      </c>
      <c r="D162">
        <v>1575</v>
      </c>
      <c r="E162" s="8">
        <f t="shared" si="50"/>
        <v>517.05635340168544</v>
      </c>
      <c r="F162" s="9">
        <f t="shared" si="36"/>
        <v>3.8680503330867311E-2</v>
      </c>
      <c r="G162">
        <v>1565</v>
      </c>
      <c r="H162" s="8">
        <f t="shared" si="53"/>
        <v>563.42010750664474</v>
      </c>
      <c r="I162" s="9">
        <f t="shared" si="38"/>
        <v>3.5497490653125345E-2</v>
      </c>
      <c r="J162">
        <v>1550</v>
      </c>
      <c r="K162" s="8">
        <f t="shared" si="51"/>
        <v>586.8979386635641</v>
      </c>
      <c r="L162" s="9">
        <f t="shared" si="39"/>
        <v>3.4077475285638863E-2</v>
      </c>
      <c r="M162" s="8">
        <f t="shared" si="52"/>
        <v>606.19944136529818</v>
      </c>
      <c r="N162" s="9">
        <f t="shared" si="40"/>
        <v>3.2992442148998817E-2</v>
      </c>
      <c r="O162" s="8">
        <f t="shared" si="47"/>
        <v>619.51957815434889</v>
      </c>
      <c r="P162" s="9">
        <f t="shared" si="42"/>
        <v>3.2283079833543442E-2</v>
      </c>
      <c r="Q162" s="8">
        <f t="shared" si="48"/>
        <v>629.15797702217344</v>
      </c>
      <c r="R162" s="9">
        <f t="shared" si="44"/>
        <v>3.1788518512728223E-2</v>
      </c>
      <c r="S162" s="8">
        <f t="shared" si="49"/>
        <v>633.27772934254824</v>
      </c>
      <c r="T162" s="9">
        <f t="shared" si="46"/>
        <v>3.1581720110011535E-2</v>
      </c>
    </row>
    <row r="163" spans="1:20" x14ac:dyDescent="0.45">
      <c r="A163">
        <v>1650</v>
      </c>
      <c r="B163" s="8">
        <f t="shared" si="33"/>
        <v>432.40400814590168</v>
      </c>
      <c r="C163" s="9">
        <f t="shared" si="34"/>
        <v>4.6253040266110587E-2</v>
      </c>
      <c r="D163">
        <v>1625</v>
      </c>
      <c r="E163" s="8">
        <f t="shared" si="50"/>
        <v>533.12135662514459</v>
      </c>
      <c r="F163" s="9">
        <f t="shared" si="36"/>
        <v>3.7514910538582434E-2</v>
      </c>
      <c r="G163">
        <v>1615</v>
      </c>
      <c r="H163" s="8">
        <f t="shared" si="53"/>
        <v>583.54984233197001</v>
      </c>
      <c r="I163" s="9">
        <f t="shared" si="38"/>
        <v>3.4272993580250842E-2</v>
      </c>
      <c r="J163">
        <v>1600</v>
      </c>
      <c r="K163" s="8">
        <f t="shared" si="51"/>
        <v>610.04565988088848</v>
      </c>
      <c r="L163" s="9">
        <f t="shared" si="39"/>
        <v>3.2784431257006245E-2</v>
      </c>
      <c r="M163" s="8">
        <f t="shared" si="52"/>
        <v>631.35138079119281</v>
      </c>
      <c r="N163" s="9">
        <f t="shared" si="40"/>
        <v>3.1678080714635536E-2</v>
      </c>
      <c r="O163" s="8">
        <f t="shared" si="47"/>
        <v>646.21148252290982</v>
      </c>
      <c r="P163" s="9">
        <f t="shared" si="42"/>
        <v>3.0949620272788868E-2</v>
      </c>
      <c r="Q163" s="8">
        <f t="shared" si="48"/>
        <v>657.07375311050248</v>
      </c>
      <c r="R163" s="9">
        <f t="shared" si="44"/>
        <v>3.0437983415594637E-2</v>
      </c>
      <c r="S163" s="8">
        <f t="shared" si="49"/>
        <v>662.05261081109029</v>
      </c>
      <c r="T163" s="9">
        <f t="shared" si="46"/>
        <v>3.020907957072733E-2</v>
      </c>
    </row>
    <row r="164" spans="1:20" x14ac:dyDescent="0.45">
      <c r="A164">
        <v>1700</v>
      </c>
      <c r="B164" s="8">
        <f t="shared" si="33"/>
        <v>440.20238177193505</v>
      </c>
      <c r="C164" s="9">
        <f t="shared" si="34"/>
        <v>4.5433647858729269E-2</v>
      </c>
      <c r="D164">
        <v>1675</v>
      </c>
      <c r="E164" s="8">
        <f t="shared" si="50"/>
        <v>548.17280478580926</v>
      </c>
      <c r="F164" s="9">
        <f t="shared" si="36"/>
        <v>3.6484845335978892E-2</v>
      </c>
      <c r="G164">
        <v>1665</v>
      </c>
      <c r="H164" s="8">
        <f t="shared" si="53"/>
        <v>602.63868867292388</v>
      </c>
      <c r="I164" s="9">
        <f t="shared" si="38"/>
        <v>3.3187381387746913E-2</v>
      </c>
      <c r="J164">
        <v>1650</v>
      </c>
      <c r="K164" s="8">
        <f t="shared" si="51"/>
        <v>632.22459623551595</v>
      </c>
      <c r="L164" s="9">
        <f t="shared" si="39"/>
        <v>3.1634327609344717E-2</v>
      </c>
      <c r="M164" s="8">
        <f t="shared" si="52"/>
        <v>655.62695784319067</v>
      </c>
      <c r="N164" s="9">
        <f t="shared" si="40"/>
        <v>3.0505151993435103E-2</v>
      </c>
      <c r="O164" s="8">
        <f t="shared" si="47"/>
        <v>672.1302943307719</v>
      </c>
      <c r="P164" s="9">
        <f t="shared" si="42"/>
        <v>2.9756135333720735E-2</v>
      </c>
      <c r="Q164" s="8">
        <f t="shared" si="48"/>
        <v>684.31951205670521</v>
      </c>
      <c r="R164" s="9">
        <f t="shared" si="44"/>
        <v>2.9226113895087544E-2</v>
      </c>
      <c r="S164" s="8">
        <f t="shared" si="49"/>
        <v>690.25874146530896</v>
      </c>
      <c r="T164" s="9">
        <f t="shared" si="46"/>
        <v>2.8974642113974821E-2</v>
      </c>
    </row>
    <row r="165" spans="1:20" x14ac:dyDescent="0.45">
      <c r="A165">
        <v>1750</v>
      </c>
      <c r="B165" s="8">
        <f t="shared" si="33"/>
        <v>447.17577388607162</v>
      </c>
      <c r="C165" s="9">
        <f t="shared" si="34"/>
        <v>4.4725142031275297E-2</v>
      </c>
      <c r="D165">
        <v>1725</v>
      </c>
      <c r="E165" s="8">
        <f t="shared" si="50"/>
        <v>562.19830607498966</v>
      </c>
      <c r="F165" s="9">
        <f t="shared" si="36"/>
        <v>3.5574635824911702E-2</v>
      </c>
      <c r="G165">
        <v>1715</v>
      </c>
      <c r="H165" s="8">
        <f t="shared" si="53"/>
        <v>620.64536919438729</v>
      </c>
      <c r="I165" s="9">
        <f t="shared" si="38"/>
        <v>3.2224521429943941E-2</v>
      </c>
      <c r="J165">
        <v>1700</v>
      </c>
      <c r="K165" s="8">
        <f t="shared" si="51"/>
        <v>653.3706568860689</v>
      </c>
      <c r="L165" s="9">
        <f t="shared" si="39"/>
        <v>3.0610496184997005E-2</v>
      </c>
      <c r="M165" s="8">
        <f t="shared" si="52"/>
        <v>678.95021356841892</v>
      </c>
      <c r="N165" s="9">
        <f t="shared" si="40"/>
        <v>2.9457240899718146E-2</v>
      </c>
      <c r="O165" s="8">
        <f t="shared" si="47"/>
        <v>697.19296520300179</v>
      </c>
      <c r="P165" s="9">
        <f t="shared" si="42"/>
        <v>2.8686462712911334E-2</v>
      </c>
      <c r="Q165" s="8">
        <f t="shared" si="48"/>
        <v>710.80831890592685</v>
      </c>
      <c r="R165" s="9">
        <f t="shared" si="44"/>
        <v>2.8136980769701621E-2</v>
      </c>
      <c r="S165" s="8">
        <f t="shared" si="49"/>
        <v>717.80784254550554</v>
      </c>
      <c r="T165" s="9">
        <f t="shared" si="46"/>
        <v>2.7862610039304632E-2</v>
      </c>
    </row>
    <row r="166" spans="1:20" x14ac:dyDescent="0.45">
      <c r="A166">
        <v>1800</v>
      </c>
      <c r="B166" s="8">
        <f t="shared" si="33"/>
        <v>453.37042040020816</v>
      </c>
      <c r="C166" s="9">
        <f t="shared" si="34"/>
        <v>4.4114038102320841E-2</v>
      </c>
      <c r="D166">
        <v>1775</v>
      </c>
      <c r="E166" s="8">
        <f t="shared" si="50"/>
        <v>575.19744607500888</v>
      </c>
      <c r="F166" s="9">
        <f t="shared" si="36"/>
        <v>3.4770668987622544E-2</v>
      </c>
      <c r="G166">
        <v>1765</v>
      </c>
      <c r="H166" s="8">
        <f t="shared" si="53"/>
        <v>637.54251096485063</v>
      </c>
      <c r="I166" s="9">
        <f t="shared" si="38"/>
        <v>3.1370457116235581E-2</v>
      </c>
      <c r="J166">
        <v>1750</v>
      </c>
      <c r="K166" s="8">
        <f t="shared" si="51"/>
        <v>673.43338711313493</v>
      </c>
      <c r="L166" s="9">
        <f t="shared" si="39"/>
        <v>2.9698557248157429E-2</v>
      </c>
      <c r="M166" s="8">
        <f t="shared" si="52"/>
        <v>701.25755732175264</v>
      </c>
      <c r="N166" s="9">
        <f t="shared" si="40"/>
        <v>2.8520191748641011E-2</v>
      </c>
      <c r="O166" s="8">
        <f t="shared" si="47"/>
        <v>721.32732410852464</v>
      </c>
      <c r="P166" s="9">
        <f t="shared" si="42"/>
        <v>2.772666351537097E-2</v>
      </c>
      <c r="Q166" s="8">
        <f t="shared" si="48"/>
        <v>736.46267462197864</v>
      </c>
      <c r="R166" s="9">
        <f t="shared" si="44"/>
        <v>2.7156841329760352E-2</v>
      </c>
      <c r="S166" s="8">
        <f t="shared" si="49"/>
        <v>744.61973281010876</v>
      </c>
      <c r="T166" s="9">
        <f t="shared" si="46"/>
        <v>2.68593472865973E-2</v>
      </c>
    </row>
    <row r="167" spans="1:20" x14ac:dyDescent="0.45">
      <c r="A167">
        <v>1850</v>
      </c>
      <c r="B167" s="8">
        <f t="shared" si="33"/>
        <v>458.83716676295944</v>
      </c>
      <c r="C167" s="9">
        <f t="shared" si="34"/>
        <v>4.3588448035056911E-2</v>
      </c>
      <c r="D167">
        <v>1825</v>
      </c>
      <c r="E167" s="8">
        <f t="shared" si="50"/>
        <v>587.18079637840992</v>
      </c>
      <c r="F167" s="9">
        <f t="shared" si="36"/>
        <v>3.4061059427275539E-2</v>
      </c>
      <c r="G167">
        <v>1815</v>
      </c>
      <c r="H167" s="8">
        <f t="shared" si="53"/>
        <v>653.31605748436118</v>
      </c>
      <c r="I167" s="9">
        <f t="shared" si="38"/>
        <v>3.0613054387506389E-2</v>
      </c>
      <c r="J167">
        <v>1800</v>
      </c>
      <c r="K167" s="8">
        <f t="shared" si="51"/>
        <v>692.37580503922118</v>
      </c>
      <c r="L167" s="9">
        <f t="shared" si="39"/>
        <v>2.8886046933524857E-2</v>
      </c>
      <c r="M167" s="8">
        <f t="shared" si="52"/>
        <v>722.49785809962873</v>
      </c>
      <c r="N167" s="9">
        <f t="shared" si="40"/>
        <v>2.7681742964063019E-2</v>
      </c>
      <c r="O167" s="8">
        <f t="shared" si="47"/>
        <v>744.47232810656999</v>
      </c>
      <c r="P167" s="9">
        <f t="shared" si="42"/>
        <v>2.6864665407868638E-2</v>
      </c>
      <c r="Q167" s="8">
        <f t="shared" si="48"/>
        <v>761.21485853837578</v>
      </c>
      <c r="R167" s="9">
        <f t="shared" si="44"/>
        <v>2.6273790869508786E-2</v>
      </c>
      <c r="S167" s="8">
        <f t="shared" si="49"/>
        <v>770.62271670600694</v>
      </c>
      <c r="T167" s="9">
        <f t="shared" si="46"/>
        <v>2.5953037156092575E-2</v>
      </c>
    </row>
    <row r="168" spans="1:20" x14ac:dyDescent="0.45">
      <c r="A168">
        <v>1900</v>
      </c>
      <c r="B168" s="8">
        <f t="shared" si="33"/>
        <v>463.62994271227802</v>
      </c>
      <c r="C168" s="9">
        <f t="shared" si="34"/>
        <v>4.3137852320318554E-2</v>
      </c>
      <c r="D168">
        <v>1875</v>
      </c>
      <c r="E168" s="8">
        <f t="shared" si="50"/>
        <v>598.16879591139286</v>
      </c>
      <c r="F168" s="9">
        <f t="shared" si="36"/>
        <v>3.3435378335854575E-2</v>
      </c>
      <c r="G168">
        <v>1865</v>
      </c>
      <c r="H168" s="8">
        <f t="shared" si="53"/>
        <v>667.96447785500209</v>
      </c>
      <c r="I168" s="9">
        <f t="shared" si="38"/>
        <v>2.9941711966817323E-2</v>
      </c>
      <c r="J168">
        <v>1850</v>
      </c>
      <c r="K168" s="8">
        <f t="shared" si="51"/>
        <v>710.17401967065985</v>
      </c>
      <c r="L168" s="9">
        <f t="shared" si="39"/>
        <v>2.8162111603681185E-2</v>
      </c>
      <c r="M168" s="8">
        <f t="shared" si="52"/>
        <v>742.63233814807165</v>
      </c>
      <c r="N168" s="9">
        <f t="shared" si="40"/>
        <v>2.6931226897383302E-2</v>
      </c>
      <c r="O168" s="8">
        <f t="shared" si="47"/>
        <v>766.57814418589339</v>
      </c>
      <c r="P168" s="9">
        <f t="shared" si="42"/>
        <v>2.6089968976665798E-2</v>
      </c>
      <c r="Q168" s="8">
        <f t="shared" si="48"/>
        <v>785.00712994549963</v>
      </c>
      <c r="R168" s="9">
        <f t="shared" si="44"/>
        <v>2.5477475601257956E-2</v>
      </c>
      <c r="S168" s="8">
        <f t="shared" si="49"/>
        <v>795.75385670975413</v>
      </c>
      <c r="T168" s="9">
        <f t="shared" si="46"/>
        <v>2.5133400022332365E-2</v>
      </c>
    </row>
    <row r="169" spans="1:20" x14ac:dyDescent="0.45">
      <c r="A169">
        <v>1950</v>
      </c>
      <c r="B169" s="8">
        <f t="shared" si="33"/>
        <v>467.80435643954451</v>
      </c>
      <c r="C169" s="9">
        <f t="shared" si="34"/>
        <v>4.2752915240507491E-2</v>
      </c>
      <c r="D169">
        <v>1925</v>
      </c>
      <c r="E169" s="8">
        <f t="shared" si="50"/>
        <v>608.19054150866623</v>
      </c>
      <c r="F169" s="9">
        <f t="shared" si="36"/>
        <v>3.2884431169199653E-2</v>
      </c>
      <c r="G169">
        <v>1915</v>
      </c>
      <c r="H169" s="8">
        <f t="shared" si="53"/>
        <v>681.49780472789132</v>
      </c>
      <c r="I169" s="9">
        <f t="shared" si="38"/>
        <v>2.9347123147352775E-2</v>
      </c>
      <c r="J169">
        <v>1900</v>
      </c>
      <c r="K169" s="8">
        <f t="shared" si="51"/>
        <v>726.81665109206585</v>
      </c>
      <c r="L169" s="9">
        <f t="shared" si="39"/>
        <v>2.7517256202027492E-2</v>
      </c>
      <c r="M169" s="8">
        <f t="shared" si="52"/>
        <v>761.63428135921868</v>
      </c>
      <c r="N169" s="9">
        <f t="shared" si="40"/>
        <v>2.6259322209483321E-2</v>
      </c>
      <c r="O169" s="8">
        <f t="shared" si="47"/>
        <v>787.60606902941322</v>
      </c>
      <c r="P169" s="9">
        <f t="shared" si="42"/>
        <v>2.5393405137985419E-2</v>
      </c>
      <c r="Q169" s="8">
        <f t="shared" si="48"/>
        <v>807.79179207019206</v>
      </c>
      <c r="R169" s="9">
        <f t="shared" si="44"/>
        <v>2.4758855185622045E-2</v>
      </c>
      <c r="S169" s="8">
        <f t="shared" si="49"/>
        <v>819.95913092427486</v>
      </c>
      <c r="T169" s="9">
        <f t="shared" si="46"/>
        <v>2.4391459580986173E-2</v>
      </c>
    </row>
    <row r="170" spans="1:20" x14ac:dyDescent="0.45">
      <c r="A170">
        <v>2000</v>
      </c>
      <c r="B170" s="8">
        <f t="shared" si="33"/>
        <v>471.41643375740892</v>
      </c>
      <c r="C170" s="9">
        <f t="shared" si="34"/>
        <v>4.2425334731313179E-2</v>
      </c>
      <c r="D170">
        <v>1975</v>
      </c>
      <c r="E170" s="8">
        <f t="shared" si="50"/>
        <v>617.28252378219497</v>
      </c>
      <c r="F170" s="9">
        <f t="shared" si="36"/>
        <v>3.2400074891893262E-2</v>
      </c>
      <c r="G170">
        <v>1965</v>
      </c>
      <c r="H170" s="8">
        <f t="shared" si="53"/>
        <v>693.93653504604026</v>
      </c>
      <c r="I170" s="9">
        <f t="shared" si="38"/>
        <v>2.8821079435849373E-2</v>
      </c>
      <c r="J170">
        <v>1950</v>
      </c>
      <c r="K170" s="8">
        <f t="shared" si="51"/>
        <v>742.30407726965109</v>
      </c>
      <c r="L170" s="9">
        <f t="shared" si="39"/>
        <v>2.6943136394406136E-2</v>
      </c>
      <c r="M170" s="8">
        <f t="shared" si="52"/>
        <v>779.48857242824135</v>
      </c>
      <c r="N170" s="9">
        <f t="shared" si="40"/>
        <v>2.5657848886349352E-2</v>
      </c>
      <c r="O170" s="8">
        <f t="shared" si="47"/>
        <v>807.52829646000885</v>
      </c>
      <c r="P170" s="9">
        <f t="shared" si="42"/>
        <v>2.4766933973304376E-2</v>
      </c>
      <c r="Q170" s="8">
        <f t="shared" si="48"/>
        <v>829.53112405397314</v>
      </c>
      <c r="R170" s="9">
        <f t="shared" si="44"/>
        <v>2.4110005544166545E-2</v>
      </c>
      <c r="S170" s="8">
        <f t="shared" si="49"/>
        <v>843.19347885639434</v>
      </c>
      <c r="T170" s="9">
        <f t="shared" si="46"/>
        <v>2.3719348526183553E-2</v>
      </c>
    </row>
    <row r="171" spans="1:20" x14ac:dyDescent="0.45">
      <c r="A171">
        <v>2050</v>
      </c>
      <c r="B171" s="8">
        <f t="shared" si="33"/>
        <v>474.52151966834822</v>
      </c>
      <c r="C171" s="9">
        <f t="shared" si="34"/>
        <v>4.2147719694521683E-2</v>
      </c>
      <c r="D171">
        <v>2025</v>
      </c>
      <c r="E171" s="8">
        <f t="shared" si="50"/>
        <v>625.48734272241973</v>
      </c>
      <c r="F171" s="9">
        <f t="shared" si="36"/>
        <v>3.1975067493692909E-2</v>
      </c>
      <c r="G171">
        <v>2015</v>
      </c>
      <c r="H171" s="8">
        <f t="shared" si="53"/>
        <v>705.31042879555628</v>
      </c>
      <c r="I171" s="9">
        <f t="shared" si="38"/>
        <v>2.8356308348018586E-2</v>
      </c>
      <c r="J171">
        <v>2000</v>
      </c>
      <c r="K171" s="8">
        <f t="shared" si="51"/>
        <v>756.64753465850265</v>
      </c>
      <c r="L171" s="9">
        <f t="shared" si="39"/>
        <v>2.6432386393787154E-2</v>
      </c>
      <c r="M171" s="8">
        <f t="shared" si="52"/>
        <v>796.19108562496672</v>
      </c>
      <c r="N171" s="9">
        <f t="shared" si="40"/>
        <v>2.5119597997384117E-2</v>
      </c>
      <c r="O171" s="8">
        <f t="shared" si="47"/>
        <v>826.32754489403203</v>
      </c>
      <c r="P171" s="9">
        <f t="shared" si="42"/>
        <v>2.4203477330003314E-2</v>
      </c>
      <c r="Q171" s="8">
        <f t="shared" si="48"/>
        <v>850.19718867565814</v>
      </c>
      <c r="R171" s="9">
        <f t="shared" si="44"/>
        <v>2.3523954520660976E-2</v>
      </c>
      <c r="S171" s="8">
        <f t="shared" si="49"/>
        <v>865.42074001860203</v>
      </c>
      <c r="T171" s="9">
        <f t="shared" si="46"/>
        <v>2.3110146400662994E-2</v>
      </c>
    </row>
    <row r="172" spans="1:20" x14ac:dyDescent="0.45">
      <c r="A172">
        <v>2100</v>
      </c>
      <c r="B172" s="8">
        <f t="shared" si="33"/>
        <v>477.17335188917525</v>
      </c>
      <c r="C172" s="9">
        <f t="shared" si="34"/>
        <v>4.1913488925603398E-2</v>
      </c>
      <c r="D172">
        <v>2075</v>
      </c>
      <c r="E172" s="8">
        <f t="shared" si="50"/>
        <v>632.85243491231074</v>
      </c>
      <c r="F172" s="9">
        <f t="shared" si="36"/>
        <v>3.1602943903931154E-2</v>
      </c>
      <c r="G172">
        <v>2065</v>
      </c>
      <c r="H172" s="8">
        <f t="shared" si="53"/>
        <v>715.65724101186072</v>
      </c>
      <c r="I172" s="9">
        <f t="shared" si="38"/>
        <v>2.794633918846709E-2</v>
      </c>
      <c r="J172">
        <v>2050</v>
      </c>
      <c r="K172" s="8">
        <f t="shared" si="51"/>
        <v>769.86810161830897</v>
      </c>
      <c r="L172" s="9">
        <f t="shared" si="39"/>
        <v>2.5978475998627296E-2</v>
      </c>
      <c r="M172" s="8">
        <f t="shared" si="52"/>
        <v>811.74794428289249</v>
      </c>
      <c r="N172" s="9">
        <f t="shared" si="40"/>
        <v>2.4638189897318717E-2</v>
      </c>
      <c r="O172" s="8">
        <f t="shared" si="47"/>
        <v>843.99655929302992</v>
      </c>
      <c r="P172" s="9">
        <f t="shared" si="42"/>
        <v>2.369677906833283E-2</v>
      </c>
      <c r="Q172" s="8">
        <f t="shared" si="48"/>
        <v>869.77152544925548</v>
      </c>
      <c r="R172" s="9">
        <f t="shared" si="44"/>
        <v>2.2994544446220604E-2</v>
      </c>
      <c r="S172" s="8">
        <f t="shared" si="49"/>
        <v>886.61349156005735</v>
      </c>
      <c r="T172" s="9">
        <f t="shared" si="46"/>
        <v>2.2557743808757778E-2</v>
      </c>
    </row>
    <row r="173" spans="1:20" x14ac:dyDescent="0.45">
      <c r="A173">
        <v>2150</v>
      </c>
      <c r="B173" s="8">
        <f t="shared" si="33"/>
        <v>479.42330870380164</v>
      </c>
      <c r="C173" s="9">
        <f t="shared" si="34"/>
        <v>4.1716786891470153E-2</v>
      </c>
      <c r="D173">
        <v>2125</v>
      </c>
      <c r="E173" s="8">
        <f t="shared" si="50"/>
        <v>639.42884089389088</v>
      </c>
      <c r="F173" s="9">
        <f t="shared" si="36"/>
        <v>3.127791353927821E-2</v>
      </c>
      <c r="G173">
        <v>2115</v>
      </c>
      <c r="H173" s="8">
        <f t="shared" si="53"/>
        <v>725.02142124007605</v>
      </c>
      <c r="I173" s="9">
        <f t="shared" si="38"/>
        <v>2.7585391843722377E-2</v>
      </c>
      <c r="J173">
        <v>2100</v>
      </c>
      <c r="K173" s="8">
        <f t="shared" si="51"/>
        <v>781.99559451612424</v>
      </c>
      <c r="L173" s="9">
        <f t="shared" si="39"/>
        <v>2.5575591653269364E-2</v>
      </c>
      <c r="M173" s="8">
        <f t="shared" si="52"/>
        <v>826.17467368812743</v>
      </c>
      <c r="N173" s="9">
        <f t="shared" si="40"/>
        <v>2.4207955819703326E-2</v>
      </c>
      <c r="O173" s="8">
        <f t="shared" si="47"/>
        <v>860.5375038219554</v>
      </c>
      <c r="P173" s="9">
        <f t="shared" si="42"/>
        <v>2.3241288045172736E-2</v>
      </c>
      <c r="Q173" s="8">
        <f t="shared" si="48"/>
        <v>888.24474032334513</v>
      </c>
      <c r="R173" s="9">
        <f t="shared" si="44"/>
        <v>2.2516316834839303E-2</v>
      </c>
      <c r="S173" s="8">
        <f t="shared" si="49"/>
        <v>906.75279250833125</v>
      </c>
      <c r="T173" s="9">
        <f t="shared" si="46"/>
        <v>2.2056728322473008E-2</v>
      </c>
    </row>
    <row r="174" spans="1:20" x14ac:dyDescent="0.45">
      <c r="A174">
        <v>2200</v>
      </c>
      <c r="B174" s="8">
        <f t="shared" si="33"/>
        <v>481.31982722610383</v>
      </c>
      <c r="C174" s="9">
        <f t="shared" si="34"/>
        <v>4.1552412488930858E-2</v>
      </c>
      <c r="D174">
        <v>2175</v>
      </c>
      <c r="E174" s="8">
        <f t="shared" si="50"/>
        <v>645.27003729340515</v>
      </c>
      <c r="F174" s="9">
        <f t="shared" si="36"/>
        <v>3.0994775588667187E-2</v>
      </c>
      <c r="G174">
        <v>2165</v>
      </c>
      <c r="H174" s="8">
        <f t="shared" si="53"/>
        <v>733.45281263398954</v>
      </c>
      <c r="I174" s="9">
        <f t="shared" si="38"/>
        <v>2.7268284551497764E-2</v>
      </c>
      <c r="J174">
        <v>2150</v>
      </c>
      <c r="K174" s="8">
        <f t="shared" si="51"/>
        <v>793.06740636184929</v>
      </c>
      <c r="L174" s="9">
        <f t="shared" si="39"/>
        <v>2.5218537339403265E-2</v>
      </c>
      <c r="M174" s="8">
        <f t="shared" si="52"/>
        <v>839.49527095115377</v>
      </c>
      <c r="N174" s="9">
        <f t="shared" si="40"/>
        <v>2.3823838789871758E-2</v>
      </c>
      <c r="O174" s="8">
        <f t="shared" si="47"/>
        <v>875.9612626691594</v>
      </c>
      <c r="P174" s="9">
        <f t="shared" si="42"/>
        <v>2.2832059877919249E-2</v>
      </c>
      <c r="Q174" s="8">
        <f t="shared" si="48"/>
        <v>905.61600448785487</v>
      </c>
      <c r="R174" s="9">
        <f t="shared" si="44"/>
        <v>2.2084415360250204E-2</v>
      </c>
      <c r="S174" s="8">
        <f t="shared" si="49"/>
        <v>925.82784337185433</v>
      </c>
      <c r="T174" s="9">
        <f t="shared" si="46"/>
        <v>2.1602288312220368E-2</v>
      </c>
    </row>
    <row r="175" spans="1:20" x14ac:dyDescent="0.45">
      <c r="A175">
        <v>2250</v>
      </c>
      <c r="B175" s="8">
        <f t="shared" si="33"/>
        <v>482.90798291502409</v>
      </c>
      <c r="C175" s="9">
        <f t="shared" si="34"/>
        <v>4.1415757675555637E-2</v>
      </c>
      <c r="D175">
        <v>2225</v>
      </c>
      <c r="E175" s="8">
        <f t="shared" si="50"/>
        <v>650.43085398193841</v>
      </c>
      <c r="F175" s="9">
        <f t="shared" si="36"/>
        <v>3.0748848824682866E-2</v>
      </c>
      <c r="G175">
        <v>2215</v>
      </c>
      <c r="H175" s="8">
        <f t="shared" si="53"/>
        <v>741.00538004068903</v>
      </c>
      <c r="I175" s="9">
        <f t="shared" si="38"/>
        <v>2.6990357342482167E-2</v>
      </c>
      <c r="J175">
        <v>2200</v>
      </c>
      <c r="K175" s="8">
        <f t="shared" si="51"/>
        <v>803.12731694247782</v>
      </c>
      <c r="L175" s="9">
        <f t="shared" si="39"/>
        <v>2.4902651893525935E-2</v>
      </c>
      <c r="M175" s="8">
        <f t="shared" si="52"/>
        <v>851.74121567789553</v>
      </c>
      <c r="N175" s="9">
        <f t="shared" si="40"/>
        <v>2.3481310557552537E-2</v>
      </c>
      <c r="O175" s="8">
        <f t="shared" si="47"/>
        <v>890.28666725097173</v>
      </c>
      <c r="P175" s="9">
        <f t="shared" si="42"/>
        <v>2.2464674284919963E-2</v>
      </c>
      <c r="Q175" s="8">
        <f t="shared" si="48"/>
        <v>921.89247574209037</v>
      </c>
      <c r="R175" s="9">
        <f t="shared" si="44"/>
        <v>2.1694503997226701E-2</v>
      </c>
      <c r="S175" s="8">
        <f t="shared" si="49"/>
        <v>943.83557079695652</v>
      </c>
      <c r="T175" s="9">
        <f t="shared" si="46"/>
        <v>2.1190131648791733E-2</v>
      </c>
    </row>
    <row r="176" spans="1:20" x14ac:dyDescent="0.45">
      <c r="A176">
        <v>2300</v>
      </c>
      <c r="B176" s="8">
        <f t="shared" si="33"/>
        <v>484.22921707909296</v>
      </c>
      <c r="C176" s="9">
        <f t="shared" si="34"/>
        <v>4.1302753519586247E-2</v>
      </c>
      <c r="D176">
        <v>2275</v>
      </c>
      <c r="E176" s="8">
        <f t="shared" si="50"/>
        <v>654.96649201800915</v>
      </c>
      <c r="F176" s="9">
        <f t="shared" si="36"/>
        <v>3.0535913277606384E-2</v>
      </c>
      <c r="G176">
        <v>2265</v>
      </c>
      <c r="H176" s="8">
        <f t="shared" si="53"/>
        <v>747.73599292418169</v>
      </c>
      <c r="I176" s="9">
        <f t="shared" si="38"/>
        <v>2.6747408429258192E-2</v>
      </c>
      <c r="J176">
        <v>2250</v>
      </c>
      <c r="K176" s="8">
        <f t="shared" si="51"/>
        <v>812.22430178180321</v>
      </c>
      <c r="L176" s="9">
        <f t="shared" si="39"/>
        <v>2.4623739964595177E-2</v>
      </c>
      <c r="M176" s="8">
        <f t="shared" si="52"/>
        <v>862.95044485732581</v>
      </c>
      <c r="N176" s="9">
        <f t="shared" si="40"/>
        <v>2.3176301859728063E-2</v>
      </c>
      <c r="O176" s="8">
        <f t="shared" si="47"/>
        <v>903.53966831769947</v>
      </c>
      <c r="P176" s="9">
        <f t="shared" si="42"/>
        <v>2.2135165395934416E-2</v>
      </c>
      <c r="Q176" s="8">
        <f t="shared" si="48"/>
        <v>937.08865648803635</v>
      </c>
      <c r="R176" s="9">
        <f t="shared" si="44"/>
        <v>2.13426977922823E-2</v>
      </c>
      <c r="S176" s="8">
        <f t="shared" si="49"/>
        <v>960.78014768223625</v>
      </c>
      <c r="T176" s="9">
        <f t="shared" si="46"/>
        <v>2.0816416792382251E-2</v>
      </c>
    </row>
    <row r="177" spans="1:20" x14ac:dyDescent="0.45">
      <c r="A177">
        <v>2350</v>
      </c>
      <c r="B177" s="8">
        <f t="shared" si="33"/>
        <v>485.32119615272785</v>
      </c>
      <c r="C177" s="9">
        <f t="shared" si="34"/>
        <v>4.1209821781008946E-2</v>
      </c>
      <c r="D177">
        <v>2325</v>
      </c>
      <c r="E177" s="8">
        <f t="shared" si="50"/>
        <v>658.93165357175701</v>
      </c>
      <c r="F177" s="9">
        <f t="shared" si="36"/>
        <v>3.0352161550578811E-2</v>
      </c>
      <c r="G177">
        <v>2315</v>
      </c>
      <c r="H177" s="8">
        <f t="shared" si="53"/>
        <v>753.7032850098044</v>
      </c>
      <c r="I177" s="9">
        <f t="shared" si="38"/>
        <v>2.6535641276579858E-2</v>
      </c>
      <c r="J177">
        <v>2300</v>
      </c>
      <c r="K177" s="8">
        <f t="shared" si="51"/>
        <v>820.41136496251443</v>
      </c>
      <c r="L177" s="9">
        <f t="shared" si="39"/>
        <v>2.4378014315920432E-2</v>
      </c>
      <c r="M177" s="8">
        <f t="shared" si="52"/>
        <v>873.16631440401159</v>
      </c>
      <c r="N177" s="9">
        <f t="shared" si="40"/>
        <v>2.2905143808314685E-2</v>
      </c>
      <c r="O177" s="8">
        <f t="shared" si="47"/>
        <v>915.75247131839819</v>
      </c>
      <c r="P177" s="9">
        <f t="shared" si="42"/>
        <v>2.1839962900898572E-2</v>
      </c>
      <c r="Q177" s="8">
        <f t="shared" si="48"/>
        <v>951.22570268852678</v>
      </c>
      <c r="R177" s="9">
        <f t="shared" si="44"/>
        <v>2.1025504192614192E-2</v>
      </c>
      <c r="S177" s="8">
        <f t="shared" si="49"/>
        <v>976.67245962307561</v>
      </c>
      <c r="T177" s="9">
        <f t="shared" si="46"/>
        <v>2.047769423919104E-2</v>
      </c>
    </row>
    <row r="178" spans="1:20" x14ac:dyDescent="0.45">
      <c r="A178">
        <v>2400</v>
      </c>
      <c r="B178" s="8">
        <f t="shared" si="33"/>
        <v>486.2177846775931</v>
      </c>
      <c r="C178" s="9">
        <f t="shared" si="34"/>
        <v>4.1133830621316807E-2</v>
      </c>
      <c r="D178">
        <v>2375</v>
      </c>
      <c r="E178" s="8">
        <f t="shared" si="50"/>
        <v>662.37979063305306</v>
      </c>
      <c r="F178" s="9">
        <f t="shared" si="36"/>
        <v>3.0194157917900085E-2</v>
      </c>
      <c r="G178">
        <v>2365</v>
      </c>
      <c r="H178" s="8">
        <f t="shared" si="53"/>
        <v>758.96660826451694</v>
      </c>
      <c r="I178" s="9">
        <f t="shared" si="38"/>
        <v>2.6351620456310707E-2</v>
      </c>
      <c r="J178">
        <v>2350</v>
      </c>
      <c r="K178" s="8">
        <f t="shared" si="51"/>
        <v>827.74441803239165</v>
      </c>
      <c r="L178" s="9">
        <f t="shared" si="39"/>
        <v>2.4162047564804421E-2</v>
      </c>
      <c r="M178" s="8">
        <f t="shared" si="52"/>
        <v>882.43656830455814</v>
      </c>
      <c r="N178" s="9">
        <f t="shared" si="40"/>
        <v>2.266451858225501E-2</v>
      </c>
      <c r="O178" s="8">
        <f t="shared" si="47"/>
        <v>926.96265280148475</v>
      </c>
      <c r="P178" s="9">
        <f t="shared" si="42"/>
        <v>2.1575842283996671E-2</v>
      </c>
      <c r="Q178" s="8">
        <f t="shared" si="48"/>
        <v>964.33069808352457</v>
      </c>
      <c r="R178" s="9">
        <f t="shared" si="44"/>
        <v>2.0739773233131815E-2</v>
      </c>
      <c r="S178" s="8">
        <f t="shared" si="49"/>
        <v>991.52952879236682</v>
      </c>
      <c r="T178" s="9">
        <f t="shared" si="46"/>
        <v>2.0170856660576712E-2</v>
      </c>
    </row>
    <row r="179" spans="1:20" x14ac:dyDescent="0.45">
      <c r="A179">
        <v>2450</v>
      </c>
      <c r="B179" s="8">
        <f t="shared" si="33"/>
        <v>486.94911308623216</v>
      </c>
      <c r="C179" s="9">
        <f t="shared" si="34"/>
        <v>4.107205344977858E-2</v>
      </c>
      <c r="D179">
        <v>2425</v>
      </c>
      <c r="E179" s="8">
        <f t="shared" si="50"/>
        <v>665.36247520087443</v>
      </c>
      <c r="F179" s="9">
        <f t="shared" si="36"/>
        <v>3.0058803652793849E-2</v>
      </c>
      <c r="G179">
        <v>2415</v>
      </c>
      <c r="H179" s="8">
        <f t="shared" si="53"/>
        <v>763.58509444412027</v>
      </c>
      <c r="I179" s="9">
        <f t="shared" si="38"/>
        <v>2.6192234690699052E-2</v>
      </c>
      <c r="J179">
        <v>2400</v>
      </c>
      <c r="K179" s="8">
        <f t="shared" si="51"/>
        <v>834.28122401051996</v>
      </c>
      <c r="L179" s="9">
        <f t="shared" si="39"/>
        <v>2.3972731765263613E-2</v>
      </c>
      <c r="M179" s="8">
        <f t="shared" si="52"/>
        <v>890.81233439835387</v>
      </c>
      <c r="N179" s="9">
        <f t="shared" si="40"/>
        <v>2.2451417911167348E-2</v>
      </c>
      <c r="O179" s="8">
        <f t="shared" si="47"/>
        <v>937.21227467034976</v>
      </c>
      <c r="P179" s="9">
        <f t="shared" si="42"/>
        <v>2.1339882693101407E-2</v>
      </c>
      <c r="Q179" s="8">
        <f t="shared" si="48"/>
        <v>976.43590760965094</v>
      </c>
      <c r="R179" s="9">
        <f t="shared" si="44"/>
        <v>2.0482655179038526E-2</v>
      </c>
      <c r="S179" s="8">
        <f t="shared" si="49"/>
        <v>1005.3739063680791</v>
      </c>
      <c r="T179" s="9">
        <f t="shared" si="46"/>
        <v>1.9893096362775271E-2</v>
      </c>
    </row>
    <row r="180" spans="1:20" x14ac:dyDescent="0.45">
      <c r="A180">
        <v>2500</v>
      </c>
      <c r="B180" s="8">
        <f t="shared" si="33"/>
        <v>487.54172143351423</v>
      </c>
      <c r="C180" s="9">
        <f t="shared" si="34"/>
        <v>4.102213025214374E-2</v>
      </c>
      <c r="D180">
        <v>2475</v>
      </c>
      <c r="E180" s="8">
        <f t="shared" si="50"/>
        <v>667.92888995364001</v>
      </c>
      <c r="F180" s="9">
        <f t="shared" si="36"/>
        <v>2.9943307290373637E-2</v>
      </c>
      <c r="G180">
        <v>2465</v>
      </c>
      <c r="H180" s="8">
        <f t="shared" si="53"/>
        <v>767.61683310303295</v>
      </c>
      <c r="I180" s="9">
        <f t="shared" si="38"/>
        <v>2.6054665736226123E-2</v>
      </c>
      <c r="J180">
        <v>2450</v>
      </c>
      <c r="K180" s="8">
        <f t="shared" si="51"/>
        <v>840.08042205127026</v>
      </c>
      <c r="L180" s="9">
        <f t="shared" si="39"/>
        <v>2.3807244491146344E-2</v>
      </c>
      <c r="M180" s="8">
        <f t="shared" si="52"/>
        <v>898.34716356518197</v>
      </c>
      <c r="N180" s="9">
        <f t="shared" si="40"/>
        <v>2.2263108084660688E-2</v>
      </c>
      <c r="O180" s="8">
        <f t="shared" si="47"/>
        <v>946.5470118295591</v>
      </c>
      <c r="P180" s="9">
        <f t="shared" si="42"/>
        <v>2.1129431238013689E-2</v>
      </c>
      <c r="Q180" s="8">
        <f t="shared" si="48"/>
        <v>987.57802334613018</v>
      </c>
      <c r="R180" s="9">
        <f t="shared" si="44"/>
        <v>2.0251564460938114E-2</v>
      </c>
      <c r="S180" s="8">
        <f t="shared" si="49"/>
        <v>1018.2330444073632</v>
      </c>
      <c r="T180" s="9">
        <f t="shared" si="46"/>
        <v>1.9641868931527844E-2</v>
      </c>
    </row>
    <row r="181" spans="1:20" x14ac:dyDescent="0.45">
      <c r="A181">
        <v>2550</v>
      </c>
      <c r="B181" s="8">
        <f t="shared" si="33"/>
        <v>488.01876100255021</v>
      </c>
      <c r="C181" s="9">
        <f t="shared" si="34"/>
        <v>4.0982031016417189E-2</v>
      </c>
      <c r="D181">
        <v>2525</v>
      </c>
      <c r="E181" s="8">
        <f t="shared" si="50"/>
        <v>670.12543519522512</v>
      </c>
      <c r="F181" s="9">
        <f t="shared" si="36"/>
        <v>2.9845158756246097E-2</v>
      </c>
      <c r="G181">
        <v>2515</v>
      </c>
      <c r="H181" s="8">
        <f t="shared" si="53"/>
        <v>771.11817082314997</v>
      </c>
      <c r="I181" s="9">
        <f t="shared" si="38"/>
        <v>2.5936361969852797E-2</v>
      </c>
      <c r="J181">
        <v>2500</v>
      </c>
      <c r="K181" s="8">
        <f t="shared" si="51"/>
        <v>845.20064474913454</v>
      </c>
      <c r="L181" s="9">
        <f t="shared" si="39"/>
        <v>2.3663020283114237E-2</v>
      </c>
      <c r="M181" s="8">
        <f t="shared" si="52"/>
        <v>905.0961265896475</v>
      </c>
      <c r="N181" s="9">
        <f t="shared" si="40"/>
        <v>2.2097100421099913E-2</v>
      </c>
      <c r="O181" s="8">
        <f t="shared" si="47"/>
        <v>955.01530720622509</v>
      </c>
      <c r="P181" s="9">
        <f t="shared" si="42"/>
        <v>2.0942072707198209E-2</v>
      </c>
      <c r="Q181" s="8">
        <f t="shared" si="48"/>
        <v>997.79741544752994</v>
      </c>
      <c r="R181" s="9">
        <f t="shared" si="44"/>
        <v>2.0044148932806809E-2</v>
      </c>
      <c r="S181" s="8">
        <f t="shared" si="49"/>
        <v>1030.1386576582361</v>
      </c>
      <c r="T181" s="9">
        <f t="shared" si="46"/>
        <v>1.9414862117168794E-2</v>
      </c>
    </row>
    <row r="182" spans="1:20" x14ac:dyDescent="0.45">
      <c r="A182">
        <v>2600</v>
      </c>
      <c r="B182" s="8">
        <f t="shared" si="33"/>
        <v>488.40023706313684</v>
      </c>
      <c r="C182" s="9">
        <f t="shared" si="34"/>
        <v>4.09500210734225E-2</v>
      </c>
      <c r="D182">
        <v>2575</v>
      </c>
      <c r="E182" s="8">
        <f t="shared" si="50"/>
        <v>671.99544521413782</v>
      </c>
      <c r="F182" s="9">
        <f t="shared" si="36"/>
        <v>2.9762106488127771E-2</v>
      </c>
      <c r="G182">
        <v>2565</v>
      </c>
      <c r="H182" s="8">
        <f t="shared" si="53"/>
        <v>774.14313260037181</v>
      </c>
      <c r="I182" s="9">
        <f t="shared" si="38"/>
        <v>2.5835015719663304E-2</v>
      </c>
      <c r="J182">
        <v>2550</v>
      </c>
      <c r="K182" s="8">
        <f t="shared" si="51"/>
        <v>849.69973650419706</v>
      </c>
      <c r="L182" s="9">
        <f t="shared" si="39"/>
        <v>2.3537726494165166E-2</v>
      </c>
      <c r="M182" s="8">
        <f t="shared" si="52"/>
        <v>911.1149803200741</v>
      </c>
      <c r="N182" s="9">
        <f t="shared" si="40"/>
        <v>2.1951126292505927E-2</v>
      </c>
      <c r="O182" s="8">
        <f t="shared" si="47"/>
        <v>962.66756637469825</v>
      </c>
      <c r="P182" s="9">
        <f t="shared" si="42"/>
        <v>2.0775603851823775E-2</v>
      </c>
      <c r="Q182" s="8">
        <f t="shared" si="48"/>
        <v>1007.1373994579922</v>
      </c>
      <c r="R182" s="9">
        <f t="shared" si="44"/>
        <v>1.9858263639860197E-2</v>
      </c>
      <c r="S182" s="8">
        <f t="shared" si="49"/>
        <v>1041.126085215262</v>
      </c>
      <c r="T182" s="9">
        <f t="shared" si="46"/>
        <v>1.9209969170895208E-2</v>
      </c>
    </row>
    <row r="183" spans="1:20" x14ac:dyDescent="0.45">
      <c r="A183">
        <v>2650</v>
      </c>
      <c r="B183" s="8">
        <f t="shared" si="33"/>
        <v>488.70327781994592</v>
      </c>
      <c r="C183" s="9">
        <f t="shared" si="34"/>
        <v>4.0924628312742045E-2</v>
      </c>
      <c r="D183">
        <v>2625</v>
      </c>
      <c r="E183" s="8">
        <f t="shared" si="50"/>
        <v>673.57900510989623</v>
      </c>
      <c r="F183" s="9">
        <f t="shared" si="36"/>
        <v>2.9692136851469927E-2</v>
      </c>
      <c r="G183">
        <v>2615</v>
      </c>
      <c r="H183" s="8">
        <f t="shared" si="53"/>
        <v>776.74296292930853</v>
      </c>
      <c r="I183" s="9">
        <f t="shared" si="38"/>
        <v>2.5748543539518623E-2</v>
      </c>
      <c r="J183">
        <v>2600</v>
      </c>
      <c r="K183" s="8">
        <f t="shared" si="51"/>
        <v>853.63407793186445</v>
      </c>
      <c r="L183" s="9">
        <f t="shared" si="39"/>
        <v>2.3429242713054344E-2</v>
      </c>
      <c r="M183" s="8">
        <f t="shared" si="52"/>
        <v>916.45941202974655</v>
      </c>
      <c r="N183" s="9">
        <f t="shared" si="40"/>
        <v>2.1823115936694466E-2</v>
      </c>
      <c r="O183" s="8">
        <f t="shared" si="47"/>
        <v>969.55540211465882</v>
      </c>
      <c r="P183" s="9">
        <f t="shared" si="42"/>
        <v>2.0628011515771861E-2</v>
      </c>
      <c r="Q183" s="8">
        <f t="shared" si="48"/>
        <v>1015.6435301736656</v>
      </c>
      <c r="R183" s="9">
        <f t="shared" si="44"/>
        <v>1.9691948410856499E-2</v>
      </c>
      <c r="S183" s="8">
        <f t="shared" si="49"/>
        <v>1051.2336611896496</v>
      </c>
      <c r="T183" s="9">
        <f t="shared" si="46"/>
        <v>1.9025265969286598E-2</v>
      </c>
    </row>
    <row r="184" spans="1:20" x14ac:dyDescent="0.45">
      <c r="A184">
        <v>2700</v>
      </c>
      <c r="B184" s="8">
        <f t="shared" si="33"/>
        <v>488.94241660095662</v>
      </c>
      <c r="C184" s="9">
        <f t="shared" si="34"/>
        <v>4.0904612324364396E-2</v>
      </c>
      <c r="D184">
        <v>2675</v>
      </c>
      <c r="E184" s="8">
        <f t="shared" si="50"/>
        <v>674.91285763031988</v>
      </c>
      <c r="F184" s="9">
        <f t="shared" si="36"/>
        <v>2.963345530298802E-2</v>
      </c>
      <c r="G184">
        <v>2665</v>
      </c>
      <c r="H184" s="8">
        <f t="shared" si="53"/>
        <v>778.96578121952393</v>
      </c>
      <c r="I184" s="9">
        <f t="shared" si="38"/>
        <v>2.5675068767062707E-2</v>
      </c>
      <c r="J184">
        <v>2650</v>
      </c>
      <c r="K184" s="8">
        <f t="shared" si="51"/>
        <v>857.05801809097227</v>
      </c>
      <c r="L184" s="9">
        <f t="shared" si="39"/>
        <v>2.3335643069471994E-2</v>
      </c>
      <c r="M184" s="8">
        <f t="shared" si="52"/>
        <v>921.18436820724651</v>
      </c>
      <c r="N184" s="9">
        <f t="shared" si="40"/>
        <v>2.1711180400208911E-2</v>
      </c>
      <c r="O184" s="8">
        <f t="shared" si="47"/>
        <v>975.73093725581543</v>
      </c>
      <c r="P184" s="9">
        <f t="shared" si="42"/>
        <v>2.0497453997152942E-2</v>
      </c>
      <c r="Q184" s="8">
        <f t="shared" si="48"/>
        <v>1023.3629308720352</v>
      </c>
      <c r="R184" s="9">
        <f t="shared" si="44"/>
        <v>1.9543408693685493E-2</v>
      </c>
      <c r="S184" s="8">
        <f t="shared" si="49"/>
        <v>1060.5021027036958</v>
      </c>
      <c r="T184" s="9">
        <f t="shared" si="46"/>
        <v>1.8858991367401372E-2</v>
      </c>
    </row>
    <row r="185" spans="1:20" x14ac:dyDescent="0.45">
      <c r="A185">
        <v>2750</v>
      </c>
      <c r="B185" s="8">
        <f t="shared" si="33"/>
        <v>489.12987646621451</v>
      </c>
      <c r="C185" s="9">
        <f t="shared" si="34"/>
        <v>4.0888935561435601E-2</v>
      </c>
      <c r="D185">
        <v>2725</v>
      </c>
      <c r="E185" s="8">
        <f t="shared" si="50"/>
        <v>676.03038860233733</v>
      </c>
      <c r="F185" s="9">
        <f t="shared" si="36"/>
        <v>2.9584468889555553E-2</v>
      </c>
      <c r="G185">
        <v>2715</v>
      </c>
      <c r="H185" s="8">
        <f t="shared" si="53"/>
        <v>780.85634380383385</v>
      </c>
      <c r="I185" s="9">
        <f t="shared" si="38"/>
        <v>2.5612905829224313E-2</v>
      </c>
      <c r="J185">
        <v>2700</v>
      </c>
      <c r="K185" s="8">
        <f t="shared" si="51"/>
        <v>860.02341340283408</v>
      </c>
      <c r="L185" s="9">
        <f t="shared" si="39"/>
        <v>2.3255180833817626E-2</v>
      </c>
      <c r="M185" s="8">
        <f t="shared" si="52"/>
        <v>925.34347142745719</v>
      </c>
      <c r="N185" s="9">
        <f t="shared" si="40"/>
        <v>2.1613596051147925E-2</v>
      </c>
      <c r="O185" s="8">
        <f t="shared" si="47"/>
        <v>981.24617216695879</v>
      </c>
      <c r="P185" s="9">
        <f t="shared" si="42"/>
        <v>2.0382245115751652E-2</v>
      </c>
      <c r="Q185" s="8">
        <f t="shared" si="48"/>
        <v>1030.343665301162</v>
      </c>
      <c r="R185" s="9">
        <f t="shared" si="44"/>
        <v>1.941099913896607E-2</v>
      </c>
      <c r="S185" s="8">
        <f t="shared" si="49"/>
        <v>1068.9739225625112</v>
      </c>
      <c r="T185" s="9">
        <f t="shared" si="46"/>
        <v>1.8709530305525711E-2</v>
      </c>
    </row>
    <row r="186" spans="1:20" x14ac:dyDescent="0.45">
      <c r="A186">
        <v>2800</v>
      </c>
      <c r="B186" s="8">
        <f t="shared" ref="B186:B249" si="54">($Y$195 - $Z$195*EXP(-$AA$195*A186^$AB$195))*1.015</f>
        <v>489.27584854549048</v>
      </c>
      <c r="C186" s="9">
        <f t="shared" ref="C186:C249" si="55">20/B186</f>
        <v>4.0876736629154295E-2</v>
      </c>
      <c r="D186">
        <v>2775</v>
      </c>
      <c r="E186" s="8">
        <f t="shared" si="50"/>
        <v>676.9616790840679</v>
      </c>
      <c r="F186" s="9">
        <f t="shared" si="36"/>
        <v>2.9543769784812764E-2</v>
      </c>
      <c r="G186">
        <v>2765</v>
      </c>
      <c r="H186" s="8">
        <f t="shared" si="53"/>
        <v>782.45590297750675</v>
      </c>
      <c r="I186" s="9">
        <f t="shared" si="38"/>
        <v>2.5560545870883331E-2</v>
      </c>
      <c r="J186">
        <v>2750</v>
      </c>
      <c r="K186" s="8">
        <f t="shared" si="51"/>
        <v>862.57926960136035</v>
      </c>
      <c r="L186" s="9">
        <f t="shared" si="39"/>
        <v>2.3186274821145388E-2</v>
      </c>
      <c r="M186" s="8">
        <f t="shared" si="52"/>
        <v>928.98852655200767</v>
      </c>
      <c r="N186" s="9">
        <f t="shared" si="40"/>
        <v>2.1528791183494059E-2</v>
      </c>
      <c r="O186" s="8">
        <f t="shared" si="47"/>
        <v>986.15242128863997</v>
      </c>
      <c r="P186" s="9">
        <f t="shared" si="42"/>
        <v>2.0280840535649953E-2</v>
      </c>
      <c r="Q186" s="8">
        <f t="shared" si="48"/>
        <v>1036.6341583596577</v>
      </c>
      <c r="R186" s="9">
        <f t="shared" si="44"/>
        <v>1.929320950763138E-2</v>
      </c>
      <c r="S186" s="8">
        <f t="shared" si="49"/>
        <v>1076.6928729310043</v>
      </c>
      <c r="T186" s="9">
        <f t="shared" si="46"/>
        <v>1.8575399264560397E-2</v>
      </c>
    </row>
    <row r="187" spans="1:20" x14ac:dyDescent="0.45">
      <c r="A187">
        <v>2850</v>
      </c>
      <c r="B187" s="8">
        <f t="shared" si="54"/>
        <v>489.38875744643701</v>
      </c>
      <c r="C187" s="9">
        <f t="shared" si="55"/>
        <v>4.0867305788464044E-2</v>
      </c>
      <c r="D187">
        <v>2825</v>
      </c>
      <c r="E187" s="8">
        <f t="shared" si="50"/>
        <v>677.73361235984601</v>
      </c>
      <c r="F187" s="9">
        <f t="shared" si="36"/>
        <v>2.951011966244475E-2</v>
      </c>
      <c r="G187">
        <v>2815</v>
      </c>
      <c r="H187" s="8">
        <f t="shared" si="53"/>
        <v>783.80215222961749</v>
      </c>
      <c r="I187" s="9">
        <f t="shared" si="38"/>
        <v>2.5516643381378382E-2</v>
      </c>
      <c r="J187">
        <v>2800</v>
      </c>
      <c r="K187" s="8">
        <f t="shared" si="51"/>
        <v>864.77148093192159</v>
      </c>
      <c r="L187" s="9">
        <f t="shared" si="39"/>
        <v>2.3127497195498382E-2</v>
      </c>
      <c r="M187" s="8">
        <f t="shared" si="52"/>
        <v>932.16911533163966</v>
      </c>
      <c r="N187" s="9">
        <f t="shared" si="40"/>
        <v>2.14553343068919E-2</v>
      </c>
      <c r="O187" s="8">
        <f t="shared" si="47"/>
        <v>990.49982123673169</v>
      </c>
      <c r="P187" s="9">
        <f t="shared" si="42"/>
        <v>2.0191825956140132E-2</v>
      </c>
      <c r="Q187" s="8">
        <f t="shared" si="48"/>
        <v>1042.2826699383795</v>
      </c>
      <c r="R187" s="9">
        <f t="shared" si="44"/>
        <v>1.918865253816646E-2</v>
      </c>
      <c r="S187" s="8">
        <f t="shared" si="49"/>
        <v>1083.70342527912</v>
      </c>
      <c r="T187" s="9">
        <f t="shared" si="46"/>
        <v>1.8455233723053681E-2</v>
      </c>
    </row>
    <row r="188" spans="1:20" x14ac:dyDescent="0.45">
      <c r="A188">
        <v>2900</v>
      </c>
      <c r="B188" s="8">
        <f t="shared" si="54"/>
        <v>489.4755089417219</v>
      </c>
      <c r="C188" s="9">
        <f t="shared" si="55"/>
        <v>4.0860062729678362E-2</v>
      </c>
      <c r="D188">
        <v>2875</v>
      </c>
      <c r="E188" s="8">
        <f t="shared" si="50"/>
        <v>678.37002427514403</v>
      </c>
      <c r="F188" s="9">
        <f t="shared" si="36"/>
        <v>2.9482434783834263E-2</v>
      </c>
      <c r="G188">
        <v>2865</v>
      </c>
      <c r="H188" s="8">
        <f t="shared" si="53"/>
        <v>784.92924606647148</v>
      </c>
      <c r="I188" s="9">
        <f t="shared" si="38"/>
        <v>2.5480003580228817E-2</v>
      </c>
      <c r="J188">
        <v>2850</v>
      </c>
      <c r="K188" s="8">
        <f t="shared" si="51"/>
        <v>866.64265912520534</v>
      </c>
      <c r="L188" s="9">
        <f t="shared" si="39"/>
        <v>2.3077562348694129E-2</v>
      </c>
      <c r="M188" s="8">
        <f t="shared" si="52"/>
        <v>934.9322765740967</v>
      </c>
      <c r="N188" s="9">
        <f t="shared" si="40"/>
        <v>2.1391923780069572E-2</v>
      </c>
      <c r="O188" s="8">
        <f t="shared" si="47"/>
        <v>994.33691126095323</v>
      </c>
      <c r="P188" s="9">
        <f t="shared" si="42"/>
        <v>2.0113906839319989E-2</v>
      </c>
      <c r="Q188" s="8">
        <f t="shared" si="48"/>
        <v>1047.3368249729087</v>
      </c>
      <c r="R188" s="9">
        <f t="shared" si="44"/>
        <v>1.9096053459704651E-2</v>
      </c>
      <c r="S188" s="8">
        <f t="shared" si="49"/>
        <v>1090.0502907802647</v>
      </c>
      <c r="T188" s="9">
        <f t="shared" si="46"/>
        <v>1.8347777317396865E-2</v>
      </c>
    </row>
    <row r="189" spans="1:20" x14ac:dyDescent="0.45">
      <c r="A189">
        <v>2950</v>
      </c>
      <c r="B189" s="8">
        <f t="shared" si="54"/>
        <v>489.54171679646856</v>
      </c>
      <c r="C189" s="9">
        <f t="shared" si="55"/>
        <v>4.0854536628418092E-2</v>
      </c>
      <c r="D189">
        <v>2925</v>
      </c>
      <c r="E189" s="8">
        <f t="shared" si="50"/>
        <v>678.89188609225971</v>
      </c>
      <c r="F189" s="9">
        <f t="shared" si="36"/>
        <v>2.9459771739387162E-2</v>
      </c>
      <c r="G189">
        <v>2915</v>
      </c>
      <c r="H189" s="8">
        <f t="shared" si="53"/>
        <v>785.86788253726377</v>
      </c>
      <c r="I189" s="9">
        <f t="shared" si="38"/>
        <v>2.5449570397797307E-2</v>
      </c>
      <c r="J189">
        <v>2900</v>
      </c>
      <c r="K189" s="8">
        <f t="shared" si="51"/>
        <v>868.23204341451367</v>
      </c>
      <c r="L189" s="9">
        <f t="shared" si="39"/>
        <v>2.3035316597329897E-2</v>
      </c>
      <c r="M189" s="8">
        <f t="shared" si="52"/>
        <v>937.3222674273253</v>
      </c>
      <c r="N189" s="9">
        <f t="shared" si="40"/>
        <v>2.1337378503653959E-2</v>
      </c>
      <c r="O189" s="8">
        <f t="shared" si="47"/>
        <v>997.71028526236898</v>
      </c>
      <c r="P189" s="9">
        <f t="shared" si="42"/>
        <v>2.0045899391265248E-2</v>
      </c>
      <c r="Q189" s="8">
        <f t="shared" si="48"/>
        <v>1051.8432014031482</v>
      </c>
      <c r="R189" s="9">
        <f t="shared" si="44"/>
        <v>1.9014240880504053E-2</v>
      </c>
      <c r="S189" s="8">
        <f t="shared" si="49"/>
        <v>1095.7779842816867</v>
      </c>
      <c r="T189" s="9">
        <f t="shared" si="46"/>
        <v>1.8251872447602204E-2</v>
      </c>
    </row>
    <row r="190" spans="1:20" x14ac:dyDescent="0.45">
      <c r="A190">
        <v>3000</v>
      </c>
      <c r="B190" s="8">
        <f t="shared" si="54"/>
        <v>489.59190700901615</v>
      </c>
      <c r="C190" s="9">
        <f t="shared" si="55"/>
        <v>4.0850348450779617E-2</v>
      </c>
      <c r="D190">
        <v>2975</v>
      </c>
      <c r="E190" s="8">
        <f t="shared" si="50"/>
        <v>679.31750996608787</v>
      </c>
      <c r="F190" s="9">
        <f t="shared" si="36"/>
        <v>2.9441313828342829E-2</v>
      </c>
      <c r="G190">
        <v>2965</v>
      </c>
      <c r="H190" s="8">
        <f t="shared" si="53"/>
        <v>786.64543669674333</v>
      </c>
      <c r="I190" s="9">
        <f t="shared" si="38"/>
        <v>2.5424414948599167E-2</v>
      </c>
      <c r="J190">
        <v>2950</v>
      </c>
      <c r="K190" s="8">
        <f t="shared" si="51"/>
        <v>869.57548202700389</v>
      </c>
      <c r="L190" s="9">
        <f t="shared" si="39"/>
        <v>2.2999728503590579E-2</v>
      </c>
      <c r="M190" s="8">
        <f t="shared" si="52"/>
        <v>939.38040002364585</v>
      </c>
      <c r="N190" s="9">
        <f t="shared" si="40"/>
        <v>2.129062943989098E-2</v>
      </c>
      <c r="O190" s="8">
        <f t="shared" si="47"/>
        <v>1000.6643131829215</v>
      </c>
      <c r="P190" s="9">
        <f t="shared" si="42"/>
        <v>1.9986722556722174E-2</v>
      </c>
      <c r="Q190" s="8">
        <f t="shared" si="48"/>
        <v>1055.8469764796084</v>
      </c>
      <c r="R190" s="9">
        <f t="shared" si="44"/>
        <v>1.8942138818907023E-2</v>
      </c>
      <c r="S190" s="8">
        <f t="shared" si="49"/>
        <v>1100.9304339340481</v>
      </c>
      <c r="T190" s="9">
        <f t="shared" si="46"/>
        <v>1.8166452105908549E-2</v>
      </c>
    </row>
    <row r="191" spans="1:20" x14ac:dyDescent="0.45">
      <c r="A191">
        <v>3050</v>
      </c>
      <c r="B191" s="8">
        <f t="shared" si="54"/>
        <v>489.62969889920811</v>
      </c>
      <c r="C191" s="9">
        <f t="shared" si="55"/>
        <v>4.0847195431494988E-2</v>
      </c>
      <c r="D191">
        <v>3025</v>
      </c>
      <c r="E191" s="8">
        <f t="shared" si="50"/>
        <v>679.6627682204753</v>
      </c>
      <c r="F191" s="9">
        <f t="shared" ref="F191:F251" si="56">20/E191</f>
        <v>2.9426358092800833E-2</v>
      </c>
      <c r="G191">
        <v>3015</v>
      </c>
      <c r="H191" s="8">
        <f t="shared" si="53"/>
        <v>787.28613371301606</v>
      </c>
      <c r="I191" s="9">
        <f t="shared" si="38"/>
        <v>2.5403724444727056E-2</v>
      </c>
      <c r="J191">
        <v>3000</v>
      </c>
      <c r="K191" s="8">
        <f t="shared" si="51"/>
        <v>870.70547513372685</v>
      </c>
      <c r="L191" s="9">
        <f t="shared" si="39"/>
        <v>2.2969879679381033E-2</v>
      </c>
      <c r="M191" s="8">
        <f t="shared" si="52"/>
        <v>941.14494673863987</v>
      </c>
      <c r="N191" s="9">
        <f t="shared" si="40"/>
        <v>2.1250711773256846E-2</v>
      </c>
      <c r="O191" s="8">
        <f t="shared" si="47"/>
        <v>1003.2409283957913</v>
      </c>
      <c r="P191" s="9">
        <f t="shared" si="42"/>
        <v>1.9935390825791495E-2</v>
      </c>
      <c r="Q191" s="8">
        <f t="shared" si="48"/>
        <v>1059.3916307165637</v>
      </c>
      <c r="R191" s="9">
        <f t="shared" si="44"/>
        <v>1.8878759676883766E-2</v>
      </c>
      <c r="S191" s="8">
        <f t="shared" si="49"/>
        <v>1105.5506375903303</v>
      </c>
      <c r="T191" s="9">
        <f t="shared" si="46"/>
        <v>1.8090532735426944E-2</v>
      </c>
    </row>
    <row r="192" spans="1:20" x14ac:dyDescent="0.45">
      <c r="A192">
        <v>3100</v>
      </c>
      <c r="B192" s="8">
        <f t="shared" si="54"/>
        <v>489.65796339427948</v>
      </c>
      <c r="C192" s="9">
        <f t="shared" si="55"/>
        <v>4.0844837611464964E-2</v>
      </c>
      <c r="D192">
        <v>3075</v>
      </c>
      <c r="E192" s="8">
        <f t="shared" si="50"/>
        <v>679.94131878286828</v>
      </c>
      <c r="F192" s="9">
        <f t="shared" si="56"/>
        <v>2.9414303039858029E-2</v>
      </c>
      <c r="G192">
        <v>3065</v>
      </c>
      <c r="H192" s="8">
        <f t="shared" si="53"/>
        <v>787.81125108089634</v>
      </c>
      <c r="I192" s="9">
        <f t="shared" si="38"/>
        <v>2.5386791534849889E-2</v>
      </c>
      <c r="J192">
        <v>3050</v>
      </c>
      <c r="K192" s="8">
        <f t="shared" si="51"/>
        <v>871.65126915144072</v>
      </c>
      <c r="L192" s="9">
        <f t="shared" si="39"/>
        <v>2.2944955979322047E-2</v>
      </c>
      <c r="M192" s="8">
        <f t="shared" si="52"/>
        <v>942.65110663056237</v>
      </c>
      <c r="N192" s="9">
        <f t="shared" si="40"/>
        <v>2.1216757567376694E-2</v>
      </c>
      <c r="O192" s="8">
        <f t="shared" si="47"/>
        <v>1005.4794767571274</v>
      </c>
      <c r="P192" s="9">
        <f t="shared" si="42"/>
        <v>1.9891007685710307E-2</v>
      </c>
      <c r="Q192" s="8">
        <f t="shared" si="48"/>
        <v>1062.5187077865235</v>
      </c>
      <c r="R192" s="9">
        <f t="shared" si="44"/>
        <v>1.8823197985534491E-2</v>
      </c>
      <c r="S192" s="8">
        <f t="shared" si="49"/>
        <v>1109.6803661783656</v>
      </c>
      <c r="T192" s="9">
        <f t="shared" si="46"/>
        <v>1.8023207952104364E-2</v>
      </c>
    </row>
    <row r="193" spans="1:56" x14ac:dyDescent="0.45">
      <c r="A193">
        <v>3150</v>
      </c>
      <c r="B193" s="8">
        <f t="shared" si="54"/>
        <v>489.67895954908414</v>
      </c>
      <c r="C193" s="9">
        <f t="shared" si="55"/>
        <v>4.0843086291509838E-2</v>
      </c>
      <c r="D193">
        <v>3125</v>
      </c>
      <c r="E193" s="8">
        <f t="shared" si="50"/>
        <v>680.16483034882742</v>
      </c>
      <c r="F193" s="9">
        <f t="shared" si="56"/>
        <v>2.940463709325114E-2</v>
      </c>
      <c r="G193">
        <v>3115</v>
      </c>
      <c r="H193" s="8">
        <f t="shared" si="53"/>
        <v>788.23934036204935</v>
      </c>
      <c r="I193" s="9">
        <f t="shared" ref="I193:I251" si="57">20/H193</f>
        <v>2.5373004081239742E-2</v>
      </c>
      <c r="J193">
        <v>3100</v>
      </c>
      <c r="K193" s="8">
        <f t="shared" si="51"/>
        <v>872.43899250466973</v>
      </c>
      <c r="L193" s="9">
        <f t="shared" si="39"/>
        <v>2.2924239026252544E-2</v>
      </c>
      <c r="M193" s="8">
        <f t="shared" si="52"/>
        <v>943.93102522454126</v>
      </c>
      <c r="N193" s="9">
        <f t="shared" si="40"/>
        <v>2.118798881013835E-2</v>
      </c>
      <c r="O193" s="8">
        <f t="shared" si="47"/>
        <v>1007.4166222293055</v>
      </c>
      <c r="P193" s="9">
        <f t="shared" si="42"/>
        <v>1.9852759581971295E-2</v>
      </c>
      <c r="Q193" s="8">
        <f t="shared" si="48"/>
        <v>1065.2676277892665</v>
      </c>
      <c r="R193" s="9">
        <f t="shared" si="44"/>
        <v>1.8774624778099838E-2</v>
      </c>
      <c r="S193" s="8">
        <f t="shared" si="49"/>
        <v>1113.3599134301287</v>
      </c>
      <c r="T193" s="9">
        <f t="shared" si="46"/>
        <v>1.7963642986195176E-2</v>
      </c>
    </row>
    <row r="194" spans="1:56" x14ac:dyDescent="0.45">
      <c r="A194">
        <v>3200</v>
      </c>
      <c r="B194" s="8">
        <f t="shared" si="54"/>
        <v>489.69445081861284</v>
      </c>
      <c r="C194" s="9">
        <f t="shared" si="55"/>
        <v>4.0841794238359007E-2</v>
      </c>
      <c r="D194">
        <v>3175</v>
      </c>
      <c r="E194" s="8">
        <f t="shared" si="50"/>
        <v>680.34320204784433</v>
      </c>
      <c r="F194" s="9">
        <f t="shared" si="56"/>
        <v>2.9396927814961137E-2</v>
      </c>
      <c r="G194">
        <v>3165</v>
      </c>
      <c r="H194" s="8">
        <f t="shared" si="53"/>
        <v>788.58645997482381</v>
      </c>
      <c r="I194" s="9">
        <f t="shared" si="57"/>
        <v>2.5361835404374703E-2</v>
      </c>
      <c r="J194">
        <v>3150</v>
      </c>
      <c r="K194" s="8">
        <f t="shared" si="51"/>
        <v>873.09182342794759</v>
      </c>
      <c r="L194" s="9">
        <f t="shared" si="39"/>
        <v>2.290709804322261E-2</v>
      </c>
      <c r="M194" s="8">
        <f t="shared" si="52"/>
        <v>945.01385966571638</v>
      </c>
      <c r="N194" s="9">
        <f t="shared" si="40"/>
        <v>2.1163710770416299E-2</v>
      </c>
      <c r="O194" s="8">
        <f t="shared" si="47"/>
        <v>1009.0863034482445</v>
      </c>
      <c r="P194" s="9">
        <f t="shared" si="42"/>
        <v>1.9819910280871024E-2</v>
      </c>
      <c r="Q194" s="8">
        <f t="shared" si="48"/>
        <v>1067.675550617847</v>
      </c>
      <c r="R194" s="9">
        <f t="shared" si="44"/>
        <v>1.8732282469544531E-2</v>
      </c>
      <c r="S194" s="8">
        <f t="shared" si="49"/>
        <v>1116.6278906245016</v>
      </c>
      <c r="T194" s="9">
        <f t="shared" si="46"/>
        <v>1.7911069719756426E-2</v>
      </c>
    </row>
    <row r="195" spans="1:56" x14ac:dyDescent="0.45">
      <c r="A195">
        <v>3250</v>
      </c>
      <c r="B195" s="8">
        <f t="shared" si="54"/>
        <v>489.70580290477722</v>
      </c>
      <c r="C195" s="9">
        <f t="shared" si="55"/>
        <v>4.0840847466716623E-2</v>
      </c>
      <c r="D195">
        <v>3225</v>
      </c>
      <c r="E195" s="8">
        <f t="shared" si="50"/>
        <v>680.48477352666839</v>
      </c>
      <c r="F195" s="9">
        <f t="shared" si="56"/>
        <v>2.9390811930072074E-2</v>
      </c>
      <c r="G195">
        <v>3215</v>
      </c>
      <c r="H195" s="8">
        <f t="shared" si="53"/>
        <v>788.86641173668238</v>
      </c>
      <c r="I195" s="9">
        <f t="shared" si="57"/>
        <v>2.535283503320946E-2</v>
      </c>
      <c r="J195">
        <v>3200</v>
      </c>
      <c r="K195" s="8">
        <f t="shared" si="51"/>
        <v>873.63018106214042</v>
      </c>
      <c r="L195" s="9">
        <f t="shared" si="39"/>
        <v>2.2892981988882798E-2</v>
      </c>
      <c r="M195" s="8">
        <f t="shared" si="52"/>
        <v>945.92588135613482</v>
      </c>
      <c r="N195" s="9">
        <f t="shared" si="40"/>
        <v>2.1143305616426127E-2</v>
      </c>
      <c r="O195" s="8">
        <f t="shared" si="47"/>
        <v>1010.5197352714827</v>
      </c>
      <c r="P195" s="9">
        <f t="shared" si="42"/>
        <v>1.9791795550263915E-2</v>
      </c>
      <c r="Q195" s="8">
        <f t="shared" si="48"/>
        <v>1069.7772855845719</v>
      </c>
      <c r="R195" s="9">
        <f t="shared" si="44"/>
        <v>1.8695480142926334E-2</v>
      </c>
      <c r="S195" s="8">
        <f t="shared" si="49"/>
        <v>1119.5210643753041</v>
      </c>
      <c r="T195" s="9">
        <f t="shared" si="46"/>
        <v>1.7864782214848326E-2</v>
      </c>
      <c r="Y195" s="6">
        <v>482.49697415734499</v>
      </c>
      <c r="Z195" s="6">
        <v>458.41435291001102</v>
      </c>
      <c r="AA195" s="6">
        <v>1.11174594967509E-7</v>
      </c>
      <c r="AB195" s="6">
        <v>2.2610636554423298</v>
      </c>
      <c r="AC195" s="6">
        <v>666.31487878309804</v>
      </c>
      <c r="AD195" s="6">
        <v>639.49079678215298</v>
      </c>
      <c r="AE195" s="6">
        <v>6.05577236138183E-8</v>
      </c>
      <c r="AF195" s="6">
        <v>2.3015418020843801</v>
      </c>
      <c r="AG195" s="6">
        <v>774.41463218808201</v>
      </c>
      <c r="AH195" s="6">
        <v>745.26904180011502</v>
      </c>
      <c r="AI195" s="6">
        <v>3.6342753030548502E-8</v>
      </c>
      <c r="AJ195" s="6">
        <v>2.3548752826019399</v>
      </c>
      <c r="AK195" s="6">
        <v>858.68033250986105</v>
      </c>
      <c r="AL195" s="6">
        <v>828.12940479437304</v>
      </c>
      <c r="AM195" s="6">
        <v>3.1480185015900698E-8</v>
      </c>
      <c r="AN195" s="6">
        <v>2.3610209708929801</v>
      </c>
      <c r="AO195" s="6">
        <v>931.52691276189705</v>
      </c>
      <c r="AP195" s="6">
        <v>900.082768925658</v>
      </c>
      <c r="AQ195" s="6">
        <v>3.2033633258537702E-8</v>
      </c>
      <c r="AR195" s="6">
        <v>2.34659093886679</v>
      </c>
      <c r="AS195" s="6">
        <v>998.03277328943</v>
      </c>
      <c r="AT195" s="6">
        <v>965.95517209751301</v>
      </c>
      <c r="AU195" s="6">
        <v>3.4759218670227701E-8</v>
      </c>
      <c r="AV195" s="6">
        <v>2.3244329266445201</v>
      </c>
      <c r="AW195" s="6">
        <v>1060.8148333537099</v>
      </c>
      <c r="AX195" s="6">
        <v>1028.2268732452601</v>
      </c>
      <c r="AY195" s="6">
        <v>3.8522449902459799E-8</v>
      </c>
      <c r="AZ195" s="6">
        <v>2.3002161490585999</v>
      </c>
      <c r="BA195" s="6">
        <v>1121.44187346277</v>
      </c>
      <c r="BB195" s="6">
        <v>1088.3978020749601</v>
      </c>
      <c r="BC195" s="6">
        <v>4.2795634128895099E-8</v>
      </c>
      <c r="BD195" s="6">
        <v>2.27633466524169</v>
      </c>
    </row>
    <row r="196" spans="1:56" x14ac:dyDescent="0.45">
      <c r="A196">
        <v>3300</v>
      </c>
      <c r="B196" s="8">
        <f t="shared" si="54"/>
        <v>489.7140651564597</v>
      </c>
      <c r="C196" s="9">
        <f t="shared" si="55"/>
        <v>4.0840158416953293E-2</v>
      </c>
      <c r="D196">
        <v>3275</v>
      </c>
      <c r="E196" s="8">
        <f t="shared" si="50"/>
        <v>680.59652242461482</v>
      </c>
      <c r="F196" s="9">
        <f t="shared" si="56"/>
        <v>2.9385986176876575E-2</v>
      </c>
      <c r="G196">
        <v>3265</v>
      </c>
      <c r="H196" s="8">
        <f t="shared" si="53"/>
        <v>789.09097506521471</v>
      </c>
      <c r="I196" s="9">
        <f t="shared" si="57"/>
        <v>2.5345620000719299E-2</v>
      </c>
      <c r="J196">
        <v>3250</v>
      </c>
      <c r="K196" s="8">
        <f t="shared" si="51"/>
        <v>874.07193192202533</v>
      </c>
      <c r="L196" s="9">
        <f t="shared" ref="L196:L251" si="58">20/K196</f>
        <v>2.2881412009216846E-2</v>
      </c>
      <c r="M196" s="8">
        <f t="shared" si="52"/>
        <v>946.69060847734193</v>
      </c>
      <c r="N196" s="9">
        <f t="shared" ref="N196:N251" si="59">20/M196</f>
        <v>2.1126226267489882E-2</v>
      </c>
      <c r="O196" s="8">
        <f t="shared" si="47"/>
        <v>1011.7454491938669</v>
      </c>
      <c r="P196" s="9">
        <f t="shared" ref="P196:P251" si="60">20/O196</f>
        <v>1.9767818096869616E-2</v>
      </c>
      <c r="Q196" s="8">
        <f t="shared" si="48"/>
        <v>1071.6052430586917</v>
      </c>
      <c r="R196" s="9">
        <f t="shared" ref="R196:R251" si="61">20/Q196</f>
        <v>1.8663589161726977E-2</v>
      </c>
      <c r="S196" s="8">
        <f t="shared" si="49"/>
        <v>1122.0742349764769</v>
      </c>
      <c r="T196" s="9">
        <f t="shared" ref="T196:T251" si="62">20/S196</f>
        <v>1.7824132643433594E-2</v>
      </c>
    </row>
    <row r="197" spans="1:56" x14ac:dyDescent="0.45">
      <c r="A197">
        <v>3350</v>
      </c>
      <c r="B197" s="8">
        <f t="shared" si="54"/>
        <v>489.72003754184203</v>
      </c>
      <c r="C197" s="9">
        <f t="shared" si="55"/>
        <v>4.0839660350412324E-2</v>
      </c>
      <c r="D197">
        <v>3325</v>
      </c>
      <c r="E197" s="8">
        <f t="shared" si="50"/>
        <v>680.68424716502057</v>
      </c>
      <c r="F197" s="9">
        <f t="shared" si="56"/>
        <v>2.9382198990644971E-2</v>
      </c>
      <c r="G197">
        <v>3315</v>
      </c>
      <c r="H197" s="8">
        <f t="shared" si="53"/>
        <v>789.27013392297215</v>
      </c>
      <c r="I197" s="9">
        <f t="shared" si="57"/>
        <v>2.5339866720399527E-2</v>
      </c>
      <c r="J197">
        <v>3300</v>
      </c>
      <c r="K197" s="8">
        <f t="shared" si="51"/>
        <v>874.432604734297</v>
      </c>
      <c r="L197" s="9">
        <f t="shared" si="58"/>
        <v>2.2871974228450862E-2</v>
      </c>
      <c r="M197" s="8">
        <f t="shared" si="52"/>
        <v>947.32896124785009</v>
      </c>
      <c r="N197" s="9">
        <f t="shared" si="59"/>
        <v>2.1111990468079222E-2</v>
      </c>
      <c r="O197" s="8">
        <f t="shared" si="47"/>
        <v>1012.7893665343071</v>
      </c>
      <c r="P197" s="9">
        <f t="shared" si="60"/>
        <v>1.9747442716977343E-2</v>
      </c>
      <c r="Q197" s="8">
        <f t="shared" si="48"/>
        <v>1073.189423597526</v>
      </c>
      <c r="R197" s="9">
        <f t="shared" si="61"/>
        <v>1.8636039044213057E-2</v>
      </c>
      <c r="S197" s="8">
        <f t="shared" si="49"/>
        <v>1124.3201524019698</v>
      </c>
      <c r="T197" s="9">
        <f t="shared" si="62"/>
        <v>1.7788527544643305E-2</v>
      </c>
    </row>
    <row r="198" spans="1:56" x14ac:dyDescent="0.45">
      <c r="A198">
        <v>3400</v>
      </c>
      <c r="B198" s="8">
        <f t="shared" si="54"/>
        <v>489.72432516322897</v>
      </c>
      <c r="C198" s="9">
        <f t="shared" si="55"/>
        <v>4.0839302792104196E-2</v>
      </c>
      <c r="D198">
        <v>3375</v>
      </c>
      <c r="E198" s="8">
        <f t="shared" si="50"/>
        <v>680.75273381472095</v>
      </c>
      <c r="F198" s="9">
        <f t="shared" si="56"/>
        <v>2.9379243015193471E-2</v>
      </c>
      <c r="G198">
        <v>3365</v>
      </c>
      <c r="H198" s="8">
        <f t="shared" si="53"/>
        <v>789.41229270903932</v>
      </c>
      <c r="I198" s="9">
        <f t="shared" si="57"/>
        <v>2.5335303471606285E-2</v>
      </c>
      <c r="J198">
        <v>3350</v>
      </c>
      <c r="K198" s="8">
        <f t="shared" si="51"/>
        <v>874.72560761945329</v>
      </c>
      <c r="L198" s="9">
        <f t="shared" si="58"/>
        <v>2.286431290656914E-2</v>
      </c>
      <c r="M198" s="8">
        <f t="shared" si="52"/>
        <v>947.85943333539956</v>
      </c>
      <c r="N198" s="9">
        <f t="shared" si="59"/>
        <v>2.1100175085690169E-2</v>
      </c>
      <c r="O198" s="8">
        <f t="shared" si="47"/>
        <v>1013.6748984578768</v>
      </c>
      <c r="P198" s="9">
        <f t="shared" si="60"/>
        <v>1.9730191632866104E-2</v>
      </c>
      <c r="Q198" s="8">
        <f t="shared" si="48"/>
        <v>1074.5574399138336</v>
      </c>
      <c r="R198" s="9">
        <f t="shared" si="61"/>
        <v>1.861231355078027E-2</v>
      </c>
      <c r="S198" s="8">
        <f t="shared" si="49"/>
        <v>1126.2894667469116</v>
      </c>
      <c r="T198" s="9">
        <f t="shared" si="62"/>
        <v>1.7757424348259665E-2</v>
      </c>
    </row>
    <row r="199" spans="1:56" x14ac:dyDescent="0.45">
      <c r="A199">
        <v>3450</v>
      </c>
      <c r="B199" s="8">
        <f t="shared" si="54"/>
        <v>489.7273821723158</v>
      </c>
      <c r="C199" s="9">
        <f t="shared" si="55"/>
        <v>4.083904786227123E-2</v>
      </c>
      <c r="D199">
        <v>3425</v>
      </c>
      <c r="E199" s="8">
        <f t="shared" si="50"/>
        <v>680.8059064632464</v>
      </c>
      <c r="F199" s="9">
        <f t="shared" si="56"/>
        <v>2.937694842264079E-2</v>
      </c>
      <c r="G199">
        <v>3415</v>
      </c>
      <c r="H199" s="8">
        <f t="shared" si="53"/>
        <v>789.52447832777079</v>
      </c>
      <c r="I199" s="9">
        <f t="shared" si="57"/>
        <v>2.5331703511410328E-2</v>
      </c>
      <c r="J199">
        <v>3400</v>
      </c>
      <c r="K199" s="8">
        <f t="shared" si="51"/>
        <v>874.96244257665057</v>
      </c>
      <c r="L199" s="9">
        <f t="shared" si="58"/>
        <v>2.2858123991131095E-2</v>
      </c>
      <c r="M199" s="8">
        <f t="shared" si="52"/>
        <v>948.29827350261201</v>
      </c>
      <c r="N199" s="9">
        <f t="shared" si="59"/>
        <v>2.1090410642770101E-2</v>
      </c>
      <c r="O199" s="8">
        <f t="shared" si="47"/>
        <v>1014.4230671789694</v>
      </c>
      <c r="P199" s="9">
        <f t="shared" si="60"/>
        <v>1.9715639999806415E-2</v>
      </c>
      <c r="Q199" s="8">
        <f t="shared" si="48"/>
        <v>1075.734567001999</v>
      </c>
      <c r="R199" s="9">
        <f t="shared" si="61"/>
        <v>1.8591946948157179E-2</v>
      </c>
      <c r="S199" s="8">
        <f t="shared" si="49"/>
        <v>1128.0107096845998</v>
      </c>
      <c r="T199" s="9">
        <f t="shared" si="62"/>
        <v>1.7730328115051451E-2</v>
      </c>
    </row>
    <row r="200" spans="1:56" x14ac:dyDescent="0.45">
      <c r="A200">
        <v>3500</v>
      </c>
      <c r="B200" s="8">
        <f t="shared" si="54"/>
        <v>489.72954678991681</v>
      </c>
      <c r="C200" s="9">
        <f t="shared" si="55"/>
        <v>4.0838867352595246E-2</v>
      </c>
      <c r="D200">
        <v>3475</v>
      </c>
      <c r="E200" s="8">
        <f t="shared" si="50"/>
        <v>680.84696114592305</v>
      </c>
      <c r="F200" s="9">
        <f t="shared" si="56"/>
        <v>2.9375177009438813E-2</v>
      </c>
      <c r="G200">
        <v>3465</v>
      </c>
      <c r="H200" s="8">
        <f t="shared" si="53"/>
        <v>789.6125265826854</v>
      </c>
      <c r="I200" s="9">
        <f t="shared" si="57"/>
        <v>2.5328878819282093E-2</v>
      </c>
      <c r="J200">
        <v>3450</v>
      </c>
      <c r="K200" s="8">
        <f t="shared" si="51"/>
        <v>875.15291319296864</v>
      </c>
      <c r="L200" s="9">
        <f t="shared" si="58"/>
        <v>2.2853149088004076E-2</v>
      </c>
      <c r="M200" s="8">
        <f t="shared" si="52"/>
        <v>948.65967227798183</v>
      </c>
      <c r="N200" s="9">
        <f t="shared" si="59"/>
        <v>2.1082376098031794E-2</v>
      </c>
      <c r="O200" s="8">
        <f t="shared" si="47"/>
        <v>1015.052643068945</v>
      </c>
      <c r="P200" s="9">
        <f t="shared" si="60"/>
        <v>1.9703411578271757E-2</v>
      </c>
      <c r="Q200" s="8">
        <f t="shared" si="48"/>
        <v>1076.7438158296848</v>
      </c>
      <c r="R200" s="9">
        <f t="shared" si="61"/>
        <v>1.8574520425352063E-2</v>
      </c>
      <c r="S200" s="8">
        <f t="shared" si="49"/>
        <v>1129.51030339414</v>
      </c>
      <c r="T200" s="9">
        <f t="shared" si="62"/>
        <v>1.7706788455050547E-2</v>
      </c>
    </row>
    <row r="201" spans="1:56" x14ac:dyDescent="0.45">
      <c r="A201">
        <v>3550</v>
      </c>
      <c r="B201" s="8">
        <f t="shared" si="54"/>
        <v>489.73106895664012</v>
      </c>
      <c r="C201" s="9">
        <f t="shared" si="55"/>
        <v>4.0838740418510724E-2</v>
      </c>
      <c r="D201">
        <v>3525</v>
      </c>
      <c r="E201" s="8">
        <f t="shared" ref="E201:E251" si="63">($AC$195 - $AD$195*EXP(-$AE$195*D201^$AF$195))*1.022</f>
        <v>680.87848378577485</v>
      </c>
      <c r="F201" s="9">
        <f t="shared" si="56"/>
        <v>2.9373817026493981E-2</v>
      </c>
      <c r="G201">
        <v>3515</v>
      </c>
      <c r="H201" s="8">
        <f t="shared" ref="H201:H251" si="64">($AG$195 - $AH$195*EXP(-$AI$195*G201^$AJ$195))*1.02</f>
        <v>789.68125183947609</v>
      </c>
      <c r="I201" s="9">
        <f t="shared" si="57"/>
        <v>2.5326674469492834E-2</v>
      </c>
      <c r="J201">
        <v>3500</v>
      </c>
      <c r="K201" s="8">
        <f t="shared" si="51"/>
        <v>875.30532240965067</v>
      </c>
      <c r="L201" s="9">
        <f t="shared" si="58"/>
        <v>2.2849169870167683E-2</v>
      </c>
      <c r="M201" s="8">
        <f t="shared" si="52"/>
        <v>948.95594918210156</v>
      </c>
      <c r="N201" s="9">
        <f t="shared" si="59"/>
        <v>2.1075793894582629E-2</v>
      </c>
      <c r="O201" s="8">
        <f t="shared" si="47"/>
        <v>1015.5802928419266</v>
      </c>
      <c r="P201" s="9">
        <f t="shared" si="60"/>
        <v>1.9693174573162938E-2</v>
      </c>
      <c r="Q201" s="8">
        <f t="shared" si="48"/>
        <v>1077.6060261747066</v>
      </c>
      <c r="R201" s="9">
        <f t="shared" si="61"/>
        <v>1.8559658645373522E-2</v>
      </c>
      <c r="S201" s="8">
        <f t="shared" si="49"/>
        <v>1130.8125933782162</v>
      </c>
      <c r="T201" s="9">
        <f t="shared" si="62"/>
        <v>1.7686396594020524E-2</v>
      </c>
    </row>
    <row r="202" spans="1:56" x14ac:dyDescent="0.45">
      <c r="A202">
        <v>3600</v>
      </c>
      <c r="B202" s="8">
        <f t="shared" si="54"/>
        <v>489.7321319541453</v>
      </c>
      <c r="C202" s="9">
        <f t="shared" si="55"/>
        <v>4.083865177519666E-2</v>
      </c>
      <c r="D202">
        <v>3575</v>
      </c>
      <c r="E202" s="8">
        <f t="shared" si="63"/>
        <v>680.90255296745022</v>
      </c>
      <c r="F202" s="9">
        <f t="shared" si="56"/>
        <v>2.9372778693276654E-2</v>
      </c>
      <c r="G202">
        <v>3565</v>
      </c>
      <c r="H202" s="8">
        <f t="shared" si="64"/>
        <v>789.73459957184252</v>
      </c>
      <c r="I202" s="9">
        <f t="shared" si="57"/>
        <v>2.5324963615426084E-2</v>
      </c>
      <c r="J202">
        <v>3550</v>
      </c>
      <c r="K202" s="8">
        <f t="shared" ref="K202:K251" si="65">($AK$195 - $AL$195*EXP(-$AM$195*J202^$AN$195))*1.02</f>
        <v>875.42665801654937</v>
      </c>
      <c r="L202" s="9">
        <f t="shared" si="58"/>
        <v>2.2846002936801033E-2</v>
      </c>
      <c r="M202" s="8">
        <f t="shared" si="52"/>
        <v>949.19773677529463</v>
      </c>
      <c r="N202" s="9">
        <f t="shared" si="59"/>
        <v>2.1070425291937499E-2</v>
      </c>
      <c r="O202" s="8">
        <f t="shared" si="47"/>
        <v>1016.0207344923242</v>
      </c>
      <c r="P202" s="9">
        <f t="shared" si="60"/>
        <v>1.9684637646684853E-2</v>
      </c>
      <c r="Q202" s="8">
        <f t="shared" si="48"/>
        <v>1078.3399744330216</v>
      </c>
      <c r="R202" s="9">
        <f t="shared" si="61"/>
        <v>1.8547026424125437E-2</v>
      </c>
      <c r="S202" s="8">
        <f t="shared" si="49"/>
        <v>1131.939901630145</v>
      </c>
      <c r="T202" s="9">
        <f t="shared" si="62"/>
        <v>1.7668782566280527E-2</v>
      </c>
    </row>
    <row r="203" spans="1:56" x14ac:dyDescent="0.45">
      <c r="A203">
        <v>3650</v>
      </c>
      <c r="B203" s="8">
        <f t="shared" si="54"/>
        <v>489.7328691512696</v>
      </c>
      <c r="C203" s="9">
        <f t="shared" si="55"/>
        <v>4.0838590300587653E-2</v>
      </c>
      <c r="D203">
        <v>3625</v>
      </c>
      <c r="E203" s="8">
        <f t="shared" si="63"/>
        <v>680.92082859431957</v>
      </c>
      <c r="F203" s="9">
        <f t="shared" si="56"/>
        <v>2.9371990340327277E-2</v>
      </c>
      <c r="G203">
        <v>3615</v>
      </c>
      <c r="H203" s="8">
        <f t="shared" si="64"/>
        <v>789.77578194878356</v>
      </c>
      <c r="I203" s="9">
        <f t="shared" si="57"/>
        <v>2.5323643060628804E-2</v>
      </c>
      <c r="J203">
        <v>3600</v>
      </c>
      <c r="K203" s="8">
        <f t="shared" si="65"/>
        <v>875.52276429745871</v>
      </c>
      <c r="L203" s="9">
        <f t="shared" si="58"/>
        <v>2.2843495127220934E-2</v>
      </c>
      <c r="M203" s="8">
        <f t="shared" si="52"/>
        <v>949.39415850544981</v>
      </c>
      <c r="N203" s="9">
        <f t="shared" si="59"/>
        <v>2.1066065996745011E-2</v>
      </c>
      <c r="O203" s="8">
        <f t="shared" si="47"/>
        <v>1016.3868951863303</v>
      </c>
      <c r="P203" s="9">
        <f t="shared" si="60"/>
        <v>1.9677546114300771E-2</v>
      </c>
      <c r="Q203" s="8">
        <f t="shared" ref="Q203:Q251" si="66">($AW$195 - $AX$195*EXP(-$AY$195*J203^$AZ$195))*1.02</f>
        <v>1078.962492527123</v>
      </c>
      <c r="R203" s="9">
        <f t="shared" si="61"/>
        <v>1.8536325533574781E-2</v>
      </c>
      <c r="S203" s="8">
        <f t="shared" ref="S203:S251" si="67">($BA$195 - $BB$195*EXP(-$BC$195*J203^$BD$195))*1.015</f>
        <v>1132.9125967140913</v>
      </c>
      <c r="T203" s="9">
        <f t="shared" si="62"/>
        <v>1.765361251874872E-2</v>
      </c>
    </row>
    <row r="204" spans="1:56" x14ac:dyDescent="0.45">
      <c r="A204">
        <v>3700</v>
      </c>
      <c r="B204" s="8">
        <f t="shared" si="54"/>
        <v>489.73337685312458</v>
      </c>
      <c r="C204" s="9">
        <f t="shared" si="55"/>
        <v>4.0838547963616086E-2</v>
      </c>
      <c r="D204">
        <v>3675</v>
      </c>
      <c r="E204" s="8">
        <f t="shared" si="63"/>
        <v>680.93462763084892</v>
      </c>
      <c r="F204" s="9">
        <f t="shared" si="56"/>
        <v>2.9371395121416094E-2</v>
      </c>
      <c r="G204">
        <v>3665</v>
      </c>
      <c r="H204" s="8">
        <f t="shared" si="64"/>
        <v>789.807397048143</v>
      </c>
      <c r="I204" s="9">
        <f t="shared" si="57"/>
        <v>2.5322629383757077E-2</v>
      </c>
      <c r="J204">
        <v>3650</v>
      </c>
      <c r="K204" s="8">
        <f t="shared" si="65"/>
        <v>875.59849890437101</v>
      </c>
      <c r="L204" s="9">
        <f t="shared" si="58"/>
        <v>2.2841519286551804E-2</v>
      </c>
      <c r="M204" s="8">
        <f t="shared" ref="M204:M251" si="68">($AO$195 - $AP$195*EXP(-$AQ$195*J204^$AR$195))*1.02</f>
        <v>949.55299800616285</v>
      </c>
      <c r="N204" s="9">
        <f t="shared" si="59"/>
        <v>2.106254210349004E-2</v>
      </c>
      <c r="O204" s="8">
        <f t="shared" ref="O204:O251" si="69">($AS$195 - $AT$195*EXP(-$AU$195*J204^$AV$195))*1.02</f>
        <v>1016.6900688482008</v>
      </c>
      <c r="P204" s="9">
        <f t="shared" si="60"/>
        <v>1.9671678334241844E-2</v>
      </c>
      <c r="Q204" s="8">
        <f t="shared" si="66"/>
        <v>1079.4885943894087</v>
      </c>
      <c r="R204" s="9">
        <f t="shared" si="61"/>
        <v>1.852729163045266E-2</v>
      </c>
      <c r="S204" s="8">
        <f t="shared" si="67"/>
        <v>1133.749177481599</v>
      </c>
      <c r="T204" s="9">
        <f t="shared" si="62"/>
        <v>1.7640586116610086E-2</v>
      </c>
    </row>
    <row r="205" spans="1:56" x14ac:dyDescent="0.45">
      <c r="A205">
        <v>3750</v>
      </c>
      <c r="B205" s="8">
        <f t="shared" si="54"/>
        <v>489.73372406930258</v>
      </c>
      <c r="C205" s="9">
        <f t="shared" si="55"/>
        <v>4.0838519009505227E-2</v>
      </c>
      <c r="D205">
        <v>3725</v>
      </c>
      <c r="E205" s="8">
        <f t="shared" si="63"/>
        <v>680.94498821041009</v>
      </c>
      <c r="F205" s="9">
        <f t="shared" si="56"/>
        <v>2.9370948235571792E-2</v>
      </c>
      <c r="G205">
        <v>3715</v>
      </c>
      <c r="H205" s="8">
        <f t="shared" si="64"/>
        <v>789.83153259819426</v>
      </c>
      <c r="I205" s="9">
        <f t="shared" si="57"/>
        <v>2.5321855578757282E-2</v>
      </c>
      <c r="J205">
        <v>3700</v>
      </c>
      <c r="K205" s="8">
        <f t="shared" si="65"/>
        <v>875.65787459434762</v>
      </c>
      <c r="L205" s="9">
        <f t="shared" si="58"/>
        <v>2.2839970472788917E-2</v>
      </c>
      <c r="M205" s="8">
        <f t="shared" si="68"/>
        <v>949.68085811202388</v>
      </c>
      <c r="N205" s="9">
        <f t="shared" si="59"/>
        <v>2.1059706352047805E-2</v>
      </c>
      <c r="O205" s="8">
        <f t="shared" si="69"/>
        <v>1016.9400707143691</v>
      </c>
      <c r="P205" s="9">
        <f t="shared" si="60"/>
        <v>1.9666842300697835E-2</v>
      </c>
      <c r="Q205" s="8">
        <f t="shared" si="66"/>
        <v>1079.9316068678977</v>
      </c>
      <c r="R205" s="9">
        <f t="shared" si="61"/>
        <v>1.8519691314532009E-2</v>
      </c>
      <c r="S205" s="8">
        <f t="shared" si="67"/>
        <v>1134.4663673509274</v>
      </c>
      <c r="T205" s="9">
        <f t="shared" si="62"/>
        <v>1.7629434045454914E-2</v>
      </c>
    </row>
    <row r="206" spans="1:56" x14ac:dyDescent="0.45">
      <c r="A206">
        <v>3800</v>
      </c>
      <c r="B206" s="8">
        <f t="shared" si="54"/>
        <v>489.7339598724426</v>
      </c>
      <c r="C206" s="9">
        <f t="shared" si="55"/>
        <v>4.0838499346072005E-2</v>
      </c>
      <c r="D206">
        <v>3775</v>
      </c>
      <c r="E206" s="8">
        <f t="shared" si="63"/>
        <v>680.95272340765382</v>
      </c>
      <c r="F206" s="9">
        <f t="shared" si="56"/>
        <v>2.9370614599960938E-2</v>
      </c>
      <c r="G206">
        <v>3765</v>
      </c>
      <c r="H206" s="8">
        <f t="shared" si="64"/>
        <v>789.84985536882243</v>
      </c>
      <c r="I206" s="9">
        <f t="shared" si="57"/>
        <v>2.5321268167683524E-2</v>
      </c>
      <c r="J206">
        <v>3750</v>
      </c>
      <c r="K206" s="8">
        <f t="shared" si="65"/>
        <v>875.70418591939199</v>
      </c>
      <c r="L206" s="9">
        <f t="shared" si="58"/>
        <v>2.2838762588535792E-2</v>
      </c>
      <c r="M206" s="8">
        <f t="shared" si="68"/>
        <v>949.78330841085472</v>
      </c>
      <c r="N206" s="9">
        <f t="shared" si="59"/>
        <v>2.1057434704199345E-2</v>
      </c>
      <c r="O206" s="8">
        <f t="shared" si="69"/>
        <v>1017.1453866407319</v>
      </c>
      <c r="P206" s="9">
        <f t="shared" si="60"/>
        <v>1.9662872449387851E-2</v>
      </c>
      <c r="Q206" s="8">
        <f t="shared" si="66"/>
        <v>1080.3033022888042</v>
      </c>
      <c r="R206" s="9">
        <f t="shared" si="61"/>
        <v>1.8513319322107633E-2</v>
      </c>
      <c r="S206" s="8">
        <f t="shared" si="67"/>
        <v>1135.0792163127737</v>
      </c>
      <c r="T206" s="9">
        <f t="shared" si="62"/>
        <v>1.7619915608153427E-2</v>
      </c>
    </row>
    <row r="207" spans="1:56" x14ac:dyDescent="0.45">
      <c r="A207">
        <v>3850</v>
      </c>
      <c r="B207" s="8">
        <f t="shared" si="54"/>
        <v>489.73411889179744</v>
      </c>
      <c r="C207" s="9">
        <f t="shared" si="55"/>
        <v>4.0838486085587246E-2</v>
      </c>
      <c r="D207">
        <v>3825</v>
      </c>
      <c r="E207" s="8">
        <f t="shared" si="63"/>
        <v>680.95846594754823</v>
      </c>
      <c r="F207" s="9">
        <f t="shared" si="56"/>
        <v>2.9370366916828268E-2</v>
      </c>
      <c r="G207">
        <v>3815</v>
      </c>
      <c r="H207" s="8">
        <f t="shared" si="64"/>
        <v>789.8636874697105</v>
      </c>
      <c r="I207" s="9">
        <f t="shared" si="57"/>
        <v>2.532082474137913E-2</v>
      </c>
      <c r="J207">
        <v>3800</v>
      </c>
      <c r="K207" s="8">
        <f t="shared" si="65"/>
        <v>875.74012132177984</v>
      </c>
      <c r="L207" s="9">
        <f t="shared" si="58"/>
        <v>2.2837825415390839E-2</v>
      </c>
      <c r="M207" s="8">
        <f t="shared" si="68"/>
        <v>949.86502063650744</v>
      </c>
      <c r="N207" s="9">
        <f t="shared" si="59"/>
        <v>2.1055623236444627E-2</v>
      </c>
      <c r="O207" s="8">
        <f t="shared" si="69"/>
        <v>1017.3133154299718</v>
      </c>
      <c r="P207" s="9">
        <f t="shared" si="60"/>
        <v>1.9659626682018719E-2</v>
      </c>
      <c r="Q207" s="8">
        <f t="shared" si="66"/>
        <v>1080.614030300296</v>
      </c>
      <c r="R207" s="9">
        <f t="shared" si="61"/>
        <v>1.8507995860873767E-2</v>
      </c>
      <c r="S207" s="8">
        <f t="shared" si="67"/>
        <v>1135.6012080870082</v>
      </c>
      <c r="T207" s="9">
        <f t="shared" si="62"/>
        <v>1.7611816417218557E-2</v>
      </c>
    </row>
    <row r="208" spans="1:56" x14ac:dyDescent="0.45">
      <c r="A208">
        <v>3900</v>
      </c>
      <c r="B208" s="8">
        <f t="shared" si="54"/>
        <v>489.73422537803958</v>
      </c>
      <c r="C208" s="9">
        <f t="shared" si="55"/>
        <v>4.0838477205797571E-2</v>
      </c>
      <c r="D208">
        <v>3875</v>
      </c>
      <c r="E208" s="8">
        <f t="shared" si="63"/>
        <v>680.96270506203848</v>
      </c>
      <c r="F208" s="9">
        <f t="shared" si="56"/>
        <v>2.9370184081047315E-2</v>
      </c>
      <c r="G208">
        <v>3865</v>
      </c>
      <c r="H208" s="8">
        <f t="shared" si="64"/>
        <v>789.87407087861061</v>
      </c>
      <c r="I208" s="9">
        <f t="shared" si="57"/>
        <v>2.5320491882653076E-2</v>
      </c>
      <c r="J208">
        <v>3850</v>
      </c>
      <c r="K208" s="8">
        <f t="shared" si="65"/>
        <v>875.76786136173007</v>
      </c>
      <c r="L208" s="9">
        <f t="shared" si="58"/>
        <v>2.2837102024847122E-2</v>
      </c>
      <c r="M208" s="8">
        <f t="shared" si="68"/>
        <v>949.92989161836795</v>
      </c>
      <c r="N208" s="9">
        <f t="shared" si="59"/>
        <v>2.105418534195885E-2</v>
      </c>
      <c r="O208" s="8">
        <f t="shared" si="69"/>
        <v>1017.4501028883943</v>
      </c>
      <c r="P208" s="9">
        <f t="shared" si="60"/>
        <v>1.9656983613469476E-2</v>
      </c>
      <c r="Q208" s="8">
        <f t="shared" si="66"/>
        <v>1080.872847004191</v>
      </c>
      <c r="R208" s="9">
        <f t="shared" si="61"/>
        <v>1.850356409214381E-2</v>
      </c>
      <c r="S208" s="8">
        <f t="shared" si="67"/>
        <v>1136.0443701309405</v>
      </c>
      <c r="T208" s="9">
        <f t="shared" si="62"/>
        <v>1.7604946185063881E-2</v>
      </c>
    </row>
    <row r="209" spans="1:20" x14ac:dyDescent="0.45">
      <c r="A209">
        <v>3950</v>
      </c>
      <c r="B209" s="8">
        <f t="shared" si="54"/>
        <v>489.73429618443197</v>
      </c>
      <c r="C209" s="9">
        <f t="shared" si="55"/>
        <v>4.0838471301319852E-2</v>
      </c>
      <c r="D209">
        <v>3925</v>
      </c>
      <c r="E209" s="8">
        <f t="shared" si="63"/>
        <v>680.96581662048447</v>
      </c>
      <c r="F209" s="9">
        <f t="shared" si="56"/>
        <v>2.9370049878944791E-2</v>
      </c>
      <c r="G209">
        <v>3915</v>
      </c>
      <c r="H209" s="8">
        <f t="shared" si="64"/>
        <v>789.88182153182061</v>
      </c>
      <c r="I209" s="9">
        <f t="shared" si="57"/>
        <v>2.5320243427319204E-2</v>
      </c>
      <c r="J209">
        <v>3900</v>
      </c>
      <c r="K209" s="8">
        <f t="shared" si="65"/>
        <v>875.78916399994978</v>
      </c>
      <c r="L209" s="9">
        <f t="shared" si="58"/>
        <v>2.2836546536674374E-2</v>
      </c>
      <c r="M209" s="8">
        <f t="shared" si="68"/>
        <v>949.98115384569337</v>
      </c>
      <c r="N209" s="9">
        <f t="shared" si="59"/>
        <v>2.10530492305415E-2</v>
      </c>
      <c r="O209" s="8">
        <f t="shared" si="69"/>
        <v>1017.561066719818</v>
      </c>
      <c r="P209" s="9">
        <f t="shared" si="60"/>
        <v>1.9654840042643784E-2</v>
      </c>
      <c r="Q209" s="8">
        <f t="shared" si="66"/>
        <v>1081.0876397490276</v>
      </c>
      <c r="R209" s="9">
        <f t="shared" si="61"/>
        <v>1.8499887765475665E-2</v>
      </c>
      <c r="S209" s="8">
        <f t="shared" si="67"/>
        <v>1136.4193844821061</v>
      </c>
      <c r="T209" s="9">
        <f t="shared" si="62"/>
        <v>1.7599136615497356E-2</v>
      </c>
    </row>
    <row r="210" spans="1:20" x14ac:dyDescent="0.45">
      <c r="A210">
        <v>4000</v>
      </c>
      <c r="B210" s="8">
        <f t="shared" si="54"/>
        <v>489.73434293417552</v>
      </c>
      <c r="C210" s="9">
        <f t="shared" si="55"/>
        <v>4.083846740290413E-2</v>
      </c>
      <c r="D210">
        <v>3975</v>
      </c>
      <c r="E210" s="8">
        <f t="shared" si="63"/>
        <v>680.96808756045414</v>
      </c>
      <c r="F210" s="9">
        <f t="shared" si="56"/>
        <v>2.936995193364985E-2</v>
      </c>
      <c r="G210">
        <v>3965</v>
      </c>
      <c r="H210" s="8">
        <f t="shared" si="64"/>
        <v>789.88757427408609</v>
      </c>
      <c r="I210" s="9">
        <f t="shared" si="57"/>
        <v>2.5320059020272831E-2</v>
      </c>
      <c r="J210">
        <v>3950</v>
      </c>
      <c r="K210" s="8">
        <f t="shared" si="65"/>
        <v>875.80543798443568</v>
      </c>
      <c r="L210" s="9">
        <f t="shared" si="58"/>
        <v>2.2836122194020252E-2</v>
      </c>
      <c r="M210" s="8">
        <f t="shared" si="68"/>
        <v>950.02147397930889</v>
      </c>
      <c r="N210" s="9">
        <f t="shared" si="59"/>
        <v>2.105215571204614E-2</v>
      </c>
      <c r="O210" s="8">
        <f t="shared" si="69"/>
        <v>1017.6507117142779</v>
      </c>
      <c r="P210" s="9">
        <f t="shared" si="60"/>
        <v>1.9653108645017413E-2</v>
      </c>
      <c r="Q210" s="8">
        <f t="shared" si="66"/>
        <v>1081.2652463022262</v>
      </c>
      <c r="R210" s="9">
        <f t="shared" si="61"/>
        <v>1.8496849009433314E-2</v>
      </c>
      <c r="S210" s="8">
        <f t="shared" si="67"/>
        <v>1136.7356977003822</v>
      </c>
      <c r="T210" s="9">
        <f t="shared" si="62"/>
        <v>1.7594239400117395E-2</v>
      </c>
    </row>
    <row r="211" spans="1:20" x14ac:dyDescent="0.45">
      <c r="A211">
        <v>4050</v>
      </c>
      <c r="B211" s="8">
        <f t="shared" si="54"/>
        <v>489.73437358245855</v>
      </c>
      <c r="C211" s="9">
        <f t="shared" si="55"/>
        <v>4.0838464847173975E-2</v>
      </c>
      <c r="D211">
        <v>4025</v>
      </c>
      <c r="E211" s="8">
        <f t="shared" si="63"/>
        <v>680.96973553839189</v>
      </c>
      <c r="F211" s="9">
        <f t="shared" si="56"/>
        <v>2.9369880857021486E-2</v>
      </c>
      <c r="G211">
        <v>4015</v>
      </c>
      <c r="H211" s="8">
        <f t="shared" si="64"/>
        <v>789.89181989787733</v>
      </c>
      <c r="I211" s="9">
        <f t="shared" si="57"/>
        <v>2.5319922926389765E-2</v>
      </c>
      <c r="J211">
        <v>4000</v>
      </c>
      <c r="K211" s="8">
        <f t="shared" si="65"/>
        <v>875.81780545942729</v>
      </c>
      <c r="L211" s="9">
        <f t="shared" si="58"/>
        <v>2.283579972378914E-2</v>
      </c>
      <c r="M211" s="8">
        <f t="shared" si="68"/>
        <v>950.05303985471051</v>
      </c>
      <c r="N211" s="9">
        <f t="shared" si="59"/>
        <v>2.1051456246125536E-2</v>
      </c>
      <c r="O211" s="8">
        <f t="shared" si="69"/>
        <v>1017.7228349903868</v>
      </c>
      <c r="P211" s="9">
        <f t="shared" si="60"/>
        <v>1.9651715882142821E-2</v>
      </c>
      <c r="Q211" s="8">
        <f t="shared" si="66"/>
        <v>1081.4115674359359</v>
      </c>
      <c r="R211" s="9">
        <f t="shared" si="61"/>
        <v>1.849434628059388E-2</v>
      </c>
      <c r="S211" s="8">
        <f t="shared" si="67"/>
        <v>1137.0016284490955</v>
      </c>
      <c r="T211" s="9">
        <f t="shared" si="62"/>
        <v>1.7590124323111658E-2</v>
      </c>
    </row>
    <row r="212" spans="1:20" x14ac:dyDescent="0.45">
      <c r="A212">
        <v>4100</v>
      </c>
      <c r="B212" s="8">
        <f t="shared" si="54"/>
        <v>489.73439353258158</v>
      </c>
      <c r="C212" s="9">
        <f t="shared" si="55"/>
        <v>4.0838463183553025E-2</v>
      </c>
      <c r="D212">
        <v>4075</v>
      </c>
      <c r="E212" s="8">
        <f t="shared" si="63"/>
        <v>680.97092461092564</v>
      </c>
      <c r="F212" s="9">
        <f t="shared" si="56"/>
        <v>2.9369829573013043E-2</v>
      </c>
      <c r="G212">
        <v>4065</v>
      </c>
      <c r="H212" s="8">
        <f t="shared" si="64"/>
        <v>789.89493541248055</v>
      </c>
      <c r="I212" s="9">
        <f t="shared" si="57"/>
        <v>2.5319823059197191E-2</v>
      </c>
      <c r="J212">
        <v>4050</v>
      </c>
      <c r="K212" s="8">
        <f t="shared" si="65"/>
        <v>875.82715493499165</v>
      </c>
      <c r="L212" s="9">
        <f t="shared" si="58"/>
        <v>2.2835555951087747E-2</v>
      </c>
      <c r="M212" s="8">
        <f t="shared" si="68"/>
        <v>950.07763667522181</v>
      </c>
      <c r="N212" s="9">
        <f t="shared" si="59"/>
        <v>2.105091123920105E-2</v>
      </c>
      <c r="O212" s="8">
        <f t="shared" si="69"/>
        <v>1017.7806213026115</v>
      </c>
      <c r="P212" s="9">
        <f t="shared" si="60"/>
        <v>1.9650600120881552E-2</v>
      </c>
      <c r="Q212" s="8">
        <f t="shared" si="66"/>
        <v>1081.5316722471691</v>
      </c>
      <c r="R212" s="9">
        <f t="shared" si="61"/>
        <v>1.8492292471143902E-2</v>
      </c>
      <c r="S212" s="8">
        <f t="shared" si="67"/>
        <v>1137.224471517598</v>
      </c>
      <c r="T212" s="9">
        <f t="shared" si="62"/>
        <v>1.7586677477411734E-2</v>
      </c>
    </row>
    <row r="213" spans="1:20" x14ac:dyDescent="0.45">
      <c r="A213">
        <v>4150</v>
      </c>
      <c r="B213" s="8">
        <f t="shared" si="54"/>
        <v>489.73440642664775</v>
      </c>
      <c r="C213" s="9">
        <f t="shared" si="55"/>
        <v>4.0838462108329719E-2</v>
      </c>
      <c r="D213">
        <v>4125</v>
      </c>
      <c r="E213" s="8">
        <f t="shared" si="63"/>
        <v>680.97177765148319</v>
      </c>
      <c r="F213" s="9">
        <f t="shared" si="56"/>
        <v>2.9369792781979088E-2</v>
      </c>
      <c r="G213">
        <v>4115</v>
      </c>
      <c r="H213" s="8">
        <f t="shared" si="64"/>
        <v>789.89720858018461</v>
      </c>
      <c r="I213" s="9">
        <f t="shared" si="57"/>
        <v>2.5319750193761755E-2</v>
      </c>
      <c r="J213">
        <v>4100</v>
      </c>
      <c r="K213" s="8">
        <f t="shared" si="65"/>
        <v>875.83418573829579</v>
      </c>
      <c r="L213" s="9">
        <f t="shared" si="58"/>
        <v>2.2835372637505284E-2</v>
      </c>
      <c r="M213" s="8">
        <f t="shared" si="68"/>
        <v>950.09671319822439</v>
      </c>
      <c r="N213" s="9">
        <f t="shared" si="59"/>
        <v>2.1050488568343548E-2</v>
      </c>
      <c r="O213" s="8">
        <f t="shared" si="69"/>
        <v>1017.8267286303397</v>
      </c>
      <c r="P213" s="9">
        <f t="shared" si="60"/>
        <v>1.9649709953002931E-2</v>
      </c>
      <c r="Q213" s="8">
        <f t="shared" si="66"/>
        <v>1081.629895785944</v>
      </c>
      <c r="R213" s="9">
        <f t="shared" si="61"/>
        <v>1.8490613173619257E-2</v>
      </c>
      <c r="S213" s="8">
        <f t="shared" si="67"/>
        <v>1137.410597334361</v>
      </c>
      <c r="T213" s="9">
        <f t="shared" si="62"/>
        <v>1.7583799594334766E-2</v>
      </c>
    </row>
    <row r="214" spans="1:20" x14ac:dyDescent="0.45">
      <c r="A214">
        <v>4200</v>
      </c>
      <c r="B214" s="8">
        <f t="shared" si="54"/>
        <v>489.73441470095196</v>
      </c>
      <c r="C214" s="9">
        <f t="shared" si="55"/>
        <v>4.0838461418343783E-2</v>
      </c>
      <c r="D214">
        <v>4175</v>
      </c>
      <c r="E214" s="8">
        <f t="shared" si="63"/>
        <v>680.97238610660736</v>
      </c>
      <c r="F214" s="9">
        <f t="shared" si="56"/>
        <v>2.9369766539797646E-2</v>
      </c>
      <c r="G214">
        <v>4165</v>
      </c>
      <c r="H214" s="8">
        <f t="shared" si="64"/>
        <v>789.89885764709902</v>
      </c>
      <c r="I214" s="9">
        <f t="shared" si="57"/>
        <v>2.5319697333877327E-2</v>
      </c>
      <c r="J214">
        <v>4150</v>
      </c>
      <c r="K214" s="8">
        <f t="shared" si="65"/>
        <v>875.83944502137081</v>
      </c>
      <c r="L214" s="9">
        <f t="shared" si="58"/>
        <v>2.2835235514554832E-2</v>
      </c>
      <c r="M214" s="8">
        <f t="shared" si="68"/>
        <v>950.11143877871257</v>
      </c>
      <c r="N214" s="9">
        <f t="shared" si="59"/>
        <v>2.1050162311179305E-2</v>
      </c>
      <c r="O214" s="8">
        <f t="shared" si="69"/>
        <v>1017.8633644273964</v>
      </c>
      <c r="P214" s="9">
        <f t="shared" si="60"/>
        <v>1.9649002704062436E-2</v>
      </c>
      <c r="Q214" s="8">
        <f t="shared" si="66"/>
        <v>1081.7099287845585</v>
      </c>
      <c r="R214" s="9">
        <f t="shared" si="61"/>
        <v>1.848924509962906E-2</v>
      </c>
      <c r="S214" s="8">
        <f t="shared" si="67"/>
        <v>1137.5655462469529</v>
      </c>
      <c r="T214" s="9">
        <f t="shared" si="62"/>
        <v>1.758140448784146E-2</v>
      </c>
    </row>
    <row r="215" spans="1:20" x14ac:dyDescent="0.45">
      <c r="A215">
        <v>4250</v>
      </c>
      <c r="B215" s="8">
        <f t="shared" si="54"/>
        <v>489.73441997279821</v>
      </c>
      <c r="C215" s="9">
        <f t="shared" si="55"/>
        <v>4.0838460978729819E-2</v>
      </c>
      <c r="D215">
        <v>4225</v>
      </c>
      <c r="E215" s="8">
        <f t="shared" si="63"/>
        <v>680.97281760395288</v>
      </c>
      <c r="F215" s="9">
        <f t="shared" si="56"/>
        <v>2.9369747929691672E-2</v>
      </c>
      <c r="G215">
        <v>4215</v>
      </c>
      <c r="H215" s="8">
        <f t="shared" si="64"/>
        <v>789.90004708537697</v>
      </c>
      <c r="I215" s="9">
        <f t="shared" si="57"/>
        <v>2.5319659207259527E-2</v>
      </c>
      <c r="J215">
        <v>4200</v>
      </c>
      <c r="K215" s="8">
        <f t="shared" si="65"/>
        <v>875.84335833321495</v>
      </c>
      <c r="L215" s="9">
        <f t="shared" si="58"/>
        <v>2.2835133485582696E-2</v>
      </c>
      <c r="M215" s="8">
        <f t="shared" si="68"/>
        <v>950.12275215961654</v>
      </c>
      <c r="N215" s="9">
        <f t="shared" si="59"/>
        <v>2.1049911660930405E-2</v>
      </c>
      <c r="O215" s="8">
        <f t="shared" si="69"/>
        <v>1017.8923530324032</v>
      </c>
      <c r="P215" s="9">
        <f t="shared" si="60"/>
        <v>1.9648443119174634E-2</v>
      </c>
      <c r="Q215" s="8">
        <f t="shared" si="66"/>
        <v>1081.7748994671083</v>
      </c>
      <c r="R215" s="9">
        <f t="shared" si="61"/>
        <v>1.8488134647838633E-2</v>
      </c>
      <c r="S215" s="8">
        <f t="shared" si="67"/>
        <v>1137.6941170511504</v>
      </c>
      <c r="T215" s="9">
        <f t="shared" si="62"/>
        <v>1.7579417613443459E-2</v>
      </c>
    </row>
    <row r="216" spans="1:20" x14ac:dyDescent="0.45">
      <c r="A216">
        <v>4300</v>
      </c>
      <c r="B216" s="8">
        <f t="shared" si="54"/>
        <v>489.73442330764658</v>
      </c>
      <c r="C216" s="9">
        <f t="shared" si="55"/>
        <v>4.0838460700640164E-2</v>
      </c>
      <c r="D216">
        <v>4275</v>
      </c>
      <c r="E216" s="8">
        <f t="shared" si="63"/>
        <v>680.97312184063196</v>
      </c>
      <c r="F216" s="9">
        <f t="shared" si="56"/>
        <v>2.9369734808241958E-2</v>
      </c>
      <c r="G216">
        <v>4265</v>
      </c>
      <c r="H216" s="8">
        <f t="shared" si="64"/>
        <v>789.90090005604179</v>
      </c>
      <c r="I216" s="9">
        <f t="shared" si="57"/>
        <v>2.5319631865948048E-2</v>
      </c>
      <c r="J216">
        <v>4250</v>
      </c>
      <c r="K216" s="8">
        <f t="shared" si="65"/>
        <v>875.84625468352885</v>
      </c>
      <c r="L216" s="9">
        <f t="shared" si="58"/>
        <v>2.2835057971706048E-2</v>
      </c>
      <c r="M216" s="8">
        <f t="shared" si="68"/>
        <v>950.13140289433727</v>
      </c>
      <c r="N216" s="9">
        <f t="shared" si="59"/>
        <v>2.1049720006174947E-2</v>
      </c>
      <c r="O216" s="8">
        <f t="shared" si="69"/>
        <v>1017.9151948263602</v>
      </c>
      <c r="P216" s="9">
        <f t="shared" si="60"/>
        <v>1.9648002212415815E-2</v>
      </c>
      <c r="Q216" s="8">
        <f t="shared" si="66"/>
        <v>1081.8274475720832</v>
      </c>
      <c r="R216" s="9">
        <f t="shared" si="61"/>
        <v>1.84872366151233E-2</v>
      </c>
      <c r="S216" s="8">
        <f t="shared" si="67"/>
        <v>1137.8004494346292</v>
      </c>
      <c r="T216" s="9">
        <f t="shared" si="62"/>
        <v>1.7577774740674398E-2</v>
      </c>
    </row>
    <row r="217" spans="1:20" x14ac:dyDescent="0.45">
      <c r="A217">
        <v>4350</v>
      </c>
      <c r="B217" s="8">
        <f t="shared" si="54"/>
        <v>489.73442540206747</v>
      </c>
      <c r="C217" s="9">
        <f t="shared" si="55"/>
        <v>4.0838460525988517E-2</v>
      </c>
      <c r="D217">
        <v>4325</v>
      </c>
      <c r="E217" s="8">
        <f t="shared" si="63"/>
        <v>680.97333510684291</v>
      </c>
      <c r="F217" s="9">
        <f t="shared" si="56"/>
        <v>2.9369725610272322E-2</v>
      </c>
      <c r="G217">
        <v>4315</v>
      </c>
      <c r="H217" s="8">
        <f t="shared" si="64"/>
        <v>789.90150820023064</v>
      </c>
      <c r="I217" s="9">
        <f t="shared" si="57"/>
        <v>2.531961237239496E-2</v>
      </c>
      <c r="J217">
        <v>4300</v>
      </c>
      <c r="K217" s="8">
        <f t="shared" si="65"/>
        <v>875.84838693710003</v>
      </c>
      <c r="L217" s="9">
        <f t="shared" si="58"/>
        <v>2.2835002379739865E-2</v>
      </c>
      <c r="M217" s="8">
        <f t="shared" si="68"/>
        <v>950.13798626015023</v>
      </c>
      <c r="N217" s="9">
        <f t="shared" si="59"/>
        <v>2.1049574155773146E-2</v>
      </c>
      <c r="O217" s="8">
        <f t="shared" si="69"/>
        <v>1017.9331177786315</v>
      </c>
      <c r="P217" s="9">
        <f t="shared" si="60"/>
        <v>1.9647656266105856E-2</v>
      </c>
      <c r="Q217" s="8">
        <f t="shared" si="66"/>
        <v>1081.8697908441784</v>
      </c>
      <c r="R217" s="9">
        <f t="shared" si="61"/>
        <v>1.8486513043676066E-2</v>
      </c>
      <c r="S217" s="8">
        <f t="shared" si="67"/>
        <v>1137.8881001606962</v>
      </c>
      <c r="T217" s="9">
        <f t="shared" si="62"/>
        <v>1.7576420736956064E-2</v>
      </c>
    </row>
    <row r="218" spans="1:20" x14ac:dyDescent="0.45">
      <c r="A218">
        <v>4400</v>
      </c>
      <c r="B218" s="8">
        <f t="shared" si="54"/>
        <v>489.73442670799426</v>
      </c>
      <c r="C218" s="9">
        <f t="shared" si="55"/>
        <v>4.08384604170886E-2</v>
      </c>
      <c r="D218">
        <v>4375</v>
      </c>
      <c r="E218" s="8">
        <f t="shared" si="63"/>
        <v>680.97348373556645</v>
      </c>
      <c r="F218" s="9">
        <f t="shared" si="56"/>
        <v>2.936971920005969E-2</v>
      </c>
      <c r="G218">
        <v>4365</v>
      </c>
      <c r="H218" s="8">
        <f t="shared" si="64"/>
        <v>789.90193927345342</v>
      </c>
      <c r="I218" s="9">
        <f t="shared" si="57"/>
        <v>2.5319598554721701E-2</v>
      </c>
      <c r="J218">
        <v>4350</v>
      </c>
      <c r="K218" s="8">
        <f t="shared" si="65"/>
        <v>875.84994828669517</v>
      </c>
      <c r="L218" s="9">
        <f t="shared" si="58"/>
        <v>2.2834961672513938E-2</v>
      </c>
      <c r="M218" s="8">
        <f t="shared" si="68"/>
        <v>950.14297247735851</v>
      </c>
      <c r="N218" s="9">
        <f t="shared" si="59"/>
        <v>2.1049463690556939E-2</v>
      </c>
      <c r="O218" s="8">
        <f t="shared" si="69"/>
        <v>1017.9471220508112</v>
      </c>
      <c r="P218" s="9">
        <f t="shared" si="60"/>
        <v>1.9647385966087238E-2</v>
      </c>
      <c r="Q218" s="8">
        <f t="shared" si="66"/>
        <v>1081.903784346734</v>
      </c>
      <c r="R218" s="9">
        <f t="shared" si="61"/>
        <v>1.8485932195972703E-2</v>
      </c>
      <c r="S218" s="8">
        <f t="shared" si="67"/>
        <v>1137.960112954526</v>
      </c>
      <c r="T218" s="9">
        <f t="shared" si="62"/>
        <v>1.7575308459690468E-2</v>
      </c>
    </row>
    <row r="219" spans="1:20" x14ac:dyDescent="0.45">
      <c r="A219">
        <v>4450</v>
      </c>
      <c r="B219" s="8">
        <f t="shared" si="54"/>
        <v>489.73442751640692</v>
      </c>
      <c r="C219" s="9">
        <f t="shared" si="55"/>
        <v>4.0838460349675879E-2</v>
      </c>
      <c r="D219">
        <v>4425</v>
      </c>
      <c r="E219" s="8">
        <f t="shared" si="63"/>
        <v>680.97358671413269</v>
      </c>
      <c r="F219" s="9">
        <f t="shared" si="56"/>
        <v>2.9369714758695688E-2</v>
      </c>
      <c r="G219">
        <v>4415</v>
      </c>
      <c r="H219" s="8">
        <f t="shared" si="64"/>
        <v>789.90224305353945</v>
      </c>
      <c r="I219" s="9">
        <f t="shared" si="57"/>
        <v>2.5319588817327113E-2</v>
      </c>
      <c r="J219">
        <v>4400</v>
      </c>
      <c r="K219" s="8">
        <f t="shared" si="65"/>
        <v>875.8510854619982</v>
      </c>
      <c r="L219" s="9">
        <f t="shared" si="58"/>
        <v>2.2834932024375244E-2</v>
      </c>
      <c r="M219" s="8">
        <f t="shared" si="68"/>
        <v>950.14673099341201</v>
      </c>
      <c r="N219" s="9">
        <f t="shared" si="59"/>
        <v>2.1049380424736391E-2</v>
      </c>
      <c r="O219" s="8">
        <f t="shared" si="69"/>
        <v>1017.9580183342533</v>
      </c>
      <c r="P219" s="9">
        <f t="shared" si="60"/>
        <v>1.9647175659294101E-2</v>
      </c>
      <c r="Q219" s="8">
        <f t="shared" si="66"/>
        <v>1081.9309730161765</v>
      </c>
      <c r="R219" s="9">
        <f t="shared" si="61"/>
        <v>1.8485467648869103E-2</v>
      </c>
      <c r="S219" s="8">
        <f t="shared" si="67"/>
        <v>1138.019082169074</v>
      </c>
      <c r="T219" s="9">
        <f t="shared" si="62"/>
        <v>1.7574397752522595E-2</v>
      </c>
    </row>
    <row r="220" spans="1:20" x14ac:dyDescent="0.45">
      <c r="A220">
        <v>4500</v>
      </c>
      <c r="B220" s="8">
        <f t="shared" si="54"/>
        <v>489.73442801322727</v>
      </c>
      <c r="C220" s="9">
        <f t="shared" si="55"/>
        <v>4.0838460308246533E-2</v>
      </c>
      <c r="D220">
        <v>4475</v>
      </c>
      <c r="E220" s="8">
        <f t="shared" si="63"/>
        <v>680.97365764700146</v>
      </c>
      <c r="F220" s="9">
        <f t="shared" si="56"/>
        <v>2.9369711699431793E-2</v>
      </c>
      <c r="G220">
        <v>4465</v>
      </c>
      <c r="H220" s="8">
        <f t="shared" si="64"/>
        <v>789.90245587875643</v>
      </c>
      <c r="I220" s="9">
        <f t="shared" si="57"/>
        <v>2.5319581995412656E-2</v>
      </c>
      <c r="J220">
        <v>4450</v>
      </c>
      <c r="K220" s="8">
        <f t="shared" si="65"/>
        <v>875.85190924545418</v>
      </c>
      <c r="L220" s="9">
        <f t="shared" si="58"/>
        <v>2.2834910546955349E-2</v>
      </c>
      <c r="M220" s="8">
        <f t="shared" si="68"/>
        <v>950.14955052804874</v>
      </c>
      <c r="N220" s="9">
        <f t="shared" si="59"/>
        <v>2.1049317961456631E-2</v>
      </c>
      <c r="O220" s="8">
        <f t="shared" si="69"/>
        <v>1017.9664605857042</v>
      </c>
      <c r="P220" s="9">
        <f t="shared" si="60"/>
        <v>1.9647012720333302E-2</v>
      </c>
      <c r="Q220" s="8">
        <f t="shared" si="66"/>
        <v>1081.9526379274325</v>
      </c>
      <c r="R220" s="9">
        <f t="shared" si="61"/>
        <v>1.848509749771636E-2</v>
      </c>
      <c r="S220" s="8">
        <f t="shared" si="67"/>
        <v>1138.0672104014091</v>
      </c>
      <c r="T220" s="9">
        <f t="shared" si="62"/>
        <v>1.757365454097019E-2</v>
      </c>
    </row>
    <row r="221" spans="1:20" x14ac:dyDescent="0.45">
      <c r="A221">
        <v>4550</v>
      </c>
      <c r="B221" s="8">
        <f t="shared" si="54"/>
        <v>489.73442831634412</v>
      </c>
      <c r="C221" s="9">
        <f t="shared" si="55"/>
        <v>4.0838460282969925E-2</v>
      </c>
      <c r="D221">
        <v>4525</v>
      </c>
      <c r="E221" s="8">
        <f t="shared" si="63"/>
        <v>680.97370622034543</v>
      </c>
      <c r="F221" s="9">
        <f t="shared" si="56"/>
        <v>2.9369709604512274E-2</v>
      </c>
      <c r="G221">
        <v>4515</v>
      </c>
      <c r="H221" s="8">
        <f t="shared" si="64"/>
        <v>789.90260410809651</v>
      </c>
      <c r="I221" s="9">
        <f t="shared" si="57"/>
        <v>2.5319577244061146E-2</v>
      </c>
      <c r="J221">
        <v>4500</v>
      </c>
      <c r="K221" s="8">
        <f t="shared" si="65"/>
        <v>875.85250278481669</v>
      </c>
      <c r="L221" s="9">
        <f t="shared" si="58"/>
        <v>2.2834895072411168E-2</v>
      </c>
      <c r="M221" s="8">
        <f t="shared" si="68"/>
        <v>950.15165550848189</v>
      </c>
      <c r="N221" s="9">
        <f t="shared" si="59"/>
        <v>2.1049271328477375E-2</v>
      </c>
      <c r="O221" s="8">
        <f t="shared" si="69"/>
        <v>1017.972973800444</v>
      </c>
      <c r="P221" s="9">
        <f t="shared" si="60"/>
        <v>1.9646887014429376E-2</v>
      </c>
      <c r="Q221" s="8">
        <f t="shared" si="66"/>
        <v>1081.9698367675303</v>
      </c>
      <c r="R221" s="9">
        <f t="shared" si="61"/>
        <v>1.8484803661210712E-2</v>
      </c>
      <c r="S221" s="8">
        <f t="shared" si="67"/>
        <v>1138.1063603041609</v>
      </c>
      <c r="T221" s="9">
        <f t="shared" si="62"/>
        <v>1.7573050022016364E-2</v>
      </c>
    </row>
    <row r="222" spans="1:20" x14ac:dyDescent="0.45">
      <c r="A222">
        <v>4600</v>
      </c>
      <c r="B222" s="8">
        <f t="shared" si="54"/>
        <v>489.73442849993779</v>
      </c>
      <c r="C222" s="9">
        <f t="shared" si="55"/>
        <v>4.0838460267660234E-2</v>
      </c>
      <c r="D222">
        <v>4575</v>
      </c>
      <c r="E222" s="8">
        <f t="shared" si="63"/>
        <v>680.97373928709385</v>
      </c>
      <c r="F222" s="9">
        <f t="shared" si="56"/>
        <v>2.9369708178376815E-2</v>
      </c>
      <c r="G222">
        <v>4565</v>
      </c>
      <c r="H222" s="8">
        <f t="shared" si="64"/>
        <v>789.90270674046747</v>
      </c>
      <c r="I222" s="9">
        <f t="shared" si="57"/>
        <v>2.5319573954278463E-2</v>
      </c>
      <c r="J222">
        <v>4550</v>
      </c>
      <c r="K222" s="8">
        <f t="shared" si="65"/>
        <v>875.85292811797297</v>
      </c>
      <c r="L222" s="9">
        <f t="shared" si="58"/>
        <v>2.2834883983291428E-2</v>
      </c>
      <c r="M222" s="8">
        <f t="shared" si="68"/>
        <v>950.15321945571065</v>
      </c>
      <c r="N222" s="9">
        <f t="shared" si="59"/>
        <v>2.1049236681486883E-2</v>
      </c>
      <c r="O222" s="8">
        <f t="shared" si="69"/>
        <v>1017.9779774271954</v>
      </c>
      <c r="P222" s="9">
        <f t="shared" si="60"/>
        <v>1.9646790444865374E-2</v>
      </c>
      <c r="Q222" s="8">
        <f t="shared" si="66"/>
        <v>1081.9834390264898</v>
      </c>
      <c r="R222" s="9">
        <f t="shared" si="61"/>
        <v>1.8484571277722069E-2</v>
      </c>
      <c r="S222" s="8">
        <f t="shared" si="67"/>
        <v>1138.1381008928242</v>
      </c>
      <c r="T222" s="9">
        <f t="shared" si="62"/>
        <v>1.7572559941812678E-2</v>
      </c>
    </row>
    <row r="223" spans="1:20" x14ac:dyDescent="0.45">
      <c r="A223">
        <v>4650</v>
      </c>
      <c r="B223" s="8">
        <f t="shared" si="54"/>
        <v>489.73442861032913</v>
      </c>
      <c r="C223" s="9">
        <f t="shared" si="55"/>
        <v>4.0838460258454806E-2</v>
      </c>
      <c r="D223">
        <v>4625</v>
      </c>
      <c r="E223" s="8">
        <f t="shared" si="63"/>
        <v>680.97376166509127</v>
      </c>
      <c r="F223" s="9">
        <f t="shared" si="56"/>
        <v>2.9369707213236465E-2</v>
      </c>
      <c r="G223">
        <v>4615</v>
      </c>
      <c r="H223" s="8">
        <f t="shared" si="64"/>
        <v>789.90277738286852</v>
      </c>
      <c r="I223" s="9">
        <f t="shared" si="57"/>
        <v>2.531957168990423E-2</v>
      </c>
      <c r="J223">
        <v>4600</v>
      </c>
      <c r="K223" s="8">
        <f t="shared" si="65"/>
        <v>875.85323125895627</v>
      </c>
      <c r="L223" s="9">
        <f t="shared" si="58"/>
        <v>2.2834876079924817E-2</v>
      </c>
      <c r="M223" s="8">
        <f t="shared" si="68"/>
        <v>950.15437581642539</v>
      </c>
      <c r="N223" s="9">
        <f t="shared" si="59"/>
        <v>2.104921106405987E-2</v>
      </c>
      <c r="O223" s="8">
        <f t="shared" si="69"/>
        <v>1017.9818049869306</v>
      </c>
      <c r="P223" s="9">
        <f t="shared" si="60"/>
        <v>1.9646716573934023E-2</v>
      </c>
      <c r="Q223" s="8">
        <f t="shared" si="66"/>
        <v>1081.9941564129979</v>
      </c>
      <c r="R223" s="9">
        <f t="shared" si="61"/>
        <v>1.8484388184039312E-2</v>
      </c>
      <c r="S223" s="8">
        <f t="shared" si="67"/>
        <v>1138.1637486897266</v>
      </c>
      <c r="T223" s="9">
        <f t="shared" si="62"/>
        <v>1.7572163955339764E-2</v>
      </c>
    </row>
    <row r="224" spans="1:20" x14ac:dyDescent="0.45">
      <c r="A224">
        <v>4700</v>
      </c>
      <c r="B224" s="8">
        <f t="shared" si="54"/>
        <v>489.7344286762214</v>
      </c>
      <c r="C224" s="9">
        <f t="shared" si="55"/>
        <v>4.0838460252960118E-2</v>
      </c>
      <c r="D224">
        <v>4675</v>
      </c>
      <c r="E224" s="8">
        <f t="shared" si="63"/>
        <v>680.97377672007985</v>
      </c>
      <c r="F224" s="9">
        <f t="shared" si="56"/>
        <v>2.9369706563930099E-2</v>
      </c>
      <c r="G224">
        <v>4665</v>
      </c>
      <c r="H224" s="8">
        <f t="shared" si="64"/>
        <v>789.90282571870841</v>
      </c>
      <c r="I224" s="9">
        <f t="shared" si="57"/>
        <v>2.5319570140545596E-2</v>
      </c>
      <c r="J224">
        <v>4650</v>
      </c>
      <c r="K224" s="8">
        <f t="shared" si="65"/>
        <v>875.85344613511768</v>
      </c>
      <c r="L224" s="9">
        <f t="shared" si="58"/>
        <v>2.2834870477765529E-2</v>
      </c>
      <c r="M224" s="8">
        <f t="shared" si="68"/>
        <v>950.15522667145353</v>
      </c>
      <c r="N224" s="9">
        <f t="shared" si="59"/>
        <v>2.1049192214690239E-2</v>
      </c>
      <c r="O224" s="8">
        <f t="shared" si="69"/>
        <v>1017.9847204112723</v>
      </c>
      <c r="P224" s="9">
        <f t="shared" si="60"/>
        <v>1.9646660307356945E-2</v>
      </c>
      <c r="Q224" s="8">
        <f t="shared" si="66"/>
        <v>1082.0025689899749</v>
      </c>
      <c r="R224" s="9">
        <f t="shared" si="61"/>
        <v>1.8484244467801544E-2</v>
      </c>
      <c r="S224" s="8">
        <f t="shared" si="67"/>
        <v>1138.1844040714604</v>
      </c>
      <c r="T224" s="9">
        <f t="shared" si="62"/>
        <v>1.7571845061711378E-2</v>
      </c>
    </row>
    <row r="225" spans="1:20" x14ac:dyDescent="0.45">
      <c r="A225">
        <v>4750</v>
      </c>
      <c r="B225" s="8">
        <f t="shared" si="54"/>
        <v>489.73442871526493</v>
      </c>
      <c r="C225" s="9">
        <f t="shared" si="55"/>
        <v>4.083846024970432E-2</v>
      </c>
      <c r="D225">
        <v>4725</v>
      </c>
      <c r="E225" s="8">
        <f t="shared" si="63"/>
        <v>680.97378678852419</v>
      </c>
      <c r="F225" s="9">
        <f t="shared" si="56"/>
        <v>2.9369706129688339E-2</v>
      </c>
      <c r="G225">
        <v>4715</v>
      </c>
      <c r="H225" s="8">
        <f t="shared" si="64"/>
        <v>789.90285859536607</v>
      </c>
      <c r="I225" s="9">
        <f t="shared" si="57"/>
        <v>2.5319569086716214E-2</v>
      </c>
      <c r="J225">
        <v>4700</v>
      </c>
      <c r="K225" s="8">
        <f t="shared" si="65"/>
        <v>875.85359761412781</v>
      </c>
      <c r="L225" s="9">
        <f t="shared" si="58"/>
        <v>2.2834866528471279E-2</v>
      </c>
      <c r="M225" s="8">
        <f t="shared" si="68"/>
        <v>950.15584969236807</v>
      </c>
      <c r="N225" s="9">
        <f t="shared" si="59"/>
        <v>2.1049178412652407E-2</v>
      </c>
      <c r="O225" s="8">
        <f t="shared" si="69"/>
        <v>1017.9869315676705</v>
      </c>
      <c r="P225" s="9">
        <f t="shared" si="60"/>
        <v>1.9646617633097292E-2</v>
      </c>
      <c r="Q225" s="8">
        <f t="shared" si="66"/>
        <v>1082.009147504413</v>
      </c>
      <c r="R225" s="9">
        <f t="shared" si="61"/>
        <v>1.8484132085323641E-2</v>
      </c>
      <c r="S225" s="8">
        <f t="shared" si="67"/>
        <v>1138.2009832005267</v>
      </c>
      <c r="T225" s="9">
        <f t="shared" si="62"/>
        <v>1.7571589108772039E-2</v>
      </c>
    </row>
    <row r="226" spans="1:20" x14ac:dyDescent="0.45">
      <c r="A226">
        <v>4800</v>
      </c>
      <c r="B226" s="8">
        <f t="shared" si="54"/>
        <v>489.73442873823012</v>
      </c>
      <c r="C226" s="9">
        <f t="shared" si="55"/>
        <v>4.0838460247789275E-2</v>
      </c>
      <c r="D226">
        <v>4775</v>
      </c>
      <c r="E226" s="8">
        <f t="shared" si="63"/>
        <v>680.97379348213315</v>
      </c>
      <c r="F226" s="9">
        <f t="shared" si="56"/>
        <v>2.9369705840999804E-2</v>
      </c>
      <c r="G226">
        <v>4765</v>
      </c>
      <c r="H226" s="8">
        <f t="shared" si="64"/>
        <v>789.90288082398502</v>
      </c>
      <c r="I226" s="9">
        <f t="shared" si="57"/>
        <v>2.5319568374199439E-2</v>
      </c>
      <c r="J226">
        <v>4750</v>
      </c>
      <c r="K226" s="8">
        <f t="shared" si="65"/>
        <v>875.85370381542202</v>
      </c>
      <c r="L226" s="9">
        <f t="shared" si="58"/>
        <v>2.2834863759638578E-2</v>
      </c>
      <c r="M226" s="8">
        <f t="shared" si="68"/>
        <v>950.15630366357993</v>
      </c>
      <c r="N226" s="9">
        <f t="shared" si="59"/>
        <v>2.1049168355653368E-2</v>
      </c>
      <c r="O226" s="8">
        <f t="shared" si="69"/>
        <v>1017.988601389741</v>
      </c>
      <c r="P226" s="9">
        <f t="shared" si="60"/>
        <v>1.9646585406453799E-2</v>
      </c>
      <c r="Q226" s="8">
        <f t="shared" si="66"/>
        <v>1082.0142723590152</v>
      </c>
      <c r="R226" s="9">
        <f t="shared" si="61"/>
        <v>1.8484044537042804E-2</v>
      </c>
      <c r="S226" s="8">
        <f t="shared" si="67"/>
        <v>1138.2142459256952</v>
      </c>
      <c r="T226" s="9">
        <f t="shared" si="62"/>
        <v>1.7571384360713437E-2</v>
      </c>
    </row>
    <row r="227" spans="1:20" x14ac:dyDescent="0.45">
      <c r="A227">
        <v>4850</v>
      </c>
      <c r="B227" s="8">
        <f t="shared" si="54"/>
        <v>489.73442875163897</v>
      </c>
      <c r="C227" s="9">
        <f t="shared" si="55"/>
        <v>4.0838460246671121E-2</v>
      </c>
      <c r="D227">
        <v>4825</v>
      </c>
      <c r="E227" s="8">
        <f t="shared" si="63"/>
        <v>680.97379790564923</v>
      </c>
      <c r="F227" s="9">
        <f t="shared" si="56"/>
        <v>2.9369705650218063E-2</v>
      </c>
      <c r="G227">
        <v>4815</v>
      </c>
      <c r="H227" s="8">
        <f t="shared" si="64"/>
        <v>789.9028957634697</v>
      </c>
      <c r="I227" s="9">
        <f t="shared" si="57"/>
        <v>2.5319567895328802E-2</v>
      </c>
      <c r="J227">
        <v>4800</v>
      </c>
      <c r="K227" s="8">
        <f t="shared" si="65"/>
        <v>875.8537778633297</v>
      </c>
      <c r="L227" s="9">
        <f t="shared" si="58"/>
        <v>2.2834861829095002E-2</v>
      </c>
      <c r="M227" s="8">
        <f t="shared" si="68"/>
        <v>950.15663283828451</v>
      </c>
      <c r="N227" s="9">
        <f t="shared" si="59"/>
        <v>2.1049161063325415E-2</v>
      </c>
      <c r="O227" s="8">
        <f t="shared" si="69"/>
        <v>1017.9898569834783</v>
      </c>
      <c r="P227" s="9">
        <f t="shared" si="60"/>
        <v>1.9646561174257941E-2</v>
      </c>
      <c r="Q227" s="8">
        <f t="shared" si="66"/>
        <v>1082.0182496421244</v>
      </c>
      <c r="R227" s="9">
        <f t="shared" si="61"/>
        <v>1.8483976593384598E-2</v>
      </c>
      <c r="S227" s="8">
        <f t="shared" si="67"/>
        <v>1138.2248200309925</v>
      </c>
      <c r="T227" s="9">
        <f t="shared" si="62"/>
        <v>1.7571221122603373E-2</v>
      </c>
    </row>
    <row r="228" spans="1:20" x14ac:dyDescent="0.45">
      <c r="A228">
        <v>4900</v>
      </c>
      <c r="B228" s="8">
        <f t="shared" si="54"/>
        <v>489.73442875941055</v>
      </c>
      <c r="C228" s="9">
        <f t="shared" si="55"/>
        <v>4.0838460246023063E-2</v>
      </c>
      <c r="D228">
        <v>4875</v>
      </c>
      <c r="E228" s="8">
        <f t="shared" si="63"/>
        <v>680.97380081152778</v>
      </c>
      <c r="F228" s="9">
        <f t="shared" si="56"/>
        <v>2.9369705524890485E-2</v>
      </c>
      <c r="G228">
        <v>4865</v>
      </c>
      <c r="H228" s="8">
        <f t="shared" si="64"/>
        <v>789.90290574389326</v>
      </c>
      <c r="I228" s="9">
        <f t="shared" si="57"/>
        <v>2.5319567575416049E-2</v>
      </c>
      <c r="J228">
        <v>4850</v>
      </c>
      <c r="K228" s="8">
        <f t="shared" si="65"/>
        <v>875.85382920782922</v>
      </c>
      <c r="L228" s="9">
        <f t="shared" si="58"/>
        <v>2.2834860490464612E-2</v>
      </c>
      <c r="M228" s="8">
        <f t="shared" si="68"/>
        <v>950.15687035319581</v>
      </c>
      <c r="N228" s="9">
        <f t="shared" si="59"/>
        <v>2.1049155801573613E-2</v>
      </c>
      <c r="O228" s="8">
        <f t="shared" si="69"/>
        <v>1017.9907970345631</v>
      </c>
      <c r="P228" s="9">
        <f t="shared" si="60"/>
        <v>1.9646543031882589E-2</v>
      </c>
      <c r="Q228" s="8">
        <f t="shared" si="66"/>
        <v>1082.0213245988257</v>
      </c>
      <c r="R228" s="9">
        <f t="shared" si="61"/>
        <v>1.8483924064449722E-2</v>
      </c>
      <c r="S228" s="8">
        <f t="shared" si="67"/>
        <v>1138.2332222019897</v>
      </c>
      <c r="T228" s="9">
        <f t="shared" si="62"/>
        <v>1.7571091415965384E-2</v>
      </c>
    </row>
    <row r="229" spans="1:20" x14ac:dyDescent="0.45">
      <c r="A229">
        <v>4950</v>
      </c>
      <c r="B229" s="8">
        <f t="shared" si="54"/>
        <v>489.73442876388151</v>
      </c>
      <c r="C229" s="9">
        <f t="shared" si="55"/>
        <v>4.0838460245650229E-2</v>
      </c>
      <c r="D229">
        <v>4925</v>
      </c>
      <c r="E229" s="8">
        <f t="shared" si="63"/>
        <v>680.97380270903432</v>
      </c>
      <c r="F229" s="9">
        <f t="shared" si="56"/>
        <v>2.9369705443052962E-2</v>
      </c>
      <c r="G229">
        <v>4915</v>
      </c>
      <c r="H229" s="8">
        <f t="shared" si="64"/>
        <v>789.90291237131294</v>
      </c>
      <c r="I229" s="9">
        <f t="shared" si="57"/>
        <v>2.5319567362980574E-2</v>
      </c>
      <c r="J229">
        <v>4900</v>
      </c>
      <c r="K229" s="8">
        <f t="shared" si="65"/>
        <v>875.85386461292273</v>
      </c>
      <c r="L229" s="9">
        <f t="shared" si="58"/>
        <v>2.2834859567399245E-2</v>
      </c>
      <c r="M229" s="8">
        <f t="shared" si="68"/>
        <v>950.1570408889437</v>
      </c>
      <c r="N229" s="9">
        <f t="shared" si="59"/>
        <v>2.1049152023636525E-2</v>
      </c>
      <c r="O229" s="8">
        <f t="shared" si="69"/>
        <v>1017.9914977994019</v>
      </c>
      <c r="P229" s="9">
        <f t="shared" si="60"/>
        <v>1.9646529507598161E-2</v>
      </c>
      <c r="Q229" s="8">
        <f t="shared" si="66"/>
        <v>1082.0236928913387</v>
      </c>
      <c r="R229" s="9">
        <f t="shared" si="61"/>
        <v>1.8483883607536201E-2</v>
      </c>
      <c r="S229" s="8">
        <f t="shared" si="67"/>
        <v>1138.2398760616645</v>
      </c>
      <c r="T229" s="9">
        <f t="shared" si="62"/>
        <v>1.7570988699851606E-2</v>
      </c>
    </row>
    <row r="230" spans="1:20" x14ac:dyDescent="0.45">
      <c r="A230">
        <v>5000</v>
      </c>
      <c r="B230" s="8">
        <f t="shared" si="54"/>
        <v>489.73442876643475</v>
      </c>
      <c r="C230" s="9">
        <f t="shared" si="55"/>
        <v>4.0838460245437316E-2</v>
      </c>
      <c r="D230">
        <v>4975</v>
      </c>
      <c r="E230" s="8">
        <f t="shared" si="63"/>
        <v>680.97380394065897</v>
      </c>
      <c r="F230" s="9">
        <f t="shared" si="56"/>
        <v>2.9369705389934248E-2</v>
      </c>
      <c r="G230">
        <v>4965</v>
      </c>
      <c r="H230" s="8">
        <f t="shared" si="64"/>
        <v>789.90291674566822</v>
      </c>
      <c r="I230" s="9">
        <f t="shared" si="57"/>
        <v>2.5319567222764884E-2</v>
      </c>
      <c r="J230">
        <v>4950</v>
      </c>
      <c r="K230" s="8">
        <f t="shared" si="65"/>
        <v>875.85388889136425</v>
      </c>
      <c r="L230" s="9">
        <f t="shared" si="58"/>
        <v>2.2834858934422886E-2</v>
      </c>
      <c r="M230" s="8">
        <f t="shared" si="68"/>
        <v>950.15716273008422</v>
      </c>
      <c r="N230" s="9">
        <f t="shared" si="59"/>
        <v>2.1049149324448652E-2</v>
      </c>
      <c r="O230" s="8">
        <f t="shared" si="69"/>
        <v>1017.9920179233505</v>
      </c>
      <c r="P230" s="9">
        <f t="shared" si="60"/>
        <v>1.9646519469572004E-2</v>
      </c>
      <c r="Q230" s="8">
        <f t="shared" si="66"/>
        <v>1082.0255099619762</v>
      </c>
      <c r="R230" s="9">
        <f t="shared" si="61"/>
        <v>1.8483852567119999E-2</v>
      </c>
      <c r="S230" s="8">
        <f t="shared" si="67"/>
        <v>1138.2451276079848</v>
      </c>
      <c r="T230" s="9">
        <f t="shared" si="62"/>
        <v>1.7570907632198592E-2</v>
      </c>
    </row>
    <row r="231" spans="1:20" x14ac:dyDescent="0.45">
      <c r="A231">
        <v>5050</v>
      </c>
      <c r="B231" s="8">
        <f t="shared" si="54"/>
        <v>489.73442876788192</v>
      </c>
      <c r="C231" s="9">
        <f t="shared" si="55"/>
        <v>4.0838460245316642E-2</v>
      </c>
      <c r="D231">
        <v>5025</v>
      </c>
      <c r="E231" s="8">
        <f t="shared" si="63"/>
        <v>680.97380473527278</v>
      </c>
      <c r="F231" s="9">
        <f t="shared" si="56"/>
        <v>2.9369705355663366E-2</v>
      </c>
      <c r="G231">
        <v>5015</v>
      </c>
      <c r="H231" s="8">
        <f t="shared" si="64"/>
        <v>789.90291961545552</v>
      </c>
      <c r="I231" s="9">
        <f t="shared" si="57"/>
        <v>2.5319567130776651E-2</v>
      </c>
      <c r="J231">
        <v>5000</v>
      </c>
      <c r="K231" s="8">
        <f t="shared" si="65"/>
        <v>875.85390544722156</v>
      </c>
      <c r="L231" s="9">
        <f t="shared" si="58"/>
        <v>2.2834858502786215E-2</v>
      </c>
      <c r="M231" s="8">
        <f t="shared" si="68"/>
        <v>950.15724935051048</v>
      </c>
      <c r="N231" s="9">
        <f t="shared" si="59"/>
        <v>2.1049147405517561E-2</v>
      </c>
      <c r="O231" s="8">
        <f t="shared" si="69"/>
        <v>1017.9924022940461</v>
      </c>
      <c r="P231" s="9">
        <f t="shared" si="60"/>
        <v>1.9646512051494681E-2</v>
      </c>
      <c r="Q231" s="8">
        <f t="shared" si="66"/>
        <v>1082.0268987779471</v>
      </c>
      <c r="R231" s="9">
        <f t="shared" si="61"/>
        <v>1.8483828842506798E-2</v>
      </c>
      <c r="S231" s="8">
        <f t="shared" si="67"/>
        <v>1138.2492583626417</v>
      </c>
      <c r="T231" s="9">
        <f t="shared" si="62"/>
        <v>1.757084386663231E-2</v>
      </c>
    </row>
    <row r="232" spans="1:20" x14ac:dyDescent="0.45">
      <c r="A232">
        <v>5100</v>
      </c>
      <c r="B232" s="8">
        <f t="shared" si="54"/>
        <v>489.7344287686962</v>
      </c>
      <c r="C232" s="9">
        <f t="shared" si="55"/>
        <v>4.0838460245248738E-2</v>
      </c>
      <c r="D232">
        <v>5075</v>
      </c>
      <c r="E232" s="8">
        <f t="shared" si="63"/>
        <v>680.97380524484981</v>
      </c>
      <c r="F232" s="9">
        <f t="shared" si="56"/>
        <v>2.9369705333685828E-2</v>
      </c>
      <c r="G232">
        <v>5065</v>
      </c>
      <c r="H232" s="8">
        <f t="shared" si="64"/>
        <v>789.90292148675542</v>
      </c>
      <c r="I232" s="9">
        <f t="shared" si="57"/>
        <v>2.5319567070793962E-2</v>
      </c>
      <c r="J232">
        <v>5050</v>
      </c>
      <c r="K232" s="8">
        <f t="shared" si="65"/>
        <v>875.85391667389104</v>
      </c>
      <c r="L232" s="9">
        <f t="shared" si="58"/>
        <v>2.2834858210089678E-2</v>
      </c>
      <c r="M232" s="8">
        <f t="shared" si="68"/>
        <v>950.15731062622524</v>
      </c>
      <c r="N232" s="9">
        <f t="shared" si="59"/>
        <v>2.1049146048056497E-2</v>
      </c>
      <c r="O232" s="8">
        <f t="shared" si="69"/>
        <v>1017.9926851059815</v>
      </c>
      <c r="P232" s="9">
        <f t="shared" si="60"/>
        <v>1.9646506593431791E-2</v>
      </c>
      <c r="Q232" s="8">
        <f t="shared" si="66"/>
        <v>1082.0279562047303</v>
      </c>
      <c r="R232" s="9">
        <f t="shared" si="61"/>
        <v>1.8483810778929452E-2</v>
      </c>
      <c r="S232" s="8">
        <f t="shared" si="67"/>
        <v>1138.2524965161322</v>
      </c>
      <c r="T232" s="9">
        <f t="shared" si="62"/>
        <v>1.7570793880280801E-2</v>
      </c>
    </row>
    <row r="233" spans="1:20" x14ac:dyDescent="0.45">
      <c r="A233">
        <v>5150</v>
      </c>
      <c r="B233" s="8">
        <f t="shared" si="54"/>
        <v>489.73442876915084</v>
      </c>
      <c r="C233" s="9">
        <f t="shared" si="55"/>
        <v>4.0838460245210824E-2</v>
      </c>
      <c r="D233">
        <v>5125</v>
      </c>
      <c r="E233" s="8">
        <f t="shared" si="63"/>
        <v>680.97380556966255</v>
      </c>
      <c r="F233" s="9">
        <f t="shared" si="56"/>
        <v>2.9369705319676986E-2</v>
      </c>
      <c r="G233">
        <v>5115</v>
      </c>
      <c r="H233" s="8">
        <f t="shared" si="64"/>
        <v>789.90292269954989</v>
      </c>
      <c r="I233" s="9">
        <f t="shared" si="57"/>
        <v>2.5319567031919017E-2</v>
      </c>
      <c r="J233">
        <v>5100</v>
      </c>
      <c r="K233" s="8">
        <f t="shared" si="65"/>
        <v>875.85392424415852</v>
      </c>
      <c r="L233" s="9">
        <f t="shared" si="58"/>
        <v>2.2834858012721164E-2</v>
      </c>
      <c r="M233" s="8">
        <f t="shared" si="68"/>
        <v>950.15735375747568</v>
      </c>
      <c r="N233" s="9">
        <f t="shared" si="59"/>
        <v>2.1049145092555826E-2</v>
      </c>
      <c r="O233" s="8">
        <f t="shared" si="69"/>
        <v>1017.9928922843577</v>
      </c>
      <c r="P233" s="9">
        <f t="shared" si="60"/>
        <v>1.9646502595043035E-2</v>
      </c>
      <c r="Q233" s="8">
        <f t="shared" si="66"/>
        <v>1082.0287582242031</v>
      </c>
      <c r="R233" s="9">
        <f t="shared" si="61"/>
        <v>1.8483797078391401E-2</v>
      </c>
      <c r="S233" s="8">
        <f t="shared" si="67"/>
        <v>1138.2550263294502</v>
      </c>
      <c r="T233" s="9">
        <f t="shared" si="62"/>
        <v>1.7570754828550444E-2</v>
      </c>
    </row>
    <row r="234" spans="1:20" x14ac:dyDescent="0.45">
      <c r="A234">
        <v>5200</v>
      </c>
      <c r="B234" s="8">
        <f t="shared" si="54"/>
        <v>489.73442876940283</v>
      </c>
      <c r="C234" s="9">
        <f t="shared" si="55"/>
        <v>4.0838460245189813E-2</v>
      </c>
      <c r="D234">
        <v>5175</v>
      </c>
      <c r="E234" s="8">
        <f t="shared" si="63"/>
        <v>680.97380577545005</v>
      </c>
      <c r="F234" s="9">
        <f t="shared" si="56"/>
        <v>2.9369705310801582E-2</v>
      </c>
      <c r="G234">
        <v>5165</v>
      </c>
      <c r="H234" s="8">
        <f t="shared" si="64"/>
        <v>789.90292348076923</v>
      </c>
      <c r="I234" s="9">
        <f t="shared" si="57"/>
        <v>2.5319567006877795E-2</v>
      </c>
      <c r="J234">
        <v>5150</v>
      </c>
      <c r="K234" s="8">
        <f t="shared" si="65"/>
        <v>875.85392932019954</v>
      </c>
      <c r="L234" s="9">
        <f t="shared" si="58"/>
        <v>2.2834857880380977E-2</v>
      </c>
      <c r="M234" s="8">
        <f t="shared" si="68"/>
        <v>950.15738396570021</v>
      </c>
      <c r="N234" s="9">
        <f t="shared" si="59"/>
        <v>2.104914442334322E-2</v>
      </c>
      <c r="O234" s="8">
        <f t="shared" si="69"/>
        <v>1017.9930433916865</v>
      </c>
      <c r="P234" s="9">
        <f t="shared" si="60"/>
        <v>1.964649967878487E-2</v>
      </c>
      <c r="Q234" s="8">
        <f t="shared" si="66"/>
        <v>1082.0293641853966</v>
      </c>
      <c r="R234" s="9">
        <f t="shared" si="61"/>
        <v>1.8483786727042251E-2</v>
      </c>
      <c r="S234" s="8">
        <f t="shared" si="67"/>
        <v>1138.2569960277674</v>
      </c>
      <c r="T234" s="9">
        <f t="shared" si="62"/>
        <v>1.7570724423214619E-2</v>
      </c>
    </row>
    <row r="235" spans="1:20" x14ac:dyDescent="0.45">
      <c r="A235">
        <v>5250</v>
      </c>
      <c r="B235" s="8">
        <f t="shared" si="54"/>
        <v>489.73442876954152</v>
      </c>
      <c r="C235" s="9">
        <f t="shared" si="55"/>
        <v>4.0838460245178246E-2</v>
      </c>
      <c r="D235">
        <v>5225</v>
      </c>
      <c r="E235" s="8">
        <f t="shared" si="63"/>
        <v>680.97380590503701</v>
      </c>
      <c r="F235" s="9">
        <f t="shared" si="56"/>
        <v>2.9369705305212629E-2</v>
      </c>
      <c r="G235">
        <v>5215</v>
      </c>
      <c r="H235" s="8">
        <f t="shared" si="64"/>
        <v>789.90292398091105</v>
      </c>
      <c r="I235" s="9">
        <f t="shared" si="57"/>
        <v>2.5319566990846237E-2</v>
      </c>
      <c r="J235">
        <v>5200</v>
      </c>
      <c r="K235" s="8">
        <f t="shared" si="65"/>
        <v>875.85393270462782</v>
      </c>
      <c r="L235" s="9">
        <f t="shared" si="58"/>
        <v>2.2834857792143729E-2</v>
      </c>
      <c r="M235" s="8">
        <f t="shared" si="68"/>
        <v>950.15740501713765</v>
      </c>
      <c r="N235" s="9">
        <f t="shared" si="59"/>
        <v>2.1049143956983915E-2</v>
      </c>
      <c r="O235" s="8">
        <f t="shared" si="69"/>
        <v>1017.9931531193771</v>
      </c>
      <c r="P235" s="9">
        <f t="shared" si="60"/>
        <v>1.964649756112324E-2</v>
      </c>
      <c r="Q235" s="8">
        <f t="shared" si="66"/>
        <v>1082.0298202499243</v>
      </c>
      <c r="R235" s="9">
        <f t="shared" si="61"/>
        <v>1.8483778936314761E-2</v>
      </c>
      <c r="S235" s="8">
        <f t="shared" si="67"/>
        <v>1138.2585243971391</v>
      </c>
      <c r="T235" s="9">
        <f t="shared" si="62"/>
        <v>1.7570700830545228E-2</v>
      </c>
    </row>
    <row r="236" spans="1:20" x14ac:dyDescent="0.45">
      <c r="A236">
        <v>5300</v>
      </c>
      <c r="B236" s="8">
        <f t="shared" si="54"/>
        <v>489.73442876961724</v>
      </c>
      <c r="C236" s="9">
        <f t="shared" si="55"/>
        <v>4.0838460245171931E-2</v>
      </c>
      <c r="D236">
        <v>5275</v>
      </c>
      <c r="E236" s="8">
        <f t="shared" si="63"/>
        <v>680.97380598614313</v>
      </c>
      <c r="F236" s="9">
        <f t="shared" si="56"/>
        <v>2.9369705301714604E-2</v>
      </c>
      <c r="G236">
        <v>5265</v>
      </c>
      <c r="H236" s="8">
        <f t="shared" si="64"/>
        <v>789.90292429913984</v>
      </c>
      <c r="I236" s="9">
        <f t="shared" si="57"/>
        <v>2.5319566980645723E-2</v>
      </c>
      <c r="J236">
        <v>5250</v>
      </c>
      <c r="K236" s="8">
        <f t="shared" si="65"/>
        <v>875.85393494842958</v>
      </c>
      <c r="L236" s="9">
        <f t="shared" si="58"/>
        <v>2.2834857733644371E-2</v>
      </c>
      <c r="M236" s="8">
        <f t="shared" si="68"/>
        <v>950.15741961386971</v>
      </c>
      <c r="N236" s="9">
        <f t="shared" si="59"/>
        <v>2.1049143633617796E-2</v>
      </c>
      <c r="O236" s="8">
        <f t="shared" si="69"/>
        <v>1017.9932324483364</v>
      </c>
      <c r="P236" s="9">
        <f t="shared" si="60"/>
        <v>1.9646496030134474E-2</v>
      </c>
      <c r="Q236" s="8">
        <f t="shared" si="66"/>
        <v>1082.0301621708293</v>
      </c>
      <c r="R236" s="9">
        <f t="shared" si="61"/>
        <v>1.8483773095451319E-2</v>
      </c>
      <c r="S236" s="8">
        <f t="shared" si="67"/>
        <v>1138.2597062719735</v>
      </c>
      <c r="T236" s="9">
        <f t="shared" si="62"/>
        <v>1.7570682586581204E-2</v>
      </c>
    </row>
    <row r="237" spans="1:20" x14ac:dyDescent="0.45">
      <c r="A237">
        <v>5350</v>
      </c>
      <c r="B237" s="8">
        <f t="shared" si="54"/>
        <v>489.73442876965828</v>
      </c>
      <c r="C237" s="9">
        <f t="shared" si="55"/>
        <v>4.0838460245168511E-2</v>
      </c>
      <c r="D237">
        <v>5325</v>
      </c>
      <c r="E237" s="8">
        <f t="shared" si="63"/>
        <v>680.97380603659644</v>
      </c>
      <c r="F237" s="9">
        <f t="shared" si="56"/>
        <v>2.9369705299538605E-2</v>
      </c>
      <c r="G237">
        <v>5315</v>
      </c>
      <c r="H237" s="8">
        <f t="shared" si="64"/>
        <v>789.90292450037509</v>
      </c>
      <c r="I237" s="9">
        <f t="shared" si="57"/>
        <v>2.5319566974195323E-2</v>
      </c>
      <c r="J237">
        <v>5300</v>
      </c>
      <c r="K237" s="8">
        <f t="shared" si="65"/>
        <v>875.85393642758982</v>
      </c>
      <c r="L237" s="9">
        <f t="shared" si="58"/>
        <v>2.2834857695080389E-2</v>
      </c>
      <c r="M237" s="8">
        <f t="shared" si="68"/>
        <v>950.15742968413201</v>
      </c>
      <c r="N237" s="9">
        <f t="shared" si="59"/>
        <v>2.1049143410528035E-2</v>
      </c>
      <c r="O237" s="8">
        <f t="shared" si="69"/>
        <v>1017.9932895471771</v>
      </c>
      <c r="P237" s="9">
        <f t="shared" si="60"/>
        <v>1.9646494928170284E-2</v>
      </c>
      <c r="Q237" s="8">
        <f t="shared" si="66"/>
        <v>1082.0304175227827</v>
      </c>
      <c r="R237" s="9">
        <f t="shared" si="61"/>
        <v>1.848376873340429E-2</v>
      </c>
      <c r="S237" s="8">
        <f t="shared" si="67"/>
        <v>1138.2606170789834</v>
      </c>
      <c r="T237" s="9">
        <f t="shared" si="62"/>
        <v>1.7570668526970753E-2</v>
      </c>
    </row>
    <row r="238" spans="1:20" x14ac:dyDescent="0.45">
      <c r="A238">
        <v>5400</v>
      </c>
      <c r="B238" s="8">
        <f t="shared" si="54"/>
        <v>489.73442876968033</v>
      </c>
      <c r="C238" s="9">
        <f t="shared" si="55"/>
        <v>4.0838460245166672E-2</v>
      </c>
      <c r="D238">
        <v>5375</v>
      </c>
      <c r="E238" s="8">
        <f t="shared" si="63"/>
        <v>680.97380606778961</v>
      </c>
      <c r="F238" s="9">
        <f t="shared" si="56"/>
        <v>2.9369705298193275E-2</v>
      </c>
      <c r="G238">
        <v>5365</v>
      </c>
      <c r="H238" s="8">
        <f t="shared" si="64"/>
        <v>789.90292462684272</v>
      </c>
      <c r="I238" s="9">
        <f t="shared" si="57"/>
        <v>2.5319566970141528E-2</v>
      </c>
      <c r="J238">
        <v>5350</v>
      </c>
      <c r="K238" s="8">
        <f t="shared" si="65"/>
        <v>875.85393739714027</v>
      </c>
      <c r="L238" s="9">
        <f t="shared" si="58"/>
        <v>2.283485766980272E-2</v>
      </c>
      <c r="M238" s="8">
        <f t="shared" si="68"/>
        <v>950.15743659656857</v>
      </c>
      <c r="N238" s="9">
        <f t="shared" si="59"/>
        <v>2.1049143257394601E-2</v>
      </c>
      <c r="O238" s="8">
        <f t="shared" si="69"/>
        <v>1017.9933304636377</v>
      </c>
      <c r="P238" s="9">
        <f t="shared" si="60"/>
        <v>1.9646494138513802E-2</v>
      </c>
      <c r="Q238" s="8">
        <f t="shared" si="66"/>
        <v>1082.0306074832308</v>
      </c>
      <c r="R238" s="9">
        <f t="shared" si="61"/>
        <v>1.8483765488408292E-2</v>
      </c>
      <c r="S238" s="8">
        <f t="shared" si="67"/>
        <v>1138.2613165828727</v>
      </c>
      <c r="T238" s="9">
        <f t="shared" si="62"/>
        <v>1.7570657729141823E-2</v>
      </c>
    </row>
    <row r="239" spans="1:20" x14ac:dyDescent="0.45">
      <c r="A239">
        <v>5450</v>
      </c>
      <c r="B239" s="8">
        <f t="shared" si="54"/>
        <v>489.7344287696921</v>
      </c>
      <c r="C239" s="9">
        <f t="shared" si="55"/>
        <v>4.0838460245165693E-2</v>
      </c>
      <c r="D239">
        <v>5425</v>
      </c>
      <c r="E239" s="8">
        <f t="shared" si="63"/>
        <v>680.97380608695698</v>
      </c>
      <c r="F239" s="9">
        <f t="shared" si="56"/>
        <v>2.9369705297366606E-2</v>
      </c>
      <c r="G239">
        <v>5415</v>
      </c>
      <c r="H239" s="8">
        <f t="shared" si="64"/>
        <v>789.90292470583006</v>
      </c>
      <c r="I239" s="9">
        <f t="shared" si="57"/>
        <v>2.5319566967609668E-2</v>
      </c>
      <c r="J239">
        <v>5400</v>
      </c>
      <c r="K239" s="8">
        <f t="shared" si="65"/>
        <v>875.85393802903195</v>
      </c>
      <c r="L239" s="9">
        <f t="shared" si="58"/>
        <v>2.2834857653328332E-2</v>
      </c>
      <c r="M239" s="8">
        <f t="shared" si="68"/>
        <v>950.15744131742395</v>
      </c>
      <c r="N239" s="9">
        <f t="shared" si="59"/>
        <v>2.1049143152811974E-2</v>
      </c>
      <c r="O239" s="8">
        <f t="shared" si="69"/>
        <v>1017.9933596539868</v>
      </c>
      <c r="P239" s="9">
        <f t="shared" si="60"/>
        <v>1.9646493575162363E-2</v>
      </c>
      <c r="Q239" s="8">
        <f t="shared" si="66"/>
        <v>1082.0307482479952</v>
      </c>
      <c r="R239" s="9">
        <f t="shared" si="61"/>
        <v>1.8483763083797424E-2</v>
      </c>
      <c r="S239" s="8">
        <f t="shared" si="67"/>
        <v>1138.2618519601847</v>
      </c>
      <c r="T239" s="9">
        <f t="shared" si="62"/>
        <v>1.7570649464847023E-2</v>
      </c>
    </row>
    <row r="240" spans="1:20" x14ac:dyDescent="0.45">
      <c r="A240">
        <v>5500</v>
      </c>
      <c r="B240" s="8">
        <f t="shared" si="54"/>
        <v>489.7344287696983</v>
      </c>
      <c r="C240" s="9">
        <f t="shared" si="55"/>
        <v>4.0838460245165173E-2</v>
      </c>
      <c r="D240">
        <v>5475</v>
      </c>
      <c r="E240" s="8">
        <f t="shared" si="63"/>
        <v>680.97380609866252</v>
      </c>
      <c r="F240" s="9">
        <f t="shared" si="56"/>
        <v>2.9369705296861757E-2</v>
      </c>
      <c r="G240">
        <v>5465</v>
      </c>
      <c r="H240" s="8">
        <f t="shared" si="64"/>
        <v>789.90292475485637</v>
      </c>
      <c r="I240" s="9">
        <f t="shared" si="57"/>
        <v>2.5319566966038175E-2</v>
      </c>
      <c r="J240">
        <v>5450</v>
      </c>
      <c r="K240" s="8">
        <f t="shared" si="65"/>
        <v>875.85393843850443</v>
      </c>
      <c r="L240" s="9">
        <f t="shared" si="58"/>
        <v>2.2834857642652757E-2</v>
      </c>
      <c r="M240" s="8">
        <f t="shared" si="68"/>
        <v>950.15744452519561</v>
      </c>
      <c r="N240" s="9">
        <f t="shared" si="59"/>
        <v>2.104914308174918E-2</v>
      </c>
      <c r="O240" s="8">
        <f t="shared" si="69"/>
        <v>1017.9933803862261</v>
      </c>
      <c r="P240" s="9">
        <f t="shared" si="60"/>
        <v>1.9646493175046003E-2</v>
      </c>
      <c r="Q240" s="8">
        <f t="shared" si="66"/>
        <v>1082.0308521509289</v>
      </c>
      <c r="R240" s="9">
        <f t="shared" si="61"/>
        <v>1.8483761308878341E-2</v>
      </c>
      <c r="S240" s="8">
        <f t="shared" si="67"/>
        <v>1138.2622603106188</v>
      </c>
      <c r="T240" s="9">
        <f t="shared" si="62"/>
        <v>1.7570643161394308E-2</v>
      </c>
    </row>
    <row r="241" spans="1:20" x14ac:dyDescent="0.45">
      <c r="A241">
        <v>5550</v>
      </c>
      <c r="B241" s="8">
        <f t="shared" si="54"/>
        <v>489.73442876970159</v>
      </c>
      <c r="C241" s="9">
        <f t="shared" si="55"/>
        <v>4.0838460245164902E-2</v>
      </c>
      <c r="D241">
        <v>5525</v>
      </c>
      <c r="E241" s="8">
        <f t="shared" si="63"/>
        <v>680.97380610576704</v>
      </c>
      <c r="F241" s="9">
        <f t="shared" si="56"/>
        <v>2.9369705296555346E-2</v>
      </c>
      <c r="G241">
        <v>5515</v>
      </c>
      <c r="H241" s="8">
        <f t="shared" si="64"/>
        <v>789.90292478509696</v>
      </c>
      <c r="I241" s="9">
        <f t="shared" si="57"/>
        <v>2.5319566965068842E-2</v>
      </c>
      <c r="J241">
        <v>5500</v>
      </c>
      <c r="K241" s="8">
        <f t="shared" si="65"/>
        <v>875.85393870232542</v>
      </c>
      <c r="L241" s="9">
        <f t="shared" si="58"/>
        <v>2.2834857635774537E-2</v>
      </c>
      <c r="M241" s="8">
        <f t="shared" si="68"/>
        <v>950.15744669376511</v>
      </c>
      <c r="N241" s="9">
        <f t="shared" si="59"/>
        <v>2.1049143033708161E-2</v>
      </c>
      <c r="O241" s="8">
        <f t="shared" si="69"/>
        <v>1017.993395045555</v>
      </c>
      <c r="P241" s="9">
        <f t="shared" si="60"/>
        <v>1.9646492892132179E-2</v>
      </c>
      <c r="Q241" s="8">
        <f t="shared" si="66"/>
        <v>1082.0309285452452</v>
      </c>
      <c r="R241" s="9">
        <f t="shared" si="61"/>
        <v>1.8483760003874694E-2</v>
      </c>
      <c r="S241" s="8">
        <f t="shared" si="67"/>
        <v>1138.2625706997312</v>
      </c>
      <c r="T241" s="9">
        <f t="shared" si="62"/>
        <v>1.757063837011286E-2</v>
      </c>
    </row>
    <row r="242" spans="1:20" x14ac:dyDescent="0.45">
      <c r="A242">
        <v>5600</v>
      </c>
      <c r="B242" s="8">
        <f t="shared" si="54"/>
        <v>489.73442876970336</v>
      </c>
      <c r="C242" s="9">
        <f t="shared" si="55"/>
        <v>4.083846024516475E-2</v>
      </c>
      <c r="D242">
        <v>5575</v>
      </c>
      <c r="E242" s="8">
        <f t="shared" si="63"/>
        <v>680.97380611005235</v>
      </c>
      <c r="F242" s="9">
        <f t="shared" si="56"/>
        <v>2.9369705296370525E-2</v>
      </c>
      <c r="G242">
        <v>5565</v>
      </c>
      <c r="H242" s="8">
        <f t="shared" si="64"/>
        <v>789.9029248036336</v>
      </c>
      <c r="I242" s="9">
        <f t="shared" si="57"/>
        <v>2.5319566964474668E-2</v>
      </c>
      <c r="J242">
        <v>5550</v>
      </c>
      <c r="K242" s="8">
        <f t="shared" si="65"/>
        <v>875.85393887132648</v>
      </c>
      <c r="L242" s="9">
        <f t="shared" si="58"/>
        <v>2.2834857631368419E-2</v>
      </c>
      <c r="M242" s="8">
        <f t="shared" si="68"/>
        <v>950.15744815232563</v>
      </c>
      <c r="N242" s="9">
        <f t="shared" si="59"/>
        <v>2.1049143001396202E-2</v>
      </c>
      <c r="O242" s="8">
        <f t="shared" si="69"/>
        <v>1017.9934053645677</v>
      </c>
      <c r="P242" s="9">
        <f t="shared" si="60"/>
        <v>1.9646492692983138E-2</v>
      </c>
      <c r="Q242" s="8">
        <f t="shared" si="66"/>
        <v>1082.0309844939441</v>
      </c>
      <c r="R242" s="9">
        <f t="shared" si="61"/>
        <v>1.848375904813282E-2</v>
      </c>
      <c r="S242" s="8">
        <f t="shared" si="67"/>
        <v>1138.2628058131979</v>
      </c>
      <c r="T242" s="9">
        <f t="shared" si="62"/>
        <v>1.7570634740815938E-2</v>
      </c>
    </row>
    <row r="243" spans="1:20" x14ac:dyDescent="0.45">
      <c r="A243">
        <v>5650</v>
      </c>
      <c r="B243" s="8">
        <f t="shared" si="54"/>
        <v>489.73442876970421</v>
      </c>
      <c r="C243" s="9">
        <f t="shared" si="55"/>
        <v>4.083846024516468E-2</v>
      </c>
      <c r="D243">
        <v>5625</v>
      </c>
      <c r="E243" s="8">
        <f t="shared" si="63"/>
        <v>680.97380611262133</v>
      </c>
      <c r="F243" s="9">
        <f t="shared" si="56"/>
        <v>2.9369705296259728E-2</v>
      </c>
      <c r="G243">
        <v>5615</v>
      </c>
      <c r="H243" s="8">
        <f t="shared" si="64"/>
        <v>789.90292481492475</v>
      </c>
      <c r="I243" s="9">
        <f t="shared" si="57"/>
        <v>2.5319566964112743E-2</v>
      </c>
      <c r="J243">
        <v>5600</v>
      </c>
      <c r="K243" s="8">
        <f t="shared" si="65"/>
        <v>875.85393897896245</v>
      </c>
      <c r="L243" s="9">
        <f t="shared" si="58"/>
        <v>2.2834857628562185E-2</v>
      </c>
      <c r="M243" s="8">
        <f t="shared" si="68"/>
        <v>950.15744912832781</v>
      </c>
      <c r="N243" s="9">
        <f t="shared" si="59"/>
        <v>2.1049142979774511E-2</v>
      </c>
      <c r="O243" s="8">
        <f t="shared" si="69"/>
        <v>1017.9934125958229</v>
      </c>
      <c r="P243" s="9">
        <f t="shared" si="60"/>
        <v>1.9646492553425453E-2</v>
      </c>
      <c r="Q243" s="8">
        <f t="shared" si="66"/>
        <v>1082.0310253081132</v>
      </c>
      <c r="R243" s="9">
        <f t="shared" si="61"/>
        <v>1.8483758350926131E-2</v>
      </c>
      <c r="S243" s="8">
        <f t="shared" si="67"/>
        <v>1138.262983290686</v>
      </c>
      <c r="T243" s="9">
        <f t="shared" si="62"/>
        <v>1.757063200120992E-2</v>
      </c>
    </row>
    <row r="244" spans="1:20" x14ac:dyDescent="0.45">
      <c r="A244">
        <v>5700</v>
      </c>
      <c r="B244" s="8">
        <f t="shared" si="54"/>
        <v>489.73442876970466</v>
      </c>
      <c r="C244" s="9">
        <f t="shared" si="55"/>
        <v>4.0838460245164646E-2</v>
      </c>
      <c r="D244">
        <v>5675</v>
      </c>
      <c r="E244" s="8">
        <f t="shared" si="63"/>
        <v>680.97380611415167</v>
      </c>
      <c r="F244" s="9">
        <f t="shared" si="56"/>
        <v>2.9369705296193725E-2</v>
      </c>
      <c r="G244">
        <v>5665</v>
      </c>
      <c r="H244" s="8">
        <f t="shared" si="64"/>
        <v>789.90292482175937</v>
      </c>
      <c r="I244" s="9">
        <f t="shared" si="57"/>
        <v>2.5319566963893664E-2</v>
      </c>
      <c r="J244">
        <v>5650</v>
      </c>
      <c r="K244" s="8">
        <f t="shared" si="65"/>
        <v>875.85393904711896</v>
      </c>
      <c r="L244" s="9">
        <f t="shared" si="58"/>
        <v>2.2834857626785242E-2</v>
      </c>
      <c r="M244" s="8">
        <f t="shared" si="68"/>
        <v>950.15744977807788</v>
      </c>
      <c r="N244" s="9">
        <f t="shared" si="59"/>
        <v>2.104914296538039E-2</v>
      </c>
      <c r="O244" s="8">
        <f t="shared" si="69"/>
        <v>1017.9934176405301</v>
      </c>
      <c r="P244" s="9">
        <f t="shared" si="60"/>
        <v>1.9646492456066471E-2</v>
      </c>
      <c r="Q244" s="8">
        <f t="shared" si="66"/>
        <v>1082.0310549646395</v>
      </c>
      <c r="R244" s="9">
        <f t="shared" si="61"/>
        <v>1.8483757844319538E-2</v>
      </c>
      <c r="S244" s="8">
        <f t="shared" si="67"/>
        <v>1138.2631167967377</v>
      </c>
      <c r="T244" s="9">
        <f t="shared" si="62"/>
        <v>1.7570629940363295E-2</v>
      </c>
    </row>
    <row r="245" spans="1:20" x14ac:dyDescent="0.45">
      <c r="A245">
        <v>5750</v>
      </c>
      <c r="B245" s="8">
        <f t="shared" si="54"/>
        <v>489.73442876970489</v>
      </c>
      <c r="C245" s="9">
        <f t="shared" si="55"/>
        <v>4.0838460245164625E-2</v>
      </c>
      <c r="D245">
        <v>5725</v>
      </c>
      <c r="E245" s="8">
        <f t="shared" si="63"/>
        <v>680.97380611505776</v>
      </c>
      <c r="F245" s="9">
        <f t="shared" si="56"/>
        <v>2.9369705296154649E-2</v>
      </c>
      <c r="G245">
        <v>5715</v>
      </c>
      <c r="H245" s="8">
        <f t="shared" si="64"/>
        <v>789.9029248258704</v>
      </c>
      <c r="I245" s="9">
        <f t="shared" si="57"/>
        <v>2.5319566963761891E-2</v>
      </c>
      <c r="J245">
        <v>5700</v>
      </c>
      <c r="K245" s="8">
        <f t="shared" si="65"/>
        <v>875.85393909002607</v>
      </c>
      <c r="L245" s="9">
        <f t="shared" si="58"/>
        <v>2.2834857625666588E-2</v>
      </c>
      <c r="M245" s="8">
        <f t="shared" si="68"/>
        <v>950.15745020841143</v>
      </c>
      <c r="N245" s="9">
        <f t="shared" si="59"/>
        <v>2.1049142955847075E-2</v>
      </c>
      <c r="O245" s="8">
        <f t="shared" si="69"/>
        <v>1017.9934211440152</v>
      </c>
      <c r="P245" s="9">
        <f t="shared" si="60"/>
        <v>1.9646492388451897E-2</v>
      </c>
      <c r="Q245" s="8">
        <f t="shared" si="66"/>
        <v>1082.0310764288188</v>
      </c>
      <c r="R245" s="9">
        <f t="shared" si="61"/>
        <v>1.8483757477658447E-2</v>
      </c>
      <c r="S245" s="8">
        <f t="shared" si="67"/>
        <v>1138.2632168768353</v>
      </c>
      <c r="T245" s="9">
        <f t="shared" si="62"/>
        <v>1.7570628395491832E-2</v>
      </c>
    </row>
    <row r="246" spans="1:20" x14ac:dyDescent="0.45">
      <c r="A246">
        <v>5800</v>
      </c>
      <c r="B246" s="8">
        <f t="shared" si="54"/>
        <v>489.734428769705</v>
      </c>
      <c r="C246" s="9">
        <f t="shared" si="55"/>
        <v>4.0838460245164618E-2</v>
      </c>
      <c r="D246">
        <v>5775</v>
      </c>
      <c r="E246" s="8">
        <f t="shared" si="63"/>
        <v>680.97380611559083</v>
      </c>
      <c r="F246" s="9">
        <f t="shared" si="56"/>
        <v>2.9369705296131657E-2</v>
      </c>
      <c r="G246">
        <v>5765</v>
      </c>
      <c r="H246" s="8">
        <f t="shared" si="64"/>
        <v>789.90292482832751</v>
      </c>
      <c r="I246" s="9">
        <f t="shared" si="57"/>
        <v>2.5319566963683132E-2</v>
      </c>
      <c r="J246">
        <v>5750</v>
      </c>
      <c r="K246" s="8">
        <f t="shared" si="65"/>
        <v>875.85393911688084</v>
      </c>
      <c r="L246" s="9">
        <f t="shared" si="58"/>
        <v>2.2834857624966443E-2</v>
      </c>
      <c r="M246" s="8">
        <f t="shared" si="68"/>
        <v>950.1574504919563</v>
      </c>
      <c r="N246" s="9">
        <f t="shared" si="59"/>
        <v>2.1049142949565613E-2</v>
      </c>
      <c r="O246" s="8">
        <f t="shared" si="69"/>
        <v>1017.9934235661701</v>
      </c>
      <c r="P246" s="9">
        <f t="shared" si="60"/>
        <v>1.9646492341706165E-2</v>
      </c>
      <c r="Q246" s="8">
        <f t="shared" si="66"/>
        <v>1082.0310919023459</v>
      </c>
      <c r="R246" s="9">
        <f t="shared" si="61"/>
        <v>1.8483757213332473E-2</v>
      </c>
      <c r="S246" s="8">
        <f t="shared" si="67"/>
        <v>1138.2632916388088</v>
      </c>
      <c r="T246" s="9">
        <f t="shared" si="62"/>
        <v>1.7570627241439984E-2</v>
      </c>
    </row>
    <row r="247" spans="1:20" x14ac:dyDescent="0.45">
      <c r="A247">
        <v>5850</v>
      </c>
      <c r="B247" s="8">
        <f t="shared" si="54"/>
        <v>489.73442876970506</v>
      </c>
      <c r="C247" s="9">
        <f t="shared" si="55"/>
        <v>4.0838460245164611E-2</v>
      </c>
      <c r="D247">
        <v>5825</v>
      </c>
      <c r="E247" s="8">
        <f t="shared" si="63"/>
        <v>680.97380611590245</v>
      </c>
      <c r="F247" s="9">
        <f t="shared" si="56"/>
        <v>2.9369705296118216E-2</v>
      </c>
      <c r="G247">
        <v>5815</v>
      </c>
      <c r="H247" s="8">
        <f t="shared" si="64"/>
        <v>789.9029248297868</v>
      </c>
      <c r="I247" s="9">
        <f t="shared" si="57"/>
        <v>2.5319566963636353E-2</v>
      </c>
      <c r="J247">
        <v>5800</v>
      </c>
      <c r="K247" s="8">
        <f t="shared" si="65"/>
        <v>875.85393913359064</v>
      </c>
      <c r="L247" s="9">
        <f t="shared" si="58"/>
        <v>2.2834857624530792E-2</v>
      </c>
      <c r="M247" s="8">
        <f t="shared" si="68"/>
        <v>950.15745067781791</v>
      </c>
      <c r="N247" s="9">
        <f t="shared" si="59"/>
        <v>2.1049142945448161E-2</v>
      </c>
      <c r="O247" s="8">
        <f t="shared" si="69"/>
        <v>1017.9934252331724</v>
      </c>
      <c r="P247" s="9">
        <f t="shared" si="60"/>
        <v>1.9646492309534299E-2</v>
      </c>
      <c r="Q247" s="8">
        <f t="shared" si="66"/>
        <v>1082.0311030130536</v>
      </c>
      <c r="R247" s="9">
        <f t="shared" si="61"/>
        <v>1.8483757023534213E-2</v>
      </c>
      <c r="S247" s="8">
        <f t="shared" si="67"/>
        <v>1138.2633472929178</v>
      </c>
      <c r="T247" s="9">
        <f t="shared" si="62"/>
        <v>1.7570626382343885E-2</v>
      </c>
    </row>
    <row r="248" spans="1:20" x14ac:dyDescent="0.45">
      <c r="A248">
        <v>5900</v>
      </c>
      <c r="B248" s="8">
        <f t="shared" si="54"/>
        <v>489.73442876970512</v>
      </c>
      <c r="C248" s="9">
        <f t="shared" si="55"/>
        <v>4.0838460245164604E-2</v>
      </c>
      <c r="D248">
        <v>5875</v>
      </c>
      <c r="E248" s="8">
        <f t="shared" si="63"/>
        <v>680.97380611608355</v>
      </c>
      <c r="F248" s="9">
        <f t="shared" si="56"/>
        <v>2.9369705296110406E-2</v>
      </c>
      <c r="G248">
        <v>5865</v>
      </c>
      <c r="H248" s="8">
        <f t="shared" si="64"/>
        <v>789.90292483064798</v>
      </c>
      <c r="I248" s="9">
        <f t="shared" si="57"/>
        <v>2.531956696360875E-2</v>
      </c>
      <c r="J248">
        <v>5850</v>
      </c>
      <c r="K248" s="8">
        <f t="shared" si="65"/>
        <v>875.85393914392716</v>
      </c>
      <c r="L248" s="9">
        <f t="shared" si="58"/>
        <v>2.2834857624261302E-2</v>
      </c>
      <c r="M248" s="8">
        <f t="shared" si="68"/>
        <v>950.15745079901808</v>
      </c>
      <c r="N248" s="9">
        <f t="shared" si="59"/>
        <v>2.1049142942763176E-2</v>
      </c>
      <c r="O248" s="8">
        <f t="shared" si="69"/>
        <v>1017.9934263752575</v>
      </c>
      <c r="P248" s="9">
        <f t="shared" si="60"/>
        <v>1.964649228749293E-2</v>
      </c>
      <c r="Q248" s="8">
        <f t="shared" si="66"/>
        <v>1082.0311109594063</v>
      </c>
      <c r="R248" s="9">
        <f t="shared" si="61"/>
        <v>1.8483756887790932E-2</v>
      </c>
      <c r="S248" s="8">
        <f t="shared" si="67"/>
        <v>1138.2633885781131</v>
      </c>
      <c r="T248" s="9">
        <f t="shared" si="62"/>
        <v>1.7570625745051364E-2</v>
      </c>
    </row>
    <row r="249" spans="1:20" x14ac:dyDescent="0.45">
      <c r="A249">
        <v>5950</v>
      </c>
      <c r="B249" s="8">
        <f t="shared" si="54"/>
        <v>489.73442876970512</v>
      </c>
      <c r="C249" s="9">
        <f t="shared" si="55"/>
        <v>4.0838460245164604E-2</v>
      </c>
      <c r="D249">
        <v>5925</v>
      </c>
      <c r="E249" s="8">
        <f t="shared" si="63"/>
        <v>680.97380611618814</v>
      </c>
      <c r="F249" s="9">
        <f t="shared" si="56"/>
        <v>2.9369705296105896E-2</v>
      </c>
      <c r="G249">
        <v>5915</v>
      </c>
      <c r="H249" s="8">
        <f t="shared" si="64"/>
        <v>789.90292483115297</v>
      </c>
      <c r="I249" s="9">
        <f t="shared" si="57"/>
        <v>2.5319566963592562E-2</v>
      </c>
      <c r="J249">
        <v>5900</v>
      </c>
      <c r="K249" s="8">
        <f t="shared" si="65"/>
        <v>875.85393915028362</v>
      </c>
      <c r="L249" s="9">
        <f t="shared" si="58"/>
        <v>2.2834857624095581E-2</v>
      </c>
      <c r="M249" s="8">
        <f t="shared" si="68"/>
        <v>950.1574508776423</v>
      </c>
      <c r="N249" s="9">
        <f t="shared" si="59"/>
        <v>2.1049142941021386E-2</v>
      </c>
      <c r="O249" s="8">
        <f t="shared" si="69"/>
        <v>1017.9934271541616</v>
      </c>
      <c r="P249" s="9">
        <f t="shared" si="60"/>
        <v>1.9646492272460681E-2</v>
      </c>
      <c r="Q249" s="8">
        <f t="shared" si="66"/>
        <v>1082.0311166200274</v>
      </c>
      <c r="R249" s="9">
        <f t="shared" si="61"/>
        <v>1.848375679109358E-2</v>
      </c>
      <c r="S249" s="8">
        <f t="shared" si="67"/>
        <v>1138.2634190970407</v>
      </c>
      <c r="T249" s="9">
        <f t="shared" si="62"/>
        <v>1.7570625273950698E-2</v>
      </c>
    </row>
    <row r="250" spans="1:20" x14ac:dyDescent="0.45">
      <c r="A250">
        <v>6000</v>
      </c>
      <c r="B250" s="8">
        <f t="shared" ref="B250:B251" si="70">($Y$195 - $Z$195*EXP(-$AA$195*A250^$AB$195))*1.015</f>
        <v>489.73442876970512</v>
      </c>
      <c r="C250" s="9">
        <f t="shared" ref="C250:C251" si="71">20/B250</f>
        <v>4.0838460245164604E-2</v>
      </c>
      <c r="D250">
        <v>5975</v>
      </c>
      <c r="E250" s="8">
        <f t="shared" si="63"/>
        <v>680.97380611624817</v>
      </c>
      <c r="F250" s="9">
        <f t="shared" si="56"/>
        <v>2.9369705296103308E-2</v>
      </c>
      <c r="G250">
        <v>5965</v>
      </c>
      <c r="H250" s="8">
        <f t="shared" si="64"/>
        <v>789.90292483144719</v>
      </c>
      <c r="I250" s="9">
        <f t="shared" si="57"/>
        <v>2.5319566963583132E-2</v>
      </c>
      <c r="J250">
        <v>5950</v>
      </c>
      <c r="K250" s="8">
        <f t="shared" si="65"/>
        <v>875.85393915416967</v>
      </c>
      <c r="L250" s="9">
        <f t="shared" si="58"/>
        <v>2.2834857623994266E-2</v>
      </c>
      <c r="M250" s="8">
        <f t="shared" si="68"/>
        <v>950.15745092838154</v>
      </c>
      <c r="N250" s="9">
        <f t="shared" si="59"/>
        <v>2.1049142939897344E-2</v>
      </c>
      <c r="O250" s="8">
        <f t="shared" si="69"/>
        <v>1017.9934276829578</v>
      </c>
      <c r="P250" s="9">
        <f t="shared" si="60"/>
        <v>1.964649226225532E-2</v>
      </c>
      <c r="Q250" s="8">
        <f t="shared" si="66"/>
        <v>1082.0311206363328</v>
      </c>
      <c r="R250" s="9">
        <f t="shared" si="61"/>
        <v>1.848375672248519E-2</v>
      </c>
      <c r="S250" s="8">
        <f t="shared" si="67"/>
        <v>1138.2634415782256</v>
      </c>
      <c r="T250" s="9">
        <f t="shared" si="62"/>
        <v>1.757062492692341E-2</v>
      </c>
    </row>
    <row r="251" spans="1:20" x14ac:dyDescent="0.45">
      <c r="A251">
        <v>6050</v>
      </c>
      <c r="B251" s="8">
        <f t="shared" si="70"/>
        <v>489.73442876970512</v>
      </c>
      <c r="C251" s="9">
        <f t="shared" si="71"/>
        <v>4.0838460245164604E-2</v>
      </c>
      <c r="D251">
        <v>6025</v>
      </c>
      <c r="E251" s="8">
        <f t="shared" si="63"/>
        <v>680.97380611628228</v>
      </c>
      <c r="F251" s="9">
        <f t="shared" si="56"/>
        <v>2.9369705296101837E-2</v>
      </c>
      <c r="G251">
        <v>6015</v>
      </c>
      <c r="H251" s="8">
        <f t="shared" si="64"/>
        <v>789.9029248316175</v>
      </c>
      <c r="I251" s="9">
        <f t="shared" si="57"/>
        <v>2.5319566963577674E-2</v>
      </c>
      <c r="J251">
        <v>6000</v>
      </c>
      <c r="K251" s="8">
        <f t="shared" si="65"/>
        <v>875.85393915653151</v>
      </c>
      <c r="L251" s="9">
        <f t="shared" si="58"/>
        <v>2.2834857623932687E-2</v>
      </c>
      <c r="M251" s="8">
        <f t="shared" si="68"/>
        <v>950.15745096095463</v>
      </c>
      <c r="N251" s="9">
        <f t="shared" si="59"/>
        <v>2.1049142939175744E-2</v>
      </c>
      <c r="O251" s="8">
        <f t="shared" si="69"/>
        <v>1017.9934280403182</v>
      </c>
      <c r="P251" s="9">
        <f t="shared" si="60"/>
        <v>1.9646492255358538E-2</v>
      </c>
      <c r="Q251" s="8">
        <f t="shared" si="66"/>
        <v>1082.0311234745934</v>
      </c>
      <c r="R251" s="9">
        <f t="shared" si="61"/>
        <v>1.8483756674000706E-2</v>
      </c>
      <c r="S251" s="8">
        <f t="shared" si="67"/>
        <v>1138.2634580804061</v>
      </c>
      <c r="T251" s="9">
        <f t="shared" si="62"/>
        <v>1.7570624672190095E-2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L63" sqref="L63"/>
    </sheetView>
  </sheetViews>
  <sheetFormatPr baseColWidth="10" defaultRowHeight="14.25" x14ac:dyDescent="0.45"/>
  <cols>
    <col min="5" max="5" width="12.796875" customWidth="1"/>
  </cols>
  <sheetData>
    <row r="1" spans="1:40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3" t="s">
        <v>10</v>
      </c>
      <c r="H1" s="3" t="s">
        <v>13</v>
      </c>
      <c r="I1" s="3" t="s">
        <v>14</v>
      </c>
      <c r="J1" s="3" t="s">
        <v>15</v>
      </c>
      <c r="K1" s="3" t="s">
        <v>15</v>
      </c>
      <c r="L1" s="3" t="s">
        <v>11</v>
      </c>
      <c r="M1" s="3" t="s">
        <v>11</v>
      </c>
      <c r="N1" s="3" t="s">
        <v>12</v>
      </c>
      <c r="O1" s="3" t="s">
        <v>6</v>
      </c>
      <c r="P1" s="3" t="s">
        <v>7</v>
      </c>
      <c r="Q1" s="3" t="s">
        <v>16</v>
      </c>
      <c r="R1" s="3" t="s">
        <v>8</v>
      </c>
      <c r="S1" s="3" t="s">
        <v>9</v>
      </c>
      <c r="T1" s="3" t="s">
        <v>8</v>
      </c>
      <c r="U1" s="3" t="s">
        <v>9</v>
      </c>
    </row>
    <row r="2" spans="1:40" x14ac:dyDescent="0.45">
      <c r="A2">
        <v>0</v>
      </c>
      <c r="B2" s="1">
        <f t="shared" ref="B2:B33" si="0">A2/S2*3600*1000</f>
        <v>0</v>
      </c>
      <c r="C2">
        <v>0</v>
      </c>
      <c r="D2" s="2">
        <v>0</v>
      </c>
      <c r="E2" s="1"/>
      <c r="F2" s="2">
        <v>0</v>
      </c>
      <c r="G2">
        <v>315</v>
      </c>
      <c r="H2">
        <v>295</v>
      </c>
      <c r="R2" s="1">
        <v>4180</v>
      </c>
      <c r="S2" s="1">
        <v>991.5</v>
      </c>
      <c r="Y2" s="4">
        <v>-144.24372570197801</v>
      </c>
      <c r="Z2" s="5">
        <v>10.528700058400901</v>
      </c>
      <c r="AA2" s="4">
        <v>-3.1256926142924198E-2</v>
      </c>
      <c r="AB2" s="4">
        <v>2.9456116190551199E-5</v>
      </c>
      <c r="AC2" s="6">
        <v>17554.453889016499</v>
      </c>
      <c r="AD2" s="6">
        <v>-125.692345063977</v>
      </c>
      <c r="AE2" s="6">
        <v>0.39362054142913999</v>
      </c>
      <c r="AF2" s="6">
        <v>-4.1079636190540202E-4</v>
      </c>
      <c r="AG2" s="6">
        <v>2.30640101199999</v>
      </c>
      <c r="AH2" s="6">
        <v>-3.7612753199999698E-3</v>
      </c>
      <c r="AI2" s="6">
        <v>995.176197</v>
      </c>
      <c r="AJ2" s="6">
        <v>3.9734999999999798E-2</v>
      </c>
      <c r="AL2" s="6">
        <v>-7.3107128370890097E-3</v>
      </c>
      <c r="AM2" s="6">
        <v>2.5528079661440501</v>
      </c>
      <c r="AN2" s="6">
        <v>1.58291033403489</v>
      </c>
    </row>
    <row r="3" spans="1:40" x14ac:dyDescent="0.45">
      <c r="A3">
        <v>8.0000000000000002E-3</v>
      </c>
      <c r="B3" s="1">
        <f t="shared" si="0"/>
        <v>29.042372297016147</v>
      </c>
      <c r="C3">
        <v>0</v>
      </c>
      <c r="D3" s="2">
        <v>0</v>
      </c>
      <c r="E3" s="1"/>
      <c r="F3" s="2">
        <v>0</v>
      </c>
      <c r="G3">
        <v>315</v>
      </c>
      <c r="H3">
        <v>295</v>
      </c>
      <c r="I3" s="2"/>
      <c r="J3" s="2">
        <v>297.20729190100002</v>
      </c>
      <c r="K3" s="2"/>
      <c r="L3" s="2">
        <v>314.23737361523212</v>
      </c>
      <c r="M3" s="2">
        <f>G3-O3/(R3*A3)</f>
        <v>314.23737361523217</v>
      </c>
      <c r="N3" s="2">
        <f>G3-L3</f>
        <v>0.76262638476788425</v>
      </c>
      <c r="O3" s="8">
        <f>'Typ1 1,5 mm Noctua F12'!Q3*0.693</f>
        <v>25.493462323421397</v>
      </c>
      <c r="P3" s="1">
        <f>O3/(Abmessung!B$17*Q3)</f>
        <v>1.7819632022146328</v>
      </c>
      <c r="Q3" s="2">
        <f t="shared" ref="Q3:Q8" si="1">((G3-J3)-(L3-H3))/LN((G3-J3)/(L3-H3))</f>
        <v>18.505643514373254</v>
      </c>
      <c r="R3" s="1">
        <f t="shared" ref="R3:R34" si="2">((AC3 + AD3*G3 +AE3*G3^2 +  AF3*G3^3)+(AC3 + AD3*L3 + AE3*L3^2 +  AF3*L3^3))/2</f>
        <v>4178.5635195375016</v>
      </c>
      <c r="S3" s="1">
        <f t="shared" ref="S3:S34" si="3">((Y3 + Z3*G3 + AA3*G3^2 +  AB3*G3^3)+(Y3 + Z3*L3 + AA3*L3^2 +  AB3*L3^3))/2</f>
        <v>991.65452826864816</v>
      </c>
      <c r="T3" s="1">
        <f t="shared" ref="T3:T34" si="4">((AI3 + AJ3*H3)+(AI3 + AJ3*J3))/2</f>
        <v>1006.941875371843</v>
      </c>
      <c r="U3" s="7">
        <f t="shared" ref="U3:U34" si="5">((AG3 + AH3*H3)+(AG3 + AH3*J3))/2</f>
        <v>1.1926736763243653</v>
      </c>
      <c r="Y3" s="4">
        <v>-144.24372570197801</v>
      </c>
      <c r="Z3" s="5">
        <v>10.528700058400901</v>
      </c>
      <c r="AA3" s="4">
        <v>-3.1256926142924198E-2</v>
      </c>
      <c r="AB3" s="4">
        <v>2.9456116190551199E-5</v>
      </c>
      <c r="AC3" s="6">
        <v>17554.453889016499</v>
      </c>
      <c r="AD3" s="6">
        <v>-125.692345063977</v>
      </c>
      <c r="AE3" s="6">
        <v>0.39362054142913999</v>
      </c>
      <c r="AF3" s="6">
        <v>-4.1079636190540202E-4</v>
      </c>
      <c r="AG3" s="6">
        <v>2.30640101199999</v>
      </c>
      <c r="AH3" s="6">
        <v>-3.7612753199999698E-3</v>
      </c>
      <c r="AI3" s="6">
        <v>995.176197</v>
      </c>
      <c r="AJ3" s="6">
        <v>3.9734999999999798E-2</v>
      </c>
      <c r="AL3" s="6">
        <v>-7.3107128370890097E-3</v>
      </c>
      <c r="AM3" s="6">
        <v>2.5528079661440501</v>
      </c>
      <c r="AN3" s="6">
        <v>1.58291033403489</v>
      </c>
    </row>
    <row r="4" spans="1:40" x14ac:dyDescent="0.45">
      <c r="A4">
        <v>1.4E-2</v>
      </c>
      <c r="B4" s="1">
        <f t="shared" si="0"/>
        <v>50.826023388300406</v>
      </c>
      <c r="C4">
        <v>0</v>
      </c>
      <c r="D4" s="2">
        <v>0</v>
      </c>
      <c r="E4" s="1"/>
      <c r="F4" s="2">
        <v>0</v>
      </c>
      <c r="G4">
        <v>315</v>
      </c>
      <c r="H4">
        <v>295</v>
      </c>
      <c r="I4" s="2"/>
      <c r="J4" s="2">
        <v>297.94433485000002</v>
      </c>
      <c r="K4" s="2"/>
      <c r="L4" s="2">
        <v>314.42456930113235</v>
      </c>
      <c r="M4" s="2">
        <f t="shared" ref="M4:M67" si="6">G4-O4/(R4*A4)</f>
        <v>314.42456930113235</v>
      </c>
      <c r="N4" s="2">
        <f t="shared" ref="N4:N67" si="7">G4-L4</f>
        <v>0.57543069886764897</v>
      </c>
      <c r="O4" s="8">
        <f>'Typ1 1,5 mm Noctua F12'!Q4*0.693</f>
        <v>33.662629894370397</v>
      </c>
      <c r="P4" s="1">
        <f>O4/(Abmessung!B$17*Q4)</f>
        <v>2.390595383994861</v>
      </c>
      <c r="Q4" s="2">
        <f t="shared" si="1"/>
        <v>18.214450216464904</v>
      </c>
      <c r="R4" s="1">
        <f t="shared" si="2"/>
        <v>4178.5632372674945</v>
      </c>
      <c r="S4" s="1">
        <f t="shared" si="3"/>
        <v>991.61800668437763</v>
      </c>
      <c r="T4" s="1">
        <f t="shared" si="4"/>
        <v>1006.9565185726324</v>
      </c>
      <c r="U4" s="7">
        <f t="shared" si="5"/>
        <v>1.1912875655974384</v>
      </c>
      <c r="Y4" s="4">
        <v>-144.24372570197801</v>
      </c>
      <c r="Z4" s="5">
        <v>10.528700058400901</v>
      </c>
      <c r="AA4" s="4">
        <v>-3.1256926142924198E-2</v>
      </c>
      <c r="AB4" s="4">
        <v>2.9456116190551199E-5</v>
      </c>
      <c r="AC4" s="6">
        <v>17554.453889016499</v>
      </c>
      <c r="AD4" s="6">
        <v>-125.692345063977</v>
      </c>
      <c r="AE4" s="6">
        <v>0.39362054142913999</v>
      </c>
      <c r="AF4" s="6">
        <v>-4.1079636190540202E-4</v>
      </c>
      <c r="AG4" s="6">
        <v>2.30640101199999</v>
      </c>
      <c r="AH4" s="6">
        <v>-3.7612753199999698E-3</v>
      </c>
      <c r="AI4" s="6">
        <v>995.176197</v>
      </c>
      <c r="AJ4" s="6">
        <v>3.9734999999999798E-2</v>
      </c>
      <c r="AL4" s="6">
        <v>-7.3107128370890097E-3</v>
      </c>
      <c r="AM4" s="6">
        <v>2.5528079661440501</v>
      </c>
      <c r="AN4" s="6">
        <v>1.58291033403489</v>
      </c>
    </row>
    <row r="5" spans="1:40" x14ac:dyDescent="0.45">
      <c r="A5">
        <v>0.02</v>
      </c>
      <c r="B5" s="1">
        <f t="shared" si="0"/>
        <v>72.610232141161845</v>
      </c>
      <c r="C5">
        <v>0</v>
      </c>
      <c r="D5" s="2">
        <v>0</v>
      </c>
      <c r="E5" s="1"/>
      <c r="F5" s="2">
        <v>0</v>
      </c>
      <c r="G5">
        <v>315</v>
      </c>
      <c r="H5">
        <v>295</v>
      </c>
      <c r="I5" s="2"/>
      <c r="J5" s="2">
        <v>298.35293888899997</v>
      </c>
      <c r="K5" s="2"/>
      <c r="L5" s="2">
        <v>314.53817474144284</v>
      </c>
      <c r="M5" s="2">
        <f t="shared" si="6"/>
        <v>314.53817474144284</v>
      </c>
      <c r="N5" s="2">
        <f t="shared" si="7"/>
        <v>0.46182525855715539</v>
      </c>
      <c r="O5" s="8">
        <f>'Typ1 1,5 mm Noctua F12'!Q5*0.693</f>
        <v>38.595320338459501</v>
      </c>
      <c r="P5" s="1">
        <f>O5/(Abmessung!B$17*Q5)</f>
        <v>2.7652476401423112</v>
      </c>
      <c r="Q5" s="2">
        <f t="shared" si="1"/>
        <v>18.054053327765875</v>
      </c>
      <c r="R5" s="1">
        <f t="shared" si="2"/>
        <v>4178.5631711699943</v>
      </c>
      <c r="S5" s="1">
        <f t="shared" si="3"/>
        <v>991.59578308501364</v>
      </c>
      <c r="T5" s="1">
        <f t="shared" si="4"/>
        <v>1006.9646365133772</v>
      </c>
      <c r="U5" s="7">
        <f t="shared" si="5"/>
        <v>1.190519129453667</v>
      </c>
      <c r="Y5" s="4">
        <v>-144.24372570197801</v>
      </c>
      <c r="Z5" s="5">
        <v>10.528700058400901</v>
      </c>
      <c r="AA5" s="4">
        <v>-3.1256926142924198E-2</v>
      </c>
      <c r="AB5" s="4">
        <v>2.9456116190551199E-5</v>
      </c>
      <c r="AC5" s="6">
        <v>17554.453889016499</v>
      </c>
      <c r="AD5" s="6">
        <v>-125.692345063977</v>
      </c>
      <c r="AE5" s="6">
        <v>0.39362054142913999</v>
      </c>
      <c r="AF5" s="6">
        <v>-4.1079636190540202E-4</v>
      </c>
      <c r="AG5" s="6">
        <v>2.30640101199999</v>
      </c>
      <c r="AH5" s="6">
        <v>-3.7612753199999698E-3</v>
      </c>
      <c r="AI5" s="6">
        <v>995.176197</v>
      </c>
      <c r="AJ5" s="6">
        <v>3.9734999999999798E-2</v>
      </c>
      <c r="AL5" s="6">
        <v>-7.3107128370890097E-3</v>
      </c>
      <c r="AM5" s="6">
        <v>2.5528079661440501</v>
      </c>
      <c r="AN5" s="6">
        <v>1.58291033403489</v>
      </c>
    </row>
    <row r="6" spans="1:40" x14ac:dyDescent="0.45">
      <c r="A6">
        <v>2.5999999999999999E-2</v>
      </c>
      <c r="B6" s="1">
        <f t="shared" si="0"/>
        <v>94.394718862390562</v>
      </c>
      <c r="C6">
        <v>0</v>
      </c>
      <c r="D6" s="2">
        <v>0</v>
      </c>
      <c r="E6" s="1"/>
      <c r="F6" s="2">
        <v>0</v>
      </c>
      <c r="G6">
        <v>315</v>
      </c>
      <c r="H6">
        <v>295</v>
      </c>
      <c r="I6" s="2"/>
      <c r="J6" s="2">
        <v>298.63721954200003</v>
      </c>
      <c r="K6" s="2"/>
      <c r="L6" s="2">
        <v>314.614143956676</v>
      </c>
      <c r="M6" s="2">
        <f t="shared" si="6"/>
        <v>314.614143956676</v>
      </c>
      <c r="N6" s="2">
        <f t="shared" si="7"/>
        <v>0.38585604332399726</v>
      </c>
      <c r="O6" s="8">
        <f>'Typ1 1,5 mm Noctua F12'!Q6*0.693</f>
        <v>41.920420142393098</v>
      </c>
      <c r="P6" s="1">
        <f>O6/(Abmessung!B$17*Q6)</f>
        <v>3.0226805090425155</v>
      </c>
      <c r="Q6" s="2">
        <f>((G6-J6)-(L6-H6))/LN((G6-J6)/(L6-H6))</f>
        <v>17.939382193301562</v>
      </c>
      <c r="R6" s="1">
        <f t="shared" si="2"/>
        <v>4178.5631701940274</v>
      </c>
      <c r="S6" s="1">
        <f t="shared" si="3"/>
        <v>991.58089698271033</v>
      </c>
      <c r="T6" s="1">
        <f t="shared" si="4"/>
        <v>1006.9702844592507</v>
      </c>
      <c r="U6" s="7">
        <f t="shared" si="5"/>
        <v>1.1899845005516259</v>
      </c>
      <c r="Y6" s="4">
        <v>-144.24372570197801</v>
      </c>
      <c r="Z6" s="5">
        <v>10.528700058400901</v>
      </c>
      <c r="AA6" s="4">
        <v>-3.1256926142924198E-2</v>
      </c>
      <c r="AB6" s="4">
        <v>2.9456116190551199E-5</v>
      </c>
      <c r="AC6" s="6">
        <v>17554.453889016499</v>
      </c>
      <c r="AD6" s="6">
        <v>-125.692345063977</v>
      </c>
      <c r="AE6" s="6">
        <v>0.39362054142913999</v>
      </c>
      <c r="AF6" s="6">
        <v>-4.1079636190540202E-4</v>
      </c>
      <c r="AG6" s="6">
        <v>2.30640101199999</v>
      </c>
      <c r="AH6" s="6">
        <v>-3.7612753199999698E-3</v>
      </c>
      <c r="AI6" s="6">
        <v>995.176197</v>
      </c>
      <c r="AJ6" s="6">
        <v>3.9734999999999798E-2</v>
      </c>
      <c r="AL6" s="6">
        <v>-7.3107128370890097E-3</v>
      </c>
      <c r="AM6" s="6">
        <v>2.5528079661440501</v>
      </c>
      <c r="AN6" s="6">
        <v>1.58291033403489</v>
      </c>
    </row>
    <row r="7" spans="1:40" x14ac:dyDescent="0.45">
      <c r="A7">
        <v>3.2000000000000001E-2</v>
      </c>
      <c r="B7" s="1">
        <f t="shared" si="0"/>
        <v>116.17936873415135</v>
      </c>
      <c r="C7">
        <v>0</v>
      </c>
      <c r="D7" s="2">
        <v>0</v>
      </c>
      <c r="E7" s="1"/>
      <c r="F7" s="2">
        <v>0</v>
      </c>
      <c r="G7">
        <v>315</v>
      </c>
      <c r="H7">
        <v>295</v>
      </c>
      <c r="I7" s="2"/>
      <c r="J7" s="2">
        <v>298.85548949399998</v>
      </c>
      <c r="K7" s="2"/>
      <c r="L7" s="2">
        <v>314.66866706698988</v>
      </c>
      <c r="M7" s="2">
        <f t="shared" si="6"/>
        <v>314.66866706698988</v>
      </c>
      <c r="N7" s="2">
        <f t="shared" si="7"/>
        <v>0.3313329330101169</v>
      </c>
      <c r="O7" s="8">
        <f>'Typ1 1,5 mm Noctua F12'!Q7*0.693</f>
        <v>44.303859125549096</v>
      </c>
      <c r="P7" s="1">
        <f>O7/(Abmessung!B$17*Q7)</f>
        <v>3.2107797934123621</v>
      </c>
      <c r="Q7" s="2">
        <f t="shared" si="1"/>
        <v>17.848640314434153</v>
      </c>
      <c r="R7" s="1">
        <f t="shared" si="2"/>
        <v>4178.5631904906049</v>
      </c>
      <c r="S7" s="1">
        <f t="shared" si="3"/>
        <v>991.57020093307278</v>
      </c>
      <c r="T7" s="1">
        <f t="shared" si="4"/>
        <v>1006.974620937522</v>
      </c>
      <c r="U7" s="7">
        <f t="shared" si="5"/>
        <v>1.1895740138598483</v>
      </c>
      <c r="Y7" s="4">
        <v>-144.24372570197801</v>
      </c>
      <c r="Z7" s="5">
        <v>10.528700058400901</v>
      </c>
      <c r="AA7" s="4">
        <v>-3.1256926142924198E-2</v>
      </c>
      <c r="AB7" s="4">
        <v>2.9456116190551199E-5</v>
      </c>
      <c r="AC7" s="6">
        <v>17554.453889016499</v>
      </c>
      <c r="AD7" s="6">
        <v>-125.692345063977</v>
      </c>
      <c r="AE7" s="6">
        <v>0.39362054142913999</v>
      </c>
      <c r="AF7" s="6">
        <v>-4.1079636190540202E-4</v>
      </c>
      <c r="AG7" s="6">
        <v>2.30640101199999</v>
      </c>
      <c r="AH7" s="6">
        <v>-3.7612753199999698E-3</v>
      </c>
      <c r="AI7" s="6">
        <v>995.176197</v>
      </c>
      <c r="AJ7" s="6">
        <v>3.9734999999999798E-2</v>
      </c>
      <c r="AL7" s="6">
        <v>-7.3107128370890097E-3</v>
      </c>
      <c r="AM7" s="6">
        <v>2.5528079661440501</v>
      </c>
      <c r="AN7" s="6">
        <v>1.58291033403489</v>
      </c>
    </row>
    <row r="8" spans="1:40" x14ac:dyDescent="0.45">
      <c r="A8">
        <v>3.7999999999999999E-2</v>
      </c>
      <c r="B8" s="1">
        <f t="shared" si="0"/>
        <v>137.9641235367892</v>
      </c>
      <c r="C8">
        <v>0</v>
      </c>
      <c r="D8" s="2">
        <v>0</v>
      </c>
      <c r="E8" s="1"/>
      <c r="F8" s="2">
        <v>0</v>
      </c>
      <c r="G8">
        <v>315</v>
      </c>
      <c r="H8">
        <v>295</v>
      </c>
      <c r="I8" s="2"/>
      <c r="J8" s="2">
        <v>299.03272533900002</v>
      </c>
      <c r="K8" s="2"/>
      <c r="L8" s="2">
        <v>314.70978137060217</v>
      </c>
      <c r="M8" s="2">
        <f t="shared" si="6"/>
        <v>314.70978137060217</v>
      </c>
      <c r="N8" s="2">
        <f t="shared" si="7"/>
        <v>0.2902186293978275</v>
      </c>
      <c r="O8" s="8">
        <f>'Typ1 1,5 mm Noctua F12'!Q8*0.693</f>
        <v>46.0824818110965</v>
      </c>
      <c r="P8" s="1">
        <f>O8/(Abmessung!B$17*Q8)</f>
        <v>3.3539113104210023</v>
      </c>
      <c r="Q8" s="2">
        <f t="shared" si="1"/>
        <v>17.772903696961613</v>
      </c>
      <c r="R8" s="1">
        <f t="shared" si="2"/>
        <v>4178.5632172612195</v>
      </c>
      <c r="S8" s="1">
        <f t="shared" si="3"/>
        <v>991.56212856686057</v>
      </c>
      <c r="T8" s="1">
        <f t="shared" si="4"/>
        <v>1006.9781421706725</v>
      </c>
      <c r="U8" s="7">
        <f t="shared" si="5"/>
        <v>1.1892406974550394</v>
      </c>
      <c r="Y8" s="4">
        <v>-144.24372570197801</v>
      </c>
      <c r="Z8" s="5">
        <v>10.528700058400901</v>
      </c>
      <c r="AA8" s="4">
        <v>-3.1256926142924198E-2</v>
      </c>
      <c r="AB8" s="4">
        <v>2.9456116190551199E-5</v>
      </c>
      <c r="AC8" s="6">
        <v>17554.453889016499</v>
      </c>
      <c r="AD8" s="6">
        <v>-125.692345063977</v>
      </c>
      <c r="AE8" s="6">
        <v>0.39362054142913999</v>
      </c>
      <c r="AF8" s="6">
        <v>-4.1079636190540202E-4</v>
      </c>
      <c r="AG8" s="6">
        <v>2.30640101199999</v>
      </c>
      <c r="AH8" s="6">
        <v>-3.7612753199999698E-3</v>
      </c>
      <c r="AI8" s="6">
        <v>995.176197</v>
      </c>
      <c r="AJ8" s="6">
        <v>3.9734999999999798E-2</v>
      </c>
      <c r="AL8" s="6">
        <v>-7.3107128370890097E-3</v>
      </c>
      <c r="AM8" s="6">
        <v>2.5528079661440501</v>
      </c>
      <c r="AN8" s="6">
        <v>1.58291033403489</v>
      </c>
    </row>
    <row r="9" spans="1:40" x14ac:dyDescent="0.45">
      <c r="A9">
        <v>4.3999999999999997E-2</v>
      </c>
      <c r="B9" s="1">
        <f t="shared" si="0"/>
        <v>159.74894997434856</v>
      </c>
      <c r="C9">
        <v>0</v>
      </c>
      <c r="D9" s="2">
        <v>0</v>
      </c>
      <c r="E9" s="1"/>
      <c r="F9" s="2">
        <v>0</v>
      </c>
      <c r="G9">
        <v>315</v>
      </c>
      <c r="H9">
        <v>295</v>
      </c>
      <c r="I9" s="2"/>
      <c r="J9" s="2">
        <v>299.181955303</v>
      </c>
      <c r="K9" s="2"/>
      <c r="L9" s="2">
        <v>314.74192621589555</v>
      </c>
      <c r="M9" s="2">
        <f t="shared" si="6"/>
        <v>314.74192621589555</v>
      </c>
      <c r="N9" s="2">
        <f t="shared" si="7"/>
        <v>0.25807378410445381</v>
      </c>
      <c r="O9" s="8">
        <f>'Typ1 1,5 mm Noctua F12'!Q9*0.693</f>
        <v>47.448615665266203</v>
      </c>
      <c r="P9" s="1">
        <f>O9/(Abmessung!B$17*Q9)</f>
        <v>3.4660776731566769</v>
      </c>
      <c r="Q9" s="2">
        <f t="shared" ref="Q9:Q72" si="8">((G9-J9)-(L9-H9))/LN((G9-J9)/(L9-H9))</f>
        <v>17.707585881850605</v>
      </c>
      <c r="R9" s="1">
        <f t="shared" si="2"/>
        <v>4178.5632449964532</v>
      </c>
      <c r="S9" s="1">
        <f t="shared" si="3"/>
        <v>991.55581320212002</v>
      </c>
      <c r="T9" s="1">
        <f t="shared" si="4"/>
        <v>1006.9811069969824</v>
      </c>
      <c r="U9" s="7">
        <f t="shared" si="5"/>
        <v>1.1889600499647406</v>
      </c>
      <c r="Y9" s="4">
        <v>-144.24372570197801</v>
      </c>
      <c r="Z9" s="5">
        <v>10.528700058400901</v>
      </c>
      <c r="AA9" s="4">
        <v>-3.1256926142924198E-2</v>
      </c>
      <c r="AB9" s="4">
        <v>2.9456116190551199E-5</v>
      </c>
      <c r="AC9" s="6">
        <v>17554.453889016499</v>
      </c>
      <c r="AD9" s="6">
        <v>-125.692345063977</v>
      </c>
      <c r="AE9" s="6">
        <v>0.39362054142913999</v>
      </c>
      <c r="AF9" s="6">
        <v>-4.1079636190540202E-4</v>
      </c>
      <c r="AG9" s="6">
        <v>2.30640101199999</v>
      </c>
      <c r="AH9" s="6">
        <v>-3.7612753199999698E-3</v>
      </c>
      <c r="AI9" s="6">
        <v>995.176197</v>
      </c>
      <c r="AJ9" s="6">
        <v>3.9734999999999798E-2</v>
      </c>
      <c r="AL9" s="6">
        <v>-7.3107128370890097E-3</v>
      </c>
      <c r="AM9" s="6">
        <v>2.5528079661440501</v>
      </c>
      <c r="AN9" s="6">
        <v>1.58291033403489</v>
      </c>
    </row>
    <row r="10" spans="1:40" x14ac:dyDescent="0.45">
      <c r="A10">
        <v>0.05</v>
      </c>
      <c r="B10" s="1">
        <f t="shared" si="0"/>
        <v>181.53382743624957</v>
      </c>
      <c r="C10">
        <v>0</v>
      </c>
      <c r="D10" s="2">
        <v>0</v>
      </c>
      <c r="E10" s="1"/>
      <c r="F10" s="2">
        <v>0</v>
      </c>
      <c r="G10">
        <v>315</v>
      </c>
      <c r="H10">
        <v>295</v>
      </c>
      <c r="I10" s="2"/>
      <c r="J10" s="2">
        <v>299.31084306600002</v>
      </c>
      <c r="K10" s="2"/>
      <c r="L10" s="2">
        <v>314.76776145604947</v>
      </c>
      <c r="M10" s="2">
        <f t="shared" si="6"/>
        <v>314.76776145604947</v>
      </c>
      <c r="N10" s="2">
        <f t="shared" si="7"/>
        <v>0.23223854395052967</v>
      </c>
      <c r="O10" s="8">
        <f>'Typ1 1,5 mm Noctua F12'!Q10*0.693</f>
        <v>48.521172499915501</v>
      </c>
      <c r="P10" s="1">
        <f>O10/(Abmessung!B$17*Q10)</f>
        <v>3.5559936654294844</v>
      </c>
      <c r="Q10" s="2">
        <f t="shared" si="8"/>
        <v>17.649987805981652</v>
      </c>
      <c r="R10" s="1">
        <f t="shared" si="2"/>
        <v>4178.5632715856582</v>
      </c>
      <c r="S10" s="1">
        <f t="shared" si="3"/>
        <v>991.55073488004211</v>
      </c>
      <c r="T10" s="1">
        <f t="shared" si="4"/>
        <v>1006.9836676746137</v>
      </c>
      <c r="U10" s="7">
        <f t="shared" si="5"/>
        <v>1.1887176587837294</v>
      </c>
      <c r="Y10" s="4">
        <v>-144.24372570197801</v>
      </c>
      <c r="Z10" s="5">
        <v>10.528700058400901</v>
      </c>
      <c r="AA10" s="4">
        <v>-3.1256926142924198E-2</v>
      </c>
      <c r="AB10" s="4">
        <v>2.9456116190551199E-5</v>
      </c>
      <c r="AC10" s="6">
        <v>17554.453889016499</v>
      </c>
      <c r="AD10" s="6">
        <v>-125.692345063977</v>
      </c>
      <c r="AE10" s="6">
        <v>0.39362054142913999</v>
      </c>
      <c r="AF10" s="6">
        <v>-4.1079636190540202E-4</v>
      </c>
      <c r="AG10" s="6">
        <v>2.30640101199999</v>
      </c>
      <c r="AH10" s="6">
        <v>-3.7612753199999698E-3</v>
      </c>
      <c r="AI10" s="6">
        <v>995.176197</v>
      </c>
      <c r="AJ10" s="6">
        <v>3.9734999999999798E-2</v>
      </c>
      <c r="AL10" s="6">
        <v>-7.3107128370890097E-3</v>
      </c>
      <c r="AM10" s="6">
        <v>2.5528079661440501</v>
      </c>
      <c r="AN10" s="6">
        <v>1.58291033403489</v>
      </c>
    </row>
    <row r="11" spans="1:40" x14ac:dyDescent="0.45">
      <c r="A11">
        <v>5.6000000000000001E-2</v>
      </c>
      <c r="B11" s="1">
        <f t="shared" si="0"/>
        <v>203.31874242243433</v>
      </c>
      <c r="C11">
        <v>0</v>
      </c>
      <c r="D11" s="2">
        <v>0</v>
      </c>
      <c r="E11" s="1"/>
      <c r="F11" s="2">
        <v>0</v>
      </c>
      <c r="G11">
        <v>315</v>
      </c>
      <c r="H11">
        <v>295</v>
      </c>
      <c r="I11" s="2"/>
      <c r="J11" s="2">
        <v>299.424280963</v>
      </c>
      <c r="K11" s="2"/>
      <c r="L11" s="2">
        <v>314.78898262599415</v>
      </c>
      <c r="M11" s="2">
        <f t="shared" si="6"/>
        <v>314.78898262599415</v>
      </c>
      <c r="N11" s="2">
        <f t="shared" si="7"/>
        <v>0.21101737400584852</v>
      </c>
      <c r="O11" s="8">
        <f>'Typ1 1,5 mm Noctua F12'!Q11*0.693</f>
        <v>49.37796941823899</v>
      </c>
      <c r="P11" s="1">
        <f>O11/(Abmessung!B$17*Q11)</f>
        <v>3.6293999601856108</v>
      </c>
      <c r="Q11" s="2">
        <f t="shared" si="8"/>
        <v>17.598372159695845</v>
      </c>
      <c r="R11" s="1">
        <f t="shared" si="2"/>
        <v>4178.5632962751615</v>
      </c>
      <c r="S11" s="1">
        <f t="shared" si="3"/>
        <v>991.54656180755183</v>
      </c>
      <c r="T11" s="1">
        <f t="shared" si="4"/>
        <v>1006.9859214020323</v>
      </c>
      <c r="U11" s="7">
        <f t="shared" si="5"/>
        <v>1.1885043232025601</v>
      </c>
      <c r="Y11" s="4">
        <v>-144.24372570197801</v>
      </c>
      <c r="Z11" s="5">
        <v>10.528700058400901</v>
      </c>
      <c r="AA11" s="4">
        <v>-3.1256926142924198E-2</v>
      </c>
      <c r="AB11" s="4">
        <v>2.9456116190551199E-5</v>
      </c>
      <c r="AC11" s="6">
        <v>17554.453889016499</v>
      </c>
      <c r="AD11" s="6">
        <v>-125.692345063977</v>
      </c>
      <c r="AE11" s="6">
        <v>0.39362054142913999</v>
      </c>
      <c r="AF11" s="6">
        <v>-4.1079636190540202E-4</v>
      </c>
      <c r="AG11" s="6">
        <v>2.30640101199999</v>
      </c>
      <c r="AH11" s="6">
        <v>-3.7612753199999698E-3</v>
      </c>
      <c r="AI11" s="6">
        <v>995.176197</v>
      </c>
      <c r="AJ11" s="6">
        <v>3.9734999999999798E-2</v>
      </c>
      <c r="AL11" s="6">
        <v>-7.3107128370890097E-3</v>
      </c>
      <c r="AM11" s="6">
        <v>2.5528079661440501</v>
      </c>
      <c r="AN11" s="6">
        <v>1.58291033403489</v>
      </c>
    </row>
    <row r="12" spans="1:40" x14ac:dyDescent="0.45">
      <c r="A12">
        <v>6.2E-2</v>
      </c>
      <c r="B12" s="1">
        <f t="shared" si="0"/>
        <v>225.10368570537094</v>
      </c>
      <c r="C12">
        <v>0</v>
      </c>
      <c r="D12" s="2">
        <v>0</v>
      </c>
      <c r="E12" s="1"/>
      <c r="F12" s="2">
        <v>0</v>
      </c>
      <c r="G12">
        <v>315</v>
      </c>
      <c r="H12">
        <v>295</v>
      </c>
      <c r="I12" s="2"/>
      <c r="J12" s="2">
        <v>299.52558378800001</v>
      </c>
      <c r="K12" s="2"/>
      <c r="L12" s="2">
        <v>314.80672413613502</v>
      </c>
      <c r="M12" s="2">
        <f t="shared" si="6"/>
        <v>314.80672413613502</v>
      </c>
      <c r="N12" s="2">
        <f t="shared" si="7"/>
        <v>0.19327586386498297</v>
      </c>
      <c r="O12" s="8">
        <f>'Typ1 1,5 mm Noctua F12'!Q12*0.693</f>
        <v>50.072156980599594</v>
      </c>
      <c r="P12" s="1">
        <f>O12/(Abmessung!B$17*Q12)</f>
        <v>3.6902432252345148</v>
      </c>
      <c r="Q12" s="2">
        <f t="shared" si="8"/>
        <v>17.551547345093393</v>
      </c>
      <c r="R12" s="1">
        <f t="shared" si="2"/>
        <v>4178.5633188792817</v>
      </c>
      <c r="S12" s="1">
        <f t="shared" si="3"/>
        <v>991.5430718097499</v>
      </c>
      <c r="T12" s="1">
        <f t="shared" si="4"/>
        <v>1006.987934035908</v>
      </c>
      <c r="U12" s="7">
        <f t="shared" si="5"/>
        <v>1.1883138092948007</v>
      </c>
      <c r="Y12" s="4">
        <v>-144.24372570197801</v>
      </c>
      <c r="Z12" s="5">
        <v>10.528700058400901</v>
      </c>
      <c r="AA12" s="4">
        <v>-3.1256926142924198E-2</v>
      </c>
      <c r="AB12" s="4">
        <v>2.9456116190551199E-5</v>
      </c>
      <c r="AC12" s="6">
        <v>17554.453889016499</v>
      </c>
      <c r="AD12" s="6">
        <v>-125.692345063977</v>
      </c>
      <c r="AE12" s="6">
        <v>0.39362054142913999</v>
      </c>
      <c r="AF12" s="6">
        <v>-4.1079636190540202E-4</v>
      </c>
      <c r="AG12" s="6">
        <v>2.30640101199999</v>
      </c>
      <c r="AH12" s="6">
        <v>-3.7612753199999698E-3</v>
      </c>
      <c r="AI12" s="6">
        <v>995.176197</v>
      </c>
      <c r="AJ12" s="6">
        <v>3.9734999999999798E-2</v>
      </c>
      <c r="AL12" s="6">
        <v>-7.3107128370890097E-3</v>
      </c>
      <c r="AM12" s="6">
        <v>2.5528079661440501</v>
      </c>
      <c r="AN12" s="6">
        <v>1.58291033403489</v>
      </c>
    </row>
    <row r="13" spans="1:40" x14ac:dyDescent="0.45">
      <c r="A13">
        <v>6.8000000000000005E-2</v>
      </c>
      <c r="B13" s="1">
        <f t="shared" si="0"/>
        <v>246.88865076369925</v>
      </c>
      <c r="C13">
        <v>0</v>
      </c>
      <c r="D13" s="2">
        <v>0</v>
      </c>
      <c r="E13" s="1"/>
      <c r="F13" s="2">
        <v>0</v>
      </c>
      <c r="G13">
        <v>315</v>
      </c>
      <c r="H13">
        <v>295</v>
      </c>
      <c r="I13" s="2"/>
      <c r="J13" s="2">
        <v>299.61710178300001</v>
      </c>
      <c r="K13" s="2"/>
      <c r="L13" s="2">
        <v>314.82177495521972</v>
      </c>
      <c r="M13" s="2">
        <f t="shared" si="6"/>
        <v>314.82177495521972</v>
      </c>
      <c r="N13" s="2">
        <f t="shared" si="7"/>
        <v>0.17822504478027668</v>
      </c>
      <c r="O13" s="8">
        <f>'Typ1 1,5 mm Noctua F12'!Q13*0.693</f>
        <v>50.641275403788299</v>
      </c>
      <c r="P13" s="1">
        <f>O13/(Abmessung!B$17*Q13)</f>
        <v>3.7413291190888898</v>
      </c>
      <c r="Q13" s="2">
        <f t="shared" si="8"/>
        <v>17.508656489809088</v>
      </c>
      <c r="R13" s="1">
        <f t="shared" si="2"/>
        <v>4178.5633394513234</v>
      </c>
      <c r="S13" s="1">
        <f t="shared" si="3"/>
        <v>991.54011025926684</v>
      </c>
      <c r="T13" s="1">
        <f t="shared" si="4"/>
        <v>1006.9897522696738</v>
      </c>
      <c r="U13" s="7">
        <f t="shared" si="5"/>
        <v>1.1881416971068361</v>
      </c>
      <c r="Y13" s="4">
        <v>-144.24372570197801</v>
      </c>
      <c r="Z13" s="5">
        <v>10.528700058400901</v>
      </c>
      <c r="AA13" s="4">
        <v>-3.1256926142924198E-2</v>
      </c>
      <c r="AB13" s="4">
        <v>2.9456116190551199E-5</v>
      </c>
      <c r="AC13" s="6">
        <v>17554.453889016499</v>
      </c>
      <c r="AD13" s="6">
        <v>-125.692345063977</v>
      </c>
      <c r="AE13" s="6">
        <v>0.39362054142913999</v>
      </c>
      <c r="AF13" s="6">
        <v>-4.1079636190540202E-4</v>
      </c>
      <c r="AG13" s="6">
        <v>2.30640101199999</v>
      </c>
      <c r="AH13" s="6">
        <v>-3.7612753199999698E-3</v>
      </c>
      <c r="AI13" s="6">
        <v>995.176197</v>
      </c>
      <c r="AJ13" s="6">
        <v>3.9734999999999798E-2</v>
      </c>
      <c r="AL13" s="6">
        <v>-7.3107128370890097E-3</v>
      </c>
      <c r="AM13" s="6">
        <v>2.5528079661440501</v>
      </c>
      <c r="AN13" s="6">
        <v>1.58291033403489</v>
      </c>
    </row>
    <row r="14" spans="1:40" x14ac:dyDescent="0.45">
      <c r="A14">
        <v>7.3999999999999996E-2</v>
      </c>
      <c r="B14" s="1">
        <f t="shared" si="0"/>
        <v>268.6736328626796</v>
      </c>
      <c r="C14">
        <v>0</v>
      </c>
      <c r="D14" s="2">
        <v>0</v>
      </c>
      <c r="E14" s="1"/>
      <c r="F14" s="2">
        <v>0</v>
      </c>
      <c r="G14">
        <v>315</v>
      </c>
      <c r="H14">
        <v>295</v>
      </c>
      <c r="I14" s="2"/>
      <c r="J14" s="2">
        <v>299.70056205600002</v>
      </c>
      <c r="K14" s="2"/>
      <c r="L14" s="2">
        <v>314.83470147687848</v>
      </c>
      <c r="M14" s="2">
        <f t="shared" si="6"/>
        <v>314.83470147687848</v>
      </c>
      <c r="N14" s="2">
        <f t="shared" si="7"/>
        <v>0.16529852312152116</v>
      </c>
      <c r="O14" s="8">
        <f>'Typ1 1,5 mm Noctua F12'!Q14*0.693</f>
        <v>51.112566038387698</v>
      </c>
      <c r="P14" s="1">
        <f>O14/(Abmessung!B$17*Q14)</f>
        <v>3.7847067719331826</v>
      </c>
      <c r="Q14" s="2">
        <f t="shared" si="8"/>
        <v>17.469060496758654</v>
      </c>
      <c r="R14" s="1">
        <f t="shared" si="2"/>
        <v>4178.5633581393731</v>
      </c>
      <c r="S14" s="1">
        <f t="shared" si="3"/>
        <v>991.53756608546075</v>
      </c>
      <c r="T14" s="1">
        <f t="shared" si="4"/>
        <v>1006.9914104166476</v>
      </c>
      <c r="U14" s="7">
        <f t="shared" si="5"/>
        <v>1.1879847385743183</v>
      </c>
      <c r="Y14" s="4">
        <v>-144.24372570197801</v>
      </c>
      <c r="Z14" s="5">
        <v>10.528700058400901</v>
      </c>
      <c r="AA14" s="4">
        <v>-3.1256926142924198E-2</v>
      </c>
      <c r="AB14" s="4">
        <v>2.9456116190551199E-5</v>
      </c>
      <c r="AC14" s="6">
        <v>17554.453889016499</v>
      </c>
      <c r="AD14" s="6">
        <v>-125.692345063977</v>
      </c>
      <c r="AE14" s="6">
        <v>0.39362054142913999</v>
      </c>
      <c r="AF14" s="6">
        <v>-4.1079636190540202E-4</v>
      </c>
      <c r="AG14" s="6">
        <v>2.30640101199999</v>
      </c>
      <c r="AH14" s="6">
        <v>-3.7612753199999698E-3</v>
      </c>
      <c r="AI14" s="6">
        <v>995.176197</v>
      </c>
      <c r="AJ14" s="6">
        <v>3.9734999999999798E-2</v>
      </c>
      <c r="AL14" s="6">
        <v>-7.3107128370890097E-3</v>
      </c>
      <c r="AM14" s="6">
        <v>2.5528079661440501</v>
      </c>
      <c r="AN14" s="6">
        <v>1.58291033403489</v>
      </c>
    </row>
    <row r="15" spans="1:40" x14ac:dyDescent="0.45">
      <c r="A15">
        <v>8.0000000000000002E-3</v>
      </c>
      <c r="B15" s="1">
        <f t="shared" si="0"/>
        <v>29.009066335926498</v>
      </c>
      <c r="C15">
        <v>600</v>
      </c>
      <c r="D15" s="2">
        <f t="shared" ref="D15:D78" si="9">E15/(0.02809*3600)</f>
        <v>0.54190894347533725</v>
      </c>
      <c r="E15" s="1">
        <v>54.8</v>
      </c>
      <c r="F15" s="2">
        <v>2.82</v>
      </c>
      <c r="G15">
        <v>315</v>
      </c>
      <c r="H15">
        <v>295</v>
      </c>
      <c r="I15" s="2">
        <f>O15*3600/(T15*U15*E15)</f>
        <v>12.9655567913154</v>
      </c>
      <c r="J15" s="2">
        <v>307.96520360451427</v>
      </c>
      <c r="K15" s="2">
        <f t="shared" ref="K15:K101" si="10">H15+I15</f>
        <v>307.96555679131541</v>
      </c>
      <c r="L15" s="2">
        <v>308.02858466258567</v>
      </c>
      <c r="M15" s="2">
        <f t="shared" si="6"/>
        <v>308.02858465747869</v>
      </c>
      <c r="N15" s="2">
        <f t="shared" si="7"/>
        <v>6.971415337414328</v>
      </c>
      <c r="O15" s="8">
        <v>233.05431655110101</v>
      </c>
      <c r="P15" s="1">
        <f>O15/(Abmessung!B$17*Q15)</f>
        <v>30.996012396372958</v>
      </c>
      <c r="Q15" s="2">
        <f t="shared" si="8"/>
        <v>9.7258020635677624</v>
      </c>
      <c r="R15" s="1">
        <f t="shared" si="2"/>
        <v>4178.7482365599171</v>
      </c>
      <c r="S15" s="1">
        <f t="shared" si="3"/>
        <v>992.79306912171876</v>
      </c>
      <c r="T15" s="1">
        <f t="shared" si="4"/>
        <v>1007.1556081826127</v>
      </c>
      <c r="U15" s="7">
        <f t="shared" si="5"/>
        <v>1.1724419424317818</v>
      </c>
      <c r="Y15" s="4">
        <v>-144.24372570197801</v>
      </c>
      <c r="Z15" s="5">
        <v>10.528700058400901</v>
      </c>
      <c r="AA15" s="4">
        <v>-3.1256926142924198E-2</v>
      </c>
      <c r="AB15" s="4">
        <v>2.9456116190551199E-5</v>
      </c>
      <c r="AC15" s="6">
        <v>17554.453889016499</v>
      </c>
      <c r="AD15" s="6">
        <v>-125.692345063977</v>
      </c>
      <c r="AE15" s="6">
        <v>0.39362054142913999</v>
      </c>
      <c r="AF15" s="6">
        <v>-4.1079636190540202E-4</v>
      </c>
      <c r="AG15" s="6">
        <v>2.30640101199999</v>
      </c>
      <c r="AH15" s="6">
        <v>-3.7612753199999698E-3</v>
      </c>
      <c r="AI15" s="6">
        <v>995.176197</v>
      </c>
      <c r="AJ15" s="6">
        <v>3.9734999999999798E-2</v>
      </c>
      <c r="AL15" s="6">
        <v>-7.3107128370890097E-3</v>
      </c>
      <c r="AM15" s="6">
        <v>2.5528079661440501</v>
      </c>
      <c r="AN15" s="6">
        <v>1.58291033403489</v>
      </c>
    </row>
    <row r="16" spans="1:40" x14ac:dyDescent="0.45">
      <c r="A16">
        <v>1.4E-2</v>
      </c>
      <c r="B16" s="1">
        <f t="shared" si="0"/>
        <v>50.78920053980714</v>
      </c>
      <c r="C16">
        <v>600</v>
      </c>
      <c r="D16" s="2">
        <f t="shared" si="9"/>
        <v>0.54190894347533725</v>
      </c>
      <c r="E16" s="1">
        <v>54.8</v>
      </c>
      <c r="F16" s="2">
        <v>2.82</v>
      </c>
      <c r="G16">
        <v>315</v>
      </c>
      <c r="H16">
        <v>295</v>
      </c>
      <c r="I16" s="2">
        <f>O16*3600/(T16*U16*E16)</f>
        <v>14.310107692330146</v>
      </c>
      <c r="J16" s="2">
        <v>309.30965200795998</v>
      </c>
      <c r="K16" s="2">
        <f t="shared" si="10"/>
        <v>309.31010769233012</v>
      </c>
      <c r="L16" s="2">
        <v>310.61245461595826</v>
      </c>
      <c r="M16" s="2">
        <f t="shared" si="6"/>
        <v>310.61245461564192</v>
      </c>
      <c r="N16" s="2">
        <f t="shared" si="7"/>
        <v>4.3875453840417435</v>
      </c>
      <c r="O16" s="8">
        <v>256.67455258641002</v>
      </c>
      <c r="P16" s="1">
        <f>O16/(Abmessung!B$17*Q16)</f>
        <v>33.773202992966617</v>
      </c>
      <c r="Q16" s="2">
        <f t="shared" si="8"/>
        <v>9.8307050173670305</v>
      </c>
      <c r="R16" s="1">
        <f t="shared" si="2"/>
        <v>4178.6226710444171</v>
      </c>
      <c r="S16" s="1">
        <f t="shared" si="3"/>
        <v>992.33694297861416</v>
      </c>
      <c r="T16" s="1">
        <f t="shared" si="4"/>
        <v>1007.1823190112681</v>
      </c>
      <c r="U16" s="7">
        <f t="shared" si="5"/>
        <v>1.1699135221323349</v>
      </c>
      <c r="Y16" s="4">
        <v>-144.24372570197801</v>
      </c>
      <c r="Z16" s="5">
        <v>10.528700058400901</v>
      </c>
      <c r="AA16" s="4">
        <v>-3.1256926142924198E-2</v>
      </c>
      <c r="AB16" s="4">
        <v>2.9456116190551199E-5</v>
      </c>
      <c r="AC16" s="6">
        <v>17554.453889016499</v>
      </c>
      <c r="AD16" s="6">
        <v>-125.692345063977</v>
      </c>
      <c r="AE16" s="6">
        <v>0.39362054142913999</v>
      </c>
      <c r="AF16" s="6">
        <v>-4.1079636190540202E-4</v>
      </c>
      <c r="AG16" s="6">
        <v>2.30640101199999</v>
      </c>
      <c r="AH16" s="6">
        <v>-3.7612753199999698E-3</v>
      </c>
      <c r="AI16" s="6">
        <v>995.176197</v>
      </c>
      <c r="AJ16" s="6">
        <v>3.9734999999999798E-2</v>
      </c>
      <c r="AL16" s="6">
        <v>-7.3107128370890097E-3</v>
      </c>
      <c r="AM16" s="6">
        <v>2.5528079661440501</v>
      </c>
      <c r="AN16" s="6">
        <v>1.58291033403489</v>
      </c>
    </row>
    <row r="17" spans="1:40" x14ac:dyDescent="0.45">
      <c r="A17">
        <v>0.02</v>
      </c>
      <c r="B17" s="1">
        <f t="shared" si="0"/>
        <v>72.571929905416951</v>
      </c>
      <c r="C17">
        <v>600</v>
      </c>
      <c r="D17" s="2">
        <f t="shared" si="9"/>
        <v>0.54190894347533725</v>
      </c>
      <c r="E17" s="1">
        <v>54.8</v>
      </c>
      <c r="F17" s="2">
        <v>2.82</v>
      </c>
      <c r="G17">
        <v>315</v>
      </c>
      <c r="H17">
        <v>295</v>
      </c>
      <c r="I17" s="2">
        <f>O17*3600/(T17*U17*E17)</f>
        <v>14.935687290955622</v>
      </c>
      <c r="J17" s="2">
        <v>309.93517608315079</v>
      </c>
      <c r="K17" s="2">
        <f t="shared" si="10"/>
        <v>309.93568729095563</v>
      </c>
      <c r="L17" s="2">
        <v>311.79761344234578</v>
      </c>
      <c r="M17" s="2">
        <f t="shared" si="6"/>
        <v>311.7976134422961</v>
      </c>
      <c r="N17" s="2">
        <f t="shared" si="7"/>
        <v>3.2023865576542221</v>
      </c>
      <c r="O17" s="8">
        <v>267.62924337313501</v>
      </c>
      <c r="P17" s="1">
        <f>O17/(Abmessung!B$17*Q17)</f>
        <v>35.3749364184686</v>
      </c>
      <c r="Q17" s="2">
        <f t="shared" si="8"/>
        <v>9.7861529630396067</v>
      </c>
      <c r="R17" s="1">
        <f t="shared" si="2"/>
        <v>4178.5905378803591</v>
      </c>
      <c r="S17" s="1">
        <f t="shared" si="3"/>
        <v>992.11913054865227</v>
      </c>
      <c r="T17" s="1">
        <f t="shared" si="4"/>
        <v>1007.194746610832</v>
      </c>
      <c r="U17" s="7">
        <f t="shared" si="5"/>
        <v>1.1687371379992944</v>
      </c>
      <c r="Y17" s="4">
        <v>-144.24372570197801</v>
      </c>
      <c r="Z17" s="5">
        <v>10.528700058400901</v>
      </c>
      <c r="AA17" s="4">
        <v>-3.1256926142924198E-2</v>
      </c>
      <c r="AB17" s="4">
        <v>2.9456116190551199E-5</v>
      </c>
      <c r="AC17" s="6">
        <v>17554.453889016499</v>
      </c>
      <c r="AD17" s="6">
        <v>-125.692345063977</v>
      </c>
      <c r="AE17" s="6">
        <v>0.39362054142913999</v>
      </c>
      <c r="AF17" s="6">
        <v>-4.1079636190540202E-4</v>
      </c>
      <c r="AG17" s="6">
        <v>2.30640101199999</v>
      </c>
      <c r="AH17" s="6">
        <v>-3.7612753199999698E-3</v>
      </c>
      <c r="AI17" s="6">
        <v>995.176197</v>
      </c>
      <c r="AJ17" s="6">
        <v>3.9734999999999798E-2</v>
      </c>
      <c r="AL17" s="6">
        <v>-7.3107128370890097E-3</v>
      </c>
      <c r="AM17" s="6">
        <v>2.5528079661440501</v>
      </c>
      <c r="AN17" s="6">
        <v>1.58291033403489</v>
      </c>
    </row>
    <row r="18" spans="1:40" x14ac:dyDescent="0.45">
      <c r="A18">
        <v>2.5999999999999999E-2</v>
      </c>
      <c r="B18" s="1">
        <f t="shared" si="0"/>
        <v>94.355643702641871</v>
      </c>
      <c r="C18">
        <v>600</v>
      </c>
      <c r="D18" s="2">
        <f t="shared" si="9"/>
        <v>0.54190894347533725</v>
      </c>
      <c r="E18" s="1">
        <v>54.8</v>
      </c>
      <c r="F18" s="2">
        <v>2.82</v>
      </c>
      <c r="G18">
        <v>315</v>
      </c>
      <c r="H18">
        <v>295</v>
      </c>
      <c r="I18" s="2">
        <f>O18*3600/(T18*U18*E18)</f>
        <v>15.293686496617518</v>
      </c>
      <c r="J18" s="2">
        <v>310.29314302685492</v>
      </c>
      <c r="K18" s="2">
        <f t="shared" si="10"/>
        <v>310.29368649661751</v>
      </c>
      <c r="L18" s="2">
        <v>312.47900783242847</v>
      </c>
      <c r="M18" s="2">
        <f t="shared" si="6"/>
        <v>312.47900783241624</v>
      </c>
      <c r="N18" s="2">
        <f t="shared" si="7"/>
        <v>2.520992167571535</v>
      </c>
      <c r="O18" s="8">
        <v>273.88823248681598</v>
      </c>
      <c r="P18" s="1">
        <f>O18/(Abmessung!B$17*Q18)</f>
        <v>36.392402467782958</v>
      </c>
      <c r="Q18" s="2">
        <f t="shared" si="8"/>
        <v>9.7350177563556883</v>
      </c>
      <c r="R18" s="1">
        <f t="shared" si="2"/>
        <v>4178.5781500666126</v>
      </c>
      <c r="S18" s="1">
        <f t="shared" si="3"/>
        <v>991.99153677523259</v>
      </c>
      <c r="T18" s="1">
        <f t="shared" si="4"/>
        <v>1007.201858519086</v>
      </c>
      <c r="U18" s="7">
        <f t="shared" si="5"/>
        <v>1.1680639318839294</v>
      </c>
      <c r="Y18" s="4">
        <v>-144.24372570197801</v>
      </c>
      <c r="Z18" s="5">
        <v>10.528700058400901</v>
      </c>
      <c r="AA18" s="4">
        <v>-3.1256926142924198E-2</v>
      </c>
      <c r="AB18" s="4">
        <v>2.9456116190551199E-5</v>
      </c>
      <c r="AC18" s="6">
        <v>17554.453889016499</v>
      </c>
      <c r="AD18" s="6">
        <v>-125.692345063977</v>
      </c>
      <c r="AE18" s="6">
        <v>0.39362054142913999</v>
      </c>
      <c r="AF18" s="6">
        <v>-4.1079636190540202E-4</v>
      </c>
      <c r="AG18" s="6">
        <v>2.30640101199999</v>
      </c>
      <c r="AH18" s="6">
        <v>-3.7612753199999698E-3</v>
      </c>
      <c r="AI18" s="6">
        <v>995.176197</v>
      </c>
      <c r="AJ18" s="6">
        <v>3.9734999999999798E-2</v>
      </c>
      <c r="AL18" s="6">
        <v>-7.3107128370890097E-3</v>
      </c>
      <c r="AM18" s="6">
        <v>2.5528079661440501</v>
      </c>
      <c r="AN18" s="6">
        <v>1.58291033403489</v>
      </c>
    </row>
    <row r="19" spans="1:40" x14ac:dyDescent="0.45">
      <c r="A19">
        <v>3.2000000000000001E-2</v>
      </c>
      <c r="B19" s="1">
        <f t="shared" si="0"/>
        <v>116.13983685790282</v>
      </c>
      <c r="C19">
        <v>600</v>
      </c>
      <c r="D19" s="2">
        <f t="shared" si="9"/>
        <v>0.54190894347533725</v>
      </c>
      <c r="E19" s="1">
        <v>54.8</v>
      </c>
      <c r="F19" s="2">
        <v>2.82</v>
      </c>
      <c r="G19">
        <v>315</v>
      </c>
      <c r="H19">
        <v>295</v>
      </c>
      <c r="I19" s="2">
        <f>O19*3600/(T19*U19*E19)</f>
        <v>15.522504093412005</v>
      </c>
      <c r="J19" s="2">
        <v>310.52194163934649</v>
      </c>
      <c r="K19" s="2">
        <f t="shared" si="10"/>
        <v>310.52250409341201</v>
      </c>
      <c r="L19" s="2">
        <v>312.92180150501838</v>
      </c>
      <c r="M19" s="2">
        <f t="shared" si="6"/>
        <v>312.92180150501451</v>
      </c>
      <c r="N19" s="2">
        <f t="shared" si="7"/>
        <v>2.0781984949816206</v>
      </c>
      <c r="O19" s="8">
        <v>277.88488170299001</v>
      </c>
      <c r="P19" s="1">
        <f>O19/(Abmessung!B$17*Q19)</f>
        <v>37.080154577279437</v>
      </c>
      <c r="Q19" s="2">
        <f t="shared" si="8"/>
        <v>9.6938765590681832</v>
      </c>
      <c r="R19" s="1">
        <f t="shared" si="2"/>
        <v>4178.5722461891119</v>
      </c>
      <c r="S19" s="1">
        <f t="shared" si="3"/>
        <v>991.90771329347808</v>
      </c>
      <c r="T19" s="1">
        <f t="shared" si="4"/>
        <v>1007.2064041755197</v>
      </c>
      <c r="U19" s="7">
        <f t="shared" si="5"/>
        <v>1.1676336445967221</v>
      </c>
      <c r="Y19" s="4">
        <v>-144.24372570197801</v>
      </c>
      <c r="Z19" s="5">
        <v>10.528700058400901</v>
      </c>
      <c r="AA19" s="4">
        <v>-3.1256926142924198E-2</v>
      </c>
      <c r="AB19" s="4">
        <v>2.9456116190551199E-5</v>
      </c>
      <c r="AC19" s="6">
        <v>17554.453889016499</v>
      </c>
      <c r="AD19" s="6">
        <v>-125.692345063977</v>
      </c>
      <c r="AE19" s="6">
        <v>0.39362054142913999</v>
      </c>
      <c r="AF19" s="6">
        <v>-4.1079636190540202E-4</v>
      </c>
      <c r="AG19" s="6">
        <v>2.30640101199999</v>
      </c>
      <c r="AH19" s="6">
        <v>-3.7612753199999698E-3</v>
      </c>
      <c r="AI19" s="6">
        <v>995.176197</v>
      </c>
      <c r="AJ19" s="6">
        <v>3.9734999999999798E-2</v>
      </c>
      <c r="AL19" s="6">
        <v>-7.3107128370890097E-3</v>
      </c>
      <c r="AM19" s="6">
        <v>2.5528079661440501</v>
      </c>
      <c r="AN19" s="6">
        <v>1.58291033403489</v>
      </c>
    </row>
    <row r="20" spans="1:40" x14ac:dyDescent="0.45">
      <c r="A20">
        <v>3.7999999999999999E-2</v>
      </c>
      <c r="B20" s="1">
        <f t="shared" si="0"/>
        <v>137.92429978697618</v>
      </c>
      <c r="C20">
        <v>600</v>
      </c>
      <c r="D20" s="2">
        <f t="shared" si="9"/>
        <v>0.54190894347533725</v>
      </c>
      <c r="E20" s="1">
        <v>54.8</v>
      </c>
      <c r="F20" s="2">
        <v>2.82</v>
      </c>
      <c r="G20">
        <v>315</v>
      </c>
      <c r="H20">
        <v>295</v>
      </c>
      <c r="I20" s="2">
        <f t="shared" ref="I20:I83" si="11">O20*3600/(T20*U20*E20)</f>
        <v>15.678963864191129</v>
      </c>
      <c r="J20" s="2">
        <v>310.67839074159895</v>
      </c>
      <c r="K20" s="2">
        <f t="shared" si="10"/>
        <v>310.67896386419113</v>
      </c>
      <c r="L20" s="2">
        <v>313.23273690489225</v>
      </c>
      <c r="M20" s="2">
        <f t="shared" si="6"/>
        <v>313.23273690489077</v>
      </c>
      <c r="N20" s="2">
        <f t="shared" si="7"/>
        <v>1.7672630951077508</v>
      </c>
      <c r="O20" s="8">
        <v>280.61597259875299</v>
      </c>
      <c r="P20" s="1">
        <f>O20/(Abmessung!B$17*Q20)</f>
        <v>37.563256394271725</v>
      </c>
      <c r="Q20" s="2">
        <f t="shared" si="8"/>
        <v>9.6632508615352659</v>
      </c>
      <c r="R20" s="1">
        <f t="shared" si="2"/>
        <v>4178.5690417563374</v>
      </c>
      <c r="S20" s="1">
        <f t="shared" si="3"/>
        <v>991.84842853135615</v>
      </c>
      <c r="T20" s="1">
        <f t="shared" si="4"/>
        <v>1007.2095124280586</v>
      </c>
      <c r="U20" s="7">
        <f t="shared" si="5"/>
        <v>1.1673394205231529</v>
      </c>
      <c r="Y20" s="4">
        <v>-144.24372570197801</v>
      </c>
      <c r="Z20" s="5">
        <v>10.528700058400901</v>
      </c>
      <c r="AA20" s="4">
        <v>-3.1256926142924198E-2</v>
      </c>
      <c r="AB20" s="4">
        <v>2.9456116190551199E-5</v>
      </c>
      <c r="AC20" s="6">
        <v>17554.453889016499</v>
      </c>
      <c r="AD20" s="6">
        <v>-125.692345063977</v>
      </c>
      <c r="AE20" s="6">
        <v>0.39362054142913999</v>
      </c>
      <c r="AF20" s="6">
        <v>-4.1079636190540202E-4</v>
      </c>
      <c r="AG20" s="6">
        <v>2.30640101199999</v>
      </c>
      <c r="AH20" s="6">
        <v>-3.7612753199999698E-3</v>
      </c>
      <c r="AI20" s="6">
        <v>995.176197</v>
      </c>
      <c r="AJ20" s="6">
        <v>3.9734999999999798E-2</v>
      </c>
      <c r="AL20" s="6">
        <v>-7.3107128370890097E-3</v>
      </c>
      <c r="AM20" s="6">
        <v>2.5528079661440501</v>
      </c>
      <c r="AN20" s="6">
        <v>1.58291033403489</v>
      </c>
    </row>
    <row r="21" spans="1:40" x14ac:dyDescent="0.45">
      <c r="A21">
        <v>4.3999999999999997E-2</v>
      </c>
      <c r="B21" s="1">
        <f t="shared" si="0"/>
        <v>159.70892973393359</v>
      </c>
      <c r="C21">
        <v>600</v>
      </c>
      <c r="D21" s="2">
        <f t="shared" si="9"/>
        <v>0.54190894347533725</v>
      </c>
      <c r="E21" s="1">
        <v>54.8</v>
      </c>
      <c r="F21" s="2">
        <v>2.82</v>
      </c>
      <c r="G21">
        <v>315</v>
      </c>
      <c r="H21">
        <v>295</v>
      </c>
      <c r="I21" s="2">
        <f t="shared" si="11"/>
        <v>15.790755886567505</v>
      </c>
      <c r="J21" s="2">
        <v>310.79017765653003</v>
      </c>
      <c r="K21" s="2">
        <f t="shared" si="10"/>
        <v>310.79075588656752</v>
      </c>
      <c r="L21" s="2">
        <v>313.46311764954197</v>
      </c>
      <c r="M21" s="2">
        <f t="shared" si="6"/>
        <v>313.46311764954135</v>
      </c>
      <c r="N21" s="2">
        <f t="shared" si="7"/>
        <v>1.5368823504580291</v>
      </c>
      <c r="O21" s="8">
        <v>282.56650807437802</v>
      </c>
      <c r="P21" s="1">
        <f>O21/(Abmessung!B$17*Q21)</f>
        <v>37.910379824441364</v>
      </c>
      <c r="Q21" s="2">
        <f t="shared" si="8"/>
        <v>9.6413233946431465</v>
      </c>
      <c r="R21" s="1">
        <f t="shared" si="2"/>
        <v>4178.5671432058152</v>
      </c>
      <c r="S21" s="1">
        <f t="shared" si="3"/>
        <v>991.80427959717599</v>
      </c>
      <c r="T21" s="1">
        <f t="shared" si="4"/>
        <v>1007.211733354591</v>
      </c>
      <c r="U21" s="7">
        <f t="shared" si="5"/>
        <v>1.1671291898410381</v>
      </c>
      <c r="Y21" s="4">
        <v>-144.24372570197801</v>
      </c>
      <c r="Z21" s="5">
        <v>10.528700058400901</v>
      </c>
      <c r="AA21" s="4">
        <v>-3.1256926142924198E-2</v>
      </c>
      <c r="AB21" s="4">
        <v>2.9456116190551199E-5</v>
      </c>
      <c r="AC21" s="6">
        <v>17554.453889016499</v>
      </c>
      <c r="AD21" s="6">
        <v>-125.692345063977</v>
      </c>
      <c r="AE21" s="6">
        <v>0.39362054142913999</v>
      </c>
      <c r="AF21" s="6">
        <v>-4.1079636190540202E-4</v>
      </c>
      <c r="AG21" s="6">
        <v>2.30640101199999</v>
      </c>
      <c r="AH21" s="6">
        <v>-3.7612753199999698E-3</v>
      </c>
      <c r="AI21" s="6">
        <v>995.176197</v>
      </c>
      <c r="AJ21" s="6">
        <v>3.9734999999999798E-2</v>
      </c>
      <c r="AL21" s="6">
        <v>-7.3107128370890097E-3</v>
      </c>
      <c r="AM21" s="6">
        <v>2.5528079661440501</v>
      </c>
      <c r="AN21" s="6">
        <v>1.58291033403489</v>
      </c>
    </row>
    <row r="22" spans="1:40" x14ac:dyDescent="0.45">
      <c r="A22">
        <v>0.05</v>
      </c>
      <c r="B22" s="1">
        <f t="shared" si="0"/>
        <v>181.49367009957498</v>
      </c>
      <c r="C22">
        <v>600</v>
      </c>
      <c r="D22" s="2">
        <f t="shared" si="9"/>
        <v>0.54190894347533725</v>
      </c>
      <c r="E22" s="1">
        <v>54.8</v>
      </c>
      <c r="F22" s="2">
        <v>2.82</v>
      </c>
      <c r="G22">
        <v>315</v>
      </c>
      <c r="H22">
        <v>295</v>
      </c>
      <c r="I22" s="2">
        <f t="shared" si="11"/>
        <v>15.873090204816668</v>
      </c>
      <c r="J22" s="2">
        <v>310.87251071492238</v>
      </c>
      <c r="K22" s="2">
        <f t="shared" si="10"/>
        <v>310.87309020481666</v>
      </c>
      <c r="L22" s="2">
        <v>313.64066947443439</v>
      </c>
      <c r="M22" s="2">
        <f t="shared" si="6"/>
        <v>313.64066947443405</v>
      </c>
      <c r="N22" s="2">
        <f t="shared" si="7"/>
        <v>1.3593305255656105</v>
      </c>
      <c r="O22" s="8">
        <v>284.00261214735701</v>
      </c>
      <c r="P22" s="1">
        <f>O22/(Abmessung!B$17*Q22)</f>
        <v>38.162954739844707</v>
      </c>
      <c r="Q22" s="2">
        <f t="shared" si="8"/>
        <v>9.6261903152925203</v>
      </c>
      <c r="R22" s="1">
        <f t="shared" si="2"/>
        <v>4178.5659456020494</v>
      </c>
      <c r="S22" s="1">
        <f t="shared" si="3"/>
        <v>991.77012565366329</v>
      </c>
      <c r="T22" s="1">
        <f t="shared" si="4"/>
        <v>1007.2133691066286</v>
      </c>
      <c r="U22" s="7">
        <f t="shared" si="5"/>
        <v>1.1669743511907624</v>
      </c>
      <c r="Y22" s="4">
        <v>-144.24372570197801</v>
      </c>
      <c r="Z22" s="5">
        <v>10.528700058400901</v>
      </c>
      <c r="AA22" s="4">
        <v>-3.1256926142924198E-2</v>
      </c>
      <c r="AB22" s="4">
        <v>2.9456116190551199E-5</v>
      </c>
      <c r="AC22" s="6">
        <v>17554.453889016499</v>
      </c>
      <c r="AD22" s="6">
        <v>-125.692345063977</v>
      </c>
      <c r="AE22" s="6">
        <v>0.39362054142913999</v>
      </c>
      <c r="AF22" s="6">
        <v>-4.1079636190540202E-4</v>
      </c>
      <c r="AG22" s="6">
        <v>2.30640101199999</v>
      </c>
      <c r="AH22" s="6">
        <v>-3.7612753199999698E-3</v>
      </c>
      <c r="AI22" s="6">
        <v>995.176197</v>
      </c>
      <c r="AJ22" s="6">
        <v>3.9734999999999798E-2</v>
      </c>
      <c r="AL22" s="6">
        <v>-7.3107128370890097E-3</v>
      </c>
      <c r="AM22" s="6">
        <v>2.5528079661440501</v>
      </c>
      <c r="AN22" s="6">
        <v>1.58291033403489</v>
      </c>
    </row>
    <row r="23" spans="1:40" x14ac:dyDescent="0.45">
      <c r="A23">
        <v>5.6000000000000001E-2</v>
      </c>
      <c r="B23" s="1">
        <f t="shared" si="0"/>
        <v>203.27848735483744</v>
      </c>
      <c r="C23">
        <v>600</v>
      </c>
      <c r="D23" s="2">
        <f t="shared" si="9"/>
        <v>0.54190894347533725</v>
      </c>
      <c r="E23" s="1">
        <v>54.8</v>
      </c>
      <c r="F23" s="2">
        <v>2.82</v>
      </c>
      <c r="G23">
        <v>315</v>
      </c>
      <c r="H23">
        <v>295</v>
      </c>
      <c r="I23" s="2">
        <f t="shared" si="11"/>
        <v>15.934943538918093</v>
      </c>
      <c r="J23" s="2">
        <v>310.9343655749089</v>
      </c>
      <c r="K23" s="2">
        <f t="shared" si="10"/>
        <v>310.93494353891811</v>
      </c>
      <c r="L23" s="2">
        <v>313.78170233939943</v>
      </c>
      <c r="M23" s="2">
        <f t="shared" si="6"/>
        <v>313.78170233939932</v>
      </c>
      <c r="N23" s="2">
        <f t="shared" si="7"/>
        <v>1.2182976606005695</v>
      </c>
      <c r="O23" s="8">
        <v>285.08122450076797</v>
      </c>
      <c r="P23" s="1">
        <f>O23/(Abmessung!B$17*Q23)</f>
        <v>38.346990913647346</v>
      </c>
      <c r="Q23" s="2">
        <f t="shared" si="8"/>
        <v>9.6163757898046018</v>
      </c>
      <c r="R23" s="1">
        <f t="shared" si="2"/>
        <v>4178.565154011183</v>
      </c>
      <c r="S23" s="1">
        <f t="shared" si="3"/>
        <v>991.74291693784824</v>
      </c>
      <c r="T23" s="1">
        <f t="shared" si="4"/>
        <v>1007.2145980080595</v>
      </c>
      <c r="U23" s="7">
        <f t="shared" si="5"/>
        <v>1.166858024611618</v>
      </c>
      <c r="Y23" s="4">
        <v>-144.24372570197801</v>
      </c>
      <c r="Z23" s="5">
        <v>10.528700058400901</v>
      </c>
      <c r="AA23" s="4">
        <v>-3.1256926142924198E-2</v>
      </c>
      <c r="AB23" s="4">
        <v>2.9456116190551199E-5</v>
      </c>
      <c r="AC23" s="6">
        <v>17554.453889016499</v>
      </c>
      <c r="AD23" s="6">
        <v>-125.692345063977</v>
      </c>
      <c r="AE23" s="6">
        <v>0.39362054142913999</v>
      </c>
      <c r="AF23" s="6">
        <v>-4.1079636190540202E-4</v>
      </c>
      <c r="AG23" s="6">
        <v>2.30640101199999</v>
      </c>
      <c r="AH23" s="6">
        <v>-3.7612753199999698E-3</v>
      </c>
      <c r="AI23" s="6">
        <v>995.176197</v>
      </c>
      <c r="AJ23" s="6">
        <v>3.9734999999999798E-2</v>
      </c>
      <c r="AL23" s="6">
        <v>-7.3107128370890097E-3</v>
      </c>
      <c r="AM23" s="6">
        <v>2.5528079661440501</v>
      </c>
      <c r="AN23" s="6">
        <v>1.58291033403489</v>
      </c>
    </row>
    <row r="24" spans="1:40" x14ac:dyDescent="0.45">
      <c r="A24">
        <v>6.2E-2</v>
      </c>
      <c r="B24" s="1">
        <f t="shared" si="0"/>
        <v>225.0633604557066</v>
      </c>
      <c r="C24">
        <v>600</v>
      </c>
      <c r="D24" s="2">
        <f t="shared" si="9"/>
        <v>0.54190894347533725</v>
      </c>
      <c r="E24" s="1">
        <v>54.8</v>
      </c>
      <c r="F24" s="2">
        <v>2.82</v>
      </c>
      <c r="G24">
        <v>315</v>
      </c>
      <c r="H24">
        <v>295</v>
      </c>
      <c r="I24" s="2">
        <f t="shared" si="11"/>
        <v>15.981928207719504</v>
      </c>
      <c r="J24" s="2">
        <v>310.9813538810921</v>
      </c>
      <c r="K24" s="2">
        <f t="shared" si="10"/>
        <v>310.98192820771948</v>
      </c>
      <c r="L24" s="2">
        <v>313.89643997065406</v>
      </c>
      <c r="M24" s="2">
        <f t="shared" si="6"/>
        <v>313.896439970654</v>
      </c>
      <c r="N24" s="2">
        <f t="shared" si="7"/>
        <v>1.1035600293459424</v>
      </c>
      <c r="O24" s="8">
        <v>285.90040690167001</v>
      </c>
      <c r="P24" s="1">
        <f>O24/(Abmessung!B$17*Q24)</f>
        <v>38.47948805924775</v>
      </c>
      <c r="Q24" s="2">
        <f t="shared" si="8"/>
        <v>9.6108011003110274</v>
      </c>
      <c r="R24" s="1">
        <f t="shared" si="2"/>
        <v>4178.5646116990347</v>
      </c>
      <c r="S24" s="1">
        <f t="shared" si="3"/>
        <v>991.72072943399712</v>
      </c>
      <c r="T24" s="1">
        <f t="shared" si="4"/>
        <v>1007.2155315482325</v>
      </c>
      <c r="U24" s="7">
        <f t="shared" si="5"/>
        <v>1.1667696566334302</v>
      </c>
      <c r="Y24" s="4">
        <v>-144.24372570197801</v>
      </c>
      <c r="Z24" s="5">
        <v>10.528700058400901</v>
      </c>
      <c r="AA24" s="4">
        <v>-3.1256926142924198E-2</v>
      </c>
      <c r="AB24" s="4">
        <v>2.9456116190551199E-5</v>
      </c>
      <c r="AC24" s="6">
        <v>17554.453889016499</v>
      </c>
      <c r="AD24" s="6">
        <v>-125.692345063977</v>
      </c>
      <c r="AE24" s="6">
        <v>0.39362054142913999</v>
      </c>
      <c r="AF24" s="6">
        <v>-4.1079636190540202E-4</v>
      </c>
      <c r="AG24" s="6">
        <v>2.30640101199999</v>
      </c>
      <c r="AH24" s="6">
        <v>-3.7612753199999698E-3</v>
      </c>
      <c r="AI24" s="6">
        <v>995.176197</v>
      </c>
      <c r="AJ24" s="6">
        <v>3.9734999999999798E-2</v>
      </c>
      <c r="AL24" s="6">
        <v>-7.3107128370890097E-3</v>
      </c>
      <c r="AM24" s="6">
        <v>2.5528079661440501</v>
      </c>
      <c r="AN24" s="6">
        <v>1.58291033403489</v>
      </c>
    </row>
    <row r="25" spans="1:40" x14ac:dyDescent="0.45">
      <c r="A25">
        <v>6.8000000000000005E-2</v>
      </c>
      <c r="B25" s="1">
        <f t="shared" si="0"/>
        <v>246.84827527414174</v>
      </c>
      <c r="C25">
        <v>600</v>
      </c>
      <c r="D25" s="2">
        <f t="shared" si="9"/>
        <v>0.54190894347533725</v>
      </c>
      <c r="E25" s="1">
        <v>54.8</v>
      </c>
      <c r="F25" s="2">
        <v>2.82</v>
      </c>
      <c r="G25">
        <v>315</v>
      </c>
      <c r="H25">
        <v>295</v>
      </c>
      <c r="I25" s="2">
        <f t="shared" si="11"/>
        <v>16.017818858830729</v>
      </c>
      <c r="J25" s="2">
        <v>311.01724977236012</v>
      </c>
      <c r="K25" s="2">
        <f t="shared" si="10"/>
        <v>311.01781885883071</v>
      </c>
      <c r="L25" s="2">
        <v>313.99161085857958</v>
      </c>
      <c r="M25" s="2">
        <f t="shared" si="6"/>
        <v>313.99161085857952</v>
      </c>
      <c r="N25" s="2">
        <f t="shared" si="7"/>
        <v>1.0083891414204231</v>
      </c>
      <c r="O25" s="8">
        <v>286.52607812186801</v>
      </c>
      <c r="P25" s="1">
        <f>O25/(Abmessung!B$17*Q25)</f>
        <v>38.572558313875803</v>
      </c>
      <c r="Q25" s="2">
        <f t="shared" si="8"/>
        <v>9.608593321104788</v>
      </c>
      <c r="R25" s="1">
        <f t="shared" si="2"/>
        <v>4178.5642296528031</v>
      </c>
      <c r="S25" s="1">
        <f t="shared" si="3"/>
        <v>991.70229051887441</v>
      </c>
      <c r="T25" s="1">
        <f t="shared" si="4"/>
        <v>1007.2162447098524</v>
      </c>
      <c r="U25" s="7">
        <f t="shared" si="5"/>
        <v>1.1667021494684722</v>
      </c>
      <c r="Y25" s="4">
        <v>-144.24372570197801</v>
      </c>
      <c r="Z25" s="5">
        <v>10.528700058400901</v>
      </c>
      <c r="AA25" s="4">
        <v>-3.1256926142924198E-2</v>
      </c>
      <c r="AB25" s="4">
        <v>2.9456116190551199E-5</v>
      </c>
      <c r="AC25" s="6">
        <v>17554.453889016499</v>
      </c>
      <c r="AD25" s="6">
        <v>-125.692345063977</v>
      </c>
      <c r="AE25" s="6">
        <v>0.39362054142913999</v>
      </c>
      <c r="AF25" s="6">
        <v>-4.1079636190540202E-4</v>
      </c>
      <c r="AG25" s="6">
        <v>2.30640101199999</v>
      </c>
      <c r="AH25" s="6">
        <v>-3.7612753199999698E-3</v>
      </c>
      <c r="AI25" s="6">
        <v>995.176197</v>
      </c>
      <c r="AJ25" s="6">
        <v>3.9734999999999798E-2</v>
      </c>
      <c r="AL25" s="6">
        <v>-7.3107128370890097E-3</v>
      </c>
      <c r="AM25" s="6">
        <v>2.5528079661440501</v>
      </c>
      <c r="AN25" s="6">
        <v>1.58291033403489</v>
      </c>
    </row>
    <row r="26" spans="1:40" x14ac:dyDescent="0.45">
      <c r="A26">
        <v>7.3999999999999996E-2</v>
      </c>
      <c r="B26" s="1">
        <f t="shared" si="0"/>
        <v>268.63322200799712</v>
      </c>
      <c r="C26">
        <v>600</v>
      </c>
      <c r="D26" s="2">
        <f t="shared" si="9"/>
        <v>0.54190894347533725</v>
      </c>
      <c r="E26" s="1">
        <v>54.8</v>
      </c>
      <c r="F26" s="2">
        <v>2.82</v>
      </c>
      <c r="G26">
        <v>315</v>
      </c>
      <c r="H26">
        <v>295</v>
      </c>
      <c r="I26" s="2">
        <f t="shared" si="11"/>
        <v>16.045235457454304</v>
      </c>
      <c r="J26" s="2">
        <v>311.04467283605305</v>
      </c>
      <c r="K26" s="2">
        <f t="shared" si="10"/>
        <v>311.04523545745428</v>
      </c>
      <c r="L26" s="2">
        <v>314.07182656269634</v>
      </c>
      <c r="M26" s="2">
        <f t="shared" si="6"/>
        <v>314.07182656269629</v>
      </c>
      <c r="N26" s="2">
        <f t="shared" si="7"/>
        <v>0.92817343730365565</v>
      </c>
      <c r="O26" s="8">
        <v>287.00397308213201</v>
      </c>
      <c r="P26" s="1">
        <f>O26/(Abmessung!B$17*Q26)</f>
        <v>38.634972183810987</v>
      </c>
      <c r="Q26" s="2">
        <f t="shared" si="8"/>
        <v>9.6090710890747371</v>
      </c>
      <c r="R26" s="1">
        <f t="shared" si="2"/>
        <v>4178.5639545386002</v>
      </c>
      <c r="S26" s="1">
        <f t="shared" si="3"/>
        <v>991.68672440696628</v>
      </c>
      <c r="T26" s="1">
        <f t="shared" si="4"/>
        <v>1007.2167895375703</v>
      </c>
      <c r="U26" s="7">
        <f t="shared" si="5"/>
        <v>1.1666505766221387</v>
      </c>
      <c r="Y26" s="4">
        <v>-144.24372570197801</v>
      </c>
      <c r="Z26" s="5">
        <v>10.528700058400901</v>
      </c>
      <c r="AA26" s="4">
        <v>-3.1256926142924198E-2</v>
      </c>
      <c r="AB26" s="4">
        <v>2.9456116190551199E-5</v>
      </c>
      <c r="AC26" s="6">
        <v>17554.453889016499</v>
      </c>
      <c r="AD26" s="6">
        <v>-125.692345063977</v>
      </c>
      <c r="AE26" s="6">
        <v>0.39362054142913999</v>
      </c>
      <c r="AF26" s="6">
        <v>-4.1079636190540202E-4</v>
      </c>
      <c r="AG26" s="6">
        <v>2.30640101199999</v>
      </c>
      <c r="AH26" s="6">
        <v>-3.7612753199999698E-3</v>
      </c>
      <c r="AI26" s="6">
        <v>995.176197</v>
      </c>
      <c r="AJ26" s="6">
        <v>3.9734999999999798E-2</v>
      </c>
      <c r="AL26" s="6">
        <v>-7.3107128370890097E-3</v>
      </c>
      <c r="AM26" s="6">
        <v>2.5528079661440501</v>
      </c>
      <c r="AN26" s="6">
        <v>1.58291033403489</v>
      </c>
    </row>
    <row r="27" spans="1:40" x14ac:dyDescent="0.45">
      <c r="A27">
        <v>8.0000000000000002E-3</v>
      </c>
      <c r="B27" s="1">
        <f t="shared" si="0"/>
        <v>28.995676165734462</v>
      </c>
      <c r="C27">
        <v>800</v>
      </c>
      <c r="D27" s="2">
        <f t="shared" si="9"/>
        <v>0.77726355761243615</v>
      </c>
      <c r="E27" s="1">
        <v>78.599999999999994</v>
      </c>
      <c r="F27" s="2">
        <v>4.2699999999999996</v>
      </c>
      <c r="G27">
        <v>315</v>
      </c>
      <c r="H27">
        <v>295</v>
      </c>
      <c r="I27" s="2">
        <f t="shared" si="11"/>
        <v>12.620834361609218</v>
      </c>
      <c r="J27" s="2">
        <v>307.62049207282905</v>
      </c>
      <c r="K27" s="2">
        <f t="shared" si="10"/>
        <v>307.62083436160924</v>
      </c>
      <c r="L27" s="2">
        <v>305.26194670851146</v>
      </c>
      <c r="M27" s="2">
        <f t="shared" si="6"/>
        <v>305.26194666813251</v>
      </c>
      <c r="N27" s="2">
        <f t="shared" si="7"/>
        <v>9.7380532914885407</v>
      </c>
      <c r="O27" s="8">
        <v>325.56158078939001</v>
      </c>
      <c r="P27" s="1">
        <f>O27/(Abmessung!B$17*Q27)</f>
        <v>48.174031858047002</v>
      </c>
      <c r="Q27" s="2">
        <f t="shared" si="8"/>
        <v>8.7416669148510966</v>
      </c>
      <c r="R27" s="1">
        <f t="shared" si="2"/>
        <v>4178.98693011877</v>
      </c>
      <c r="S27" s="1">
        <f t="shared" si="3"/>
        <v>993.2515398290418</v>
      </c>
      <c r="T27" s="1">
        <f t="shared" si="4"/>
        <v>1007.1487596262568</v>
      </c>
      <c r="U27" s="7">
        <f t="shared" si="5"/>
        <v>1.1730902199201054</v>
      </c>
      <c r="Y27" s="4">
        <v>-144.24372570197801</v>
      </c>
      <c r="Z27" s="5">
        <v>10.528700058400901</v>
      </c>
      <c r="AA27" s="4">
        <v>-3.1256926142924198E-2</v>
      </c>
      <c r="AB27" s="4">
        <v>2.9456116190551199E-5</v>
      </c>
      <c r="AC27" s="6">
        <v>17554.453889016499</v>
      </c>
      <c r="AD27" s="6">
        <v>-125.692345063977</v>
      </c>
      <c r="AE27" s="6">
        <v>0.39362054142913999</v>
      </c>
      <c r="AF27" s="6">
        <v>-4.1079636190540202E-4</v>
      </c>
      <c r="AG27" s="6">
        <v>2.30640101199999</v>
      </c>
      <c r="AH27" s="6">
        <v>-3.7612753199999698E-3</v>
      </c>
      <c r="AI27" s="6">
        <v>995.176197</v>
      </c>
      <c r="AJ27" s="6">
        <v>3.9734999999999798E-2</v>
      </c>
      <c r="AL27" s="6">
        <v>-7.3107128370890097E-3</v>
      </c>
      <c r="AM27" s="6">
        <v>2.5528079661440501</v>
      </c>
      <c r="AN27" s="6">
        <v>1.58291033403489</v>
      </c>
    </row>
    <row r="28" spans="1:40" x14ac:dyDescent="0.45">
      <c r="A28">
        <v>1.4E-2</v>
      </c>
      <c r="B28" s="1">
        <f t="shared" si="0"/>
        <v>50.770673625554458</v>
      </c>
      <c r="C28">
        <v>800</v>
      </c>
      <c r="D28" s="2">
        <f t="shared" si="9"/>
        <v>0.77726355761243615</v>
      </c>
      <c r="E28" s="1">
        <v>78.599999999999994</v>
      </c>
      <c r="F28" s="2">
        <v>4.2699999999999996</v>
      </c>
      <c r="G28">
        <v>315</v>
      </c>
      <c r="H28">
        <v>295</v>
      </c>
      <c r="I28" s="2">
        <f t="shared" si="11"/>
        <v>14.620919882440566</v>
      </c>
      <c r="J28" s="2">
        <v>309.62014659674804</v>
      </c>
      <c r="K28" s="2">
        <f t="shared" si="10"/>
        <v>309.62091988244055</v>
      </c>
      <c r="L28" s="2">
        <v>308.57354187947863</v>
      </c>
      <c r="M28" s="2">
        <f t="shared" si="6"/>
        <v>308.57354187482395</v>
      </c>
      <c r="N28" s="2">
        <f t="shared" si="7"/>
        <v>6.4264581205213744</v>
      </c>
      <c r="O28" s="8">
        <v>375.96068914756</v>
      </c>
      <c r="P28" s="1">
        <f>O28/(Abmessung!B$17*Q28)</f>
        <v>54.928199506949134</v>
      </c>
      <c r="Q28" s="2">
        <f t="shared" si="8"/>
        <v>8.8536260531148123</v>
      </c>
      <c r="R28" s="1">
        <f t="shared" si="2"/>
        <v>4178.7146848289258</v>
      </c>
      <c r="S28" s="1">
        <f t="shared" si="3"/>
        <v>992.69906032194376</v>
      </c>
      <c r="T28" s="1">
        <f t="shared" si="4"/>
        <v>1007.1884877625109</v>
      </c>
      <c r="U28" s="7">
        <f t="shared" si="5"/>
        <v>1.169329594315434</v>
      </c>
      <c r="Y28" s="4">
        <v>-144.24372570197801</v>
      </c>
      <c r="Z28" s="5">
        <v>10.528700058400901</v>
      </c>
      <c r="AA28" s="4">
        <v>-3.1256926142924198E-2</v>
      </c>
      <c r="AB28" s="4">
        <v>2.9456116190551199E-5</v>
      </c>
      <c r="AC28" s="6">
        <v>17554.453889016499</v>
      </c>
      <c r="AD28" s="6">
        <v>-125.692345063977</v>
      </c>
      <c r="AE28" s="6">
        <v>0.39362054142913999</v>
      </c>
      <c r="AF28" s="6">
        <v>-4.1079636190540202E-4</v>
      </c>
      <c r="AG28" s="6">
        <v>2.30640101199999</v>
      </c>
      <c r="AH28" s="6">
        <v>-3.7612753199999698E-3</v>
      </c>
      <c r="AI28" s="6">
        <v>995.176197</v>
      </c>
      <c r="AJ28" s="6">
        <v>3.9734999999999798E-2</v>
      </c>
      <c r="AL28" s="6">
        <v>-7.3107128370890097E-3</v>
      </c>
      <c r="AM28" s="6">
        <v>2.5528079661440501</v>
      </c>
      <c r="AN28" s="6">
        <v>1.58291033403489</v>
      </c>
    </row>
    <row r="29" spans="1:40" x14ac:dyDescent="0.45">
      <c r="A29">
        <v>0.02</v>
      </c>
      <c r="B29" s="1">
        <f t="shared" si="0"/>
        <v>72.5504480364702</v>
      </c>
      <c r="C29">
        <v>800</v>
      </c>
      <c r="D29" s="2">
        <f t="shared" si="9"/>
        <v>0.77726355761243615</v>
      </c>
      <c r="E29" s="1">
        <v>78.599999999999994</v>
      </c>
      <c r="F29" s="2">
        <v>4.2699999999999996</v>
      </c>
      <c r="G29">
        <v>315</v>
      </c>
      <c r="H29">
        <v>295</v>
      </c>
      <c r="I29" s="2">
        <f t="shared" si="11"/>
        <v>15.65128921126365</v>
      </c>
      <c r="J29" s="2">
        <v>310.65017946101716</v>
      </c>
      <c r="K29" s="2">
        <f t="shared" si="10"/>
        <v>310.65128921126365</v>
      </c>
      <c r="L29" s="2">
        <v>310.19224947213866</v>
      </c>
      <c r="M29" s="2">
        <f t="shared" si="6"/>
        <v>310.19224947117283</v>
      </c>
      <c r="N29" s="2">
        <f t="shared" si="7"/>
        <v>4.8077505278613444</v>
      </c>
      <c r="O29" s="8">
        <v>401.79694351619997</v>
      </c>
      <c r="P29" s="1">
        <f>O29/(Abmessung!B$17*Q29)</f>
        <v>59.950141592629009</v>
      </c>
      <c r="Q29" s="2">
        <f t="shared" si="8"/>
        <v>8.6694294544411044</v>
      </c>
      <c r="R29" s="1">
        <f t="shared" si="2"/>
        <v>4178.6376092835271</v>
      </c>
      <c r="S29" s="1">
        <f t="shared" si="3"/>
        <v>992.41289266479112</v>
      </c>
      <c r="T29" s="1">
        <f t="shared" si="4"/>
        <v>1007.2089519404417</v>
      </c>
      <c r="U29" s="7">
        <f t="shared" si="5"/>
        <v>1.1673924757198517</v>
      </c>
      <c r="Y29" s="4">
        <v>-144.24372570197801</v>
      </c>
      <c r="Z29" s="5">
        <v>10.528700058400901</v>
      </c>
      <c r="AA29" s="4">
        <v>-3.1256926142924198E-2</v>
      </c>
      <c r="AB29" s="4">
        <v>2.9456116190551199E-5</v>
      </c>
      <c r="AC29" s="6">
        <v>17554.453889016499</v>
      </c>
      <c r="AD29" s="6">
        <v>-125.692345063977</v>
      </c>
      <c r="AE29" s="6">
        <v>0.39362054142913999</v>
      </c>
      <c r="AF29" s="6">
        <v>-4.1079636190540202E-4</v>
      </c>
      <c r="AG29" s="6">
        <v>2.30640101199999</v>
      </c>
      <c r="AH29" s="6">
        <v>-3.7612753199999698E-3</v>
      </c>
      <c r="AI29" s="6">
        <v>995.176197</v>
      </c>
      <c r="AJ29" s="6">
        <v>3.9734999999999798E-2</v>
      </c>
      <c r="AL29" s="6">
        <v>-7.3107128370890097E-3</v>
      </c>
      <c r="AM29" s="6">
        <v>2.5528079661440501</v>
      </c>
      <c r="AN29" s="6">
        <v>1.58291033403489</v>
      </c>
    </row>
    <row r="30" spans="1:40" x14ac:dyDescent="0.45">
      <c r="A30">
        <v>2.5999999999999999E-2</v>
      </c>
      <c r="B30" s="1">
        <f t="shared" si="0"/>
        <v>94.332407936260623</v>
      </c>
      <c r="C30">
        <v>800</v>
      </c>
      <c r="D30" s="2">
        <f t="shared" si="9"/>
        <v>0.77726355761243615</v>
      </c>
      <c r="E30" s="1">
        <v>78.599999999999994</v>
      </c>
      <c r="F30" s="2">
        <v>4.2699999999999996</v>
      </c>
      <c r="G30">
        <v>315</v>
      </c>
      <c r="H30">
        <v>295</v>
      </c>
      <c r="I30" s="2">
        <f t="shared" si="11"/>
        <v>16.241162461707066</v>
      </c>
      <c r="J30" s="2">
        <v>311.23983324816652</v>
      </c>
      <c r="K30" s="2">
        <f t="shared" si="10"/>
        <v>311.24116246170706</v>
      </c>
      <c r="L30" s="2">
        <v>311.16591997050051</v>
      </c>
      <c r="M30" s="2">
        <f t="shared" si="6"/>
        <v>311.16591997022692</v>
      </c>
      <c r="N30" s="2">
        <f t="shared" si="7"/>
        <v>3.8340800294994892</v>
      </c>
      <c r="O30" s="8">
        <v>416.5488450181</v>
      </c>
      <c r="P30" s="1">
        <f>O30/(Abmessung!B$17*Q30)</f>
        <v>63.344084757228735</v>
      </c>
      <c r="Q30" s="2">
        <f t="shared" si="8"/>
        <v>8.5061682855848915</v>
      </c>
      <c r="R30" s="1">
        <f t="shared" si="2"/>
        <v>4178.605897467748</v>
      </c>
      <c r="S30" s="1">
        <f t="shared" si="3"/>
        <v>992.23588210792309</v>
      </c>
      <c r="T30" s="1">
        <f t="shared" si="4"/>
        <v>1007.2206668870579</v>
      </c>
      <c r="U30" s="7">
        <f t="shared" si="5"/>
        <v>1.1662835506013771</v>
      </c>
      <c r="Y30" s="4">
        <v>-144.24372570197801</v>
      </c>
      <c r="Z30" s="5">
        <v>10.528700058400901</v>
      </c>
      <c r="AA30" s="4">
        <v>-3.1256926142924198E-2</v>
      </c>
      <c r="AB30" s="4">
        <v>2.9456116190551199E-5</v>
      </c>
      <c r="AC30" s="6">
        <v>17554.453889016499</v>
      </c>
      <c r="AD30" s="6">
        <v>-125.692345063977</v>
      </c>
      <c r="AE30" s="6">
        <v>0.39362054142913999</v>
      </c>
      <c r="AF30" s="6">
        <v>-4.1079636190540202E-4</v>
      </c>
      <c r="AG30" s="6">
        <v>2.30640101199999</v>
      </c>
      <c r="AH30" s="6">
        <v>-3.7612753199999698E-3</v>
      </c>
      <c r="AI30" s="6">
        <v>995.176197</v>
      </c>
      <c r="AJ30" s="6">
        <v>3.9734999999999798E-2</v>
      </c>
      <c r="AL30" s="6">
        <v>-7.3107128370890097E-3</v>
      </c>
      <c r="AM30" s="6">
        <v>2.5528079661440501</v>
      </c>
      <c r="AN30" s="6">
        <v>1.58291033403489</v>
      </c>
    </row>
    <row r="31" spans="1:40" x14ac:dyDescent="0.45">
      <c r="A31">
        <v>3.2000000000000001E-2</v>
      </c>
      <c r="B31" s="1">
        <f t="shared" si="0"/>
        <v>116.11552461819257</v>
      </c>
      <c r="C31">
        <v>800</v>
      </c>
      <c r="D31" s="2">
        <f t="shared" si="9"/>
        <v>0.77726355761243615</v>
      </c>
      <c r="E31" s="1">
        <v>78.599999999999994</v>
      </c>
      <c r="F31" s="2">
        <v>4.2699999999999996</v>
      </c>
      <c r="G31">
        <v>315</v>
      </c>
      <c r="H31">
        <v>295</v>
      </c>
      <c r="I31" s="2">
        <f t="shared" si="11"/>
        <v>16.600620182293273</v>
      </c>
      <c r="J31" s="2">
        <v>311.59915752991446</v>
      </c>
      <c r="K31" s="2">
        <f t="shared" si="10"/>
        <v>311.60062018229326</v>
      </c>
      <c r="L31" s="2">
        <v>311.81767334702073</v>
      </c>
      <c r="M31" s="2">
        <f t="shared" si="6"/>
        <v>311.8176733469258</v>
      </c>
      <c r="N31" s="2">
        <f t="shared" si="7"/>
        <v>3.1823266529792704</v>
      </c>
      <c r="O31" s="8">
        <v>425.52443804230001</v>
      </c>
      <c r="P31" s="1">
        <f>O31/(Abmessung!B$17*Q31)</f>
        <v>65.574663639329984</v>
      </c>
      <c r="Q31" s="2">
        <f t="shared" si="8"/>
        <v>8.3938757573282814</v>
      </c>
      <c r="R31" s="1">
        <f t="shared" si="2"/>
        <v>4178.5901129841914</v>
      </c>
      <c r="S31" s="1">
        <f t="shared" si="3"/>
        <v>992.11539868417276</v>
      </c>
      <c r="T31" s="1">
        <f t="shared" si="4"/>
        <v>1007.2278057622256</v>
      </c>
      <c r="U31" s="7">
        <f t="shared" si="5"/>
        <v>1.1656077918249694</v>
      </c>
      <c r="Y31" s="4">
        <v>-144.24372570197801</v>
      </c>
      <c r="Z31" s="5">
        <v>10.528700058400901</v>
      </c>
      <c r="AA31" s="4">
        <v>-3.1256926142924198E-2</v>
      </c>
      <c r="AB31" s="4">
        <v>2.9456116190551199E-5</v>
      </c>
      <c r="AC31" s="6">
        <v>17554.453889016499</v>
      </c>
      <c r="AD31" s="6">
        <v>-125.692345063977</v>
      </c>
      <c r="AE31" s="6">
        <v>0.39362054142913999</v>
      </c>
      <c r="AF31" s="6">
        <v>-4.1079636190540202E-4</v>
      </c>
      <c r="AG31" s="6">
        <v>2.30640101199999</v>
      </c>
      <c r="AH31" s="6">
        <v>-3.7612753199999698E-3</v>
      </c>
      <c r="AI31" s="6">
        <v>995.176197</v>
      </c>
      <c r="AJ31" s="6">
        <v>3.9734999999999798E-2</v>
      </c>
      <c r="AL31" s="6">
        <v>-7.3107128370890097E-3</v>
      </c>
      <c r="AM31" s="6">
        <v>2.5528079661440501</v>
      </c>
      <c r="AN31" s="6">
        <v>1.58291033403489</v>
      </c>
    </row>
    <row r="32" spans="1:40" x14ac:dyDescent="0.45">
      <c r="A32">
        <v>3.7999999999999999E-2</v>
      </c>
      <c r="B32" s="1">
        <f t="shared" si="0"/>
        <v>137.89930766432832</v>
      </c>
      <c r="C32">
        <v>800</v>
      </c>
      <c r="D32" s="2">
        <f t="shared" si="9"/>
        <v>0.77726355761243615</v>
      </c>
      <c r="E32" s="1">
        <v>78.599999999999994</v>
      </c>
      <c r="F32" s="2">
        <v>4.2699999999999996</v>
      </c>
      <c r="G32">
        <v>315</v>
      </c>
      <c r="H32">
        <v>295</v>
      </c>
      <c r="I32" s="2">
        <f t="shared" si="11"/>
        <v>16.829271940254152</v>
      </c>
      <c r="J32" s="2">
        <v>311.82773239275639</v>
      </c>
      <c r="K32" s="2">
        <f t="shared" si="10"/>
        <v>311.82927194025416</v>
      </c>
      <c r="L32" s="2">
        <v>312.28421843313339</v>
      </c>
      <c r="M32" s="2">
        <f t="shared" si="6"/>
        <v>312.28421843309536</v>
      </c>
      <c r="N32" s="2">
        <f t="shared" si="7"/>
        <v>2.7157815668666103</v>
      </c>
      <c r="O32" s="8">
        <v>431.22833160661997</v>
      </c>
      <c r="P32" s="1">
        <f>O32/(Abmessung!B$17*Q32)</f>
        <v>67.012062356994875</v>
      </c>
      <c r="Q32" s="2">
        <f t="shared" si="8"/>
        <v>8.3239296985913214</v>
      </c>
      <c r="R32" s="1">
        <f t="shared" si="2"/>
        <v>4178.5812702831299</v>
      </c>
      <c r="S32" s="1">
        <f t="shared" si="3"/>
        <v>992.02818576142363</v>
      </c>
      <c r="T32" s="1">
        <f t="shared" si="4"/>
        <v>1007.232346973313</v>
      </c>
      <c r="U32" s="7">
        <f t="shared" si="5"/>
        <v>1.1651779253297796</v>
      </c>
      <c r="Y32" s="4">
        <v>-144.24372570197801</v>
      </c>
      <c r="Z32" s="5">
        <v>10.528700058400901</v>
      </c>
      <c r="AA32" s="4">
        <v>-3.1256926142924198E-2</v>
      </c>
      <c r="AB32" s="4">
        <v>2.9456116190551199E-5</v>
      </c>
      <c r="AC32" s="6">
        <v>17554.453889016499</v>
      </c>
      <c r="AD32" s="6">
        <v>-125.692345063977</v>
      </c>
      <c r="AE32" s="6">
        <v>0.39362054142913999</v>
      </c>
      <c r="AF32" s="6">
        <v>-4.1079636190540202E-4</v>
      </c>
      <c r="AG32" s="6">
        <v>2.30640101199999</v>
      </c>
      <c r="AH32" s="6">
        <v>-3.7612753199999698E-3</v>
      </c>
      <c r="AI32" s="6">
        <v>995.176197</v>
      </c>
      <c r="AJ32" s="6">
        <v>3.9734999999999798E-2</v>
      </c>
      <c r="AL32" s="6">
        <v>-7.3107128370890097E-3</v>
      </c>
      <c r="AM32" s="6">
        <v>2.5528079661440501</v>
      </c>
      <c r="AN32" s="6">
        <v>1.58291033403489</v>
      </c>
    </row>
    <row r="33" spans="1:40" x14ac:dyDescent="0.45">
      <c r="A33">
        <v>4.3999999999999997E-2</v>
      </c>
      <c r="B33" s="1">
        <f t="shared" si="0"/>
        <v>159.68349721304449</v>
      </c>
      <c r="C33">
        <v>800</v>
      </c>
      <c r="D33" s="2">
        <f t="shared" si="9"/>
        <v>0.77726355761243615</v>
      </c>
      <c r="E33" s="1">
        <v>78.599999999999994</v>
      </c>
      <c r="F33" s="2">
        <v>4.2699999999999996</v>
      </c>
      <c r="G33">
        <v>315</v>
      </c>
      <c r="H33">
        <v>295</v>
      </c>
      <c r="I33" s="2">
        <f t="shared" si="11"/>
        <v>16.979489276191881</v>
      </c>
      <c r="J33" s="2">
        <v>311.97790860464517</v>
      </c>
      <c r="K33" s="2">
        <f t="shared" si="10"/>
        <v>311.97948927619188</v>
      </c>
      <c r="L33" s="2">
        <v>312.63418045681152</v>
      </c>
      <c r="M33" s="2">
        <f t="shared" si="6"/>
        <v>312.63418045679452</v>
      </c>
      <c r="N33" s="2">
        <f t="shared" si="7"/>
        <v>2.3658195431884792</v>
      </c>
      <c r="O33" s="8">
        <v>434.97328680831998</v>
      </c>
      <c r="P33" s="1">
        <f>O33/(Abmessung!B$17*Q33)</f>
        <v>67.919717533538503</v>
      </c>
      <c r="Q33" s="2">
        <f t="shared" si="8"/>
        <v>8.2840138554183529</v>
      </c>
      <c r="R33" s="1">
        <f t="shared" si="2"/>
        <v>4178.5758963579628</v>
      </c>
      <c r="S33" s="1">
        <f t="shared" si="3"/>
        <v>991.96224258958898</v>
      </c>
      <c r="T33" s="1">
        <f t="shared" si="4"/>
        <v>1007.2353305992028</v>
      </c>
      <c r="U33" s="7">
        <f t="shared" si="5"/>
        <v>1.1648954982900654</v>
      </c>
      <c r="Y33" s="4">
        <v>-144.24372570197801</v>
      </c>
      <c r="Z33" s="5">
        <v>10.528700058400901</v>
      </c>
      <c r="AA33" s="4">
        <v>-3.1256926142924198E-2</v>
      </c>
      <c r="AB33" s="4">
        <v>2.9456116190551199E-5</v>
      </c>
      <c r="AC33" s="6">
        <v>17554.453889016499</v>
      </c>
      <c r="AD33" s="6">
        <v>-125.692345063977</v>
      </c>
      <c r="AE33" s="6">
        <v>0.39362054142913999</v>
      </c>
      <c r="AF33" s="6">
        <v>-4.1079636190540202E-4</v>
      </c>
      <c r="AG33" s="6">
        <v>2.30640101199999</v>
      </c>
      <c r="AH33" s="6">
        <v>-3.7612753199999698E-3</v>
      </c>
      <c r="AI33" s="6">
        <v>995.176197</v>
      </c>
      <c r="AJ33" s="6">
        <v>3.9734999999999798E-2</v>
      </c>
      <c r="AL33" s="6">
        <v>-7.3107128370890097E-3</v>
      </c>
      <c r="AM33" s="6">
        <v>2.5528079661440501</v>
      </c>
      <c r="AN33" s="6">
        <v>1.58291033403489</v>
      </c>
    </row>
    <row r="34" spans="1:40" x14ac:dyDescent="0.45">
      <c r="A34">
        <v>0.05</v>
      </c>
      <c r="B34" s="1">
        <f t="shared" ref="B34:B65" si="12">A34/S34*3600*1000</f>
        <v>181.46794572543502</v>
      </c>
      <c r="C34">
        <v>800</v>
      </c>
      <c r="D34" s="2">
        <f t="shared" si="9"/>
        <v>0.77726355761243615</v>
      </c>
      <c r="E34" s="1">
        <v>78.599999999999994</v>
      </c>
      <c r="F34" s="2">
        <v>4.2699999999999996</v>
      </c>
      <c r="G34">
        <v>315</v>
      </c>
      <c r="H34">
        <v>295</v>
      </c>
      <c r="I34" s="2">
        <f t="shared" si="11"/>
        <v>17.080713346556713</v>
      </c>
      <c r="J34" s="2">
        <v>312.07911382754816</v>
      </c>
      <c r="K34" s="2">
        <f t="shared" si="10"/>
        <v>312.08071334655671</v>
      </c>
      <c r="L34" s="2">
        <v>312.90600359713437</v>
      </c>
      <c r="M34" s="2">
        <f t="shared" si="6"/>
        <v>312.90600359712607</v>
      </c>
      <c r="N34" s="2">
        <f t="shared" si="7"/>
        <v>2.0939964028656277</v>
      </c>
      <c r="O34" s="8">
        <v>437.49578180291002</v>
      </c>
      <c r="P34" s="1">
        <f>O34/(Abmessung!B$17*Q34)</f>
        <v>68.477085445908585</v>
      </c>
      <c r="Q34" s="2">
        <f t="shared" si="8"/>
        <v>8.2642358725861005</v>
      </c>
      <c r="R34" s="1">
        <f t="shared" si="2"/>
        <v>4178.5724292789619</v>
      </c>
      <c r="S34" s="1">
        <f t="shared" si="3"/>
        <v>991.91071613464987</v>
      </c>
      <c r="T34" s="1">
        <f t="shared" si="4"/>
        <v>1007.2373412939687</v>
      </c>
      <c r="U34" s="7">
        <f t="shared" si="5"/>
        <v>1.1647051679364853</v>
      </c>
      <c r="Y34" s="4">
        <v>-144.24372570197801</v>
      </c>
      <c r="Z34" s="5">
        <v>10.528700058400901</v>
      </c>
      <c r="AA34" s="4">
        <v>-3.1256926142924198E-2</v>
      </c>
      <c r="AB34" s="4">
        <v>2.9456116190551199E-5</v>
      </c>
      <c r="AC34" s="6">
        <v>17554.453889016499</v>
      </c>
      <c r="AD34" s="6">
        <v>-125.692345063977</v>
      </c>
      <c r="AE34" s="6">
        <v>0.39362054142913999</v>
      </c>
      <c r="AF34" s="6">
        <v>-4.1079636190540202E-4</v>
      </c>
      <c r="AG34" s="6">
        <v>2.30640101199999</v>
      </c>
      <c r="AH34" s="6">
        <v>-3.7612753199999698E-3</v>
      </c>
      <c r="AI34" s="6">
        <v>995.176197</v>
      </c>
      <c r="AJ34" s="6">
        <v>3.9734999999999798E-2</v>
      </c>
      <c r="AL34" s="6">
        <v>-7.3107128370890097E-3</v>
      </c>
      <c r="AM34" s="6">
        <v>2.5528079661440501</v>
      </c>
      <c r="AN34" s="6">
        <v>1.58291033403489</v>
      </c>
    </row>
    <row r="35" spans="1:40" x14ac:dyDescent="0.45">
      <c r="A35">
        <v>5.6000000000000001E-2</v>
      </c>
      <c r="B35" s="1">
        <f t="shared" si="12"/>
        <v>203.25256493085948</v>
      </c>
      <c r="C35">
        <v>800</v>
      </c>
      <c r="D35" s="2">
        <f t="shared" si="9"/>
        <v>0.77726355761243615</v>
      </c>
      <c r="E35" s="1">
        <v>78.599999999999994</v>
      </c>
      <c r="F35" s="2">
        <v>4.2699999999999996</v>
      </c>
      <c r="G35">
        <v>315</v>
      </c>
      <c r="H35">
        <v>295</v>
      </c>
      <c r="I35" s="2">
        <f t="shared" si="11"/>
        <v>17.150359169599387</v>
      </c>
      <c r="J35" s="2">
        <v>312.14875450554507</v>
      </c>
      <c r="K35" s="2">
        <f t="shared" si="10"/>
        <v>312.15035916959937</v>
      </c>
      <c r="L35" s="2">
        <v>313.12294444921258</v>
      </c>
      <c r="M35" s="2">
        <f t="shared" si="6"/>
        <v>313.12294444920832</v>
      </c>
      <c r="N35" s="2">
        <f t="shared" si="7"/>
        <v>1.8770555507874178</v>
      </c>
      <c r="O35" s="8">
        <v>439.23085791532998</v>
      </c>
      <c r="P35" s="1">
        <f>O35/(Abmessung!B$17*Q35)</f>
        <v>68.804337029072727</v>
      </c>
      <c r="Q35" s="2">
        <f t="shared" si="8"/>
        <v>8.2575484497731217</v>
      </c>
      <c r="R35" s="1">
        <f t="shared" ref="R35:R66" si="13">((AC35 + AD35*G35 +AE35*G35^2 +  AF35*G35^3)+(AC35 + AD35*L35 + AE35*L35^2 +  AF35*L35^3))/2</f>
        <v>4178.57008747091</v>
      </c>
      <c r="S35" s="1">
        <f t="shared" ref="S35:S66" si="14">((Y35 + Z35*G35 + AA35*G35^2 +  AB35*G35^3)+(Y35 + Z35*L35 + AA35*L35^2 +  AB35*L35^3))/2</f>
        <v>991.86940183794661</v>
      </c>
      <c r="T35" s="1">
        <f t="shared" ref="T35:T66" si="15">((AI35 + AJ35*H35)+(AI35 + AJ35*J35))/2</f>
        <v>1007.2387248801389</v>
      </c>
      <c r="U35" s="7">
        <f t="shared" ref="U35:U66" si="16">((AG35 + AH35*H35)+(AG35 + AH35*J35))/2</f>
        <v>1.1645741990547764</v>
      </c>
      <c r="Y35" s="4">
        <v>-144.24372570197801</v>
      </c>
      <c r="Z35" s="5">
        <v>10.528700058400901</v>
      </c>
      <c r="AA35" s="4">
        <v>-3.1256926142924198E-2</v>
      </c>
      <c r="AB35" s="4">
        <v>2.9456116190551199E-5</v>
      </c>
      <c r="AC35" s="6">
        <v>17554.453889016499</v>
      </c>
      <c r="AD35" s="6">
        <v>-125.692345063977</v>
      </c>
      <c r="AE35" s="6">
        <v>0.39362054142913999</v>
      </c>
      <c r="AF35" s="6">
        <v>-4.1079636190540202E-4</v>
      </c>
      <c r="AG35" s="6">
        <v>2.30640101199999</v>
      </c>
      <c r="AH35" s="6">
        <v>-3.7612753199999698E-3</v>
      </c>
      <c r="AI35" s="6">
        <v>995.176197</v>
      </c>
      <c r="AJ35" s="6">
        <v>3.9734999999999798E-2</v>
      </c>
      <c r="AL35" s="6">
        <v>-7.3107128370890097E-3</v>
      </c>
      <c r="AM35" s="6">
        <v>2.5528079661440501</v>
      </c>
      <c r="AN35" s="6">
        <v>1.58291033403489</v>
      </c>
    </row>
    <row r="36" spans="1:40" x14ac:dyDescent="0.45">
      <c r="A36">
        <v>6.2E-2</v>
      </c>
      <c r="B36" s="1">
        <f t="shared" si="12"/>
        <v>225.03729980708513</v>
      </c>
      <c r="C36">
        <v>800</v>
      </c>
      <c r="D36" s="2">
        <f t="shared" si="9"/>
        <v>0.77726355761243615</v>
      </c>
      <c r="E36" s="1">
        <v>78.599999999999994</v>
      </c>
      <c r="F36" s="2">
        <v>4.2699999999999996</v>
      </c>
      <c r="G36">
        <v>315</v>
      </c>
      <c r="H36">
        <v>295</v>
      </c>
      <c r="I36" s="2">
        <f t="shared" si="11"/>
        <v>17.199144242014533</v>
      </c>
      <c r="J36" s="2">
        <v>312.19754271035941</v>
      </c>
      <c r="K36" s="2">
        <f t="shared" si="10"/>
        <v>312.19914424201454</v>
      </c>
      <c r="L36" s="2">
        <v>313.29990397215465</v>
      </c>
      <c r="M36" s="2">
        <f t="shared" si="6"/>
        <v>313.29990397215232</v>
      </c>
      <c r="N36" s="2">
        <f t="shared" si="7"/>
        <v>1.7000960278453476</v>
      </c>
      <c r="O36" s="8">
        <v>440.44599239640002</v>
      </c>
      <c r="P36" s="1">
        <f>O36/(Abmessung!B$17*Q36)</f>
        <v>68.981375013304728</v>
      </c>
      <c r="Q36" s="2">
        <f t="shared" si="8"/>
        <v>8.2591416982722503</v>
      </c>
      <c r="R36" s="1">
        <f t="shared" si="13"/>
        <v>4178.5684472719995</v>
      </c>
      <c r="S36" s="1">
        <f t="shared" si="14"/>
        <v>991.83557655259733</v>
      </c>
      <c r="T36" s="1">
        <f t="shared" si="15"/>
        <v>1007.239694179798</v>
      </c>
      <c r="U36" s="7">
        <f t="shared" si="16"/>
        <v>1.1644824461194387</v>
      </c>
      <c r="Y36" s="4">
        <v>-144.24372570197801</v>
      </c>
      <c r="Z36" s="5">
        <v>10.528700058400901</v>
      </c>
      <c r="AA36" s="4">
        <v>-3.1256926142924198E-2</v>
      </c>
      <c r="AB36" s="4">
        <v>2.9456116190551199E-5</v>
      </c>
      <c r="AC36" s="6">
        <v>17554.453889016499</v>
      </c>
      <c r="AD36" s="6">
        <v>-125.692345063977</v>
      </c>
      <c r="AE36" s="6">
        <v>0.39362054142913999</v>
      </c>
      <c r="AF36" s="6">
        <v>-4.1079636190540202E-4</v>
      </c>
      <c r="AG36" s="6">
        <v>2.30640101199999</v>
      </c>
      <c r="AH36" s="6">
        <v>-3.7612753199999698E-3</v>
      </c>
      <c r="AI36" s="6">
        <v>995.176197</v>
      </c>
      <c r="AJ36" s="6">
        <v>3.9734999999999798E-2</v>
      </c>
      <c r="AL36" s="6">
        <v>-7.3107128370890097E-3</v>
      </c>
      <c r="AM36" s="6">
        <v>2.5528079661440501</v>
      </c>
      <c r="AN36" s="6">
        <v>1.58291033403489</v>
      </c>
    </row>
    <row r="37" spans="1:40" x14ac:dyDescent="0.45">
      <c r="A37">
        <v>6.8000000000000005E-2</v>
      </c>
      <c r="B37" s="1">
        <f t="shared" si="12"/>
        <v>246.82211519282544</v>
      </c>
      <c r="C37">
        <v>800</v>
      </c>
      <c r="D37" s="2">
        <f t="shared" si="9"/>
        <v>0.77726355761243615</v>
      </c>
      <c r="E37" s="1">
        <v>78.599999999999994</v>
      </c>
      <c r="F37" s="2">
        <v>4.2699999999999996</v>
      </c>
      <c r="G37">
        <v>315</v>
      </c>
      <c r="H37">
        <v>295</v>
      </c>
      <c r="I37" s="2">
        <f t="shared" si="11"/>
        <v>17.233806690485608</v>
      </c>
      <c r="J37" s="2">
        <v>312.23221319667562</v>
      </c>
      <c r="K37" s="2">
        <f t="shared" si="10"/>
        <v>312.23380669048561</v>
      </c>
      <c r="L37" s="2">
        <v>313.4468739292235</v>
      </c>
      <c r="M37" s="2">
        <f t="shared" si="6"/>
        <v>313.44687392922214</v>
      </c>
      <c r="N37" s="2">
        <f t="shared" si="7"/>
        <v>1.5531260707765</v>
      </c>
      <c r="O37" s="8">
        <v>441.30923944134997</v>
      </c>
      <c r="P37" s="1">
        <f>O37/(Abmessung!B$17*Q37)</f>
        <v>69.060326810999271</v>
      </c>
      <c r="Q37" s="2">
        <f t="shared" si="8"/>
        <v>8.2658685080894383</v>
      </c>
      <c r="R37" s="1">
        <f t="shared" si="13"/>
        <v>4178.5672641759065</v>
      </c>
      <c r="S37" s="1">
        <f t="shared" si="14"/>
        <v>991.80739865532041</v>
      </c>
      <c r="T37" s="1">
        <f t="shared" si="15"/>
        <v>1007.240382995685</v>
      </c>
      <c r="U37" s="7">
        <f t="shared" si="16"/>
        <v>1.164417243497182</v>
      </c>
      <c r="Y37" s="4">
        <v>-144.24372570197801</v>
      </c>
      <c r="Z37" s="5">
        <v>10.528700058400901</v>
      </c>
      <c r="AA37" s="4">
        <v>-3.1256926142924198E-2</v>
      </c>
      <c r="AB37" s="4">
        <v>2.9456116190551199E-5</v>
      </c>
      <c r="AC37" s="6">
        <v>17554.453889016499</v>
      </c>
      <c r="AD37" s="6">
        <v>-125.692345063977</v>
      </c>
      <c r="AE37" s="6">
        <v>0.39362054142913999</v>
      </c>
      <c r="AF37" s="6">
        <v>-4.1079636190540202E-4</v>
      </c>
      <c r="AG37" s="6">
        <v>2.30640101199999</v>
      </c>
      <c r="AH37" s="6">
        <v>-3.7612753199999698E-3</v>
      </c>
      <c r="AI37" s="6">
        <v>995.176197</v>
      </c>
      <c r="AJ37" s="6">
        <v>3.9734999999999798E-2</v>
      </c>
      <c r="AL37" s="6">
        <v>-7.3107128370890097E-3</v>
      </c>
      <c r="AM37" s="6">
        <v>2.5528079661440501</v>
      </c>
      <c r="AN37" s="6">
        <v>1.58291033403489</v>
      </c>
    </row>
    <row r="38" spans="1:40" x14ac:dyDescent="0.45">
      <c r="A38">
        <v>7.3999999999999996E-2</v>
      </c>
      <c r="B38" s="1">
        <f t="shared" si="12"/>
        <v>268.60698754380758</v>
      </c>
      <c r="C38">
        <v>800</v>
      </c>
      <c r="D38" s="2">
        <f t="shared" si="9"/>
        <v>0.77726355761243615</v>
      </c>
      <c r="E38" s="1">
        <v>78.599999999999994</v>
      </c>
      <c r="F38" s="2">
        <v>4.2699999999999996</v>
      </c>
      <c r="G38">
        <v>315</v>
      </c>
      <c r="H38">
        <v>295</v>
      </c>
      <c r="I38" s="2">
        <f t="shared" si="11"/>
        <v>17.258799789587666</v>
      </c>
      <c r="J38" s="2">
        <v>312.25721704537</v>
      </c>
      <c r="K38" s="2">
        <f t="shared" si="10"/>
        <v>312.25879978958767</v>
      </c>
      <c r="L38" s="2">
        <v>313.57079001151584</v>
      </c>
      <c r="M38" s="2">
        <f t="shared" si="6"/>
        <v>313.57079001151504</v>
      </c>
      <c r="N38" s="2">
        <f t="shared" si="7"/>
        <v>1.4292099884841605</v>
      </c>
      <c r="O38" s="8">
        <v>441.93161282516002</v>
      </c>
      <c r="P38" s="1">
        <f>O38/(Abmessung!B$17*Q38)</f>
        <v>69.076593064405969</v>
      </c>
      <c r="Q38" s="2">
        <f t="shared" si="8"/>
        <v>8.2755765646856183</v>
      </c>
      <c r="R38" s="1">
        <f t="shared" si="13"/>
        <v>4178.5663898782759</v>
      </c>
      <c r="S38" s="1">
        <f t="shared" si="14"/>
        <v>991.7835810453455</v>
      </c>
      <c r="T38" s="1">
        <f t="shared" si="15"/>
        <v>1007.2408797596488</v>
      </c>
      <c r="U38" s="7">
        <f t="shared" si="16"/>
        <v>1.1643702203176824</v>
      </c>
      <c r="Y38" s="4">
        <v>-144.24372570197801</v>
      </c>
      <c r="Z38" s="5">
        <v>10.528700058400901</v>
      </c>
      <c r="AA38" s="4">
        <v>-3.1256926142924198E-2</v>
      </c>
      <c r="AB38" s="4">
        <v>2.9456116190551199E-5</v>
      </c>
      <c r="AC38" s="6">
        <v>17554.453889016499</v>
      </c>
      <c r="AD38" s="6">
        <v>-125.692345063977</v>
      </c>
      <c r="AE38" s="6">
        <v>0.39362054142913999</v>
      </c>
      <c r="AF38" s="6">
        <v>-4.1079636190540202E-4</v>
      </c>
      <c r="AG38" s="6">
        <v>2.30640101199999</v>
      </c>
      <c r="AH38" s="6">
        <v>-3.7612753199999698E-3</v>
      </c>
      <c r="AI38" s="6">
        <v>995.176197</v>
      </c>
      <c r="AJ38" s="6">
        <v>3.9734999999999798E-2</v>
      </c>
      <c r="AL38" s="6">
        <v>-7.3107128370890097E-3</v>
      </c>
      <c r="AM38" s="6">
        <v>2.5528079661440501</v>
      </c>
      <c r="AN38" s="6">
        <v>1.58291033403489</v>
      </c>
    </row>
    <row r="39" spans="1:40" x14ac:dyDescent="0.45">
      <c r="A39">
        <v>8.0000000000000002E-3</v>
      </c>
      <c r="B39" s="1">
        <f t="shared" si="12"/>
        <v>28.987196554246704</v>
      </c>
      <c r="C39">
        <v>1000</v>
      </c>
      <c r="D39" s="2">
        <f t="shared" si="9"/>
        <v>1.0145959416162336</v>
      </c>
      <c r="E39" s="1">
        <v>102.6</v>
      </c>
      <c r="F39" s="2">
        <v>5.87</v>
      </c>
      <c r="G39">
        <v>315</v>
      </c>
      <c r="H39">
        <v>295</v>
      </c>
      <c r="I39" s="2">
        <f t="shared" si="11"/>
        <v>11.499713450954037</v>
      </c>
      <c r="J39" s="2">
        <v>306.49968496881979</v>
      </c>
      <c r="K39" s="2">
        <f t="shared" si="10"/>
        <v>306.49971345095406</v>
      </c>
      <c r="L39" s="2">
        <v>303.39776653417999</v>
      </c>
      <c r="M39" s="2">
        <f t="shared" si="6"/>
        <v>303.39776652062386</v>
      </c>
      <c r="N39" s="2">
        <f t="shared" si="7"/>
        <v>11.602233465820007</v>
      </c>
      <c r="O39" s="8">
        <v>387.90641490628298</v>
      </c>
      <c r="P39" s="1">
        <f>O39/(Abmessung!B$17*Q39)</f>
        <v>59.388039436619152</v>
      </c>
      <c r="Q39" s="2">
        <f t="shared" si="8"/>
        <v>8.448937059884944</v>
      </c>
      <c r="R39" s="1">
        <f t="shared" si="13"/>
        <v>4179.2213498786232</v>
      </c>
      <c r="S39" s="1">
        <f t="shared" si="14"/>
        <v>993.54209525242004</v>
      </c>
      <c r="T39" s="1">
        <f t="shared" si="15"/>
        <v>1007.126491991118</v>
      </c>
      <c r="U39" s="7">
        <f t="shared" si="16"/>
        <v>1.1751980519695007</v>
      </c>
      <c r="Y39" s="4">
        <v>-144.24372570197801</v>
      </c>
      <c r="Z39" s="5">
        <v>10.528700058400901</v>
      </c>
      <c r="AA39" s="4">
        <v>-3.1256926142924198E-2</v>
      </c>
      <c r="AB39" s="4">
        <v>2.9456116190551199E-5</v>
      </c>
      <c r="AC39" s="6">
        <v>17554.453889016499</v>
      </c>
      <c r="AD39" s="6">
        <v>-125.692345063977</v>
      </c>
      <c r="AE39" s="6">
        <v>0.39362054142913999</v>
      </c>
      <c r="AF39" s="6">
        <v>-4.1079636190540202E-4</v>
      </c>
      <c r="AG39" s="6">
        <v>2.30640101199999</v>
      </c>
      <c r="AH39" s="6">
        <v>-3.7612753199999698E-3</v>
      </c>
      <c r="AI39" s="6">
        <v>995.176197</v>
      </c>
      <c r="AJ39" s="6">
        <v>3.9734999999999798E-2</v>
      </c>
      <c r="AL39" s="6">
        <v>-7.3107128370890097E-3</v>
      </c>
      <c r="AM39" s="6">
        <v>2.5528079661440501</v>
      </c>
      <c r="AN39" s="6">
        <v>1.58291033403489</v>
      </c>
    </row>
    <row r="40" spans="1:40" x14ac:dyDescent="0.45">
      <c r="A40">
        <v>1.4E-2</v>
      </c>
      <c r="B40" s="1">
        <f t="shared" si="12"/>
        <v>50.756691828919131</v>
      </c>
      <c r="C40">
        <v>1000</v>
      </c>
      <c r="D40" s="2">
        <f t="shared" si="9"/>
        <v>1.0145959416162336</v>
      </c>
      <c r="E40" s="1">
        <v>102.6</v>
      </c>
      <c r="F40" s="2">
        <v>5.87</v>
      </c>
      <c r="G40">
        <v>315</v>
      </c>
      <c r="H40">
        <v>295</v>
      </c>
      <c r="I40" s="2">
        <f t="shared" si="11"/>
        <v>13.984769141268155</v>
      </c>
      <c r="J40" s="2">
        <v>308.98434945604231</v>
      </c>
      <c r="K40" s="2">
        <f t="shared" si="10"/>
        <v>308.98476914126815</v>
      </c>
      <c r="L40" s="2">
        <v>306.96836454695449</v>
      </c>
      <c r="M40" s="2">
        <f t="shared" si="6"/>
        <v>306.96836453565578</v>
      </c>
      <c r="N40" s="2">
        <f t="shared" si="7"/>
        <v>8.0316354530455101</v>
      </c>
      <c r="O40" s="8">
        <v>469.87925588376697</v>
      </c>
      <c r="P40" s="1">
        <f>O40/(Abmessung!B$17*Q40)</f>
        <v>70.238005488913899</v>
      </c>
      <c r="Q40" s="2">
        <f t="shared" si="8"/>
        <v>8.653428369879439</v>
      </c>
      <c r="R40" s="1">
        <f t="shared" si="13"/>
        <v>4178.8256128775893</v>
      </c>
      <c r="S40" s="1">
        <f t="shared" si="14"/>
        <v>992.97251621280998</v>
      </c>
      <c r="T40" s="1">
        <f t="shared" si="15"/>
        <v>1007.175856062818</v>
      </c>
      <c r="U40" s="7">
        <f t="shared" si="16"/>
        <v>1.1705252983623655</v>
      </c>
      <c r="Y40" s="4">
        <v>-144.24372570197801</v>
      </c>
      <c r="Z40" s="5">
        <v>10.528700058400901</v>
      </c>
      <c r="AA40" s="4">
        <v>-3.1256926142924198E-2</v>
      </c>
      <c r="AB40" s="4">
        <v>2.9456116190551199E-5</v>
      </c>
      <c r="AC40" s="6">
        <v>17554.453889016499</v>
      </c>
      <c r="AD40" s="6">
        <v>-125.692345063977</v>
      </c>
      <c r="AE40" s="6">
        <v>0.39362054142913999</v>
      </c>
      <c r="AF40" s="6">
        <v>-4.1079636190540202E-4</v>
      </c>
      <c r="AG40" s="6">
        <v>2.30640101199999</v>
      </c>
      <c r="AH40" s="6">
        <v>-3.7612753199999698E-3</v>
      </c>
      <c r="AI40" s="6">
        <v>995.176197</v>
      </c>
      <c r="AJ40" s="6">
        <v>3.9734999999999798E-2</v>
      </c>
      <c r="AL40" s="6">
        <v>-7.3107128370890097E-3</v>
      </c>
      <c r="AM40" s="6">
        <v>2.5528079661440501</v>
      </c>
      <c r="AN40" s="6">
        <v>1.58291033403489</v>
      </c>
    </row>
    <row r="41" spans="1:40" x14ac:dyDescent="0.45">
      <c r="A41">
        <v>0.02</v>
      </c>
      <c r="B41" s="1">
        <f t="shared" si="12"/>
        <v>72.533198615264197</v>
      </c>
      <c r="C41">
        <v>1000</v>
      </c>
      <c r="D41" s="2">
        <f t="shared" si="9"/>
        <v>1.0145959416162336</v>
      </c>
      <c r="E41" s="1">
        <v>102.6</v>
      </c>
      <c r="F41" s="2">
        <v>5.87</v>
      </c>
      <c r="G41">
        <v>315</v>
      </c>
      <c r="H41">
        <v>295</v>
      </c>
      <c r="I41" s="2">
        <f t="shared" si="11"/>
        <v>15.30059627088907</v>
      </c>
      <c r="J41" s="2">
        <v>310.29981393054629</v>
      </c>
      <c r="K41" s="2">
        <f t="shared" si="10"/>
        <v>310.30059627088906</v>
      </c>
      <c r="L41" s="2">
        <v>308.86152204401822</v>
      </c>
      <c r="M41" s="2">
        <f t="shared" si="6"/>
        <v>308.86152204087068</v>
      </c>
      <c r="N41" s="2">
        <f t="shared" si="7"/>
        <v>6.1384779559817844</v>
      </c>
      <c r="O41" s="8">
        <v>513.01698101578302</v>
      </c>
      <c r="P41" s="1">
        <f>O41/(Abmessung!B$17*Q41)</f>
        <v>78.339259291500056</v>
      </c>
      <c r="Q41" s="2">
        <f t="shared" si="8"/>
        <v>8.4708380963759584</v>
      </c>
      <c r="R41" s="1">
        <f t="shared" si="13"/>
        <v>4178.6985669045916</v>
      </c>
      <c r="S41" s="1">
        <f t="shared" si="14"/>
        <v>992.64890249646328</v>
      </c>
      <c r="T41" s="1">
        <f t="shared" si="15"/>
        <v>1007.2019910532651</v>
      </c>
      <c r="U41" s="7">
        <f t="shared" si="16"/>
        <v>1.1680513863312212</v>
      </c>
      <c r="Y41" s="4">
        <v>-144.24372570197801</v>
      </c>
      <c r="Z41" s="5">
        <v>10.528700058400901</v>
      </c>
      <c r="AA41" s="4">
        <v>-3.1256926142924198E-2</v>
      </c>
      <c r="AB41" s="4">
        <v>2.9456116190551199E-5</v>
      </c>
      <c r="AC41" s="6">
        <v>17554.453889016499</v>
      </c>
      <c r="AD41" s="6">
        <v>-125.692345063977</v>
      </c>
      <c r="AE41" s="6">
        <v>0.39362054142913999</v>
      </c>
      <c r="AF41" s="6">
        <v>-4.1079636190540202E-4</v>
      </c>
      <c r="AG41" s="6">
        <v>2.30640101199999</v>
      </c>
      <c r="AH41" s="6">
        <v>-3.7612753199999698E-3</v>
      </c>
      <c r="AI41" s="6">
        <v>995.176197</v>
      </c>
      <c r="AJ41" s="6">
        <v>3.9734999999999798E-2</v>
      </c>
      <c r="AL41" s="6">
        <v>-7.3107128370890097E-3</v>
      </c>
      <c r="AM41" s="6">
        <v>2.5528079661440501</v>
      </c>
      <c r="AN41" s="6">
        <v>1.58291033403489</v>
      </c>
    </row>
    <row r="42" spans="1:40" x14ac:dyDescent="0.45">
      <c r="A42">
        <v>2.5999999999999999E-2</v>
      </c>
      <c r="B42" s="1">
        <f t="shared" si="12"/>
        <v>94.31294855068343</v>
      </c>
      <c r="C42">
        <v>1000</v>
      </c>
      <c r="D42" s="2">
        <f t="shared" si="9"/>
        <v>1.0145959416162336</v>
      </c>
      <c r="E42" s="1">
        <v>102.6</v>
      </c>
      <c r="F42" s="2">
        <v>5.87</v>
      </c>
      <c r="G42">
        <v>315</v>
      </c>
      <c r="H42">
        <v>295</v>
      </c>
      <c r="I42" s="2">
        <f t="shared" si="11"/>
        <v>16.098905230264059</v>
      </c>
      <c r="J42" s="2">
        <v>311.09784348767215</v>
      </c>
      <c r="K42" s="2">
        <f t="shared" si="10"/>
        <v>311.09890523026405</v>
      </c>
      <c r="L42" s="2">
        <v>310.03796855770486</v>
      </c>
      <c r="M42" s="2">
        <f t="shared" si="6"/>
        <v>310.03796855667406</v>
      </c>
      <c r="N42" s="2">
        <f t="shared" si="7"/>
        <v>4.9620314422951424</v>
      </c>
      <c r="O42" s="8">
        <v>539.09858321536694</v>
      </c>
      <c r="P42" s="1">
        <f>O42/(Abmessung!B$17*Q42)</f>
        <v>84.478868438213269</v>
      </c>
      <c r="Q42" s="2">
        <f t="shared" si="8"/>
        <v>8.2545652312678435</v>
      </c>
      <c r="R42" s="1">
        <f t="shared" si="13"/>
        <v>4178.6435917868366</v>
      </c>
      <c r="S42" s="1">
        <f t="shared" si="14"/>
        <v>992.44060797971656</v>
      </c>
      <c r="T42" s="1">
        <f t="shared" si="15"/>
        <v>1007.2178459054912</v>
      </c>
      <c r="U42" s="7">
        <f t="shared" si="16"/>
        <v>1.166550581892297</v>
      </c>
      <c r="Y42" s="4">
        <v>-144.24372570197801</v>
      </c>
      <c r="Z42" s="5">
        <v>10.528700058400901</v>
      </c>
      <c r="AA42" s="4">
        <v>-3.1256926142924198E-2</v>
      </c>
      <c r="AB42" s="4">
        <v>2.9456116190551199E-5</v>
      </c>
      <c r="AC42" s="6">
        <v>17554.453889016499</v>
      </c>
      <c r="AD42" s="6">
        <v>-125.692345063977</v>
      </c>
      <c r="AE42" s="6">
        <v>0.39362054142913999</v>
      </c>
      <c r="AF42" s="6">
        <v>-4.1079636190540202E-4</v>
      </c>
      <c r="AG42" s="6">
        <v>2.30640101199999</v>
      </c>
      <c r="AH42" s="6">
        <v>-3.7612753199999698E-3</v>
      </c>
      <c r="AI42" s="6">
        <v>995.176197</v>
      </c>
      <c r="AJ42" s="6">
        <v>3.9734999999999798E-2</v>
      </c>
      <c r="AL42" s="6">
        <v>-7.3107128370890097E-3</v>
      </c>
      <c r="AM42" s="6">
        <v>2.5528079661440501</v>
      </c>
      <c r="AN42" s="6">
        <v>1.58291033403489</v>
      </c>
    </row>
    <row r="43" spans="1:40" x14ac:dyDescent="0.45">
      <c r="A43">
        <v>3.2000000000000001E-2</v>
      </c>
      <c r="B43" s="1">
        <f t="shared" si="12"/>
        <v>116.09446238665265</v>
      </c>
      <c r="C43">
        <v>1000</v>
      </c>
      <c r="D43" s="2">
        <f t="shared" si="9"/>
        <v>1.0145959416162336</v>
      </c>
      <c r="E43" s="1">
        <v>102.6</v>
      </c>
      <c r="F43" s="2">
        <v>5.87</v>
      </c>
      <c r="G43">
        <v>315</v>
      </c>
      <c r="H43">
        <v>295</v>
      </c>
      <c r="I43" s="2">
        <f t="shared" si="11"/>
        <v>16.622022298105943</v>
      </c>
      <c r="J43" s="2">
        <v>311.62075583788942</v>
      </c>
      <c r="K43" s="2">
        <f t="shared" si="10"/>
        <v>311.62202229810595</v>
      </c>
      <c r="L43" s="2">
        <v>310.8407833322737</v>
      </c>
      <c r="M43" s="2">
        <f t="shared" si="6"/>
        <v>310.84078333187944</v>
      </c>
      <c r="N43" s="2">
        <f t="shared" si="7"/>
        <v>4.1592166677262981</v>
      </c>
      <c r="O43" s="8">
        <v>556.15253313378298</v>
      </c>
      <c r="P43" s="1">
        <f>O43/(Abmessung!B$17*Q43)</f>
        <v>89.188069551111809</v>
      </c>
      <c r="Q43" s="2">
        <f t="shared" si="8"/>
        <v>8.0660564527588416</v>
      </c>
      <c r="R43" s="1">
        <f t="shared" si="13"/>
        <v>4178.6153613113229</v>
      </c>
      <c r="S43" s="1">
        <f t="shared" si="14"/>
        <v>992.29539145740091</v>
      </c>
      <c r="T43" s="1">
        <f t="shared" si="15"/>
        <v>1007.2282348666092</v>
      </c>
      <c r="U43" s="7">
        <f t="shared" si="16"/>
        <v>1.1655671732335995</v>
      </c>
      <c r="Y43" s="4">
        <v>-144.24372570197801</v>
      </c>
      <c r="Z43" s="5">
        <v>10.528700058400901</v>
      </c>
      <c r="AA43" s="4">
        <v>-3.1256926142924198E-2</v>
      </c>
      <c r="AB43" s="4">
        <v>2.9456116190551199E-5</v>
      </c>
      <c r="AC43" s="6">
        <v>17554.453889016499</v>
      </c>
      <c r="AD43" s="6">
        <v>-125.692345063977</v>
      </c>
      <c r="AE43" s="6">
        <v>0.39362054142913999</v>
      </c>
      <c r="AF43" s="6">
        <v>-4.1079636190540202E-4</v>
      </c>
      <c r="AG43" s="6">
        <v>2.30640101199999</v>
      </c>
      <c r="AH43" s="6">
        <v>-3.7612753199999698E-3</v>
      </c>
      <c r="AI43" s="6">
        <v>995.176197</v>
      </c>
      <c r="AJ43" s="6">
        <v>3.9734999999999798E-2</v>
      </c>
      <c r="AL43" s="6">
        <v>-7.3107128370890097E-3</v>
      </c>
      <c r="AM43" s="6">
        <v>2.5528079661440501</v>
      </c>
      <c r="AN43" s="6">
        <v>1.58291033403489</v>
      </c>
    </row>
    <row r="44" spans="1:40" x14ac:dyDescent="0.45">
      <c r="A44">
        <v>3.7999999999999999E-2</v>
      </c>
      <c r="B44" s="1">
        <f t="shared" si="12"/>
        <v>137.87703324401733</v>
      </c>
      <c r="C44">
        <v>1000</v>
      </c>
      <c r="D44" s="2">
        <f t="shared" si="9"/>
        <v>1.0145959416162336</v>
      </c>
      <c r="E44" s="1">
        <v>102.6</v>
      </c>
      <c r="F44" s="2">
        <v>5.87</v>
      </c>
      <c r="G44">
        <v>315</v>
      </c>
      <c r="H44">
        <v>295</v>
      </c>
      <c r="I44" s="2">
        <f t="shared" si="11"/>
        <v>16.982794905643349</v>
      </c>
      <c r="J44" s="2">
        <v>311.98138080065581</v>
      </c>
      <c r="K44" s="2">
        <f t="shared" si="10"/>
        <v>311.98279490564335</v>
      </c>
      <c r="L44" s="2">
        <v>311.42352471245414</v>
      </c>
      <c r="M44" s="2">
        <f t="shared" si="6"/>
        <v>311.42352471228372</v>
      </c>
      <c r="N44" s="2">
        <f t="shared" si="7"/>
        <v>3.5764752875458612</v>
      </c>
      <c r="O44" s="8">
        <v>567.89695242123298</v>
      </c>
      <c r="P44" s="1">
        <f>O44/(Abmessung!B$17*Q44)</f>
        <v>92.826410234106092</v>
      </c>
      <c r="Q44" s="2">
        <f t="shared" si="8"/>
        <v>7.9135633560043095</v>
      </c>
      <c r="R44" s="1">
        <f t="shared" si="13"/>
        <v>4178.5991626987507</v>
      </c>
      <c r="S44" s="1">
        <f t="shared" si="14"/>
        <v>992.18845068916471</v>
      </c>
      <c r="T44" s="1">
        <f t="shared" si="15"/>
        <v>1007.235399583057</v>
      </c>
      <c r="U44" s="7">
        <f t="shared" si="16"/>
        <v>1.1648889683474848</v>
      </c>
      <c r="Y44" s="4">
        <v>-144.24372570197801</v>
      </c>
      <c r="Z44" s="5">
        <v>10.528700058400901</v>
      </c>
      <c r="AA44" s="4">
        <v>-3.1256926142924198E-2</v>
      </c>
      <c r="AB44" s="4">
        <v>2.9456116190551199E-5</v>
      </c>
      <c r="AC44" s="6">
        <v>17554.453889016499</v>
      </c>
      <c r="AD44" s="6">
        <v>-125.692345063977</v>
      </c>
      <c r="AE44" s="6">
        <v>0.39362054142913999</v>
      </c>
      <c r="AF44" s="6">
        <v>-4.1079636190540202E-4</v>
      </c>
      <c r="AG44" s="6">
        <v>2.30640101199999</v>
      </c>
      <c r="AH44" s="6">
        <v>-3.7612753199999698E-3</v>
      </c>
      <c r="AI44" s="6">
        <v>995.176197</v>
      </c>
      <c r="AJ44" s="6">
        <v>3.9734999999999798E-2</v>
      </c>
      <c r="AL44" s="6">
        <v>-7.3107128370890097E-3</v>
      </c>
      <c r="AM44" s="6">
        <v>2.5528079661440501</v>
      </c>
      <c r="AN44" s="6">
        <v>1.58291033403489</v>
      </c>
    </row>
    <row r="45" spans="1:40" x14ac:dyDescent="0.45">
      <c r="A45">
        <v>4.3999999999999997E-2</v>
      </c>
      <c r="B45" s="1">
        <f t="shared" si="12"/>
        <v>159.66028031808762</v>
      </c>
      <c r="C45">
        <v>1000</v>
      </c>
      <c r="D45" s="2">
        <f t="shared" si="9"/>
        <v>1.0145959416162336</v>
      </c>
      <c r="E45" s="1">
        <v>102.6</v>
      </c>
      <c r="F45" s="2">
        <v>5.87</v>
      </c>
      <c r="G45">
        <v>315</v>
      </c>
      <c r="H45">
        <v>295</v>
      </c>
      <c r="I45" s="2">
        <f t="shared" si="11"/>
        <v>17.241054165485401</v>
      </c>
      <c r="J45" s="2">
        <v>312.239534097643</v>
      </c>
      <c r="K45" s="2">
        <f t="shared" si="10"/>
        <v>312.24105416548542</v>
      </c>
      <c r="L45" s="2">
        <v>311.86553794686165</v>
      </c>
      <c r="M45" s="2">
        <f t="shared" si="6"/>
        <v>311.86553794678065</v>
      </c>
      <c r="N45" s="2">
        <f t="shared" si="7"/>
        <v>3.1344620531383498</v>
      </c>
      <c r="O45" s="8">
        <v>576.29567665131697</v>
      </c>
      <c r="P45" s="1">
        <f>O45/(Abmessung!B$17*Q45)</f>
        <v>95.651598034222289</v>
      </c>
      <c r="Q45" s="2">
        <f t="shared" si="8"/>
        <v>7.793404767231193</v>
      </c>
      <c r="R45" s="1">
        <f t="shared" si="13"/>
        <v>4178.5891143108011</v>
      </c>
      <c r="S45" s="1">
        <f t="shared" si="14"/>
        <v>992.10648812856402</v>
      </c>
      <c r="T45" s="1">
        <f t="shared" si="15"/>
        <v>1007.2405284436849</v>
      </c>
      <c r="U45" s="7">
        <f t="shared" si="16"/>
        <v>1.1644034755351176</v>
      </c>
      <c r="Y45" s="4">
        <v>-144.24372570197801</v>
      </c>
      <c r="Z45" s="5">
        <v>10.528700058400901</v>
      </c>
      <c r="AA45" s="4">
        <v>-3.1256926142924198E-2</v>
      </c>
      <c r="AB45" s="4">
        <v>2.9456116190551199E-5</v>
      </c>
      <c r="AC45" s="6">
        <v>17554.453889016499</v>
      </c>
      <c r="AD45" s="6">
        <v>-125.692345063977</v>
      </c>
      <c r="AE45" s="6">
        <v>0.39362054142913999</v>
      </c>
      <c r="AF45" s="6">
        <v>-4.1079636190540202E-4</v>
      </c>
      <c r="AG45" s="6">
        <v>2.30640101199999</v>
      </c>
      <c r="AH45" s="6">
        <v>-3.7612753199999698E-3</v>
      </c>
      <c r="AI45" s="6">
        <v>995.176197</v>
      </c>
      <c r="AJ45" s="6">
        <v>3.9734999999999798E-2</v>
      </c>
      <c r="AL45" s="6">
        <v>-7.3107128370890097E-3</v>
      </c>
      <c r="AM45" s="6">
        <v>2.5528079661440501</v>
      </c>
      <c r="AN45" s="6">
        <v>1.58291033403489</v>
      </c>
    </row>
    <row r="46" spans="1:40" x14ac:dyDescent="0.45">
      <c r="A46">
        <v>0.05</v>
      </c>
      <c r="B46" s="1">
        <f t="shared" si="12"/>
        <v>181.44398139505509</v>
      </c>
      <c r="C46">
        <v>1000</v>
      </c>
      <c r="D46" s="2">
        <f t="shared" si="9"/>
        <v>1.0145959416162336</v>
      </c>
      <c r="E46" s="1">
        <v>102.6</v>
      </c>
      <c r="F46" s="2">
        <v>5.87</v>
      </c>
      <c r="G46">
        <v>315</v>
      </c>
      <c r="H46">
        <v>295</v>
      </c>
      <c r="I46" s="2">
        <f t="shared" si="11"/>
        <v>17.431297410034368</v>
      </c>
      <c r="J46" s="2">
        <v>312.42970148611056</v>
      </c>
      <c r="K46" s="2">
        <f t="shared" si="10"/>
        <v>312.43129741003435</v>
      </c>
      <c r="L46" s="2">
        <v>312.21207882430332</v>
      </c>
      <c r="M46" s="2">
        <f t="shared" si="6"/>
        <v>312.21207882426182</v>
      </c>
      <c r="N46" s="2">
        <f t="shared" si="7"/>
        <v>2.7879211756966811</v>
      </c>
      <c r="O46" s="8">
        <v>582.47793317490004</v>
      </c>
      <c r="P46" s="1">
        <f>O46/(Abmessung!B$17*Q46)</f>
        <v>97.853514505546087</v>
      </c>
      <c r="Q46" s="2">
        <f t="shared" si="8"/>
        <v>7.6997593181390354</v>
      </c>
      <c r="R46" s="1">
        <f t="shared" si="13"/>
        <v>4178.5825097488105</v>
      </c>
      <c r="S46" s="1">
        <f t="shared" si="14"/>
        <v>992.04172337956402</v>
      </c>
      <c r="T46" s="1">
        <f t="shared" si="15"/>
        <v>1007.2443065942753</v>
      </c>
      <c r="U46" s="7">
        <f t="shared" si="16"/>
        <v>1.1640458395826618</v>
      </c>
      <c r="Y46" s="4">
        <v>-144.24372570197801</v>
      </c>
      <c r="Z46" s="5">
        <v>10.528700058400901</v>
      </c>
      <c r="AA46" s="4">
        <v>-3.1256926142924198E-2</v>
      </c>
      <c r="AB46" s="4">
        <v>2.9456116190551199E-5</v>
      </c>
      <c r="AC46" s="6">
        <v>17554.453889016499</v>
      </c>
      <c r="AD46" s="6">
        <v>-125.692345063977</v>
      </c>
      <c r="AE46" s="6">
        <v>0.39362054142913999</v>
      </c>
      <c r="AF46" s="6">
        <v>-4.1079636190540202E-4</v>
      </c>
      <c r="AG46" s="6">
        <v>2.30640101199999</v>
      </c>
      <c r="AH46" s="6">
        <v>-3.7612753199999698E-3</v>
      </c>
      <c r="AI46" s="6">
        <v>995.176197</v>
      </c>
      <c r="AJ46" s="6">
        <v>3.9734999999999798E-2</v>
      </c>
      <c r="AL46" s="6">
        <v>-7.3107128370890097E-3</v>
      </c>
      <c r="AM46" s="6">
        <v>2.5528079661440501</v>
      </c>
      <c r="AN46" s="6">
        <v>1.58291033403489</v>
      </c>
    </row>
    <row r="47" spans="1:40" x14ac:dyDescent="0.45">
      <c r="A47">
        <v>5.6000000000000001E-2</v>
      </c>
      <c r="B47" s="1">
        <f t="shared" si="12"/>
        <v>203.22799889050563</v>
      </c>
      <c r="C47">
        <v>1000</v>
      </c>
      <c r="D47" s="2">
        <f t="shared" si="9"/>
        <v>1.0145959416162336</v>
      </c>
      <c r="E47" s="1">
        <v>102.6</v>
      </c>
      <c r="F47" s="2">
        <v>5.87</v>
      </c>
      <c r="G47">
        <v>315</v>
      </c>
      <c r="H47">
        <v>295</v>
      </c>
      <c r="I47" s="2">
        <f t="shared" si="11"/>
        <v>17.574671629379424</v>
      </c>
      <c r="J47" s="2">
        <v>312.57302161259037</v>
      </c>
      <c r="K47" s="2">
        <f t="shared" si="10"/>
        <v>312.5746716293794</v>
      </c>
      <c r="L47" s="2">
        <v>312.4908819079651</v>
      </c>
      <c r="M47" s="2">
        <f t="shared" si="6"/>
        <v>312.49088190794248</v>
      </c>
      <c r="N47" s="2">
        <f t="shared" si="7"/>
        <v>2.5091180920348961</v>
      </c>
      <c r="O47" s="8">
        <v>587.13455273986699</v>
      </c>
      <c r="P47" s="1">
        <f>O47/(Abmessung!B$17*Q47)</f>
        <v>99.574584620405091</v>
      </c>
      <c r="Q47" s="2">
        <f t="shared" si="8"/>
        <v>7.627166678973297</v>
      </c>
      <c r="R47" s="1">
        <f t="shared" si="13"/>
        <v>4178.5779704146871</v>
      </c>
      <c r="S47" s="1">
        <f t="shared" si="14"/>
        <v>991.9892982296069</v>
      </c>
      <c r="T47" s="1">
        <f t="shared" si="15"/>
        <v>1007.2471540068881</v>
      </c>
      <c r="U47" s="7">
        <f t="shared" si="16"/>
        <v>1.1637763063553677</v>
      </c>
      <c r="Y47" s="4">
        <v>-144.24372570197801</v>
      </c>
      <c r="Z47" s="5">
        <v>10.528700058400901</v>
      </c>
      <c r="AA47" s="4">
        <v>-3.1256926142924198E-2</v>
      </c>
      <c r="AB47" s="4">
        <v>2.9456116190551199E-5</v>
      </c>
      <c r="AC47" s="6">
        <v>17554.453889016499</v>
      </c>
      <c r="AD47" s="6">
        <v>-125.692345063977</v>
      </c>
      <c r="AE47" s="6">
        <v>0.39362054142913999</v>
      </c>
      <c r="AF47" s="6">
        <v>-4.1079636190540202E-4</v>
      </c>
      <c r="AG47" s="6">
        <v>2.30640101199999</v>
      </c>
      <c r="AH47" s="6">
        <v>-3.7612753199999698E-3</v>
      </c>
      <c r="AI47" s="6">
        <v>995.176197</v>
      </c>
      <c r="AJ47" s="6">
        <v>3.9734999999999798E-2</v>
      </c>
      <c r="AL47" s="6">
        <v>-7.3107128370890097E-3</v>
      </c>
      <c r="AM47" s="6">
        <v>2.5528079661440501</v>
      </c>
      <c r="AN47" s="6">
        <v>1.58291033403489</v>
      </c>
    </row>
    <row r="48" spans="1:40" x14ac:dyDescent="0.45">
      <c r="A48">
        <v>6.2E-2</v>
      </c>
      <c r="B48" s="1">
        <f t="shared" si="12"/>
        <v>225.01224336017603</v>
      </c>
      <c r="C48">
        <v>1000</v>
      </c>
      <c r="D48" s="2">
        <f t="shared" si="9"/>
        <v>1.0145959416162336</v>
      </c>
      <c r="E48" s="1">
        <v>102.6</v>
      </c>
      <c r="F48" s="2">
        <v>5.87</v>
      </c>
      <c r="G48">
        <v>315</v>
      </c>
      <c r="H48">
        <v>295</v>
      </c>
      <c r="I48" s="2">
        <f t="shared" si="11"/>
        <v>17.684811266551215</v>
      </c>
      <c r="J48" s="2">
        <v>312.68312292176694</v>
      </c>
      <c r="K48" s="2">
        <f t="shared" si="10"/>
        <v>312.68481126655121</v>
      </c>
      <c r="L48" s="2">
        <v>312.71989602600195</v>
      </c>
      <c r="M48" s="2">
        <f t="shared" si="6"/>
        <v>312.71989602598899</v>
      </c>
      <c r="N48" s="2">
        <f t="shared" si="7"/>
        <v>2.2801039739980524</v>
      </c>
      <c r="O48" s="8">
        <v>590.71026164739999</v>
      </c>
      <c r="P48" s="1">
        <f>O48/(Abmessung!B$17*Q48)</f>
        <v>100.92380271352079</v>
      </c>
      <c r="Q48" s="2">
        <f t="shared" si="8"/>
        <v>7.5710307626633027</v>
      </c>
      <c r="R48" s="1">
        <f t="shared" si="13"/>
        <v>4178.5747377652842</v>
      </c>
      <c r="S48" s="1">
        <f t="shared" si="14"/>
        <v>991.94602332249451</v>
      </c>
      <c r="T48" s="1">
        <f t="shared" si="15"/>
        <v>1007.2493414446482</v>
      </c>
      <c r="U48" s="7">
        <f t="shared" si="16"/>
        <v>1.1635692456869151</v>
      </c>
      <c r="Y48" s="4">
        <v>-144.24372570197801</v>
      </c>
      <c r="Z48" s="5">
        <v>10.528700058400901</v>
      </c>
      <c r="AA48" s="4">
        <v>-3.1256926142924198E-2</v>
      </c>
      <c r="AB48" s="4">
        <v>2.9456116190551199E-5</v>
      </c>
      <c r="AC48" s="6">
        <v>17554.453889016499</v>
      </c>
      <c r="AD48" s="6">
        <v>-125.692345063977</v>
      </c>
      <c r="AE48" s="6">
        <v>0.39362054142913999</v>
      </c>
      <c r="AF48" s="6">
        <v>-4.1079636190540202E-4</v>
      </c>
      <c r="AG48" s="6">
        <v>2.30640101199999</v>
      </c>
      <c r="AH48" s="6">
        <v>-3.7612753199999698E-3</v>
      </c>
      <c r="AI48" s="6">
        <v>995.176197</v>
      </c>
      <c r="AJ48" s="6">
        <v>3.9734999999999798E-2</v>
      </c>
      <c r="AL48" s="6">
        <v>-7.3107128370890097E-3</v>
      </c>
      <c r="AM48" s="6">
        <v>2.5528079661440501</v>
      </c>
      <c r="AN48" s="6">
        <v>1.58291033403489</v>
      </c>
    </row>
    <row r="49" spans="1:40" x14ac:dyDescent="0.45">
      <c r="A49">
        <v>6.8000000000000005E-2</v>
      </c>
      <c r="B49" s="1">
        <f t="shared" si="12"/>
        <v>246.79665486012493</v>
      </c>
      <c r="C49">
        <v>1000</v>
      </c>
      <c r="D49" s="2">
        <f t="shared" si="9"/>
        <v>1.0145959416162336</v>
      </c>
      <c r="E49" s="1">
        <v>102.6</v>
      </c>
      <c r="F49" s="2">
        <v>5.87</v>
      </c>
      <c r="G49">
        <v>315</v>
      </c>
      <c r="H49">
        <v>295</v>
      </c>
      <c r="I49" s="2">
        <f t="shared" si="11"/>
        <v>17.770770584062927</v>
      </c>
      <c r="J49" s="2">
        <v>312.76905542876545</v>
      </c>
      <c r="K49" s="2">
        <f t="shared" si="10"/>
        <v>312.77077058406292</v>
      </c>
      <c r="L49" s="2">
        <v>312.91126223790815</v>
      </c>
      <c r="M49" s="2">
        <f t="shared" si="6"/>
        <v>312.91126223790042</v>
      </c>
      <c r="N49" s="2">
        <f t="shared" si="7"/>
        <v>2.0887377620918528</v>
      </c>
      <c r="O49" s="8">
        <v>593.50004899210001</v>
      </c>
      <c r="P49" s="1">
        <f>O49/(Abmessung!B$17*Q49)</f>
        <v>101.98357617643133</v>
      </c>
      <c r="Q49" s="2">
        <f t="shared" si="8"/>
        <v>7.5277402250427548</v>
      </c>
      <c r="R49" s="1">
        <f t="shared" si="13"/>
        <v>4178.5723681125355</v>
      </c>
      <c r="S49" s="1">
        <f t="shared" si="14"/>
        <v>991.90971668049349</v>
      </c>
      <c r="T49" s="1">
        <f t="shared" si="15"/>
        <v>1007.2510487087309</v>
      </c>
      <c r="U49" s="7">
        <f t="shared" si="16"/>
        <v>1.1634076377780354</v>
      </c>
      <c r="Y49" s="4">
        <v>-144.24372570197801</v>
      </c>
      <c r="Z49" s="5">
        <v>10.528700058400901</v>
      </c>
      <c r="AA49" s="4">
        <v>-3.1256926142924198E-2</v>
      </c>
      <c r="AB49" s="4">
        <v>2.9456116190551199E-5</v>
      </c>
      <c r="AC49" s="6">
        <v>17554.453889016499</v>
      </c>
      <c r="AD49" s="6">
        <v>-125.692345063977</v>
      </c>
      <c r="AE49" s="6">
        <v>0.39362054142913999</v>
      </c>
      <c r="AF49" s="6">
        <v>-4.1079636190540202E-4</v>
      </c>
      <c r="AG49" s="6">
        <v>2.30640101199999</v>
      </c>
      <c r="AH49" s="6">
        <v>-3.7612753199999698E-3</v>
      </c>
      <c r="AI49" s="6">
        <v>995.176197</v>
      </c>
      <c r="AJ49" s="6">
        <v>3.9734999999999798E-2</v>
      </c>
      <c r="AL49" s="6">
        <v>-7.3107128370890097E-3</v>
      </c>
      <c r="AM49" s="6">
        <v>2.5528079661440501</v>
      </c>
      <c r="AN49" s="6">
        <v>1.58291033403489</v>
      </c>
    </row>
    <row r="50" spans="1:40" x14ac:dyDescent="0.45">
      <c r="A50">
        <v>7.3999999999999996E-2</v>
      </c>
      <c r="B50" s="1">
        <f t="shared" si="12"/>
        <v>268.5811919801734</v>
      </c>
      <c r="C50">
        <v>1000</v>
      </c>
      <c r="D50" s="2">
        <f t="shared" si="9"/>
        <v>1.0145959416162336</v>
      </c>
      <c r="E50" s="1">
        <v>102.6</v>
      </c>
      <c r="F50" s="2">
        <v>5.87</v>
      </c>
      <c r="G50">
        <v>315</v>
      </c>
      <c r="H50">
        <v>295</v>
      </c>
      <c r="I50" s="2">
        <f t="shared" si="11"/>
        <v>17.838748911281197</v>
      </c>
      <c r="J50" s="2">
        <v>312.83700023362684</v>
      </c>
      <c r="K50" s="2">
        <f t="shared" si="10"/>
        <v>312.83874891128119</v>
      </c>
      <c r="L50" s="2">
        <v>313.07348538266734</v>
      </c>
      <c r="M50" s="2">
        <f t="shared" si="6"/>
        <v>313.07348538266245</v>
      </c>
      <c r="N50" s="2">
        <f t="shared" si="7"/>
        <v>1.9265146173326571</v>
      </c>
      <c r="O50" s="8">
        <v>595.70572161168297</v>
      </c>
      <c r="P50" s="1">
        <f>O50/(Abmessung!B$17*Q50)</f>
        <v>102.81635154781324</v>
      </c>
      <c r="Q50" s="2">
        <f t="shared" si="8"/>
        <v>7.494517603348485</v>
      </c>
      <c r="R50" s="1">
        <f t="shared" si="13"/>
        <v>4178.5705888918274</v>
      </c>
      <c r="S50" s="1">
        <f t="shared" si="14"/>
        <v>991.87883572899477</v>
      </c>
      <c r="T50" s="1">
        <f t="shared" si="15"/>
        <v>1007.2523986021415</v>
      </c>
      <c r="U50" s="7">
        <f t="shared" si="16"/>
        <v>1.1632798582192119</v>
      </c>
      <c r="Y50" s="4">
        <v>-144.24372570197801</v>
      </c>
      <c r="Z50" s="5">
        <v>10.528700058400901</v>
      </c>
      <c r="AA50" s="4">
        <v>-3.1256926142924198E-2</v>
      </c>
      <c r="AB50" s="4">
        <v>2.9456116190551199E-5</v>
      </c>
      <c r="AC50" s="6">
        <v>17554.453889016499</v>
      </c>
      <c r="AD50" s="6">
        <v>-125.692345063977</v>
      </c>
      <c r="AE50" s="6">
        <v>0.39362054142913999</v>
      </c>
      <c r="AF50" s="6">
        <v>-4.1079636190540202E-4</v>
      </c>
      <c r="AG50" s="6">
        <v>2.30640101199999</v>
      </c>
      <c r="AH50" s="6">
        <v>-3.7612753199999698E-3</v>
      </c>
      <c r="AI50" s="6">
        <v>995.176197</v>
      </c>
      <c r="AJ50" s="6">
        <v>3.9734999999999798E-2</v>
      </c>
      <c r="AL50" s="6">
        <v>-7.3107128370890097E-3</v>
      </c>
      <c r="AM50" s="6">
        <v>2.5528079661440501</v>
      </c>
      <c r="AN50" s="6">
        <v>1.58291033403489</v>
      </c>
    </row>
    <row r="51" spans="1:40" x14ac:dyDescent="0.45">
      <c r="A51">
        <v>8.0000000000000002E-3</v>
      </c>
      <c r="B51" s="1">
        <f t="shared" si="12"/>
        <v>28.982693930477428</v>
      </c>
      <c r="C51">
        <v>1200</v>
      </c>
      <c r="D51" s="2">
        <f t="shared" si="9"/>
        <v>1.3092836517542821</v>
      </c>
      <c r="E51" s="1">
        <v>132.4</v>
      </c>
      <c r="F51" s="2">
        <v>8.1999999999999993</v>
      </c>
      <c r="G51">
        <v>315</v>
      </c>
      <c r="H51">
        <v>295</v>
      </c>
      <c r="I51" s="2">
        <f t="shared" si="11"/>
        <v>9.6771366042568783</v>
      </c>
      <c r="J51" s="2">
        <v>304.67730218099803</v>
      </c>
      <c r="K51" s="2">
        <f t="shared" si="10"/>
        <v>304.67713660425687</v>
      </c>
      <c r="L51" s="2">
        <v>302.3650170487353</v>
      </c>
      <c r="M51" s="2">
        <f t="shared" si="6"/>
        <v>302.36501729201126</v>
      </c>
      <c r="N51" s="2">
        <f t="shared" si="7"/>
        <v>12.634982951264703</v>
      </c>
      <c r="O51" s="8">
        <v>422.45117251375598</v>
      </c>
      <c r="P51" s="1">
        <f>O51/(Abmessung!B$17*Q51)</f>
        <v>62.374434489923352</v>
      </c>
      <c r="Q51" s="2">
        <f t="shared" si="8"/>
        <v>8.7608047228399357</v>
      </c>
      <c r="R51" s="1">
        <f t="shared" si="13"/>
        <v>4179.3802005626367</v>
      </c>
      <c r="S51" s="1">
        <f t="shared" si="14"/>
        <v>993.69644757952233</v>
      </c>
      <c r="T51" s="1">
        <f t="shared" si="15"/>
        <v>1007.0902858010809</v>
      </c>
      <c r="U51" s="7">
        <f t="shared" si="16"/>
        <v>1.178625293671214</v>
      </c>
      <c r="Y51" s="4">
        <v>-144.24372570197801</v>
      </c>
      <c r="Z51" s="5">
        <v>10.528700058400901</v>
      </c>
      <c r="AA51" s="4">
        <v>-3.1256926142924198E-2</v>
      </c>
      <c r="AB51" s="4">
        <v>2.9456116190551199E-5</v>
      </c>
      <c r="AC51" s="6">
        <v>17554.453889016499</v>
      </c>
      <c r="AD51" s="6">
        <v>-125.692345063977</v>
      </c>
      <c r="AE51" s="6">
        <v>0.39362054142913999</v>
      </c>
      <c r="AF51" s="6">
        <v>-4.1079636190540202E-4</v>
      </c>
      <c r="AG51" s="6">
        <v>2.30640101199999</v>
      </c>
      <c r="AH51" s="6">
        <v>-3.7612753199999698E-3</v>
      </c>
      <c r="AI51" s="6">
        <v>995.176197</v>
      </c>
      <c r="AJ51" s="6">
        <v>3.9734999999999798E-2</v>
      </c>
      <c r="AL51" s="6">
        <v>-7.3107128370890097E-3</v>
      </c>
      <c r="AM51" s="6">
        <v>2.5528079661440501</v>
      </c>
      <c r="AN51" s="6">
        <v>1.58291033403489</v>
      </c>
    </row>
    <row r="52" spans="1:40" x14ac:dyDescent="0.45">
      <c r="A52">
        <v>1.4E-2</v>
      </c>
      <c r="B52" s="1">
        <f t="shared" si="12"/>
        <v>50.748185400039333</v>
      </c>
      <c r="C52">
        <v>1200</v>
      </c>
      <c r="D52" s="2">
        <f t="shared" si="9"/>
        <v>1.3092836517542821</v>
      </c>
      <c r="E52" s="1">
        <v>132.4</v>
      </c>
      <c r="F52" s="2">
        <v>8.1999999999999993</v>
      </c>
      <c r="G52">
        <v>315</v>
      </c>
      <c r="H52">
        <v>295</v>
      </c>
      <c r="I52" s="2">
        <f t="shared" si="11"/>
        <v>12.163499710054518</v>
      </c>
      <c r="J52" s="2">
        <v>307.16353431489574</v>
      </c>
      <c r="K52" s="2">
        <f t="shared" si="10"/>
        <v>307.16349971005451</v>
      </c>
      <c r="L52" s="2">
        <v>305.95951779233962</v>
      </c>
      <c r="M52" s="2">
        <f t="shared" si="6"/>
        <v>305.95951779544981</v>
      </c>
      <c r="N52" s="2">
        <f t="shared" si="7"/>
        <v>9.040482207660375</v>
      </c>
      <c r="O52" s="8">
        <v>528.91171938419996</v>
      </c>
      <c r="P52" s="1">
        <f>O52/(Abmessung!B$17*Q52)</f>
        <v>73.479717329971734</v>
      </c>
      <c r="Q52" s="2">
        <f t="shared" si="8"/>
        <v>9.3108603845747027</v>
      </c>
      <c r="R52" s="1">
        <f t="shared" si="13"/>
        <v>4178.9152030439254</v>
      </c>
      <c r="S52" s="1">
        <f t="shared" si="14"/>
        <v>993.13895861901949</v>
      </c>
      <c r="T52" s="1">
        <f t="shared" si="15"/>
        <v>1007.1396810180012</v>
      </c>
      <c r="U52" s="7">
        <f t="shared" si="16"/>
        <v>1.1739495918887037</v>
      </c>
      <c r="Y52" s="4">
        <v>-144.24372570197801</v>
      </c>
      <c r="Z52" s="5">
        <v>10.528700058400901</v>
      </c>
      <c r="AA52" s="4">
        <v>-3.1256926142924198E-2</v>
      </c>
      <c r="AB52" s="4">
        <v>2.9456116190551199E-5</v>
      </c>
      <c r="AC52" s="6">
        <v>17554.453889016499</v>
      </c>
      <c r="AD52" s="6">
        <v>-125.692345063977</v>
      </c>
      <c r="AE52" s="6">
        <v>0.39362054142913999</v>
      </c>
      <c r="AF52" s="6">
        <v>-4.1079636190540202E-4</v>
      </c>
      <c r="AG52" s="6">
        <v>2.30640101199999</v>
      </c>
      <c r="AH52" s="6">
        <v>-3.7612753199999698E-3</v>
      </c>
      <c r="AI52" s="6">
        <v>995.176197</v>
      </c>
      <c r="AJ52" s="6">
        <v>3.9734999999999798E-2</v>
      </c>
      <c r="AL52" s="6">
        <v>-7.3107128370890097E-3</v>
      </c>
      <c r="AM52" s="6">
        <v>2.5528079661440501</v>
      </c>
      <c r="AN52" s="6">
        <v>1.58291033403489</v>
      </c>
    </row>
    <row r="53" spans="1:40" x14ac:dyDescent="0.45">
      <c r="A53">
        <v>0.02</v>
      </c>
      <c r="B53" s="1">
        <f t="shared" si="12"/>
        <v>72.521991040631832</v>
      </c>
      <c r="C53">
        <v>1200</v>
      </c>
      <c r="D53" s="2">
        <f t="shared" si="9"/>
        <v>1.3092836517542821</v>
      </c>
      <c r="E53" s="1">
        <v>132.4</v>
      </c>
      <c r="F53" s="2">
        <v>8.1999999999999993</v>
      </c>
      <c r="G53">
        <v>315</v>
      </c>
      <c r="H53">
        <v>295</v>
      </c>
      <c r="I53" s="2">
        <f t="shared" si="11"/>
        <v>13.531958234890428</v>
      </c>
      <c r="J53" s="2">
        <v>308.53181027727686</v>
      </c>
      <c r="K53" s="2">
        <f t="shared" si="10"/>
        <v>308.53195823489045</v>
      </c>
      <c r="L53" s="2">
        <v>307.97465837880998</v>
      </c>
      <c r="M53" s="2">
        <f t="shared" si="6"/>
        <v>307.97465837679181</v>
      </c>
      <c r="N53" s="2">
        <f t="shared" si="7"/>
        <v>7.025341621190023</v>
      </c>
      <c r="O53" s="8">
        <v>587.14317621103203</v>
      </c>
      <c r="P53" s="1">
        <f>O53/(Abmessung!B$17*Q53)</f>
        <v>81.254149740002404</v>
      </c>
      <c r="Q53" s="2">
        <f t="shared" si="8"/>
        <v>9.3470070264284182</v>
      </c>
      <c r="R53" s="1">
        <f t="shared" si="13"/>
        <v>4178.751779638782</v>
      </c>
      <c r="S53" s="1">
        <f t="shared" si="14"/>
        <v>992.80230681560602</v>
      </c>
      <c r="T53" s="1">
        <f t="shared" si="15"/>
        <v>1007.1668652406838</v>
      </c>
      <c r="U53" s="7">
        <f t="shared" si="16"/>
        <v>1.1713763605845773</v>
      </c>
      <c r="Y53" s="4">
        <v>-144.24372570197801</v>
      </c>
      <c r="Z53" s="5">
        <v>10.528700058400901</v>
      </c>
      <c r="AA53" s="4">
        <v>-3.1256926142924198E-2</v>
      </c>
      <c r="AB53" s="4">
        <v>2.9456116190551199E-5</v>
      </c>
      <c r="AC53" s="6">
        <v>17554.453889016499</v>
      </c>
      <c r="AD53" s="6">
        <v>-125.692345063977</v>
      </c>
      <c r="AE53" s="6">
        <v>0.39362054142913999</v>
      </c>
      <c r="AF53" s="6">
        <v>-4.1079636190540202E-4</v>
      </c>
      <c r="AG53" s="6">
        <v>2.30640101199999</v>
      </c>
      <c r="AH53" s="6">
        <v>-3.7612753199999698E-3</v>
      </c>
      <c r="AI53" s="6">
        <v>995.176197</v>
      </c>
      <c r="AJ53" s="6">
        <v>3.9734999999999798E-2</v>
      </c>
      <c r="AL53" s="6">
        <v>-7.3107128370890097E-3</v>
      </c>
      <c r="AM53" s="6">
        <v>2.5528079661440501</v>
      </c>
      <c r="AN53" s="6">
        <v>1.58291033403489</v>
      </c>
    </row>
    <row r="54" spans="1:40" x14ac:dyDescent="0.45">
      <c r="A54">
        <v>2.5999999999999999E-2</v>
      </c>
      <c r="B54" s="1">
        <f t="shared" si="12"/>
        <v>94.299721341983229</v>
      </c>
      <c r="C54">
        <v>1200</v>
      </c>
      <c r="D54" s="2">
        <f t="shared" si="9"/>
        <v>1.3092836517542821</v>
      </c>
      <c r="E54" s="1">
        <v>132.4</v>
      </c>
      <c r="F54" s="2">
        <v>8.1999999999999993</v>
      </c>
      <c r="G54">
        <v>315</v>
      </c>
      <c r="H54">
        <v>295</v>
      </c>
      <c r="I54" s="2">
        <f t="shared" si="11"/>
        <v>14.404901358607578</v>
      </c>
      <c r="J54" s="2">
        <v>309.40457972465566</v>
      </c>
      <c r="K54" s="2">
        <f t="shared" si="10"/>
        <v>309.40490135860756</v>
      </c>
      <c r="L54" s="2">
        <v>309.2551343031671</v>
      </c>
      <c r="M54" s="2">
        <f t="shared" si="6"/>
        <v>309.25513430208531</v>
      </c>
      <c r="N54" s="2">
        <f t="shared" si="7"/>
        <v>5.7448656968329033</v>
      </c>
      <c r="O54" s="8">
        <v>624.15458224392</v>
      </c>
      <c r="P54" s="1">
        <f>O54/(Abmessung!B$17*Q54)</f>
        <v>87.18718814480593</v>
      </c>
      <c r="Q54" s="2">
        <f t="shared" si="8"/>
        <v>9.2600555741599901</v>
      </c>
      <c r="R54" s="1">
        <f t="shared" si="13"/>
        <v>4178.6782726067604</v>
      </c>
      <c r="S54" s="1">
        <f t="shared" si="14"/>
        <v>992.57981537988178</v>
      </c>
      <c r="T54" s="1">
        <f t="shared" si="15"/>
        <v>1007.1842049876795</v>
      </c>
      <c r="U54" s="7">
        <f t="shared" si="16"/>
        <v>1.1697349974933391</v>
      </c>
      <c r="Y54" s="4">
        <v>-144.24372570197801</v>
      </c>
      <c r="Z54" s="5">
        <v>10.528700058400901</v>
      </c>
      <c r="AA54" s="4">
        <v>-3.1256926142924198E-2</v>
      </c>
      <c r="AB54" s="4">
        <v>2.9456116190551199E-5</v>
      </c>
      <c r="AC54" s="6">
        <v>17554.453889016499</v>
      </c>
      <c r="AD54" s="6">
        <v>-125.692345063977</v>
      </c>
      <c r="AE54" s="6">
        <v>0.39362054142913999</v>
      </c>
      <c r="AF54" s="6">
        <v>-4.1079636190540202E-4</v>
      </c>
      <c r="AG54" s="6">
        <v>2.30640101199999</v>
      </c>
      <c r="AH54" s="6">
        <v>-3.7612753199999698E-3</v>
      </c>
      <c r="AI54" s="6">
        <v>995.176197</v>
      </c>
      <c r="AJ54" s="6">
        <v>3.9734999999999798E-2</v>
      </c>
      <c r="AL54" s="6">
        <v>-7.3107128370890097E-3</v>
      </c>
      <c r="AM54" s="6">
        <v>2.5528079661440501</v>
      </c>
      <c r="AN54" s="6">
        <v>1.58291033403489</v>
      </c>
    </row>
    <row r="55" spans="1:40" x14ac:dyDescent="0.45">
      <c r="A55">
        <v>3.2000000000000001E-2</v>
      </c>
      <c r="B55" s="1">
        <f t="shared" si="12"/>
        <v>116.07964166963738</v>
      </c>
      <c r="C55">
        <v>1200</v>
      </c>
      <c r="D55" s="2">
        <f t="shared" si="9"/>
        <v>1.3092836517542821</v>
      </c>
      <c r="E55" s="1">
        <v>132.4</v>
      </c>
      <c r="F55" s="2">
        <v>8.1999999999999993</v>
      </c>
      <c r="G55">
        <v>315</v>
      </c>
      <c r="H55">
        <v>295</v>
      </c>
      <c r="I55" s="2">
        <f t="shared" si="11"/>
        <v>15.009095904532231</v>
      </c>
      <c r="J55" s="2">
        <v>310.00862397473878</v>
      </c>
      <c r="K55" s="2">
        <f t="shared" si="10"/>
        <v>310.00909590453222</v>
      </c>
      <c r="L55" s="2">
        <v>310.14113624023457</v>
      </c>
      <c r="M55" s="2">
        <f t="shared" si="6"/>
        <v>310.14113623971735</v>
      </c>
      <c r="N55" s="2">
        <f t="shared" si="7"/>
        <v>4.8588637597654269</v>
      </c>
      <c r="O55" s="8">
        <v>649.71009059148196</v>
      </c>
      <c r="P55" s="1">
        <f>O55/(Abmessung!B$17*Q55)</f>
        <v>91.885070228959648</v>
      </c>
      <c r="Q55" s="2">
        <f t="shared" si="8"/>
        <v>9.1463699076111471</v>
      </c>
      <c r="R55" s="1">
        <f t="shared" si="13"/>
        <v>4178.6395611559074</v>
      </c>
      <c r="S55" s="1">
        <f t="shared" si="14"/>
        <v>992.42208489804921</v>
      </c>
      <c r="T55" s="1">
        <f t="shared" si="15"/>
        <v>1007.1962058368181</v>
      </c>
      <c r="U55" s="7">
        <f t="shared" si="16"/>
        <v>1.1685990091283265</v>
      </c>
      <c r="Y55" s="4">
        <v>-144.24372570197801</v>
      </c>
      <c r="Z55" s="5">
        <v>10.528700058400901</v>
      </c>
      <c r="AA55" s="4">
        <v>-3.1256926142924198E-2</v>
      </c>
      <c r="AB55" s="4">
        <v>2.9456116190551199E-5</v>
      </c>
      <c r="AC55" s="6">
        <v>17554.453889016499</v>
      </c>
      <c r="AD55" s="6">
        <v>-125.692345063977</v>
      </c>
      <c r="AE55" s="6">
        <v>0.39362054142913999</v>
      </c>
      <c r="AF55" s="6">
        <v>-4.1079636190540202E-4</v>
      </c>
      <c r="AG55" s="6">
        <v>2.30640101199999</v>
      </c>
      <c r="AH55" s="6">
        <v>-3.7612753199999698E-3</v>
      </c>
      <c r="AI55" s="6">
        <v>995.176197</v>
      </c>
      <c r="AJ55" s="6">
        <v>3.9734999999999798E-2</v>
      </c>
      <c r="AL55" s="6">
        <v>-7.3107128370890097E-3</v>
      </c>
      <c r="AM55" s="6">
        <v>2.5528079661440501</v>
      </c>
      <c r="AN55" s="6">
        <v>1.58291033403489</v>
      </c>
    </row>
    <row r="56" spans="1:40" x14ac:dyDescent="0.45">
      <c r="A56">
        <v>3.7999999999999999E-2</v>
      </c>
      <c r="B56" s="1">
        <f t="shared" si="12"/>
        <v>137.86091390882984</v>
      </c>
      <c r="C56">
        <v>1200</v>
      </c>
      <c r="D56" s="2">
        <f t="shared" si="9"/>
        <v>1.3092836517542821</v>
      </c>
      <c r="E56" s="1">
        <v>132.4</v>
      </c>
      <c r="F56" s="2">
        <v>8.1999999999999993</v>
      </c>
      <c r="G56">
        <v>315</v>
      </c>
      <c r="H56">
        <v>295</v>
      </c>
      <c r="I56" s="2">
        <f t="shared" si="11"/>
        <v>15.450091642687555</v>
      </c>
      <c r="J56" s="2">
        <v>310.44949365704792</v>
      </c>
      <c r="K56" s="2">
        <f t="shared" si="10"/>
        <v>310.45009164268754</v>
      </c>
      <c r="L56" s="2">
        <v>310.79103298250556</v>
      </c>
      <c r="M56" s="2">
        <f t="shared" si="6"/>
        <v>310.7910329822484</v>
      </c>
      <c r="N56" s="2">
        <f t="shared" si="7"/>
        <v>4.2089670174944445</v>
      </c>
      <c r="O56" s="8">
        <v>668.33110812106395</v>
      </c>
      <c r="P56" s="1">
        <f>O56/(Abmessung!B$17*Q56)</f>
        <v>95.690895593035407</v>
      </c>
      <c r="Q56" s="2">
        <f t="shared" si="8"/>
        <v>9.0343135301890065</v>
      </c>
      <c r="R56" s="1">
        <f t="shared" si="13"/>
        <v>4178.6169066782786</v>
      </c>
      <c r="S56" s="1">
        <f t="shared" si="14"/>
        <v>992.30446194828323</v>
      </c>
      <c r="T56" s="1">
        <f t="shared" si="15"/>
        <v>1007.2049648152313</v>
      </c>
      <c r="U56" s="7">
        <f t="shared" si="16"/>
        <v>1.1677698930006237</v>
      </c>
      <c r="Y56" s="4">
        <v>-144.24372570197801</v>
      </c>
      <c r="Z56" s="5">
        <v>10.528700058400901</v>
      </c>
      <c r="AA56" s="4">
        <v>-3.1256926142924198E-2</v>
      </c>
      <c r="AB56" s="4">
        <v>2.9456116190551199E-5</v>
      </c>
      <c r="AC56" s="6">
        <v>17554.453889016499</v>
      </c>
      <c r="AD56" s="6">
        <v>-125.692345063977</v>
      </c>
      <c r="AE56" s="6">
        <v>0.39362054142913999</v>
      </c>
      <c r="AF56" s="6">
        <v>-4.1079636190540202E-4</v>
      </c>
      <c r="AG56" s="6">
        <v>2.30640101199999</v>
      </c>
      <c r="AH56" s="6">
        <v>-3.7612753199999698E-3</v>
      </c>
      <c r="AI56" s="6">
        <v>995.176197</v>
      </c>
      <c r="AJ56" s="6">
        <v>3.9734999999999798E-2</v>
      </c>
      <c r="AL56" s="6">
        <v>-7.3107128370890097E-3</v>
      </c>
      <c r="AM56" s="6">
        <v>2.5528079661440501</v>
      </c>
      <c r="AN56" s="6">
        <v>1.58291033403489</v>
      </c>
    </row>
    <row r="57" spans="1:40" x14ac:dyDescent="0.45">
      <c r="A57">
        <v>4.3999999999999997E-2</v>
      </c>
      <c r="B57" s="1">
        <f t="shared" si="12"/>
        <v>159.64307944870455</v>
      </c>
      <c r="C57">
        <v>1200</v>
      </c>
      <c r="D57" s="2">
        <f t="shared" si="9"/>
        <v>1.3092836517542821</v>
      </c>
      <c r="E57" s="1">
        <v>132.4</v>
      </c>
      <c r="F57" s="2">
        <v>8.1999999999999993</v>
      </c>
      <c r="G57">
        <v>315</v>
      </c>
      <c r="H57">
        <v>295</v>
      </c>
      <c r="I57" s="2">
        <f t="shared" si="11"/>
        <v>15.784440572903106</v>
      </c>
      <c r="J57" s="2">
        <v>310.78373786600025</v>
      </c>
      <c r="K57" s="2">
        <f t="shared" si="10"/>
        <v>310.78444057290312</v>
      </c>
      <c r="L57" s="2">
        <v>311.28828100874603</v>
      </c>
      <c r="M57" s="2">
        <f t="shared" si="6"/>
        <v>311.28828100861068</v>
      </c>
      <c r="N57" s="2">
        <f t="shared" si="7"/>
        <v>3.7117189912539743</v>
      </c>
      <c r="O57" s="8">
        <v>682.43114221553196</v>
      </c>
      <c r="P57" s="1">
        <f>O57/(Abmessung!B$17*Q57)</f>
        <v>98.825288120173113</v>
      </c>
      <c r="Q57" s="2">
        <f t="shared" si="8"/>
        <v>8.9323318525418181</v>
      </c>
      <c r="R57" s="1">
        <f t="shared" si="13"/>
        <v>4178.6026158492377</v>
      </c>
      <c r="S57" s="1">
        <f t="shared" si="14"/>
        <v>992.21338342383956</v>
      </c>
      <c r="T57" s="1">
        <f t="shared" si="15"/>
        <v>1007.2116054120527</v>
      </c>
      <c r="U57" s="7">
        <f t="shared" si="16"/>
        <v>1.1671413007536309</v>
      </c>
      <c r="Y57" s="4">
        <v>-144.24372570197801</v>
      </c>
      <c r="Z57" s="5">
        <v>10.528700058400901</v>
      </c>
      <c r="AA57" s="4">
        <v>-3.1256926142924198E-2</v>
      </c>
      <c r="AB57" s="4">
        <v>2.9456116190551199E-5</v>
      </c>
      <c r="AC57" s="6">
        <v>17554.453889016499</v>
      </c>
      <c r="AD57" s="6">
        <v>-125.692345063977</v>
      </c>
      <c r="AE57" s="6">
        <v>0.39362054142913999</v>
      </c>
      <c r="AF57" s="6">
        <v>-4.1079636190540202E-4</v>
      </c>
      <c r="AG57" s="6">
        <v>2.30640101199999</v>
      </c>
      <c r="AH57" s="6">
        <v>-3.7612753199999698E-3</v>
      </c>
      <c r="AI57" s="6">
        <v>995.176197</v>
      </c>
      <c r="AJ57" s="6">
        <v>3.9734999999999798E-2</v>
      </c>
      <c r="AL57" s="6">
        <v>-7.3107128370890097E-3</v>
      </c>
      <c r="AM57" s="6">
        <v>2.5528079661440501</v>
      </c>
      <c r="AN57" s="6">
        <v>1.58291033403489</v>
      </c>
    </row>
    <row r="58" spans="1:40" x14ac:dyDescent="0.45">
      <c r="A58">
        <v>0.05</v>
      </c>
      <c r="B58" s="1">
        <f t="shared" si="12"/>
        <v>181.42586547094669</v>
      </c>
      <c r="C58">
        <v>1200</v>
      </c>
      <c r="D58" s="2">
        <f t="shared" si="9"/>
        <v>1.3092836517542821</v>
      </c>
      <c r="E58" s="1">
        <v>132.4</v>
      </c>
      <c r="F58" s="2">
        <v>8.1999999999999993</v>
      </c>
      <c r="G58">
        <v>315</v>
      </c>
      <c r="H58">
        <v>295</v>
      </c>
      <c r="I58" s="2">
        <f t="shared" si="11"/>
        <v>16.045322360392682</v>
      </c>
      <c r="J58" s="2">
        <v>311.04453274492579</v>
      </c>
      <c r="K58" s="2">
        <f t="shared" si="10"/>
        <v>311.04532236039267</v>
      </c>
      <c r="L58" s="2">
        <v>311.68107300642447</v>
      </c>
      <c r="M58" s="2">
        <f t="shared" si="6"/>
        <v>311.68107300634927</v>
      </c>
      <c r="N58" s="2">
        <f t="shared" si="7"/>
        <v>3.3189269935755306</v>
      </c>
      <c r="O58" s="8">
        <v>693.42226863729002</v>
      </c>
      <c r="P58" s="1">
        <f>O58/(Abmessung!B$17*Q58)</f>
        <v>101.43955271666891</v>
      </c>
      <c r="Q58" s="2">
        <f t="shared" si="8"/>
        <v>8.8422860506616399</v>
      </c>
      <c r="R58" s="1">
        <f t="shared" si="13"/>
        <v>4178.5930812208026</v>
      </c>
      <c r="S58" s="1">
        <f t="shared" si="14"/>
        <v>992.14078176093915</v>
      </c>
      <c r="T58" s="1">
        <f t="shared" si="15"/>
        <v>1007.2167867543099</v>
      </c>
      <c r="U58" s="7">
        <f t="shared" si="16"/>
        <v>1.1666508400827884</v>
      </c>
      <c r="Y58" s="4">
        <v>-144.24372570197801</v>
      </c>
      <c r="Z58" s="5">
        <v>10.528700058400901</v>
      </c>
      <c r="AA58" s="4">
        <v>-3.1256926142924198E-2</v>
      </c>
      <c r="AB58" s="4">
        <v>2.9456116190551199E-5</v>
      </c>
      <c r="AC58" s="6">
        <v>17554.453889016499</v>
      </c>
      <c r="AD58" s="6">
        <v>-125.692345063977</v>
      </c>
      <c r="AE58" s="6">
        <v>0.39362054142913999</v>
      </c>
      <c r="AF58" s="6">
        <v>-4.1079636190540202E-4</v>
      </c>
      <c r="AG58" s="6">
        <v>2.30640101199999</v>
      </c>
      <c r="AH58" s="6">
        <v>-3.7612753199999698E-3</v>
      </c>
      <c r="AI58" s="6">
        <v>995.176197</v>
      </c>
      <c r="AJ58" s="6">
        <v>3.9734999999999798E-2</v>
      </c>
      <c r="AL58" s="6">
        <v>-7.3107128370890097E-3</v>
      </c>
      <c r="AM58" s="6">
        <v>2.5528079661440501</v>
      </c>
      <c r="AN58" s="6">
        <v>1.58291033403489</v>
      </c>
    </row>
    <row r="59" spans="1:40" x14ac:dyDescent="0.45">
      <c r="A59">
        <v>5.6000000000000001E-2</v>
      </c>
      <c r="B59" s="1">
        <f t="shared" si="12"/>
        <v>203.20909916211227</v>
      </c>
      <c r="C59">
        <v>1200</v>
      </c>
      <c r="D59" s="2">
        <f t="shared" si="9"/>
        <v>1.3092836517542821</v>
      </c>
      <c r="E59" s="1">
        <v>132.4</v>
      </c>
      <c r="F59" s="2">
        <v>8.1999999999999993</v>
      </c>
      <c r="G59">
        <v>315</v>
      </c>
      <c r="H59">
        <v>295</v>
      </c>
      <c r="I59" s="2">
        <f t="shared" si="11"/>
        <v>16.253552054197844</v>
      </c>
      <c r="J59" s="2">
        <v>311.25269011166148</v>
      </c>
      <c r="K59" s="2">
        <f t="shared" si="10"/>
        <v>311.25355205419783</v>
      </c>
      <c r="L59" s="2">
        <v>311.99920561493343</v>
      </c>
      <c r="M59" s="2">
        <f t="shared" si="6"/>
        <v>311.99920561488966</v>
      </c>
      <c r="N59" s="2">
        <f t="shared" si="7"/>
        <v>3.0007943850665697</v>
      </c>
      <c r="O59" s="8">
        <v>702.18840829480598</v>
      </c>
      <c r="P59" s="1">
        <f>O59/(Abmessung!B$17*Q59)</f>
        <v>103.64262787466598</v>
      </c>
      <c r="Q59" s="2">
        <f t="shared" si="8"/>
        <v>8.7637371075972936</v>
      </c>
      <c r="R59" s="1">
        <f t="shared" si="13"/>
        <v>4178.5864375672454</v>
      </c>
      <c r="S59" s="1">
        <f t="shared" si="14"/>
        <v>992.08155949341335</v>
      </c>
      <c r="T59" s="1">
        <f t="shared" si="15"/>
        <v>1007.2209223207933</v>
      </c>
      <c r="U59" s="7">
        <f t="shared" si="16"/>
        <v>1.1662593714996989</v>
      </c>
      <c r="Y59" s="4">
        <v>-144.24372570197801</v>
      </c>
      <c r="Z59" s="5">
        <v>10.528700058400901</v>
      </c>
      <c r="AA59" s="4">
        <v>-3.1256926142924198E-2</v>
      </c>
      <c r="AB59" s="4">
        <v>2.9456116190551199E-5</v>
      </c>
      <c r="AC59" s="6">
        <v>17554.453889016499</v>
      </c>
      <c r="AD59" s="6">
        <v>-125.692345063977</v>
      </c>
      <c r="AE59" s="6">
        <v>0.39362054142913999</v>
      </c>
      <c r="AF59" s="6">
        <v>-4.1079636190540202E-4</v>
      </c>
      <c r="AG59" s="6">
        <v>2.30640101199999</v>
      </c>
      <c r="AH59" s="6">
        <v>-3.7612753199999698E-3</v>
      </c>
      <c r="AI59" s="6">
        <v>995.176197</v>
      </c>
      <c r="AJ59" s="6">
        <v>3.9734999999999798E-2</v>
      </c>
      <c r="AL59" s="6">
        <v>-7.3107128370890097E-3</v>
      </c>
      <c r="AM59" s="6">
        <v>2.5528079661440501</v>
      </c>
      <c r="AN59" s="6">
        <v>1.58291033403489</v>
      </c>
    </row>
    <row r="60" spans="1:40" x14ac:dyDescent="0.45">
      <c r="A60">
        <v>6.2E-2</v>
      </c>
      <c r="B60" s="1">
        <f t="shared" si="12"/>
        <v>224.99266574285323</v>
      </c>
      <c r="C60">
        <v>1200</v>
      </c>
      <c r="D60" s="2">
        <f t="shared" si="9"/>
        <v>1.3092836517542821</v>
      </c>
      <c r="E60" s="1">
        <v>132.4</v>
      </c>
      <c r="F60" s="2">
        <v>8.1999999999999993</v>
      </c>
      <c r="G60">
        <v>315</v>
      </c>
      <c r="H60">
        <v>295</v>
      </c>
      <c r="I60" s="2">
        <f t="shared" si="11"/>
        <v>16.422852590946242</v>
      </c>
      <c r="J60" s="2">
        <v>311.42193018973455</v>
      </c>
      <c r="K60" s="2">
        <f t="shared" si="10"/>
        <v>311.42285259094626</v>
      </c>
      <c r="L60" s="2">
        <v>312.26210811604949</v>
      </c>
      <c r="M60" s="2">
        <f t="shared" si="6"/>
        <v>312.26210811602294</v>
      </c>
      <c r="N60" s="2">
        <f t="shared" si="7"/>
        <v>2.7378918839505104</v>
      </c>
      <c r="O60" s="8">
        <v>709.31129593891205</v>
      </c>
      <c r="P60" s="1">
        <f>O60/(Abmessung!B$17*Q60)</f>
        <v>105.51542925212814</v>
      </c>
      <c r="Q60" s="2">
        <f t="shared" si="8"/>
        <v>8.6955089714254541</v>
      </c>
      <c r="R60" s="1">
        <f t="shared" si="13"/>
        <v>4178.581645302128</v>
      </c>
      <c r="S60" s="1">
        <f t="shared" si="14"/>
        <v>992.03233697892142</v>
      </c>
      <c r="T60" s="1">
        <f t="shared" si="15"/>
        <v>1007.2242846980446</v>
      </c>
      <c r="U60" s="7">
        <f t="shared" si="16"/>
        <v>1.1659410922352933</v>
      </c>
      <c r="Y60" s="4">
        <v>-144.24372570197801</v>
      </c>
      <c r="Z60" s="5">
        <v>10.528700058400901</v>
      </c>
      <c r="AA60" s="4">
        <v>-3.1256926142924198E-2</v>
      </c>
      <c r="AB60" s="4">
        <v>2.9456116190551199E-5</v>
      </c>
      <c r="AC60" s="6">
        <v>17554.453889016499</v>
      </c>
      <c r="AD60" s="6">
        <v>-125.692345063977</v>
      </c>
      <c r="AE60" s="6">
        <v>0.39362054142913999</v>
      </c>
      <c r="AF60" s="6">
        <v>-4.1079636190540202E-4</v>
      </c>
      <c r="AG60" s="6">
        <v>2.30640101199999</v>
      </c>
      <c r="AH60" s="6">
        <v>-3.7612753199999698E-3</v>
      </c>
      <c r="AI60" s="6">
        <v>995.176197</v>
      </c>
      <c r="AJ60" s="6">
        <v>3.9734999999999798E-2</v>
      </c>
      <c r="AL60" s="6">
        <v>-7.3107128370890097E-3</v>
      </c>
      <c r="AM60" s="6">
        <v>2.5528079661440501</v>
      </c>
      <c r="AN60" s="6">
        <v>1.58291033403489</v>
      </c>
    </row>
    <row r="61" spans="1:40" x14ac:dyDescent="0.45">
      <c r="A61">
        <v>6.8000000000000005E-2</v>
      </c>
      <c r="B61" s="1">
        <f t="shared" si="12"/>
        <v>246.77648597153248</v>
      </c>
      <c r="C61">
        <v>1200</v>
      </c>
      <c r="D61" s="2">
        <f t="shared" si="9"/>
        <v>1.3092836517542821</v>
      </c>
      <c r="E61" s="1">
        <v>132.4</v>
      </c>
      <c r="F61" s="2">
        <v>8.1999999999999993</v>
      </c>
      <c r="G61">
        <v>315</v>
      </c>
      <c r="H61">
        <v>295</v>
      </c>
      <c r="I61" s="2">
        <f t="shared" si="11"/>
        <v>16.562643314863344</v>
      </c>
      <c r="J61" s="2">
        <v>311.56167011274732</v>
      </c>
      <c r="K61" s="2">
        <f t="shared" si="10"/>
        <v>311.56264331486335</v>
      </c>
      <c r="L61" s="2">
        <v>312.48299665705582</v>
      </c>
      <c r="M61" s="2">
        <f t="shared" si="6"/>
        <v>312.48299665703911</v>
      </c>
      <c r="N61" s="2">
        <f t="shared" si="7"/>
        <v>2.5170033429441787</v>
      </c>
      <c r="O61" s="8">
        <v>715.18966138058397</v>
      </c>
      <c r="P61" s="1">
        <f>O61/(Abmessung!B$17*Q61)</f>
        <v>107.11969124104093</v>
      </c>
      <c r="Q61" s="2">
        <f t="shared" si="8"/>
        <v>8.6362661330150079</v>
      </c>
      <c r="R61" s="1">
        <f t="shared" si="13"/>
        <v>4178.5780895826865</v>
      </c>
      <c r="S61" s="1">
        <f t="shared" si="14"/>
        <v>991.99078484422353</v>
      </c>
      <c r="T61" s="1">
        <f t="shared" si="15"/>
        <v>1007.227060980965</v>
      </c>
      <c r="U61" s="7">
        <f t="shared" si="16"/>
        <v>1.1656782920734701</v>
      </c>
      <c r="Y61" s="4">
        <v>-144.24372570197801</v>
      </c>
      <c r="Z61" s="5">
        <v>10.528700058400901</v>
      </c>
      <c r="AA61" s="4">
        <v>-3.1256926142924198E-2</v>
      </c>
      <c r="AB61" s="4">
        <v>2.9456116190551199E-5</v>
      </c>
      <c r="AC61" s="6">
        <v>17554.453889016499</v>
      </c>
      <c r="AD61" s="6">
        <v>-125.692345063977</v>
      </c>
      <c r="AE61" s="6">
        <v>0.39362054142913999</v>
      </c>
      <c r="AF61" s="6">
        <v>-4.1079636190540202E-4</v>
      </c>
      <c r="AG61" s="6">
        <v>2.30640101199999</v>
      </c>
      <c r="AH61" s="6">
        <v>-3.7612753199999698E-3</v>
      </c>
      <c r="AI61" s="6">
        <v>995.176197</v>
      </c>
      <c r="AJ61" s="6">
        <v>3.9734999999999798E-2</v>
      </c>
      <c r="AL61" s="6">
        <v>-7.3107128370890097E-3</v>
      </c>
      <c r="AM61" s="6">
        <v>2.5528079661440501</v>
      </c>
      <c r="AN61" s="6">
        <v>1.58291033403489</v>
      </c>
    </row>
    <row r="62" spans="1:40" x14ac:dyDescent="0.45">
      <c r="A62">
        <v>7.3999999999999996E-2</v>
      </c>
      <c r="B62" s="1">
        <f t="shared" si="12"/>
        <v>268.56050365090988</v>
      </c>
      <c r="C62">
        <v>1200</v>
      </c>
      <c r="D62" s="2">
        <f t="shared" si="9"/>
        <v>1.3092836517542821</v>
      </c>
      <c r="E62" s="1">
        <v>132.4</v>
      </c>
      <c r="F62" s="2">
        <v>8.1999999999999993</v>
      </c>
      <c r="G62">
        <v>315</v>
      </c>
      <c r="H62">
        <v>295</v>
      </c>
      <c r="I62" s="2">
        <f t="shared" si="11"/>
        <v>16.679566106139692</v>
      </c>
      <c r="J62" s="2">
        <v>311.67855000976124</v>
      </c>
      <c r="K62" s="2">
        <f t="shared" si="10"/>
        <v>311.6795661061397</v>
      </c>
      <c r="L62" s="2">
        <v>312.67118244848297</v>
      </c>
      <c r="M62" s="2">
        <f t="shared" si="6"/>
        <v>312.67118244847217</v>
      </c>
      <c r="N62" s="2">
        <f t="shared" si="7"/>
        <v>2.3288175515170337</v>
      </c>
      <c r="O62" s="8">
        <v>720.10433822160996</v>
      </c>
      <c r="P62" s="1">
        <f>O62/(Abmessung!B$17*Q62)</f>
        <v>108.50278360661289</v>
      </c>
      <c r="Q62" s="2">
        <f t="shared" si="8"/>
        <v>8.584769693691003</v>
      </c>
      <c r="R62" s="1">
        <f t="shared" si="13"/>
        <v>4178.5753887474812</v>
      </c>
      <c r="S62" s="1">
        <f t="shared" si="14"/>
        <v>991.95524426883617</v>
      </c>
      <c r="T62" s="1">
        <f t="shared" si="15"/>
        <v>1007.2293830923188</v>
      </c>
      <c r="U62" s="7">
        <f t="shared" si="16"/>
        <v>1.1654584833374488</v>
      </c>
      <c r="Y62" s="4">
        <v>-144.24372570197801</v>
      </c>
      <c r="Z62" s="5">
        <v>10.528700058400901</v>
      </c>
      <c r="AA62" s="4">
        <v>-3.1256926142924198E-2</v>
      </c>
      <c r="AB62" s="4">
        <v>2.9456116190551199E-5</v>
      </c>
      <c r="AC62" s="6">
        <v>17554.453889016499</v>
      </c>
      <c r="AD62" s="6">
        <v>-125.692345063977</v>
      </c>
      <c r="AE62" s="6">
        <v>0.39362054142913999</v>
      </c>
      <c r="AF62" s="6">
        <v>-4.1079636190540202E-4</v>
      </c>
      <c r="AG62" s="6">
        <v>2.30640101199999</v>
      </c>
      <c r="AH62" s="6">
        <v>-3.7612753199999698E-3</v>
      </c>
      <c r="AI62" s="6">
        <v>995.176197</v>
      </c>
      <c r="AJ62" s="6">
        <v>3.9734999999999798E-2</v>
      </c>
      <c r="AL62" s="6">
        <v>-7.3107128370890097E-3</v>
      </c>
      <c r="AM62" s="6">
        <v>2.5528079661440501</v>
      </c>
      <c r="AN62" s="6">
        <v>1.58291033403489</v>
      </c>
    </row>
    <row r="63" spans="1:40" x14ac:dyDescent="0.45">
      <c r="A63">
        <v>8.0000000000000002E-3</v>
      </c>
      <c r="B63" s="1">
        <f t="shared" si="12"/>
        <v>28.977962467250201</v>
      </c>
      <c r="C63">
        <v>1500</v>
      </c>
      <c r="D63" s="2">
        <f t="shared" si="9"/>
        <v>1.6019935920256321</v>
      </c>
      <c r="E63" s="1">
        <v>162</v>
      </c>
      <c r="F63" s="2">
        <v>10.78</v>
      </c>
      <c r="G63">
        <v>315</v>
      </c>
      <c r="H63">
        <v>295</v>
      </c>
      <c r="I63" s="2">
        <f t="shared" si="11"/>
        <v>8.5972725661408429</v>
      </c>
      <c r="J63" s="2">
        <v>303.59758573049521</v>
      </c>
      <c r="K63" s="2">
        <f t="shared" si="10"/>
        <v>303.59727256614082</v>
      </c>
      <c r="L63" s="2">
        <v>301.24269773281031</v>
      </c>
      <c r="M63" s="2">
        <f t="shared" si="6"/>
        <v>301.24269896294953</v>
      </c>
      <c r="N63" s="2">
        <f t="shared" si="7"/>
        <v>13.757302267189687</v>
      </c>
      <c r="O63" s="8">
        <v>459.99773018423798</v>
      </c>
      <c r="P63" s="1">
        <f>O63/(Abmessung!B$17*Q63)</f>
        <v>69.470121918026322</v>
      </c>
      <c r="Q63" s="2">
        <f t="shared" si="8"/>
        <v>8.5650860216016032</v>
      </c>
      <c r="R63" s="1">
        <f t="shared" si="13"/>
        <v>4179.5782558057363</v>
      </c>
      <c r="S63" s="1">
        <f t="shared" si="14"/>
        <v>993.85869632996719</v>
      </c>
      <c r="T63" s="1">
        <f t="shared" si="15"/>
        <v>1007.0688345345006</v>
      </c>
      <c r="U63" s="7">
        <f t="shared" si="16"/>
        <v>1.1806558490901511</v>
      </c>
      <c r="Y63" s="4">
        <v>-144.24372570197801</v>
      </c>
      <c r="Z63" s="5">
        <v>10.528700058400901</v>
      </c>
      <c r="AA63" s="4">
        <v>-3.1256926142924198E-2</v>
      </c>
      <c r="AB63" s="4">
        <v>2.9456116190551199E-5</v>
      </c>
      <c r="AC63" s="6">
        <v>17554.453889016499</v>
      </c>
      <c r="AD63" s="6">
        <v>-125.692345063977</v>
      </c>
      <c r="AE63" s="6">
        <v>0.39362054142913999</v>
      </c>
      <c r="AF63" s="6">
        <v>-4.1079636190540202E-4</v>
      </c>
      <c r="AG63" s="6">
        <v>2.30640101199999</v>
      </c>
      <c r="AH63" s="6">
        <v>-3.7612753199999698E-3</v>
      </c>
      <c r="AI63" s="6">
        <v>995.176197</v>
      </c>
      <c r="AJ63" s="6">
        <v>3.9734999999999798E-2</v>
      </c>
      <c r="AL63" s="6">
        <v>-7.3107128370890097E-3</v>
      </c>
      <c r="AM63" s="6">
        <v>2.5528079661440501</v>
      </c>
      <c r="AN63" s="6">
        <v>1.58291033403489</v>
      </c>
    </row>
    <row r="64" spans="1:40" x14ac:dyDescent="0.45">
      <c r="A64">
        <v>1.4E-2</v>
      </c>
      <c r="B64" s="1">
        <f t="shared" si="12"/>
        <v>50.738338134525499</v>
      </c>
      <c r="C64">
        <v>1500</v>
      </c>
      <c r="D64" s="2">
        <f t="shared" si="9"/>
        <v>1.6019935920256321</v>
      </c>
      <c r="E64" s="1">
        <v>162</v>
      </c>
      <c r="F64" s="2">
        <v>10.78</v>
      </c>
      <c r="G64">
        <v>315</v>
      </c>
      <c r="H64">
        <v>295</v>
      </c>
      <c r="I64" s="2">
        <f t="shared" si="11"/>
        <v>11.247184698438316</v>
      </c>
      <c r="J64" s="2">
        <v>306.24760553019513</v>
      </c>
      <c r="K64" s="2">
        <f t="shared" si="10"/>
        <v>306.24718469843833</v>
      </c>
      <c r="L64" s="2">
        <v>304.75718244963559</v>
      </c>
      <c r="M64" s="2">
        <f t="shared" si="6"/>
        <v>304.75718255998441</v>
      </c>
      <c r="N64" s="2">
        <f t="shared" si="7"/>
        <v>10.242817550364407</v>
      </c>
      <c r="O64" s="8">
        <v>599.27260016597404</v>
      </c>
      <c r="P64" s="1">
        <f>O64/(Abmessung!B$17*Q64)</f>
        <v>83.841525229886557</v>
      </c>
      <c r="Q64" s="2">
        <f t="shared" si="8"/>
        <v>9.2456905255213293</v>
      </c>
      <c r="R64" s="1">
        <f t="shared" si="13"/>
        <v>4179.0440937582298</v>
      </c>
      <c r="S64" s="1">
        <f t="shared" si="14"/>
        <v>993.33170641836091</v>
      </c>
      <c r="T64" s="1">
        <f t="shared" si="15"/>
        <v>1007.1214838028711</v>
      </c>
      <c r="U64" s="7">
        <f t="shared" si="16"/>
        <v>1.1756721220550899</v>
      </c>
      <c r="Y64" s="4">
        <v>-144.24372570197801</v>
      </c>
      <c r="Z64" s="5">
        <v>10.528700058400901</v>
      </c>
      <c r="AA64" s="4">
        <v>-3.1256926142924198E-2</v>
      </c>
      <c r="AB64" s="4">
        <v>2.9456116190551199E-5</v>
      </c>
      <c r="AC64" s="6">
        <v>17554.453889016499</v>
      </c>
      <c r="AD64" s="6">
        <v>-125.692345063977</v>
      </c>
      <c r="AE64" s="6">
        <v>0.39362054142913999</v>
      </c>
      <c r="AF64" s="6">
        <v>-4.1079636190540202E-4</v>
      </c>
      <c r="AG64" s="6">
        <v>2.30640101199999</v>
      </c>
      <c r="AH64" s="6">
        <v>-3.7612753199999698E-3</v>
      </c>
      <c r="AI64" s="6">
        <v>995.176197</v>
      </c>
      <c r="AJ64" s="6">
        <v>3.9734999999999798E-2</v>
      </c>
      <c r="AL64" s="6">
        <v>-7.3107128370890097E-3</v>
      </c>
      <c r="AM64" s="6">
        <v>2.5528079661440501</v>
      </c>
      <c r="AN64" s="6">
        <v>1.58291033403489</v>
      </c>
    </row>
    <row r="65" spans="1:40" x14ac:dyDescent="0.45">
      <c r="A65">
        <v>0.02</v>
      </c>
      <c r="B65" s="1">
        <f t="shared" si="12"/>
        <v>72.50824647075585</v>
      </c>
      <c r="C65">
        <v>1500</v>
      </c>
      <c r="D65" s="2">
        <f t="shared" si="9"/>
        <v>1.6019935920256321</v>
      </c>
      <c r="E65" s="1">
        <v>162</v>
      </c>
      <c r="F65" s="2">
        <v>10.78</v>
      </c>
      <c r="G65">
        <v>315</v>
      </c>
      <c r="H65">
        <v>295</v>
      </c>
      <c r="I65" s="2">
        <f t="shared" si="11"/>
        <v>12.798642951225075</v>
      </c>
      <c r="J65" s="2">
        <v>307.79905405456248</v>
      </c>
      <c r="K65" s="2">
        <f t="shared" si="10"/>
        <v>307.79864295122508</v>
      </c>
      <c r="L65" s="2">
        <v>306.86057911806614</v>
      </c>
      <c r="M65" s="2">
        <f t="shared" si="6"/>
        <v>306.86057913546659</v>
      </c>
      <c r="N65" s="2">
        <f t="shared" si="7"/>
        <v>8.1394208819338587</v>
      </c>
      <c r="O65" s="8">
        <v>680.26584113646004</v>
      </c>
      <c r="P65" s="1">
        <f>O65/(Abmessung!B$17*Q65)</f>
        <v>94.2341659783079</v>
      </c>
      <c r="Q65" s="2">
        <f t="shared" si="8"/>
        <v>9.3377958342052256</v>
      </c>
      <c r="R65" s="1">
        <f t="shared" si="13"/>
        <v>4178.8344186786162</v>
      </c>
      <c r="S65" s="1">
        <f t="shared" si="14"/>
        <v>992.9905011430551</v>
      </c>
      <c r="T65" s="1">
        <f t="shared" si="15"/>
        <v>1007.152307206429</v>
      </c>
      <c r="U65" s="7">
        <f t="shared" si="16"/>
        <v>1.1727544095326132</v>
      </c>
      <c r="Y65" s="4">
        <v>-144.24372570197801</v>
      </c>
      <c r="Z65" s="5">
        <v>10.528700058400901</v>
      </c>
      <c r="AA65" s="4">
        <v>-3.1256926142924198E-2</v>
      </c>
      <c r="AB65" s="4">
        <v>2.9456116190551199E-5</v>
      </c>
      <c r="AC65" s="6">
        <v>17554.453889016499</v>
      </c>
      <c r="AD65" s="6">
        <v>-125.692345063977</v>
      </c>
      <c r="AE65" s="6">
        <v>0.39362054142913999</v>
      </c>
      <c r="AF65" s="6">
        <v>-4.1079636190540202E-4</v>
      </c>
      <c r="AG65" s="6">
        <v>2.30640101199999</v>
      </c>
      <c r="AH65" s="6">
        <v>-3.7612753199999698E-3</v>
      </c>
      <c r="AI65" s="6">
        <v>995.176197</v>
      </c>
      <c r="AJ65" s="6">
        <v>3.9734999999999798E-2</v>
      </c>
      <c r="AL65" s="6">
        <v>-7.3107128370890097E-3</v>
      </c>
      <c r="AM65" s="6">
        <v>2.5528079661440501</v>
      </c>
      <c r="AN65" s="6">
        <v>1.58291033403489</v>
      </c>
    </row>
    <row r="66" spans="1:40" x14ac:dyDescent="0.45">
      <c r="A66">
        <v>2.5999999999999999E-2</v>
      </c>
      <c r="B66" s="1">
        <f t="shared" ref="B66:B97" si="17">A66/S66*3600*1000</f>
        <v>94.282803155484743</v>
      </c>
      <c r="C66">
        <v>1500</v>
      </c>
      <c r="D66" s="2">
        <f t="shared" si="9"/>
        <v>1.6019935920256321</v>
      </c>
      <c r="E66" s="1">
        <v>162</v>
      </c>
      <c r="F66" s="2">
        <v>10.78</v>
      </c>
      <c r="G66">
        <v>315</v>
      </c>
      <c r="H66">
        <v>295</v>
      </c>
      <c r="I66" s="2">
        <f t="shared" si="11"/>
        <v>13.855406311493345</v>
      </c>
      <c r="J66" s="2">
        <v>308.85574744172624</v>
      </c>
      <c r="K66" s="2">
        <f t="shared" si="10"/>
        <v>308.85540631149337</v>
      </c>
      <c r="L66" s="2">
        <v>308.23312244955207</v>
      </c>
      <c r="M66" s="2">
        <f t="shared" si="6"/>
        <v>308.23312245321489</v>
      </c>
      <c r="N66" s="2">
        <f t="shared" si="7"/>
        <v>6.7668775504479299</v>
      </c>
      <c r="O66" s="8">
        <v>735.20171850040401</v>
      </c>
      <c r="P66" s="1">
        <f>O66/(Abmessung!B$17*Q66)</f>
        <v>102.92373117523742</v>
      </c>
      <c r="Q66" s="2">
        <f t="shared" si="8"/>
        <v>9.2398536638435083</v>
      </c>
      <c r="R66" s="1">
        <f t="shared" si="13"/>
        <v>4178.735166639246</v>
      </c>
      <c r="S66" s="1">
        <f t="shared" si="14"/>
        <v>992.7579247473293</v>
      </c>
      <c r="T66" s="1">
        <f t="shared" si="15"/>
        <v>1007.1733010622984</v>
      </c>
      <c r="U66" s="7">
        <f t="shared" si="16"/>
        <v>1.17076715215364</v>
      </c>
      <c r="Y66" s="4">
        <v>-144.24372570197801</v>
      </c>
      <c r="Z66" s="5">
        <v>10.528700058400901</v>
      </c>
      <c r="AA66" s="4">
        <v>-3.1256926142924198E-2</v>
      </c>
      <c r="AB66" s="4">
        <v>2.9456116190551199E-5</v>
      </c>
      <c r="AC66" s="6">
        <v>17554.453889016499</v>
      </c>
      <c r="AD66" s="6">
        <v>-125.692345063977</v>
      </c>
      <c r="AE66" s="6">
        <v>0.39362054142913999</v>
      </c>
      <c r="AF66" s="6">
        <v>-4.1079636190540202E-4</v>
      </c>
      <c r="AG66" s="6">
        <v>2.30640101199999</v>
      </c>
      <c r="AH66" s="6">
        <v>-3.7612753199999698E-3</v>
      </c>
      <c r="AI66" s="6">
        <v>995.176197</v>
      </c>
      <c r="AJ66" s="6">
        <v>3.9734999999999798E-2</v>
      </c>
      <c r="AL66" s="6">
        <v>-7.3107128370890097E-3</v>
      </c>
      <c r="AM66" s="6">
        <v>2.5528079661440501</v>
      </c>
      <c r="AN66" s="6">
        <v>1.58291033403489</v>
      </c>
    </row>
    <row r="67" spans="1:40" x14ac:dyDescent="0.45">
      <c r="A67">
        <v>3.2000000000000001E-2</v>
      </c>
      <c r="B67" s="1">
        <f t="shared" si="17"/>
        <v>116.06004821260348</v>
      </c>
      <c r="C67">
        <v>1500</v>
      </c>
      <c r="D67" s="2">
        <f t="shared" si="9"/>
        <v>1.6019935920256321</v>
      </c>
      <c r="E67" s="1">
        <v>162</v>
      </c>
      <c r="F67" s="2">
        <v>10.78</v>
      </c>
      <c r="G67">
        <v>315</v>
      </c>
      <c r="H67">
        <v>295</v>
      </c>
      <c r="I67" s="2">
        <f t="shared" si="11"/>
        <v>14.635562890785552</v>
      </c>
      <c r="J67" s="2">
        <v>309.6358052259547</v>
      </c>
      <c r="K67" s="2">
        <f t="shared" si="10"/>
        <v>309.63556289078554</v>
      </c>
      <c r="L67" s="2">
        <v>309.19944383874611</v>
      </c>
      <c r="M67" s="2">
        <f t="shared" si="6"/>
        <v>309.19944383961359</v>
      </c>
      <c r="N67" s="2">
        <f t="shared" si="7"/>
        <v>5.8005561612538941</v>
      </c>
      <c r="O67" s="8">
        <v>775.637566709108</v>
      </c>
      <c r="P67" s="1">
        <f>O67/(Abmessung!B$17*Q67)</f>
        <v>110.54286057388929</v>
      </c>
      <c r="Q67" s="2">
        <f t="shared" si="8"/>
        <v>9.0761619753998186</v>
      </c>
      <c r="R67" s="1">
        <f t="shared" ref="R67:R98" si="18">((AC67 + AD67*G67 +AE67*G67^2 +  AF67*G67^3)+(AC67 + AD67*L67 + AE67*L67^2 +  AF67*L67^3))/2</f>
        <v>4178.6810246217919</v>
      </c>
      <c r="S67" s="1">
        <f t="shared" ref="S67:S98" si="19">((Y67 + Z67*G67 + AA67*G67^2 +  AB67*G67^3)+(Y67 + Z67*L67 + AA67*L67^2 +  AB67*L67^3))/2</f>
        <v>992.58962730199801</v>
      </c>
      <c r="T67" s="1">
        <f t="shared" ref="T67:T98" si="20">((AI67 + AJ67*H67)+(AI67 + AJ67*J67))/2</f>
        <v>1007.1887988603266</v>
      </c>
      <c r="U67" s="7">
        <f t="shared" ref="U67:U98" si="21">((AG67 + AH67*H67)+(AG67 + AH67*J67))/2</f>
        <v>1.169300146107644</v>
      </c>
      <c r="Y67" s="4">
        <v>-144.24372570197801</v>
      </c>
      <c r="Z67" s="5">
        <v>10.528700058400901</v>
      </c>
      <c r="AA67" s="4">
        <v>-3.1256926142924198E-2</v>
      </c>
      <c r="AB67" s="4">
        <v>2.9456116190551199E-5</v>
      </c>
      <c r="AC67" s="6">
        <v>17554.453889016499</v>
      </c>
      <c r="AD67" s="6">
        <v>-125.692345063977</v>
      </c>
      <c r="AE67" s="6">
        <v>0.39362054142913999</v>
      </c>
      <c r="AF67" s="6">
        <v>-4.1079636190540202E-4</v>
      </c>
      <c r="AG67" s="6">
        <v>2.30640101199999</v>
      </c>
      <c r="AH67" s="6">
        <v>-3.7612753199999698E-3</v>
      </c>
      <c r="AI67" s="6">
        <v>995.176197</v>
      </c>
      <c r="AJ67" s="6">
        <v>3.9734999999999798E-2</v>
      </c>
      <c r="AL67" s="6">
        <v>-7.3107128370890097E-3</v>
      </c>
      <c r="AM67" s="6">
        <v>2.5528079661440501</v>
      </c>
      <c r="AN67" s="6">
        <v>1.58291033403489</v>
      </c>
    </row>
    <row r="68" spans="1:40" x14ac:dyDescent="0.45">
      <c r="A68">
        <v>3.7999999999999999E-2</v>
      </c>
      <c r="B68" s="1">
        <f t="shared" si="17"/>
        <v>137.83901527555696</v>
      </c>
      <c r="C68">
        <v>1500</v>
      </c>
      <c r="D68" s="2">
        <f t="shared" si="9"/>
        <v>1.6019935920256321</v>
      </c>
      <c r="E68" s="1">
        <v>162</v>
      </c>
      <c r="F68" s="2">
        <v>10.78</v>
      </c>
      <c r="G68">
        <v>315</v>
      </c>
      <c r="H68">
        <v>295</v>
      </c>
      <c r="I68" s="2">
        <f t="shared" si="11"/>
        <v>15.241575796048211</v>
      </c>
      <c r="J68" s="2">
        <v>310.24170696253333</v>
      </c>
      <c r="K68" s="2">
        <f t="shared" si="10"/>
        <v>310.24157579604821</v>
      </c>
      <c r="L68" s="2">
        <v>309.91791868940106</v>
      </c>
      <c r="M68" s="2">
        <f t="shared" ref="M68:M110" si="22">G68-O68/(R68*A68)</f>
        <v>309.91791868958899</v>
      </c>
      <c r="N68" s="2">
        <f t="shared" ref="N68:N110" si="23">G68-L68</f>
        <v>5.0820813105989373</v>
      </c>
      <c r="O68" s="8">
        <v>806.97678265292404</v>
      </c>
      <c r="P68" s="1">
        <f>O68/(Abmessung!B$17*Q68)</f>
        <v>117.40316765900997</v>
      </c>
      <c r="Q68" s="2">
        <f t="shared" si="8"/>
        <v>8.8910965539109039</v>
      </c>
      <c r="R68" s="1">
        <f t="shared" si="18"/>
        <v>4178.6484366043887</v>
      </c>
      <c r="S68" s="1">
        <f t="shared" si="19"/>
        <v>992.46211043020116</v>
      </c>
      <c r="T68" s="1">
        <f t="shared" si="20"/>
        <v>1007.2008366130781</v>
      </c>
      <c r="U68" s="7">
        <f t="shared" si="21"/>
        <v>1.1681606644835747</v>
      </c>
      <c r="Y68" s="4">
        <v>-144.24372570197801</v>
      </c>
      <c r="Z68" s="5">
        <v>10.528700058400901</v>
      </c>
      <c r="AA68" s="4">
        <v>-3.1256926142924198E-2</v>
      </c>
      <c r="AB68" s="4">
        <v>2.9456116190551199E-5</v>
      </c>
      <c r="AC68" s="6">
        <v>17554.453889016499</v>
      </c>
      <c r="AD68" s="6">
        <v>-125.692345063977</v>
      </c>
      <c r="AE68" s="6">
        <v>0.39362054142913999</v>
      </c>
      <c r="AF68" s="6">
        <v>-4.1079636190540202E-4</v>
      </c>
      <c r="AG68" s="6">
        <v>2.30640101199999</v>
      </c>
      <c r="AH68" s="6">
        <v>-3.7612753199999698E-3</v>
      </c>
      <c r="AI68" s="6">
        <v>995.176197</v>
      </c>
      <c r="AJ68" s="6">
        <v>3.9734999999999798E-2</v>
      </c>
      <c r="AL68" s="6">
        <v>-7.3107128370890097E-3</v>
      </c>
      <c r="AM68" s="6">
        <v>2.5528079661440501</v>
      </c>
      <c r="AN68" s="6">
        <v>1.58291033403489</v>
      </c>
    </row>
    <row r="69" spans="1:40" x14ac:dyDescent="0.45">
      <c r="A69">
        <v>4.3999999999999997E-2</v>
      </c>
      <c r="B69" s="1">
        <f t="shared" si="17"/>
        <v>159.61916359362669</v>
      </c>
      <c r="C69">
        <v>1500</v>
      </c>
      <c r="D69" s="2">
        <f t="shared" si="9"/>
        <v>1.6019935920256321</v>
      </c>
      <c r="E69" s="1">
        <v>162</v>
      </c>
      <c r="F69" s="2">
        <v>10.78</v>
      </c>
      <c r="G69">
        <v>315</v>
      </c>
      <c r="H69">
        <v>295</v>
      </c>
      <c r="I69" s="2">
        <f t="shared" si="11"/>
        <v>15.729294104220759</v>
      </c>
      <c r="J69" s="2">
        <v>310.7293103742382</v>
      </c>
      <c r="K69" s="2">
        <f t="shared" si="10"/>
        <v>310.72929410422074</v>
      </c>
      <c r="L69" s="2">
        <v>310.47397234702572</v>
      </c>
      <c r="M69" s="2">
        <f t="shared" si="22"/>
        <v>310.47397234703641</v>
      </c>
      <c r="N69" s="2">
        <f t="shared" si="23"/>
        <v>4.5260276529742782</v>
      </c>
      <c r="O69" s="8">
        <v>832.15365491309797</v>
      </c>
      <c r="P69" s="1">
        <f>O69/(Abmessung!B$17*Q69)</f>
        <v>123.69167431886846</v>
      </c>
      <c r="Q69" s="2">
        <f t="shared" si="8"/>
        <v>8.7023622617853125</v>
      </c>
      <c r="R69" s="1">
        <f t="shared" si="18"/>
        <v>4178.6273784304049</v>
      </c>
      <c r="S69" s="1">
        <f t="shared" si="19"/>
        <v>992.362047474885</v>
      </c>
      <c r="T69" s="1">
        <f t="shared" si="20"/>
        <v>1007.2105240738601</v>
      </c>
      <c r="U69" s="7">
        <f t="shared" si="21"/>
        <v>1.1672436591443782</v>
      </c>
      <c r="Y69" s="4">
        <v>-144.24372570197801</v>
      </c>
      <c r="Z69" s="5">
        <v>10.528700058400901</v>
      </c>
      <c r="AA69" s="4">
        <v>-3.1256926142924198E-2</v>
      </c>
      <c r="AB69" s="4">
        <v>2.9456116190551199E-5</v>
      </c>
      <c r="AC69" s="6">
        <v>17554.453889016499</v>
      </c>
      <c r="AD69" s="6">
        <v>-125.692345063977</v>
      </c>
      <c r="AE69" s="6">
        <v>0.39362054142913999</v>
      </c>
      <c r="AF69" s="6">
        <v>-4.1079636190540202E-4</v>
      </c>
      <c r="AG69" s="6">
        <v>2.30640101199999</v>
      </c>
      <c r="AH69" s="6">
        <v>-3.7612753199999698E-3</v>
      </c>
      <c r="AI69" s="6">
        <v>995.176197</v>
      </c>
      <c r="AJ69" s="6">
        <v>3.9734999999999798E-2</v>
      </c>
      <c r="AL69" s="6">
        <v>-7.3107128370890097E-3</v>
      </c>
      <c r="AM69" s="6">
        <v>2.5528079661440501</v>
      </c>
      <c r="AN69" s="6">
        <v>1.58291033403489</v>
      </c>
    </row>
    <row r="70" spans="1:40" x14ac:dyDescent="0.45">
      <c r="A70">
        <v>0.05</v>
      </c>
      <c r="B70" s="1">
        <f t="shared" si="17"/>
        <v>181.40016339114894</v>
      </c>
      <c r="C70">
        <v>1500</v>
      </c>
      <c r="D70" s="2">
        <f t="shared" si="9"/>
        <v>1.6019935920256321</v>
      </c>
      <c r="E70" s="1">
        <v>162</v>
      </c>
      <c r="F70" s="2">
        <v>10.78</v>
      </c>
      <c r="G70">
        <v>315</v>
      </c>
      <c r="H70">
        <v>295</v>
      </c>
      <c r="I70" s="2">
        <f t="shared" si="11"/>
        <v>16.132241126268141</v>
      </c>
      <c r="J70" s="2">
        <v>311.13214334530278</v>
      </c>
      <c r="K70" s="2">
        <f t="shared" si="10"/>
        <v>311.13224112626813</v>
      </c>
      <c r="L70" s="2">
        <v>310.91766795910803</v>
      </c>
      <c r="M70" s="2">
        <f t="shared" si="22"/>
        <v>310.91766795907603</v>
      </c>
      <c r="N70" s="2">
        <f t="shared" si="23"/>
        <v>4.0823320408919699</v>
      </c>
      <c r="O70" s="8">
        <v>852.92429179873602</v>
      </c>
      <c r="P70" s="1">
        <f>O70/(Abmessung!B$17*Q70)</f>
        <v>129.53217152181418</v>
      </c>
      <c r="Q70" s="2">
        <f t="shared" si="8"/>
        <v>8.5173979478020456</v>
      </c>
      <c r="R70" s="1">
        <f t="shared" si="18"/>
        <v>4178.6130243618873</v>
      </c>
      <c r="S70" s="1">
        <f t="shared" si="19"/>
        <v>992.28135540247661</v>
      </c>
      <c r="T70" s="1">
        <f t="shared" si="20"/>
        <v>1007.2185273579128</v>
      </c>
      <c r="U70" s="7">
        <f t="shared" si="21"/>
        <v>1.1664860762883045</v>
      </c>
      <c r="Y70" s="4">
        <v>-144.24372570197801</v>
      </c>
      <c r="Z70" s="5">
        <v>10.528700058400901</v>
      </c>
      <c r="AA70" s="4">
        <v>-3.1256926142924198E-2</v>
      </c>
      <c r="AB70" s="4">
        <v>2.9456116190551199E-5</v>
      </c>
      <c r="AC70" s="6">
        <v>17554.453889016499</v>
      </c>
      <c r="AD70" s="6">
        <v>-125.692345063977</v>
      </c>
      <c r="AE70" s="6">
        <v>0.39362054142913999</v>
      </c>
      <c r="AF70" s="6">
        <v>-4.1079636190540202E-4</v>
      </c>
      <c r="AG70" s="6">
        <v>2.30640101199999</v>
      </c>
      <c r="AH70" s="6">
        <v>-3.7612753199999698E-3</v>
      </c>
      <c r="AI70" s="6">
        <v>995.176197</v>
      </c>
      <c r="AJ70" s="6">
        <v>3.9734999999999798E-2</v>
      </c>
      <c r="AL70" s="6">
        <v>-7.3107128370890097E-3</v>
      </c>
      <c r="AM70" s="6">
        <v>2.5528079661440501</v>
      </c>
      <c r="AN70" s="6">
        <v>1.58291033403489</v>
      </c>
    </row>
    <row r="71" spans="1:40" x14ac:dyDescent="0.45">
      <c r="A71">
        <v>5.6000000000000001E-2</v>
      </c>
      <c r="B71" s="1">
        <f t="shared" si="17"/>
        <v>203.18180029397902</v>
      </c>
      <c r="C71">
        <v>1500</v>
      </c>
      <c r="D71" s="2">
        <f t="shared" si="9"/>
        <v>1.6019935920256321</v>
      </c>
      <c r="E71" s="1">
        <v>162</v>
      </c>
      <c r="F71" s="2">
        <v>10.78</v>
      </c>
      <c r="G71">
        <v>315</v>
      </c>
      <c r="H71">
        <v>295</v>
      </c>
      <c r="I71" s="2">
        <f t="shared" si="11"/>
        <v>16.471991856030041</v>
      </c>
      <c r="J71" s="2">
        <v>311.47178324527817</v>
      </c>
      <c r="K71" s="2">
        <f t="shared" si="10"/>
        <v>311.47199185603006</v>
      </c>
      <c r="L71" s="2">
        <v>311.28030087666372</v>
      </c>
      <c r="M71" s="2">
        <f t="shared" si="22"/>
        <v>311.28030087662671</v>
      </c>
      <c r="N71" s="2">
        <f t="shared" si="23"/>
        <v>3.7196991233362837</v>
      </c>
      <c r="O71" s="8">
        <v>870.41613490367001</v>
      </c>
      <c r="P71" s="1">
        <f>O71/(Abmessung!B$17*Q71)</f>
        <v>135.01242020743035</v>
      </c>
      <c r="Q71" s="2">
        <f t="shared" si="8"/>
        <v>8.3392561123444775</v>
      </c>
      <c r="R71" s="1">
        <f t="shared" si="18"/>
        <v>4178.6028252847827</v>
      </c>
      <c r="S71" s="1">
        <f t="shared" si="19"/>
        <v>992.21485245385975</v>
      </c>
      <c r="T71" s="1">
        <f t="shared" si="20"/>
        <v>1007.2252751536255</v>
      </c>
      <c r="U71" s="7">
        <f t="shared" si="21"/>
        <v>1.165847336701572</v>
      </c>
      <c r="Y71" s="4">
        <v>-144.24372570197801</v>
      </c>
      <c r="Z71" s="5">
        <v>10.528700058400901</v>
      </c>
      <c r="AA71" s="4">
        <v>-3.1256926142924198E-2</v>
      </c>
      <c r="AB71" s="4">
        <v>2.9456116190551199E-5</v>
      </c>
      <c r="AC71" s="6">
        <v>17554.453889016499</v>
      </c>
      <c r="AD71" s="6">
        <v>-125.692345063977</v>
      </c>
      <c r="AE71" s="6">
        <v>0.39362054142913999</v>
      </c>
      <c r="AF71" s="6">
        <v>-4.1079636190540202E-4</v>
      </c>
      <c r="AG71" s="6">
        <v>2.30640101199999</v>
      </c>
      <c r="AH71" s="6">
        <v>-3.7612753199999698E-3</v>
      </c>
      <c r="AI71" s="6">
        <v>995.176197</v>
      </c>
      <c r="AJ71" s="6">
        <v>3.9734999999999798E-2</v>
      </c>
      <c r="AL71" s="6">
        <v>-7.3107128370890097E-3</v>
      </c>
      <c r="AM71" s="6">
        <v>2.5528079661440501</v>
      </c>
      <c r="AN71" s="6">
        <v>1.58291033403489</v>
      </c>
    </row>
    <row r="72" spans="1:40" x14ac:dyDescent="0.45">
      <c r="A72">
        <v>6.2E-2</v>
      </c>
      <c r="B72" s="1">
        <f t="shared" si="17"/>
        <v>224.96392830255078</v>
      </c>
      <c r="C72">
        <v>1500</v>
      </c>
      <c r="D72" s="2">
        <f t="shared" si="9"/>
        <v>1.6019935920256321</v>
      </c>
      <c r="E72" s="1">
        <v>162</v>
      </c>
      <c r="F72" s="2">
        <v>10.78</v>
      </c>
      <c r="G72">
        <v>315</v>
      </c>
      <c r="H72">
        <v>295</v>
      </c>
      <c r="I72" s="2">
        <f t="shared" si="11"/>
        <v>16.763137553567862</v>
      </c>
      <c r="J72" s="2">
        <v>311.76282252424488</v>
      </c>
      <c r="K72" s="2">
        <f t="shared" si="10"/>
        <v>311.76313755356784</v>
      </c>
      <c r="L72" s="2">
        <v>311.58246735300281</v>
      </c>
      <c r="M72" s="2">
        <f t="shared" si="22"/>
        <v>311.58246735297058</v>
      </c>
      <c r="N72" s="2">
        <f t="shared" si="23"/>
        <v>3.4175326469971878</v>
      </c>
      <c r="O72" s="8">
        <v>885.39013029208002</v>
      </c>
      <c r="P72" s="1">
        <f>O72/(Abmessung!B$17*Q72)</f>
        <v>140.19684130713503</v>
      </c>
      <c r="Q72" s="2">
        <f t="shared" si="8"/>
        <v>8.1690310909592014</v>
      </c>
      <c r="R72" s="1">
        <f t="shared" si="18"/>
        <v>4178.5953339365697</v>
      </c>
      <c r="S72" s="1">
        <f t="shared" si="19"/>
        <v>992.15906160663008</v>
      </c>
      <c r="T72" s="1">
        <f t="shared" si="20"/>
        <v>1007.2310573765004</v>
      </c>
      <c r="U72" s="7">
        <f t="shared" si="21"/>
        <v>1.1652999972730078</v>
      </c>
      <c r="Y72" s="4">
        <v>-144.24372570197801</v>
      </c>
      <c r="Z72" s="5">
        <v>10.528700058400901</v>
      </c>
      <c r="AA72" s="4">
        <v>-3.1256926142924198E-2</v>
      </c>
      <c r="AB72" s="4">
        <v>2.9456116190551199E-5</v>
      </c>
      <c r="AC72" s="6">
        <v>17554.453889016499</v>
      </c>
      <c r="AD72" s="6">
        <v>-125.692345063977</v>
      </c>
      <c r="AE72" s="6">
        <v>0.39362054142913999</v>
      </c>
      <c r="AF72" s="6">
        <v>-4.1079636190540202E-4</v>
      </c>
      <c r="AG72" s="6">
        <v>2.30640101199999</v>
      </c>
      <c r="AH72" s="6">
        <v>-3.7612753199999698E-3</v>
      </c>
      <c r="AI72" s="6">
        <v>995.176197</v>
      </c>
      <c r="AJ72" s="6">
        <v>3.9734999999999798E-2</v>
      </c>
      <c r="AL72" s="6">
        <v>-7.3107128370890097E-3</v>
      </c>
      <c r="AM72" s="6">
        <v>2.5528079661440501</v>
      </c>
      <c r="AN72" s="6">
        <v>1.58291033403489</v>
      </c>
    </row>
    <row r="73" spans="1:40" x14ac:dyDescent="0.45">
      <c r="A73">
        <v>6.8000000000000005E-2</v>
      </c>
      <c r="B73" s="1">
        <f t="shared" si="17"/>
        <v>246.74644392500247</v>
      </c>
      <c r="C73">
        <v>1500</v>
      </c>
      <c r="D73" s="2">
        <f t="shared" si="9"/>
        <v>1.6019935920256321</v>
      </c>
      <c r="E73" s="1">
        <v>162</v>
      </c>
      <c r="F73" s="2">
        <v>10.78</v>
      </c>
      <c r="G73">
        <v>315</v>
      </c>
      <c r="H73">
        <v>295</v>
      </c>
      <c r="I73" s="2">
        <f t="shared" si="11"/>
        <v>17.0159751366552</v>
      </c>
      <c r="J73" s="2">
        <v>312.01555861150564</v>
      </c>
      <c r="K73" s="2">
        <f t="shared" si="10"/>
        <v>312.01597513665519</v>
      </c>
      <c r="L73" s="2">
        <v>311.83828617733195</v>
      </c>
      <c r="M73" s="2">
        <f t="shared" si="22"/>
        <v>311.8382861773062</v>
      </c>
      <c r="N73" s="2">
        <f t="shared" si="23"/>
        <v>3.1617138226680481</v>
      </c>
      <c r="O73" s="8">
        <v>898.38232310491196</v>
      </c>
      <c r="P73" s="1">
        <f>O73/(Abmessung!B$17*Q73)</f>
        <v>145.13494509377716</v>
      </c>
      <c r="Q73" s="2">
        <f t="shared" ref="Q73:Q110" si="24">((G73-J73)-(L73-H73))/LN((G73-J73)/(L73-H73))</f>
        <v>8.0068797551225614</v>
      </c>
      <c r="R73" s="1">
        <f t="shared" si="18"/>
        <v>4178.5896802913749</v>
      </c>
      <c r="S73" s="1">
        <f t="shared" si="19"/>
        <v>992.11156240373589</v>
      </c>
      <c r="T73" s="1">
        <f t="shared" si="20"/>
        <v>1007.236078610714</v>
      </c>
      <c r="U73" s="7">
        <f t="shared" si="21"/>
        <v>1.1648246922692644</v>
      </c>
      <c r="Y73" s="4">
        <v>-144.24372570197801</v>
      </c>
      <c r="Z73" s="5">
        <v>10.528700058400901</v>
      </c>
      <c r="AA73" s="4">
        <v>-3.1256926142924198E-2</v>
      </c>
      <c r="AB73" s="4">
        <v>2.9456116190551199E-5</v>
      </c>
      <c r="AC73" s="6">
        <v>17554.453889016499</v>
      </c>
      <c r="AD73" s="6">
        <v>-125.692345063977</v>
      </c>
      <c r="AE73" s="6">
        <v>0.39362054142913999</v>
      </c>
      <c r="AF73" s="6">
        <v>-4.1079636190540202E-4</v>
      </c>
      <c r="AG73" s="6">
        <v>2.30640101199999</v>
      </c>
      <c r="AH73" s="6">
        <v>-3.7612753199999698E-3</v>
      </c>
      <c r="AI73" s="6">
        <v>995.176197</v>
      </c>
      <c r="AJ73" s="6">
        <v>3.9734999999999798E-2</v>
      </c>
      <c r="AL73" s="6">
        <v>-7.3107128370890097E-3</v>
      </c>
      <c r="AM73" s="6">
        <v>2.5528079661440501</v>
      </c>
      <c r="AN73" s="6">
        <v>1.58291033403489</v>
      </c>
    </row>
    <row r="74" spans="1:40" x14ac:dyDescent="0.45">
      <c r="A74">
        <v>7.3999999999999996E-2</v>
      </c>
      <c r="B74" s="1">
        <f t="shared" si="17"/>
        <v>268.52927153401629</v>
      </c>
      <c r="C74">
        <v>1500</v>
      </c>
      <c r="D74" s="2">
        <f t="shared" si="9"/>
        <v>1.6019935920256321</v>
      </c>
      <c r="E74" s="1">
        <v>162</v>
      </c>
      <c r="F74" s="2">
        <v>10.78</v>
      </c>
      <c r="G74">
        <v>315</v>
      </c>
      <c r="H74">
        <v>295</v>
      </c>
      <c r="I74" s="2">
        <f t="shared" si="11"/>
        <v>17.238005170372183</v>
      </c>
      <c r="J74" s="2">
        <v>312.23749220583272</v>
      </c>
      <c r="K74" s="2">
        <f t="shared" si="10"/>
        <v>312.23800517037216</v>
      </c>
      <c r="L74" s="2">
        <v>312.05776994912333</v>
      </c>
      <c r="M74" s="2">
        <f t="shared" si="22"/>
        <v>312.05776994910337</v>
      </c>
      <c r="N74" s="2">
        <f t="shared" si="23"/>
        <v>2.9422300508766739</v>
      </c>
      <c r="O74" s="8">
        <v>909.78258729748995</v>
      </c>
      <c r="P74" s="1">
        <f>O74/(Abmessung!B$17*Q74)</f>
        <v>149.86574989476668</v>
      </c>
      <c r="Q74" s="2">
        <f t="shared" si="24"/>
        <v>7.8525250537174038</v>
      </c>
      <c r="R74" s="1">
        <f t="shared" si="18"/>
        <v>4178.5853162832591</v>
      </c>
      <c r="S74" s="1">
        <f t="shared" si="19"/>
        <v>992.07061665250671</v>
      </c>
      <c r="T74" s="1">
        <f t="shared" si="20"/>
        <v>1007.2404878763994</v>
      </c>
      <c r="U74" s="7">
        <f t="shared" si="21"/>
        <v>1.1644073155937535</v>
      </c>
      <c r="Y74" s="4">
        <v>-144.24372570197801</v>
      </c>
      <c r="Z74" s="5">
        <v>10.528700058400901</v>
      </c>
      <c r="AA74" s="4">
        <v>-3.1256926142924198E-2</v>
      </c>
      <c r="AB74" s="4">
        <v>2.9456116190551199E-5</v>
      </c>
      <c r="AC74" s="6">
        <v>17554.453889016499</v>
      </c>
      <c r="AD74" s="6">
        <v>-125.692345063977</v>
      </c>
      <c r="AE74" s="6">
        <v>0.39362054142913999</v>
      </c>
      <c r="AF74" s="6">
        <v>-4.1079636190540202E-4</v>
      </c>
      <c r="AG74" s="6">
        <v>2.30640101199999</v>
      </c>
      <c r="AH74" s="6">
        <v>-3.7612753199999698E-3</v>
      </c>
      <c r="AI74" s="6">
        <v>995.176197</v>
      </c>
      <c r="AJ74" s="6">
        <v>3.9734999999999798E-2</v>
      </c>
      <c r="AL74" s="6">
        <v>-7.3107128370890097E-3</v>
      </c>
      <c r="AM74" s="6">
        <v>2.5528079661440501</v>
      </c>
      <c r="AN74" s="6">
        <v>1.58291033403489</v>
      </c>
    </row>
    <row r="75" spans="1:40" x14ac:dyDescent="0.45">
      <c r="A75">
        <v>8.0000000000000002E-3</v>
      </c>
      <c r="B75" s="1">
        <f t="shared" si="17"/>
        <v>28.975540548203508</v>
      </c>
      <c r="C75">
        <v>2000</v>
      </c>
      <c r="D75" s="2">
        <f t="shared" si="9"/>
        <v>2.135991456034176</v>
      </c>
      <c r="E75" s="1">
        <v>216</v>
      </c>
      <c r="F75" s="2">
        <v>16.38</v>
      </c>
      <c r="G75">
        <v>315</v>
      </c>
      <c r="H75">
        <v>295</v>
      </c>
      <c r="I75" s="2">
        <f t="shared" si="11"/>
        <v>6.7050865024292454</v>
      </c>
      <c r="J75" s="2">
        <v>301.7052218149762</v>
      </c>
      <c r="K75" s="2">
        <f t="shared" si="10"/>
        <v>301.70508650242925</v>
      </c>
      <c r="L75" s="2">
        <v>300.65189244969343</v>
      </c>
      <c r="M75" s="2">
        <f t="shared" si="22"/>
        <v>300.65189390167063</v>
      </c>
      <c r="N75" s="2">
        <f t="shared" si="23"/>
        <v>14.348107550306565</v>
      </c>
      <c r="O75" s="8">
        <v>479.76551234300803</v>
      </c>
      <c r="P75" s="1">
        <f>O75/(Abmessung!B$17*Q75)</f>
        <v>69.455287173541208</v>
      </c>
      <c r="Q75" s="2">
        <f t="shared" si="24"/>
        <v>8.9350670499586045</v>
      </c>
      <c r="R75" s="1">
        <f t="shared" si="18"/>
        <v>4179.693726258326</v>
      </c>
      <c r="S75" s="1">
        <f t="shared" si="19"/>
        <v>993.94176795730596</v>
      </c>
      <c r="T75" s="1">
        <f t="shared" si="20"/>
        <v>1007.0312379944089</v>
      </c>
      <c r="U75" s="7">
        <f t="shared" si="21"/>
        <v>1.1842146999361012</v>
      </c>
      <c r="Y75" s="4">
        <v>-144.24372570197801</v>
      </c>
      <c r="Z75" s="5">
        <v>10.528700058400901</v>
      </c>
      <c r="AA75" s="4">
        <v>-3.1256926142924198E-2</v>
      </c>
      <c r="AB75" s="4">
        <v>2.9456116190551199E-5</v>
      </c>
      <c r="AC75" s="6">
        <v>17554.453889016499</v>
      </c>
      <c r="AD75" s="6">
        <v>-125.692345063977</v>
      </c>
      <c r="AE75" s="6">
        <v>0.39362054142913999</v>
      </c>
      <c r="AF75" s="6">
        <v>-4.1079636190540202E-4</v>
      </c>
      <c r="AG75" s="6">
        <v>2.30640101199999</v>
      </c>
      <c r="AH75" s="6">
        <v>-3.7612753199999698E-3</v>
      </c>
      <c r="AI75" s="6">
        <v>995.176197</v>
      </c>
      <c r="AJ75" s="6">
        <v>3.9734999999999798E-2</v>
      </c>
      <c r="AL75" s="6">
        <v>-7.3107128370890097E-3</v>
      </c>
      <c r="AM75" s="6">
        <v>2.5528079661440501</v>
      </c>
      <c r="AN75" s="6">
        <v>1.58291033403489</v>
      </c>
    </row>
    <row r="76" spans="1:40" x14ac:dyDescent="0.45">
      <c r="A76">
        <v>1.4E-2</v>
      </c>
      <c r="B76" s="1">
        <f t="shared" si="17"/>
        <v>50.731494795880657</v>
      </c>
      <c r="C76">
        <v>2000</v>
      </c>
      <c r="D76" s="2">
        <f t="shared" si="9"/>
        <v>2.135991456034176</v>
      </c>
      <c r="E76" s="1">
        <v>216</v>
      </c>
      <c r="F76" s="2">
        <v>16.38</v>
      </c>
      <c r="G76">
        <v>315</v>
      </c>
      <c r="H76">
        <v>295</v>
      </c>
      <c r="I76" s="2">
        <f t="shared" si="11"/>
        <v>9.1128962659884571</v>
      </c>
      <c r="J76" s="2">
        <v>304.11338800096883</v>
      </c>
      <c r="K76" s="2">
        <f t="shared" si="10"/>
        <v>304.11289626598847</v>
      </c>
      <c r="L76" s="2">
        <v>303.89748392289636</v>
      </c>
      <c r="M76" s="2">
        <f t="shared" si="22"/>
        <v>303.89748436713921</v>
      </c>
      <c r="N76" s="2">
        <f t="shared" si="23"/>
        <v>11.102516077103644</v>
      </c>
      <c r="O76" s="8">
        <v>649.58742441131199</v>
      </c>
      <c r="P76" s="1">
        <f>O76/(Abmessung!B$17*Q76)</f>
        <v>85.230556403328379</v>
      </c>
      <c r="Q76" s="2">
        <f t="shared" si="24"/>
        <v>9.8586258878674098</v>
      </c>
      <c r="R76" s="1">
        <f t="shared" si="18"/>
        <v>4179.1521199335202</v>
      </c>
      <c r="S76" s="1">
        <f t="shared" si="19"/>
        <v>993.46570020823492</v>
      </c>
      <c r="T76" s="1">
        <f t="shared" si="20"/>
        <v>1007.0790822361092</v>
      </c>
      <c r="U76" s="7">
        <f t="shared" si="21"/>
        <v>1.179685811915185</v>
      </c>
      <c r="Y76" s="4">
        <v>-144.24372570197801</v>
      </c>
      <c r="Z76" s="5">
        <v>10.528700058400901</v>
      </c>
      <c r="AA76" s="4">
        <v>-3.1256926142924198E-2</v>
      </c>
      <c r="AB76" s="4">
        <v>2.9456116190551199E-5</v>
      </c>
      <c r="AC76" s="6">
        <v>17554.453889016499</v>
      </c>
      <c r="AD76" s="6">
        <v>-125.692345063977</v>
      </c>
      <c r="AE76" s="6">
        <v>0.39362054142913999</v>
      </c>
      <c r="AF76" s="6">
        <v>-4.1079636190540202E-4</v>
      </c>
      <c r="AG76" s="6">
        <v>2.30640101199999</v>
      </c>
      <c r="AH76" s="6">
        <v>-3.7612753199999698E-3</v>
      </c>
      <c r="AI76" s="6">
        <v>995.176197</v>
      </c>
      <c r="AJ76" s="6">
        <v>3.9734999999999798E-2</v>
      </c>
      <c r="AL76" s="6">
        <v>-7.3107128370890097E-3</v>
      </c>
      <c r="AM76" s="6">
        <v>2.5528079661440501</v>
      </c>
      <c r="AN76" s="6">
        <v>1.58291033403489</v>
      </c>
    </row>
    <row r="77" spans="1:40" x14ac:dyDescent="0.45">
      <c r="A77">
        <v>0.02</v>
      </c>
      <c r="B77" s="1">
        <f t="shared" si="17"/>
        <v>72.498327262554042</v>
      </c>
      <c r="C77">
        <v>2000</v>
      </c>
      <c r="D77" s="2">
        <f t="shared" si="9"/>
        <v>2.135991456034176</v>
      </c>
      <c r="E77" s="1">
        <v>216</v>
      </c>
      <c r="F77" s="2">
        <v>16.38</v>
      </c>
      <c r="G77">
        <v>315</v>
      </c>
      <c r="H77">
        <v>295</v>
      </c>
      <c r="I77" s="2">
        <f t="shared" si="11"/>
        <v>10.5328937110163</v>
      </c>
      <c r="J77" s="2">
        <v>305.53354818884384</v>
      </c>
      <c r="K77" s="2">
        <f t="shared" si="10"/>
        <v>305.5328937110163</v>
      </c>
      <c r="L77" s="2">
        <v>306.03678284958329</v>
      </c>
      <c r="M77" s="2">
        <f t="shared" si="22"/>
        <v>306.0367829490649</v>
      </c>
      <c r="N77" s="2">
        <f t="shared" si="23"/>
        <v>8.9632171504167104</v>
      </c>
      <c r="O77" s="8">
        <v>749.12914607062396</v>
      </c>
      <c r="P77" s="1">
        <f>O77/(Abmessung!B$17*Q77)</f>
        <v>94.708674261915192</v>
      </c>
      <c r="Q77" s="2">
        <f t="shared" si="24"/>
        <v>10.2315407517496</v>
      </c>
      <c r="R77" s="1">
        <f t="shared" si="18"/>
        <v>4178.907761652782</v>
      </c>
      <c r="S77" s="1">
        <f t="shared" si="19"/>
        <v>993.12636192626451</v>
      </c>
      <c r="T77" s="1">
        <f t="shared" si="20"/>
        <v>1007.1072972686418</v>
      </c>
      <c r="U77" s="7">
        <f t="shared" si="21"/>
        <v>1.1770150051826347</v>
      </c>
      <c r="Y77" s="4">
        <v>-144.24372570197801</v>
      </c>
      <c r="Z77" s="5">
        <v>10.528700058400901</v>
      </c>
      <c r="AA77" s="4">
        <v>-3.1256926142924198E-2</v>
      </c>
      <c r="AB77" s="4">
        <v>2.9456116190551199E-5</v>
      </c>
      <c r="AC77" s="6">
        <v>17554.453889016499</v>
      </c>
      <c r="AD77" s="6">
        <v>-125.692345063977</v>
      </c>
      <c r="AE77" s="6">
        <v>0.39362054142913999</v>
      </c>
      <c r="AF77" s="6">
        <v>-4.1079636190540202E-4</v>
      </c>
      <c r="AG77" s="6">
        <v>2.30640101199999</v>
      </c>
      <c r="AH77" s="6">
        <v>-3.7612753199999698E-3</v>
      </c>
      <c r="AI77" s="6">
        <v>995.176197</v>
      </c>
      <c r="AJ77" s="6">
        <v>3.9734999999999798E-2</v>
      </c>
      <c r="AL77" s="6">
        <v>-7.3107128370890097E-3</v>
      </c>
      <c r="AM77" s="6">
        <v>2.5528079661440501</v>
      </c>
      <c r="AN77" s="6">
        <v>1.58291033403489</v>
      </c>
    </row>
    <row r="78" spans="1:40" x14ac:dyDescent="0.45">
      <c r="A78">
        <v>2.5999999999999999E-2</v>
      </c>
      <c r="B78" s="1">
        <f t="shared" si="17"/>
        <v>94.269867744689904</v>
      </c>
      <c r="C78">
        <v>2000</v>
      </c>
      <c r="D78" s="2">
        <f t="shared" si="9"/>
        <v>2.135991456034176</v>
      </c>
      <c r="E78" s="1">
        <v>216</v>
      </c>
      <c r="F78" s="2">
        <v>16.38</v>
      </c>
      <c r="G78">
        <v>315</v>
      </c>
      <c r="H78">
        <v>295</v>
      </c>
      <c r="I78" s="2">
        <f t="shared" si="11"/>
        <v>11.57590325828942</v>
      </c>
      <c r="J78" s="2">
        <v>306.57665074890514</v>
      </c>
      <c r="K78" s="2">
        <f t="shared" si="10"/>
        <v>306.57590325828943</v>
      </c>
      <c r="L78" s="2">
        <v>307.43472808789545</v>
      </c>
      <c r="M78" s="2">
        <f t="shared" si="22"/>
        <v>307.43472811769408</v>
      </c>
      <c r="N78" s="2">
        <f t="shared" si="23"/>
        <v>7.5652719121045493</v>
      </c>
      <c r="O78" s="8">
        <v>821.95565481523204</v>
      </c>
      <c r="P78" s="1">
        <f>O78/(Abmessung!B$17*Q78)</f>
        <v>103.23341964755851</v>
      </c>
      <c r="Q78" s="2">
        <f t="shared" si="24"/>
        <v>10.299168779592378</v>
      </c>
      <c r="R78" s="1">
        <f t="shared" si="18"/>
        <v>4178.7895429501905</v>
      </c>
      <c r="S78" s="1">
        <f t="shared" si="19"/>
        <v>992.89414782564359</v>
      </c>
      <c r="T78" s="1">
        <f t="shared" si="20"/>
        <v>1007.1280211087538</v>
      </c>
      <c r="U78" s="7">
        <f t="shared" si="21"/>
        <v>1.1750533072249407</v>
      </c>
      <c r="Y78" s="4">
        <v>-144.24372570197801</v>
      </c>
      <c r="Z78" s="5">
        <v>10.528700058400901</v>
      </c>
      <c r="AA78" s="4">
        <v>-3.1256926142924198E-2</v>
      </c>
      <c r="AB78" s="4">
        <v>2.9456116190551199E-5</v>
      </c>
      <c r="AC78" s="6">
        <v>17554.453889016499</v>
      </c>
      <c r="AD78" s="6">
        <v>-125.692345063977</v>
      </c>
      <c r="AE78" s="6">
        <v>0.39362054142913999</v>
      </c>
      <c r="AF78" s="6">
        <v>-4.1079636190540202E-4</v>
      </c>
      <c r="AG78" s="6">
        <v>2.30640101199999</v>
      </c>
      <c r="AH78" s="6">
        <v>-3.7612753199999698E-3</v>
      </c>
      <c r="AI78" s="6">
        <v>995.176197</v>
      </c>
      <c r="AJ78" s="6">
        <v>3.9734999999999798E-2</v>
      </c>
      <c r="AL78" s="6">
        <v>-7.3107128370890097E-3</v>
      </c>
      <c r="AM78" s="6">
        <v>2.5528079661440501</v>
      </c>
      <c r="AN78" s="6">
        <v>1.58291033403489</v>
      </c>
    </row>
    <row r="79" spans="1:40" x14ac:dyDescent="0.45">
      <c r="A79">
        <v>3.2000000000000001E-2</v>
      </c>
      <c r="B79" s="1">
        <f t="shared" si="17"/>
        <v>116.04410305540077</v>
      </c>
      <c r="C79">
        <v>2000</v>
      </c>
      <c r="D79" s="2">
        <f t="shared" ref="D79:D110" si="25">E79/(0.02809*3600)</f>
        <v>2.135991456034176</v>
      </c>
      <c r="E79" s="1">
        <v>216</v>
      </c>
      <c r="F79" s="2">
        <v>16.38</v>
      </c>
      <c r="G79">
        <v>315</v>
      </c>
      <c r="H79">
        <v>295</v>
      </c>
      <c r="I79" s="2">
        <f t="shared" si="11"/>
        <v>12.411742376251462</v>
      </c>
      <c r="J79" s="2">
        <v>307.41252680923458</v>
      </c>
      <c r="K79" s="2">
        <f t="shared" si="10"/>
        <v>307.41174237625148</v>
      </c>
      <c r="L79" s="2">
        <v>308.41799242848094</v>
      </c>
      <c r="M79" s="2">
        <f t="shared" si="22"/>
        <v>308.41799243922344</v>
      </c>
      <c r="N79" s="2">
        <f t="shared" si="23"/>
        <v>6.5820075715190569</v>
      </c>
      <c r="O79" s="8">
        <v>880.14054298713597</v>
      </c>
      <c r="P79" s="1">
        <f>O79/(Abmessung!B$17*Q79)</f>
        <v>111.3187544379543</v>
      </c>
      <c r="Q79" s="2">
        <f t="shared" si="24"/>
        <v>10.227224515428595</v>
      </c>
      <c r="R79" s="1">
        <f t="shared" si="18"/>
        <v>4178.7238489745787</v>
      </c>
      <c r="S79" s="1">
        <f t="shared" si="19"/>
        <v>992.72601508240541</v>
      </c>
      <c r="T79" s="1">
        <f t="shared" si="20"/>
        <v>1007.1446278763824</v>
      </c>
      <c r="U79" s="7">
        <f t="shared" si="21"/>
        <v>1.173481327226793</v>
      </c>
      <c r="Y79" s="4">
        <v>-144.24372570197801</v>
      </c>
      <c r="Z79" s="5">
        <v>10.528700058400901</v>
      </c>
      <c r="AA79" s="4">
        <v>-3.1256926142924198E-2</v>
      </c>
      <c r="AB79" s="4">
        <v>2.9456116190551199E-5</v>
      </c>
      <c r="AC79" s="6">
        <v>17554.453889016499</v>
      </c>
      <c r="AD79" s="6">
        <v>-125.692345063977</v>
      </c>
      <c r="AE79" s="6">
        <v>0.39362054142913999</v>
      </c>
      <c r="AF79" s="6">
        <v>-4.1079636190540202E-4</v>
      </c>
      <c r="AG79" s="6">
        <v>2.30640101199999</v>
      </c>
      <c r="AH79" s="6">
        <v>-3.7612753199999698E-3</v>
      </c>
      <c r="AI79" s="6">
        <v>995.176197</v>
      </c>
      <c r="AJ79" s="6">
        <v>3.9734999999999798E-2</v>
      </c>
      <c r="AL79" s="6">
        <v>-7.3107128370890097E-3</v>
      </c>
      <c r="AM79" s="6">
        <v>2.5528079661440501</v>
      </c>
      <c r="AN79" s="6">
        <v>1.58291033403489</v>
      </c>
    </row>
    <row r="80" spans="1:40" x14ac:dyDescent="0.45">
      <c r="A80">
        <v>3.7999999999999999E-2</v>
      </c>
      <c r="B80" s="1">
        <f t="shared" si="17"/>
        <v>137.82009283669592</v>
      </c>
      <c r="C80">
        <v>2000</v>
      </c>
      <c r="D80" s="2">
        <f t="shared" si="25"/>
        <v>2.135991456034176</v>
      </c>
      <c r="E80" s="1">
        <v>216</v>
      </c>
      <c r="F80" s="2">
        <v>16.38</v>
      </c>
      <c r="G80">
        <v>315</v>
      </c>
      <c r="H80">
        <v>295</v>
      </c>
      <c r="I80" s="2">
        <f t="shared" si="11"/>
        <v>13.114819902427671</v>
      </c>
      <c r="J80" s="2">
        <v>308.1155976013078</v>
      </c>
      <c r="K80" s="2">
        <f t="shared" si="10"/>
        <v>308.11481990242766</v>
      </c>
      <c r="L80" s="2">
        <v>309.14974313374466</v>
      </c>
      <c r="M80" s="2">
        <f t="shared" si="22"/>
        <v>309.1497431381265</v>
      </c>
      <c r="N80" s="2">
        <f t="shared" si="23"/>
        <v>5.8502568662553358</v>
      </c>
      <c r="O80" s="8">
        <v>928.96213215240005</v>
      </c>
      <c r="P80" s="1">
        <f>O80/(Abmessung!B$17*Q80)</f>
        <v>119.15515109546809</v>
      </c>
      <c r="Q80" s="2">
        <f t="shared" si="24"/>
        <v>10.084614253084766</v>
      </c>
      <c r="R80" s="1">
        <f t="shared" si="18"/>
        <v>4178.6835135506344</v>
      </c>
      <c r="S80" s="1">
        <f t="shared" si="19"/>
        <v>992.59837360649124</v>
      </c>
      <c r="T80" s="1">
        <f t="shared" si="20"/>
        <v>1007.1585961353439</v>
      </c>
      <c r="U80" s="7">
        <f t="shared" si="21"/>
        <v>1.172159105817574</v>
      </c>
      <c r="Y80" s="4">
        <v>-144.24372570197801</v>
      </c>
      <c r="Z80" s="5">
        <v>10.528700058400901</v>
      </c>
      <c r="AA80" s="4">
        <v>-3.1256926142924198E-2</v>
      </c>
      <c r="AB80" s="4">
        <v>2.9456116190551199E-5</v>
      </c>
      <c r="AC80" s="6">
        <v>17554.453889016499</v>
      </c>
      <c r="AD80" s="6">
        <v>-125.692345063977</v>
      </c>
      <c r="AE80" s="6">
        <v>0.39362054142913999</v>
      </c>
      <c r="AF80" s="6">
        <v>-4.1079636190540202E-4</v>
      </c>
      <c r="AG80" s="6">
        <v>2.30640101199999</v>
      </c>
      <c r="AH80" s="6">
        <v>-3.7612753199999698E-3</v>
      </c>
      <c r="AI80" s="6">
        <v>995.176197</v>
      </c>
      <c r="AJ80" s="6">
        <v>3.9734999999999798E-2</v>
      </c>
      <c r="AL80" s="6">
        <v>-7.3107128370890097E-3</v>
      </c>
      <c r="AM80" s="6">
        <v>2.5528079661440501</v>
      </c>
      <c r="AN80" s="6">
        <v>1.58291033403489</v>
      </c>
    </row>
    <row r="81" spans="1:40" x14ac:dyDescent="0.45">
      <c r="A81">
        <v>4.3999999999999997E-2</v>
      </c>
      <c r="B81" s="1">
        <f t="shared" si="17"/>
        <v>159.59731955234386</v>
      </c>
      <c r="C81">
        <v>2000</v>
      </c>
      <c r="D81" s="2">
        <f t="shared" si="25"/>
        <v>2.135991456034176</v>
      </c>
      <c r="E81" s="1">
        <v>216</v>
      </c>
      <c r="F81" s="2">
        <v>16.38</v>
      </c>
      <c r="G81">
        <v>315</v>
      </c>
      <c r="H81">
        <v>295</v>
      </c>
      <c r="I81" s="2">
        <f t="shared" si="11"/>
        <v>13.724855786470481</v>
      </c>
      <c r="J81" s="2">
        <v>308.72559255466979</v>
      </c>
      <c r="K81" s="2">
        <f t="shared" si="10"/>
        <v>308.72485578647047</v>
      </c>
      <c r="L81" s="2">
        <v>309.71756625978946</v>
      </c>
      <c r="M81" s="2">
        <f t="shared" si="22"/>
        <v>309.71756626173192</v>
      </c>
      <c r="N81" s="2">
        <f t="shared" si="23"/>
        <v>5.2824337402105357</v>
      </c>
      <c r="O81" s="8">
        <v>971.23303989553597</v>
      </c>
      <c r="P81" s="1">
        <f>O81/(Abmessung!B$17*Q81)</f>
        <v>126.85831150781415</v>
      </c>
      <c r="Q81" s="2">
        <f t="shared" si="24"/>
        <v>9.9032700715471549</v>
      </c>
      <c r="R81" s="1">
        <f t="shared" si="18"/>
        <v>4178.6568981518503</v>
      </c>
      <c r="S81" s="1">
        <f t="shared" si="19"/>
        <v>992.49787179570285</v>
      </c>
      <c r="T81" s="1">
        <f t="shared" si="20"/>
        <v>1007.1707152100798</v>
      </c>
      <c r="U81" s="7">
        <f t="shared" si="21"/>
        <v>1.1710119263358716</v>
      </c>
      <c r="Y81" s="4">
        <v>-144.24372570197801</v>
      </c>
      <c r="Z81" s="5">
        <v>10.528700058400901</v>
      </c>
      <c r="AA81" s="4">
        <v>-3.1256926142924198E-2</v>
      </c>
      <c r="AB81" s="4">
        <v>2.9456116190551199E-5</v>
      </c>
      <c r="AC81" s="6">
        <v>17554.453889016499</v>
      </c>
      <c r="AD81" s="6">
        <v>-125.692345063977</v>
      </c>
      <c r="AE81" s="6">
        <v>0.39362054142913999</v>
      </c>
      <c r="AF81" s="6">
        <v>-4.1079636190540202E-4</v>
      </c>
      <c r="AG81" s="6">
        <v>2.30640101199999</v>
      </c>
      <c r="AH81" s="6">
        <v>-3.7612753199999698E-3</v>
      </c>
      <c r="AI81" s="6">
        <v>995.176197</v>
      </c>
      <c r="AJ81" s="6">
        <v>3.9734999999999798E-2</v>
      </c>
      <c r="AL81" s="6">
        <v>-7.3107128370890097E-3</v>
      </c>
      <c r="AM81" s="6">
        <v>2.5528079661440501</v>
      </c>
      <c r="AN81" s="6">
        <v>1.58291033403489</v>
      </c>
    </row>
    <row r="82" spans="1:40" x14ac:dyDescent="0.45">
      <c r="A82">
        <v>0.05</v>
      </c>
      <c r="B82" s="1">
        <f t="shared" si="17"/>
        <v>181.3754666030438</v>
      </c>
      <c r="C82">
        <v>2000</v>
      </c>
      <c r="D82" s="2">
        <f t="shared" si="25"/>
        <v>2.135991456034176</v>
      </c>
      <c r="E82" s="1">
        <v>216</v>
      </c>
      <c r="F82" s="2">
        <v>16.38</v>
      </c>
      <c r="G82">
        <v>315</v>
      </c>
      <c r="H82">
        <v>295</v>
      </c>
      <c r="I82" s="2">
        <f t="shared" si="11"/>
        <v>14.265779921350752</v>
      </c>
      <c r="J82" s="2">
        <v>309.26644858973071</v>
      </c>
      <c r="K82" s="2">
        <f t="shared" si="10"/>
        <v>309.26577992135077</v>
      </c>
      <c r="L82" s="2">
        <v>310.1723739403227</v>
      </c>
      <c r="M82" s="2">
        <f t="shared" si="22"/>
        <v>310.17237394123094</v>
      </c>
      <c r="N82" s="2">
        <f t="shared" si="23"/>
        <v>4.8276260596773</v>
      </c>
      <c r="O82" s="8">
        <v>1008.6451729906599</v>
      </c>
      <c r="P82" s="1">
        <f>O82/(Abmessung!B$17*Q82)</f>
        <v>134.51494177145722</v>
      </c>
      <c r="Q82" s="2">
        <f t="shared" si="24"/>
        <v>9.6993356361546894</v>
      </c>
      <c r="R82" s="1">
        <f t="shared" si="18"/>
        <v>4178.6383647445982</v>
      </c>
      <c r="S82" s="1">
        <f t="shared" si="19"/>
        <v>992.41646828645185</v>
      </c>
      <c r="T82" s="1">
        <f t="shared" si="20"/>
        <v>1007.1814606673564</v>
      </c>
      <c r="U82" s="7">
        <f t="shared" si="21"/>
        <v>1.1699947721076978</v>
      </c>
      <c r="Y82" s="4">
        <v>-144.24372570197801</v>
      </c>
      <c r="Z82" s="5">
        <v>10.528700058400901</v>
      </c>
      <c r="AA82" s="4">
        <v>-3.1256926142924198E-2</v>
      </c>
      <c r="AB82" s="4">
        <v>2.9456116190551199E-5</v>
      </c>
      <c r="AC82" s="6">
        <v>17554.453889016499</v>
      </c>
      <c r="AD82" s="6">
        <v>-125.692345063977</v>
      </c>
      <c r="AE82" s="6">
        <v>0.39362054142913999</v>
      </c>
      <c r="AF82" s="6">
        <v>-4.1079636190540202E-4</v>
      </c>
      <c r="AG82" s="6">
        <v>2.30640101199999</v>
      </c>
      <c r="AH82" s="6">
        <v>-3.7612753199999698E-3</v>
      </c>
      <c r="AI82" s="6">
        <v>995.176197</v>
      </c>
      <c r="AJ82" s="6">
        <v>3.9734999999999798E-2</v>
      </c>
      <c r="AL82" s="6">
        <v>-7.3107128370890097E-3</v>
      </c>
      <c r="AM82" s="6">
        <v>2.5528079661440501</v>
      </c>
      <c r="AN82" s="6">
        <v>1.58291033403489</v>
      </c>
    </row>
    <row r="83" spans="1:40" x14ac:dyDescent="0.45">
      <c r="A83">
        <v>5.6000000000000001E-2</v>
      </c>
      <c r="B83" s="1">
        <f t="shared" si="17"/>
        <v>203.15432664563437</v>
      </c>
      <c r="C83">
        <v>2000</v>
      </c>
      <c r="D83" s="2">
        <f t="shared" si="25"/>
        <v>2.135991456034176</v>
      </c>
      <c r="E83" s="1">
        <v>216</v>
      </c>
      <c r="F83" s="2">
        <v>16.38</v>
      </c>
      <c r="G83">
        <v>315</v>
      </c>
      <c r="H83">
        <v>295</v>
      </c>
      <c r="I83" s="2">
        <f t="shared" si="11"/>
        <v>14.753126974047017</v>
      </c>
      <c r="J83" s="2">
        <v>309.75370563724726</v>
      </c>
      <c r="K83" s="2">
        <f t="shared" si="10"/>
        <v>309.75312697404701</v>
      </c>
      <c r="L83" s="2">
        <v>310.54580264972122</v>
      </c>
      <c r="M83" s="2">
        <f t="shared" si="22"/>
        <v>310.54580265015755</v>
      </c>
      <c r="N83" s="2">
        <f t="shared" si="23"/>
        <v>4.4541973502787755</v>
      </c>
      <c r="O83" s="8">
        <v>1042.2955201580501</v>
      </c>
      <c r="P83" s="1">
        <f>O83/(Abmessung!B$17*Q83)</f>
        <v>142.19546337333114</v>
      </c>
      <c r="Q83" s="2">
        <f t="shared" si="24"/>
        <v>9.4815476454478347</v>
      </c>
      <c r="R83" s="1">
        <f t="shared" si="18"/>
        <v>4178.6249106094792</v>
      </c>
      <c r="S83" s="1">
        <f t="shared" si="19"/>
        <v>992.34903498587255</v>
      </c>
      <c r="T83" s="1">
        <f t="shared" si="20"/>
        <v>1007.191141246748</v>
      </c>
      <c r="U83" s="7">
        <f t="shared" si="21"/>
        <v>1.1690784181540375</v>
      </c>
      <c r="Y83" s="4">
        <v>-144.24372570197801</v>
      </c>
      <c r="Z83" s="5">
        <v>10.528700058400901</v>
      </c>
      <c r="AA83" s="4">
        <v>-3.1256926142924198E-2</v>
      </c>
      <c r="AB83" s="4">
        <v>2.9456116190551199E-5</v>
      </c>
      <c r="AC83" s="6">
        <v>17554.453889016499</v>
      </c>
      <c r="AD83" s="6">
        <v>-125.692345063977</v>
      </c>
      <c r="AE83" s="6">
        <v>0.39362054142913999</v>
      </c>
      <c r="AF83" s="6">
        <v>-4.1079636190540202E-4</v>
      </c>
      <c r="AG83" s="6">
        <v>2.30640101199999</v>
      </c>
      <c r="AH83" s="6">
        <v>-3.7612753199999698E-3</v>
      </c>
      <c r="AI83" s="6">
        <v>995.176197</v>
      </c>
      <c r="AJ83" s="6">
        <v>3.9734999999999798E-2</v>
      </c>
      <c r="AL83" s="6">
        <v>-7.3107128370890097E-3</v>
      </c>
      <c r="AM83" s="6">
        <v>2.5528079661440501</v>
      </c>
      <c r="AN83" s="6">
        <v>1.58291033403489</v>
      </c>
    </row>
    <row r="84" spans="1:40" x14ac:dyDescent="0.45">
      <c r="A84">
        <v>6.2E-2</v>
      </c>
      <c r="B84" s="1">
        <f t="shared" si="17"/>
        <v>224.93375599082395</v>
      </c>
      <c r="C84">
        <v>2000</v>
      </c>
      <c r="D84" s="2">
        <f t="shared" si="25"/>
        <v>2.135991456034176</v>
      </c>
      <c r="E84" s="1">
        <v>216</v>
      </c>
      <c r="F84" s="2">
        <v>16.38</v>
      </c>
      <c r="G84">
        <v>315</v>
      </c>
      <c r="H84">
        <v>295</v>
      </c>
      <c r="I84" s="2">
        <f t="shared" ref="I84:I110" si="26">O84*3600/(T84*U84*E84)</f>
        <v>15.197619877839324</v>
      </c>
      <c r="J84" s="2">
        <v>310.1980906144525</v>
      </c>
      <c r="K84" s="2">
        <f t="shared" si="10"/>
        <v>310.19761987783932</v>
      </c>
      <c r="L84" s="2">
        <v>310.85855807471256</v>
      </c>
      <c r="M84" s="2">
        <f t="shared" si="22"/>
        <v>310.85855807492163</v>
      </c>
      <c r="N84" s="2">
        <f t="shared" si="23"/>
        <v>4.1414419252874382</v>
      </c>
      <c r="O84" s="8">
        <v>1072.9404163163699</v>
      </c>
      <c r="P84" s="1">
        <f>O84/(Abmessung!B$17*Q84)</f>
        <v>149.96278073896937</v>
      </c>
      <c r="Q84" s="2">
        <f t="shared" si="24"/>
        <v>9.2547826013883761</v>
      </c>
      <c r="R84" s="1">
        <f t="shared" si="18"/>
        <v>4178.6148155199608</v>
      </c>
      <c r="S84" s="1">
        <f t="shared" si="19"/>
        <v>992.29214848973277</v>
      </c>
      <c r="T84" s="1">
        <f t="shared" si="20"/>
        <v>1007.1999700652825</v>
      </c>
      <c r="U84" s="7">
        <f t="shared" si="21"/>
        <v>1.1682426910303674</v>
      </c>
      <c r="Y84" s="4">
        <v>-144.24372570197801</v>
      </c>
      <c r="Z84" s="5">
        <v>10.528700058400901</v>
      </c>
      <c r="AA84" s="4">
        <v>-3.1256926142924198E-2</v>
      </c>
      <c r="AB84" s="4">
        <v>2.9456116190551199E-5</v>
      </c>
      <c r="AC84" s="6">
        <v>17554.453889016499</v>
      </c>
      <c r="AD84" s="6">
        <v>-125.692345063977</v>
      </c>
      <c r="AE84" s="6">
        <v>0.39362054142913999</v>
      </c>
      <c r="AF84" s="6">
        <v>-4.1079636190540202E-4</v>
      </c>
      <c r="AG84" s="6">
        <v>2.30640101199999</v>
      </c>
      <c r="AH84" s="6">
        <v>-3.7612753199999698E-3</v>
      </c>
      <c r="AI84" s="6">
        <v>995.176197</v>
      </c>
      <c r="AJ84" s="6">
        <v>3.9734999999999798E-2</v>
      </c>
      <c r="AL84" s="6">
        <v>-7.3107128370890097E-3</v>
      </c>
      <c r="AM84" s="6">
        <v>2.5528079661440501</v>
      </c>
      <c r="AN84" s="6">
        <v>1.58291033403489</v>
      </c>
    </row>
    <row r="85" spans="1:40" x14ac:dyDescent="0.45">
      <c r="A85">
        <v>6.8000000000000005E-2</v>
      </c>
      <c r="B85" s="1">
        <f t="shared" si="17"/>
        <v>246.71365070053898</v>
      </c>
      <c r="C85">
        <v>2000</v>
      </c>
      <c r="D85" s="2">
        <f t="shared" si="25"/>
        <v>2.135991456034176</v>
      </c>
      <c r="E85" s="1">
        <v>216</v>
      </c>
      <c r="F85" s="2">
        <v>16.38</v>
      </c>
      <c r="G85">
        <v>315</v>
      </c>
      <c r="H85">
        <v>295</v>
      </c>
      <c r="I85" s="2">
        <f t="shared" si="26"/>
        <v>15.607005069067741</v>
      </c>
      <c r="J85" s="2">
        <v>310.60735301272882</v>
      </c>
      <c r="K85" s="2">
        <f t="shared" si="10"/>
        <v>310.60700506906772</v>
      </c>
      <c r="L85" s="2">
        <v>311.12477931218257</v>
      </c>
      <c r="M85" s="2">
        <f t="shared" si="22"/>
        <v>311.12477931227812</v>
      </c>
      <c r="N85" s="2">
        <f t="shared" si="23"/>
        <v>3.875220687817432</v>
      </c>
      <c r="O85" s="8">
        <v>1101.12566105104</v>
      </c>
      <c r="P85" s="1">
        <f>O85/(Abmessung!B$17*Q85)</f>
        <v>157.87719443755356</v>
      </c>
      <c r="Q85" s="2">
        <f t="shared" si="24"/>
        <v>9.0217665503697475</v>
      </c>
      <c r="R85" s="1">
        <f t="shared" si="18"/>
        <v>4178.6070348268195</v>
      </c>
      <c r="S85" s="1">
        <f t="shared" si="19"/>
        <v>992.24343405764057</v>
      </c>
      <c r="T85" s="1">
        <f t="shared" si="20"/>
        <v>1007.2081010859804</v>
      </c>
      <c r="U85" s="7">
        <f t="shared" si="21"/>
        <v>1.1674730167513467</v>
      </c>
      <c r="Y85" s="4">
        <v>-144.24372570197801</v>
      </c>
      <c r="Z85" s="5">
        <v>10.528700058400901</v>
      </c>
      <c r="AA85" s="4">
        <v>-3.1256926142924198E-2</v>
      </c>
      <c r="AB85" s="4">
        <v>2.9456116190551199E-5</v>
      </c>
      <c r="AC85" s="6">
        <v>17554.453889016499</v>
      </c>
      <c r="AD85" s="6">
        <v>-125.692345063977</v>
      </c>
      <c r="AE85" s="6">
        <v>0.39362054142913999</v>
      </c>
      <c r="AF85" s="6">
        <v>-4.1079636190540202E-4</v>
      </c>
      <c r="AG85" s="6">
        <v>2.30640101199999</v>
      </c>
      <c r="AH85" s="6">
        <v>-3.7612753199999698E-3</v>
      </c>
      <c r="AI85" s="6">
        <v>995.176197</v>
      </c>
      <c r="AJ85" s="6">
        <v>3.9734999999999798E-2</v>
      </c>
      <c r="AL85" s="6">
        <v>-7.3107128370890097E-3</v>
      </c>
      <c r="AM85" s="6">
        <v>2.5528079661440501</v>
      </c>
      <c r="AN85" s="6">
        <v>1.58291033403489</v>
      </c>
    </row>
    <row r="86" spans="1:40" x14ac:dyDescent="0.45">
      <c r="A86">
        <v>7.3999999999999996E-2</v>
      </c>
      <c r="B86" s="1">
        <f t="shared" si="17"/>
        <v>268.49393355382119</v>
      </c>
      <c r="C86">
        <v>2000</v>
      </c>
      <c r="D86" s="2">
        <f t="shared" si="25"/>
        <v>2.135991456034176</v>
      </c>
      <c r="E86" s="1">
        <v>216</v>
      </c>
      <c r="F86" s="2">
        <v>16.38</v>
      </c>
      <c r="G86">
        <v>315</v>
      </c>
      <c r="H86">
        <v>295</v>
      </c>
      <c r="I86" s="2">
        <f t="shared" si="26"/>
        <v>15.987030728625967</v>
      </c>
      <c r="J86" s="2">
        <v>310.98724341609631</v>
      </c>
      <c r="K86" s="2">
        <f t="shared" si="10"/>
        <v>310.987030728626</v>
      </c>
      <c r="L86" s="2">
        <v>311.35447639566513</v>
      </c>
      <c r="M86" s="2">
        <f t="shared" si="22"/>
        <v>311.3544763957027</v>
      </c>
      <c r="N86" s="2">
        <f t="shared" si="23"/>
        <v>3.6455236043348691</v>
      </c>
      <c r="O86" s="8">
        <v>1127.2559286502401</v>
      </c>
      <c r="P86" s="1">
        <f>O86/(Abmessung!B$17*Q86)</f>
        <v>165.9986080525924</v>
      </c>
      <c r="Q86" s="2">
        <f t="shared" si="24"/>
        <v>8.7839970882495884</v>
      </c>
      <c r="R86" s="1">
        <f t="shared" si="18"/>
        <v>4178.6009030490377</v>
      </c>
      <c r="S86" s="1">
        <f t="shared" si="19"/>
        <v>992.20118858513638</v>
      </c>
      <c r="T86" s="1">
        <f t="shared" si="20"/>
        <v>1007.2156485585692</v>
      </c>
      <c r="U86" s="7">
        <f t="shared" si="21"/>
        <v>1.1667585805521012</v>
      </c>
      <c r="Y86" s="4">
        <v>-144.24372570197801</v>
      </c>
      <c r="Z86" s="5">
        <v>10.528700058400901</v>
      </c>
      <c r="AA86" s="4">
        <v>-3.1256926142924198E-2</v>
      </c>
      <c r="AB86" s="4">
        <v>2.9456116190551199E-5</v>
      </c>
      <c r="AC86" s="6">
        <v>17554.453889016499</v>
      </c>
      <c r="AD86" s="6">
        <v>-125.692345063977</v>
      </c>
      <c r="AE86" s="6">
        <v>0.39362054142913999</v>
      </c>
      <c r="AF86" s="6">
        <v>-4.1079636190540202E-4</v>
      </c>
      <c r="AG86" s="6">
        <v>2.30640101199999</v>
      </c>
      <c r="AH86" s="6">
        <v>-3.7612753199999698E-3</v>
      </c>
      <c r="AI86" s="6">
        <v>995.176197</v>
      </c>
      <c r="AJ86" s="6">
        <v>3.9734999999999798E-2</v>
      </c>
      <c r="AL86" s="6">
        <v>-7.3107128370890097E-3</v>
      </c>
      <c r="AM86" s="6">
        <v>2.5528079661440501</v>
      </c>
      <c r="AN86" s="6">
        <v>1.58291033403489</v>
      </c>
    </row>
    <row r="87" spans="1:40" x14ac:dyDescent="0.45">
      <c r="A87">
        <v>8.0000000000000002E-3</v>
      </c>
      <c r="B87" s="1">
        <f t="shared" si="17"/>
        <v>28.974343848989797</v>
      </c>
      <c r="C87">
        <v>2500</v>
      </c>
      <c r="D87" s="2">
        <f t="shared" si="25"/>
        <v>2.725366876310273</v>
      </c>
      <c r="E87" s="1">
        <v>275.60000000000002</v>
      </c>
      <c r="F87" s="2">
        <v>23.73</v>
      </c>
      <c r="G87">
        <v>315</v>
      </c>
      <c r="H87">
        <v>295</v>
      </c>
      <c r="I87" s="2">
        <f t="shared" si="26"/>
        <v>5.3523319874323541</v>
      </c>
      <c r="J87" s="2">
        <v>300.35239837292238</v>
      </c>
      <c r="K87" s="2">
        <f t="shared" si="10"/>
        <v>300.35233198743236</v>
      </c>
      <c r="L87" s="2">
        <v>300.35555683208514</v>
      </c>
      <c r="M87" s="2">
        <f t="shared" si="22"/>
        <v>300.35555842627764</v>
      </c>
      <c r="N87" s="2">
        <f t="shared" si="23"/>
        <v>14.644443167914858</v>
      </c>
      <c r="O87" s="8">
        <v>489.68138380042001</v>
      </c>
      <c r="P87" s="1">
        <f>O87/(Abmessung!B$17*Q87)</f>
        <v>68.586027293256024</v>
      </c>
      <c r="Q87" s="2">
        <f t="shared" si="24"/>
        <v>9.2353221067337952</v>
      </c>
      <c r="R87" s="1">
        <f t="shared" si="18"/>
        <v>4179.7546643831392</v>
      </c>
      <c r="S87" s="1">
        <f t="shared" si="19"/>
        <v>993.98281976984686</v>
      </c>
      <c r="T87" s="1">
        <f t="shared" si="20"/>
        <v>1007.0043607746741</v>
      </c>
      <c r="U87" s="7">
        <f t="shared" si="21"/>
        <v>1.1867588706485583</v>
      </c>
      <c r="Y87" s="4">
        <v>-144.24372570197801</v>
      </c>
      <c r="Z87" s="5">
        <v>10.528700058400901</v>
      </c>
      <c r="AA87" s="4">
        <v>-3.1256926142924198E-2</v>
      </c>
      <c r="AB87" s="4">
        <v>2.9456116190551199E-5</v>
      </c>
      <c r="AC87" s="6">
        <v>17554.453889016499</v>
      </c>
      <c r="AD87" s="6">
        <v>-125.692345063977</v>
      </c>
      <c r="AE87" s="6">
        <v>0.39362054142913999</v>
      </c>
      <c r="AF87" s="6">
        <v>-4.1079636190540202E-4</v>
      </c>
      <c r="AG87" s="6">
        <v>2.30640101199999</v>
      </c>
      <c r="AH87" s="6">
        <v>-3.7612753199999698E-3</v>
      </c>
      <c r="AI87" s="6">
        <v>995.176197</v>
      </c>
      <c r="AJ87" s="6">
        <v>3.9734999999999798E-2</v>
      </c>
      <c r="AL87" s="6">
        <v>-7.3107128370890097E-3</v>
      </c>
      <c r="AM87" s="6">
        <v>2.5528079661440501</v>
      </c>
      <c r="AN87" s="6">
        <v>1.58291033403489</v>
      </c>
    </row>
    <row r="88" spans="1:40" x14ac:dyDescent="0.45">
      <c r="A88">
        <v>1.4E-2</v>
      </c>
      <c r="B88" s="1">
        <f t="shared" si="17"/>
        <v>50.726622071604979</v>
      </c>
      <c r="C88">
        <v>2500</v>
      </c>
      <c r="D88" s="2">
        <f t="shared" si="25"/>
        <v>2.725366876310273</v>
      </c>
      <c r="E88" s="1">
        <v>275.60000000000002</v>
      </c>
      <c r="F88" s="2">
        <v>23.73</v>
      </c>
      <c r="G88">
        <v>315</v>
      </c>
      <c r="H88">
        <v>295</v>
      </c>
      <c r="I88" s="2">
        <f t="shared" si="26"/>
        <v>7.5258339217524437</v>
      </c>
      <c r="J88" s="2">
        <v>302.52617977977206</v>
      </c>
      <c r="K88" s="2">
        <f t="shared" si="10"/>
        <v>302.52583392175245</v>
      </c>
      <c r="L88" s="2">
        <v>303.27210912308317</v>
      </c>
      <c r="M88" s="2">
        <f t="shared" si="22"/>
        <v>303.27210994485586</v>
      </c>
      <c r="N88" s="2">
        <f t="shared" si="23"/>
        <v>11.727890876916831</v>
      </c>
      <c r="O88" s="8">
        <v>686.19126359512995</v>
      </c>
      <c r="P88" s="1">
        <f>O88/(Abmessung!B$17*Q88)</f>
        <v>86.768641828272479</v>
      </c>
      <c r="Q88" s="2">
        <f t="shared" si="24"/>
        <v>10.229548983298955</v>
      </c>
      <c r="R88" s="1">
        <f t="shared" si="18"/>
        <v>4179.2395268804294</v>
      </c>
      <c r="S88" s="1">
        <f t="shared" si="19"/>
        <v>993.56113105375073</v>
      </c>
      <c r="T88" s="1">
        <f t="shared" si="20"/>
        <v>1007.0475483767746</v>
      </c>
      <c r="U88" s="7">
        <f t="shared" si="21"/>
        <v>1.1826707754702293</v>
      </c>
      <c r="Y88" s="4">
        <v>-144.24372570197801</v>
      </c>
      <c r="Z88" s="5">
        <v>10.528700058400901</v>
      </c>
      <c r="AA88" s="4">
        <v>-3.1256926142924198E-2</v>
      </c>
      <c r="AB88" s="4">
        <v>2.9456116190551199E-5</v>
      </c>
      <c r="AC88" s="6">
        <v>17554.453889016499</v>
      </c>
      <c r="AD88" s="6">
        <v>-125.692345063977</v>
      </c>
      <c r="AE88" s="6">
        <v>0.39362054142913999</v>
      </c>
      <c r="AF88" s="6">
        <v>-4.1079636190540202E-4</v>
      </c>
      <c r="AG88" s="6">
        <v>2.30640101199999</v>
      </c>
      <c r="AH88" s="6">
        <v>-3.7612753199999698E-3</v>
      </c>
      <c r="AI88" s="6">
        <v>995.176197</v>
      </c>
      <c r="AJ88" s="6">
        <v>3.9734999999999798E-2</v>
      </c>
      <c r="AL88" s="6">
        <v>-7.3107128370890097E-3</v>
      </c>
      <c r="AM88" s="6">
        <v>2.5528079661440501</v>
      </c>
      <c r="AN88" s="6">
        <v>1.58291033403489</v>
      </c>
    </row>
    <row r="89" spans="1:40" x14ac:dyDescent="0.45">
      <c r="A89">
        <v>0.02</v>
      </c>
      <c r="B89" s="1">
        <f t="shared" si="17"/>
        <v>72.49167256872893</v>
      </c>
      <c r="C89">
        <v>2500</v>
      </c>
      <c r="D89" s="2">
        <f t="shared" si="25"/>
        <v>2.725366876310273</v>
      </c>
      <c r="E89" s="1">
        <v>275.60000000000002</v>
      </c>
      <c r="F89" s="2">
        <v>23.73</v>
      </c>
      <c r="G89">
        <v>315</v>
      </c>
      <c r="H89">
        <v>295</v>
      </c>
      <c r="I89" s="2">
        <f t="shared" si="26"/>
        <v>8.7488764506252696</v>
      </c>
      <c r="J89" s="2">
        <v>303.74937403563524</v>
      </c>
      <c r="K89" s="2">
        <f t="shared" si="10"/>
        <v>303.74887645062529</v>
      </c>
      <c r="L89" s="2">
        <v>305.47403201518318</v>
      </c>
      <c r="M89" s="2">
        <f t="shared" si="22"/>
        <v>305.47403221814716</v>
      </c>
      <c r="N89" s="2">
        <f t="shared" si="23"/>
        <v>9.5259679848168162</v>
      </c>
      <c r="O89" s="8">
        <v>796.17357521025997</v>
      </c>
      <c r="P89" s="1">
        <f>O89/(Abmessung!B$17*Q89)</f>
        <v>94.851455545786564</v>
      </c>
      <c r="Q89" s="2">
        <f t="shared" si="24"/>
        <v>10.857700579260495</v>
      </c>
      <c r="R89" s="1">
        <f t="shared" si="18"/>
        <v>4178.9642451184118</v>
      </c>
      <c r="S89" s="1">
        <f t="shared" si="19"/>
        <v>993.21753035477604</v>
      </c>
      <c r="T89" s="1">
        <f t="shared" si="20"/>
        <v>1007.0718501886529</v>
      </c>
      <c r="U89" s="7">
        <f t="shared" si="21"/>
        <v>1.1803703902871572</v>
      </c>
      <c r="Y89" s="4">
        <v>-144.24372570197801</v>
      </c>
      <c r="Z89" s="5">
        <v>10.528700058400901</v>
      </c>
      <c r="AA89" s="4">
        <v>-3.1256926142924198E-2</v>
      </c>
      <c r="AB89" s="4">
        <v>2.9456116190551199E-5</v>
      </c>
      <c r="AC89" s="6">
        <v>17554.453889016499</v>
      </c>
      <c r="AD89" s="6">
        <v>-125.692345063977</v>
      </c>
      <c r="AE89" s="6">
        <v>0.39362054142913999</v>
      </c>
      <c r="AF89" s="6">
        <v>-4.1079636190540202E-4</v>
      </c>
      <c r="AG89" s="6">
        <v>2.30640101199999</v>
      </c>
      <c r="AH89" s="6">
        <v>-3.7612753199999698E-3</v>
      </c>
      <c r="AI89" s="6">
        <v>995.176197</v>
      </c>
      <c r="AJ89" s="6">
        <v>3.9734999999999798E-2</v>
      </c>
      <c r="AL89" s="6">
        <v>-7.3107128370890097E-3</v>
      </c>
      <c r="AM89" s="6">
        <v>2.5528079661440501</v>
      </c>
      <c r="AN89" s="6">
        <v>1.58291033403489</v>
      </c>
    </row>
    <row r="90" spans="1:40" x14ac:dyDescent="0.45">
      <c r="A90">
        <v>2.5999999999999999E-2</v>
      </c>
      <c r="B90" s="1">
        <f t="shared" si="17"/>
        <v>94.261108891996884</v>
      </c>
      <c r="C90">
        <v>2500</v>
      </c>
      <c r="D90" s="2">
        <f t="shared" si="25"/>
        <v>2.725366876310273</v>
      </c>
      <c r="E90" s="1">
        <v>275.60000000000002</v>
      </c>
      <c r="F90" s="2">
        <v>23.73</v>
      </c>
      <c r="G90">
        <v>315</v>
      </c>
      <c r="H90">
        <v>295</v>
      </c>
      <c r="I90" s="2">
        <f t="shared" si="26"/>
        <v>9.7030207824935744</v>
      </c>
      <c r="J90" s="2">
        <v>304.70362397055084</v>
      </c>
      <c r="K90" s="2">
        <f t="shared" si="10"/>
        <v>304.70302078249358</v>
      </c>
      <c r="L90" s="2">
        <v>306.88513077432373</v>
      </c>
      <c r="M90" s="2">
        <f t="shared" si="22"/>
        <v>306.88513084030978</v>
      </c>
      <c r="N90" s="2">
        <f t="shared" si="23"/>
        <v>8.1148692256762729</v>
      </c>
      <c r="O90" s="8">
        <v>881.67763171967999</v>
      </c>
      <c r="P90" s="1">
        <f>O90/(Abmessung!B$17*Q90)</f>
        <v>103.00710922302186</v>
      </c>
      <c r="Q90" s="2">
        <f t="shared" si="24"/>
        <v>11.07176157451055</v>
      </c>
      <c r="R90" s="1">
        <f t="shared" si="18"/>
        <v>4178.8323971398777</v>
      </c>
      <c r="S90" s="1">
        <f t="shared" si="19"/>
        <v>992.98640871332861</v>
      </c>
      <c r="T90" s="1">
        <f t="shared" si="20"/>
        <v>1007.0908087492348</v>
      </c>
      <c r="U90" s="7">
        <f t="shared" si="21"/>
        <v>1.1785757919225024</v>
      </c>
      <c r="Y90" s="4">
        <v>-144.24372570197801</v>
      </c>
      <c r="Z90" s="5">
        <v>10.528700058400901</v>
      </c>
      <c r="AA90" s="4">
        <v>-3.1256926142924198E-2</v>
      </c>
      <c r="AB90" s="4">
        <v>2.9456116190551199E-5</v>
      </c>
      <c r="AC90" s="6">
        <v>17554.453889016499</v>
      </c>
      <c r="AD90" s="6">
        <v>-125.692345063977</v>
      </c>
      <c r="AE90" s="6">
        <v>0.39362054142913999</v>
      </c>
      <c r="AF90" s="6">
        <v>-4.1079636190540202E-4</v>
      </c>
      <c r="AG90" s="6">
        <v>2.30640101199999</v>
      </c>
      <c r="AH90" s="6">
        <v>-3.7612753199999698E-3</v>
      </c>
      <c r="AI90" s="6">
        <v>995.176197</v>
      </c>
      <c r="AJ90" s="6">
        <v>3.9734999999999798E-2</v>
      </c>
      <c r="AL90" s="6">
        <v>-7.3107128370890097E-3</v>
      </c>
      <c r="AM90" s="6">
        <v>2.5528079661440501</v>
      </c>
      <c r="AN90" s="6">
        <v>1.58291033403489</v>
      </c>
    </row>
    <row r="91" spans="1:40" x14ac:dyDescent="0.45">
      <c r="A91">
        <v>3.2000000000000001E-2</v>
      </c>
      <c r="B91" s="1">
        <f t="shared" si="17"/>
        <v>116.0329196892361</v>
      </c>
      <c r="C91">
        <v>2500</v>
      </c>
      <c r="D91" s="2">
        <f t="shared" si="25"/>
        <v>2.725366876310273</v>
      </c>
      <c r="E91" s="1">
        <v>275.60000000000002</v>
      </c>
      <c r="F91" s="2">
        <v>23.73</v>
      </c>
      <c r="G91">
        <v>315</v>
      </c>
      <c r="H91">
        <v>295</v>
      </c>
      <c r="I91" s="2">
        <f t="shared" si="26"/>
        <v>10.51902174766386</v>
      </c>
      <c r="J91" s="2">
        <v>305.51968573061129</v>
      </c>
      <c r="K91" s="2">
        <f t="shared" si="10"/>
        <v>305.51902174766388</v>
      </c>
      <c r="L91" s="2">
        <v>307.86125336186149</v>
      </c>
      <c r="M91" s="2">
        <f t="shared" si="22"/>
        <v>307.86125338741977</v>
      </c>
      <c r="N91" s="2">
        <f t="shared" si="23"/>
        <v>7.1387466381385138</v>
      </c>
      <c r="O91" s="8">
        <v>954.59533623463994</v>
      </c>
      <c r="P91" s="1">
        <f>O91/(Abmessung!B$17*Q91)</f>
        <v>111.39311181127006</v>
      </c>
      <c r="Q91" s="2">
        <f t="shared" si="24"/>
        <v>11.084984070563426</v>
      </c>
      <c r="R91" s="1">
        <f t="shared" si="18"/>
        <v>4178.759364390753</v>
      </c>
      <c r="S91" s="1">
        <f t="shared" si="19"/>
        <v>992.82169498563985</v>
      </c>
      <c r="T91" s="1">
        <f t="shared" si="20"/>
        <v>1007.1070218562529</v>
      </c>
      <c r="U91" s="7">
        <f t="shared" si="21"/>
        <v>1.1770410754436469</v>
      </c>
      <c r="Y91" s="4">
        <v>-144.24372570197801</v>
      </c>
      <c r="Z91" s="5">
        <v>10.528700058400901</v>
      </c>
      <c r="AA91" s="4">
        <v>-3.1256926142924198E-2</v>
      </c>
      <c r="AB91" s="4">
        <v>2.9456116190551199E-5</v>
      </c>
      <c r="AC91" s="6">
        <v>17554.453889016499</v>
      </c>
      <c r="AD91" s="6">
        <v>-125.692345063977</v>
      </c>
      <c r="AE91" s="6">
        <v>0.39362054142913999</v>
      </c>
      <c r="AF91" s="6">
        <v>-4.1079636190540202E-4</v>
      </c>
      <c r="AG91" s="6">
        <v>2.30640101199999</v>
      </c>
      <c r="AH91" s="6">
        <v>-3.7612753199999698E-3</v>
      </c>
      <c r="AI91" s="6">
        <v>995.176197</v>
      </c>
      <c r="AJ91" s="6">
        <v>3.9734999999999798E-2</v>
      </c>
      <c r="AL91" s="6">
        <v>-7.3107128370890097E-3</v>
      </c>
      <c r="AM91" s="6">
        <v>2.5528079661440501</v>
      </c>
      <c r="AN91" s="6">
        <v>1.58291033403489</v>
      </c>
    </row>
    <row r="92" spans="1:40" x14ac:dyDescent="0.45">
      <c r="A92">
        <v>3.7999999999999999E-2</v>
      </c>
      <c r="B92" s="1">
        <f t="shared" si="17"/>
        <v>137.80627464475765</v>
      </c>
      <c r="C92">
        <v>2500</v>
      </c>
      <c r="D92" s="2">
        <f t="shared" si="25"/>
        <v>2.725366876310273</v>
      </c>
      <c r="E92" s="1">
        <v>275.60000000000002</v>
      </c>
      <c r="F92" s="2">
        <v>23.73</v>
      </c>
      <c r="G92">
        <v>315</v>
      </c>
      <c r="H92">
        <v>295</v>
      </c>
      <c r="I92" s="2">
        <f t="shared" si="26"/>
        <v>11.246108623530141</v>
      </c>
      <c r="J92" s="2">
        <v>306.24679261874894</v>
      </c>
      <c r="K92" s="2">
        <f t="shared" si="10"/>
        <v>306.24610862353012</v>
      </c>
      <c r="L92" s="2">
        <v>308.58020219998718</v>
      </c>
      <c r="M92" s="2">
        <f t="shared" si="22"/>
        <v>308.58020221108421</v>
      </c>
      <c r="N92" s="2">
        <f t="shared" si="23"/>
        <v>6.419797800012816</v>
      </c>
      <c r="O92" s="8">
        <v>1019.40703121975</v>
      </c>
      <c r="P92" s="1">
        <f>O92/(Abmessung!B$17*Q92)</f>
        <v>119.97758768203525</v>
      </c>
      <c r="Q92" s="2">
        <f t="shared" si="24"/>
        <v>10.990605022245447</v>
      </c>
      <c r="R92" s="1">
        <f t="shared" si="18"/>
        <v>4178.7142996762514</v>
      </c>
      <c r="S92" s="1">
        <f t="shared" si="19"/>
        <v>992.69790401524415</v>
      </c>
      <c r="T92" s="1">
        <f t="shared" si="20"/>
        <v>1007.121467652353</v>
      </c>
      <c r="U92" s="7">
        <f t="shared" si="21"/>
        <v>1.1756736508469698</v>
      </c>
      <c r="Y92" s="4">
        <v>-144.24372570197801</v>
      </c>
      <c r="Z92" s="5">
        <v>10.528700058400901</v>
      </c>
      <c r="AA92" s="4">
        <v>-3.1256926142924198E-2</v>
      </c>
      <c r="AB92" s="4">
        <v>2.9456116190551199E-5</v>
      </c>
      <c r="AC92" s="6">
        <v>17554.453889016499</v>
      </c>
      <c r="AD92" s="6">
        <v>-125.692345063977</v>
      </c>
      <c r="AE92" s="6">
        <v>0.39362054142913999</v>
      </c>
      <c r="AF92" s="6">
        <v>-4.1079636190540202E-4</v>
      </c>
      <c r="AG92" s="6">
        <v>2.30640101199999</v>
      </c>
      <c r="AH92" s="6">
        <v>-3.7612753199999698E-3</v>
      </c>
      <c r="AI92" s="6">
        <v>995.176197</v>
      </c>
      <c r="AJ92" s="6">
        <v>3.9734999999999798E-2</v>
      </c>
      <c r="AL92" s="6">
        <v>-7.3107128370890097E-3</v>
      </c>
      <c r="AM92" s="6">
        <v>2.5528079661440501</v>
      </c>
      <c r="AN92" s="6">
        <v>1.58291033403489</v>
      </c>
    </row>
    <row r="93" spans="1:40" x14ac:dyDescent="0.45">
      <c r="A93">
        <v>4.3999999999999997E-2</v>
      </c>
      <c r="B93" s="1">
        <f t="shared" si="17"/>
        <v>159.58074264876217</v>
      </c>
      <c r="C93">
        <v>2500</v>
      </c>
      <c r="D93" s="2">
        <f t="shared" si="25"/>
        <v>2.725366876310273</v>
      </c>
      <c r="E93" s="1">
        <v>275.60000000000002</v>
      </c>
      <c r="F93" s="2">
        <v>23.73</v>
      </c>
      <c r="G93">
        <v>315</v>
      </c>
      <c r="H93">
        <v>295</v>
      </c>
      <c r="I93" s="2">
        <f t="shared" si="26"/>
        <v>11.908899513590493</v>
      </c>
      <c r="J93" s="2">
        <v>306.90956671273779</v>
      </c>
      <c r="K93" s="2">
        <f t="shared" si="10"/>
        <v>306.90889951359048</v>
      </c>
      <c r="L93" s="2">
        <v>309.13497662433838</v>
      </c>
      <c r="M93" s="2">
        <f t="shared" si="22"/>
        <v>309.13497662952437</v>
      </c>
      <c r="N93" s="2">
        <f t="shared" si="23"/>
        <v>5.8650233756616217</v>
      </c>
      <c r="O93" s="8">
        <v>1078.35555683189</v>
      </c>
      <c r="P93" s="1">
        <f>O93/(Abmessung!B$17*Q93)</f>
        <v>128.76074296847375</v>
      </c>
      <c r="Q93" s="2">
        <f t="shared" si="24"/>
        <v>10.833096406696315</v>
      </c>
      <c r="R93" s="1">
        <f t="shared" si="18"/>
        <v>4178.6842590366323</v>
      </c>
      <c r="S93" s="1">
        <f t="shared" si="19"/>
        <v>992.60097033536806</v>
      </c>
      <c r="T93" s="1">
        <f t="shared" si="20"/>
        <v>1007.1346353166653</v>
      </c>
      <c r="U93" s="7">
        <f t="shared" si="21"/>
        <v>1.174427212925742</v>
      </c>
      <c r="Y93" s="4">
        <v>-144.24372570197801</v>
      </c>
      <c r="Z93" s="5">
        <v>10.528700058400901</v>
      </c>
      <c r="AA93" s="4">
        <v>-3.1256926142924198E-2</v>
      </c>
      <c r="AB93" s="4">
        <v>2.9456116190551199E-5</v>
      </c>
      <c r="AC93" s="6">
        <v>17554.453889016499</v>
      </c>
      <c r="AD93" s="6">
        <v>-125.692345063977</v>
      </c>
      <c r="AE93" s="6">
        <v>0.39362054142913999</v>
      </c>
      <c r="AF93" s="6">
        <v>-4.1079636190540202E-4</v>
      </c>
      <c r="AG93" s="6">
        <v>2.30640101199999</v>
      </c>
      <c r="AH93" s="6">
        <v>-3.7612753199999698E-3</v>
      </c>
      <c r="AI93" s="6">
        <v>995.176197</v>
      </c>
      <c r="AJ93" s="6">
        <v>3.9734999999999798E-2</v>
      </c>
      <c r="AL93" s="6">
        <v>-7.3107128370890097E-3</v>
      </c>
      <c r="AM93" s="6">
        <v>2.5528079661440501</v>
      </c>
      <c r="AN93" s="6">
        <v>1.58291033403489</v>
      </c>
    </row>
    <row r="94" spans="1:40" x14ac:dyDescent="0.45">
      <c r="A94">
        <v>0.05</v>
      </c>
      <c r="B94" s="1">
        <f t="shared" si="17"/>
        <v>181.35606370285859</v>
      </c>
      <c r="C94">
        <v>2500</v>
      </c>
      <c r="D94" s="2">
        <f t="shared" si="25"/>
        <v>2.725366876310273</v>
      </c>
      <c r="E94" s="1">
        <v>275.60000000000002</v>
      </c>
      <c r="F94" s="2">
        <v>23.73</v>
      </c>
      <c r="G94">
        <v>315</v>
      </c>
      <c r="H94">
        <v>295</v>
      </c>
      <c r="I94" s="2">
        <f t="shared" si="26"/>
        <v>12.522095130393696</v>
      </c>
      <c r="J94" s="2">
        <v>307.52271213813515</v>
      </c>
      <c r="K94" s="2">
        <f t="shared" si="10"/>
        <v>307.52209513039372</v>
      </c>
      <c r="L94" s="2">
        <v>309.57826078379043</v>
      </c>
      <c r="M94" s="2">
        <f t="shared" si="22"/>
        <v>309.57826078631814</v>
      </c>
      <c r="N94" s="2">
        <f t="shared" si="23"/>
        <v>5.4217392162095734</v>
      </c>
      <c r="O94" s="8">
        <v>1132.7810694944401</v>
      </c>
      <c r="P94" s="1">
        <f>O94/(Abmessung!B$17*Q94)</f>
        <v>137.77119494483688</v>
      </c>
      <c r="Q94" s="2">
        <f t="shared" si="24"/>
        <v>10.635591759570259</v>
      </c>
      <c r="R94" s="1">
        <f t="shared" si="18"/>
        <v>4178.6630630844211</v>
      </c>
      <c r="S94" s="1">
        <f t="shared" si="19"/>
        <v>992.52264481721204</v>
      </c>
      <c r="T94" s="1">
        <f t="shared" si="20"/>
        <v>1007.1468169834043</v>
      </c>
      <c r="U94" s="7">
        <f t="shared" si="21"/>
        <v>1.173274108547683</v>
      </c>
      <c r="Y94" s="4">
        <v>-144.24372570197801</v>
      </c>
      <c r="Z94" s="5">
        <v>10.528700058400901</v>
      </c>
      <c r="AA94" s="4">
        <v>-3.1256926142924198E-2</v>
      </c>
      <c r="AB94" s="4">
        <v>2.9456116190551199E-5</v>
      </c>
      <c r="AC94" s="6">
        <v>17554.453889016499</v>
      </c>
      <c r="AD94" s="6">
        <v>-125.692345063977</v>
      </c>
      <c r="AE94" s="6">
        <v>0.39362054142913999</v>
      </c>
      <c r="AF94" s="6">
        <v>-4.1079636190540202E-4</v>
      </c>
      <c r="AG94" s="6">
        <v>2.30640101199999</v>
      </c>
      <c r="AH94" s="6">
        <v>-3.7612753199999698E-3</v>
      </c>
      <c r="AI94" s="6">
        <v>995.176197</v>
      </c>
      <c r="AJ94" s="6">
        <v>3.9734999999999798E-2</v>
      </c>
      <c r="AL94" s="6">
        <v>-7.3107128370890097E-3</v>
      </c>
      <c r="AM94" s="6">
        <v>2.5528079661440501</v>
      </c>
      <c r="AN94" s="6">
        <v>1.58291033403489</v>
      </c>
    </row>
    <row r="95" spans="1:40" x14ac:dyDescent="0.45">
      <c r="A95">
        <v>5.6000000000000001E-2</v>
      </c>
      <c r="B95" s="1">
        <f t="shared" si="17"/>
        <v>203.13206898242862</v>
      </c>
      <c r="C95">
        <v>2500</v>
      </c>
      <c r="D95" s="2">
        <f t="shared" si="25"/>
        <v>2.725366876310273</v>
      </c>
      <c r="E95" s="1">
        <v>275.60000000000002</v>
      </c>
      <c r="F95" s="2">
        <v>23.73</v>
      </c>
      <c r="G95">
        <v>315</v>
      </c>
      <c r="H95">
        <v>295</v>
      </c>
      <c r="I95" s="2">
        <f t="shared" si="26"/>
        <v>13.095199833319075</v>
      </c>
      <c r="J95" s="2">
        <v>308.09573617800066</v>
      </c>
      <c r="K95" s="2">
        <f t="shared" si="10"/>
        <v>308.0951998333191</v>
      </c>
      <c r="L95" s="2">
        <v>309.9421821683078</v>
      </c>
      <c r="M95" s="2">
        <f t="shared" si="22"/>
        <v>309.94218216955443</v>
      </c>
      <c r="N95" s="2">
        <f t="shared" si="23"/>
        <v>5.0578178316922049</v>
      </c>
      <c r="O95" s="8">
        <v>1183.5509027400201</v>
      </c>
      <c r="P95" s="1">
        <f>O95/(Abmessung!B$17*Q95)</f>
        <v>147.0490942542697</v>
      </c>
      <c r="Q95" s="2">
        <f t="shared" si="24"/>
        <v>10.411149638774583</v>
      </c>
      <c r="R95" s="1">
        <f t="shared" si="18"/>
        <v>4178.6474439050689</v>
      </c>
      <c r="S95" s="1">
        <f t="shared" si="19"/>
        <v>992.45776902631201</v>
      </c>
      <c r="T95" s="1">
        <f t="shared" si="20"/>
        <v>1007.1582015385163</v>
      </c>
      <c r="U95" s="7">
        <f t="shared" si="21"/>
        <v>1.1721964579582265</v>
      </c>
      <c r="Y95" s="4">
        <v>-144.24372570197801</v>
      </c>
      <c r="Z95" s="5">
        <v>10.528700058400901</v>
      </c>
      <c r="AA95" s="4">
        <v>-3.1256926142924198E-2</v>
      </c>
      <c r="AB95" s="4">
        <v>2.9456116190551199E-5</v>
      </c>
      <c r="AC95" s="6">
        <v>17554.453889016499</v>
      </c>
      <c r="AD95" s="6">
        <v>-125.692345063977</v>
      </c>
      <c r="AE95" s="6">
        <v>0.39362054142913999</v>
      </c>
      <c r="AF95" s="6">
        <v>-4.1079636190540202E-4</v>
      </c>
      <c r="AG95" s="6">
        <v>2.30640101199999</v>
      </c>
      <c r="AH95" s="6">
        <v>-3.7612753199999698E-3</v>
      </c>
      <c r="AI95" s="6">
        <v>995.176197</v>
      </c>
      <c r="AJ95" s="6">
        <v>3.9734999999999798E-2</v>
      </c>
      <c r="AL95" s="6">
        <v>-7.3107128370890097E-3</v>
      </c>
      <c r="AM95" s="6">
        <v>2.5528079661440501</v>
      </c>
      <c r="AN95" s="6">
        <v>1.58291033403489</v>
      </c>
    </row>
    <row r="96" spans="1:40" x14ac:dyDescent="0.45">
      <c r="A96">
        <v>6.2E-2</v>
      </c>
      <c r="B96" s="1">
        <f t="shared" si="17"/>
        <v>224.90863921828549</v>
      </c>
      <c r="C96">
        <v>2500</v>
      </c>
      <c r="D96" s="2">
        <f t="shared" si="25"/>
        <v>2.725366876310273</v>
      </c>
      <c r="E96" s="1">
        <v>275.60000000000002</v>
      </c>
      <c r="F96" s="2">
        <v>23.73</v>
      </c>
      <c r="G96">
        <v>315</v>
      </c>
      <c r="H96">
        <v>295</v>
      </c>
      <c r="I96" s="2">
        <f t="shared" si="26"/>
        <v>13.634971308291977</v>
      </c>
      <c r="J96" s="2">
        <v>308.63539897430257</v>
      </c>
      <c r="K96" s="2">
        <f t="shared" si="10"/>
        <v>308.63497130829199</v>
      </c>
      <c r="L96" s="2">
        <v>310.24739964191951</v>
      </c>
      <c r="M96" s="2">
        <f t="shared" si="22"/>
        <v>310.24739964251739</v>
      </c>
      <c r="N96" s="2">
        <f t="shared" si="23"/>
        <v>4.7526003580804854</v>
      </c>
      <c r="O96" s="8">
        <v>1231.28185415807</v>
      </c>
      <c r="P96" s="1">
        <f>O96/(Abmessung!B$17*Q96)</f>
        <v>156.64730837300726</v>
      </c>
      <c r="Q96" s="2">
        <f t="shared" si="24"/>
        <v>10.167370361386714</v>
      </c>
      <c r="R96" s="1">
        <f t="shared" si="18"/>
        <v>4178.6355364843475</v>
      </c>
      <c r="S96" s="1">
        <f t="shared" si="19"/>
        <v>992.40296315773287</v>
      </c>
      <c r="T96" s="1">
        <f t="shared" si="20"/>
        <v>1007.1689232891219</v>
      </c>
      <c r="U96" s="7">
        <f t="shared" si="21"/>
        <v>1.1711815477798004</v>
      </c>
      <c r="Y96" s="4">
        <v>-144.24372570197801</v>
      </c>
      <c r="Z96" s="5">
        <v>10.528700058400901</v>
      </c>
      <c r="AA96" s="4">
        <v>-3.1256926142924198E-2</v>
      </c>
      <c r="AB96" s="4">
        <v>2.9456116190551199E-5</v>
      </c>
      <c r="AC96" s="6">
        <v>17554.453889016499</v>
      </c>
      <c r="AD96" s="6">
        <v>-125.692345063977</v>
      </c>
      <c r="AE96" s="6">
        <v>0.39362054142913999</v>
      </c>
      <c r="AF96" s="6">
        <v>-4.1079636190540202E-4</v>
      </c>
      <c r="AG96" s="6">
        <v>2.30640101199999</v>
      </c>
      <c r="AH96" s="6">
        <v>-3.7612753199999698E-3</v>
      </c>
      <c r="AI96" s="6">
        <v>995.176197</v>
      </c>
      <c r="AJ96" s="6">
        <v>3.9734999999999798E-2</v>
      </c>
      <c r="AL96" s="6">
        <v>-7.3107128370890097E-3</v>
      </c>
      <c r="AM96" s="6">
        <v>2.5528079661440501</v>
      </c>
      <c r="AN96" s="6">
        <v>1.58291033403489</v>
      </c>
    </row>
    <row r="97" spans="1:40" x14ac:dyDescent="0.45">
      <c r="A97">
        <v>6.8000000000000005E-2</v>
      </c>
      <c r="B97" s="1">
        <f t="shared" si="17"/>
        <v>246.6856861281442</v>
      </c>
      <c r="C97">
        <v>2500</v>
      </c>
      <c r="D97" s="2">
        <f t="shared" si="25"/>
        <v>2.725366876310273</v>
      </c>
      <c r="E97" s="1">
        <v>275.60000000000002</v>
      </c>
      <c r="F97" s="2">
        <v>23.73</v>
      </c>
      <c r="G97">
        <v>315</v>
      </c>
      <c r="H97">
        <v>295</v>
      </c>
      <c r="I97" s="2">
        <f t="shared" si="26"/>
        <v>14.146449869554553</v>
      </c>
      <c r="J97" s="2">
        <v>309.14674291320495</v>
      </c>
      <c r="K97" s="2">
        <f t="shared" si="10"/>
        <v>309.14644986955454</v>
      </c>
      <c r="L97" s="2">
        <v>310.50783276561975</v>
      </c>
      <c r="M97" s="2">
        <f t="shared" si="22"/>
        <v>310.50783276587805</v>
      </c>
      <c r="N97" s="2">
        <f t="shared" si="23"/>
        <v>4.492167234380247</v>
      </c>
      <c r="O97" s="8">
        <v>1276.4339660170999</v>
      </c>
      <c r="P97" s="1">
        <f>O97/(Abmessung!B$17*Q97)</f>
        <v>166.62988639185497</v>
      </c>
      <c r="Q97" s="2">
        <f t="shared" si="24"/>
        <v>9.9087656124658459</v>
      </c>
      <c r="R97" s="1">
        <f t="shared" si="18"/>
        <v>4178.6262080722745</v>
      </c>
      <c r="S97" s="1">
        <f t="shared" si="19"/>
        <v>992.35591591169714</v>
      </c>
      <c r="T97" s="1">
        <f t="shared" si="20"/>
        <v>1007.179082414828</v>
      </c>
      <c r="U97" s="7">
        <f t="shared" si="21"/>
        <v>1.1702198951110878</v>
      </c>
      <c r="Y97" s="4">
        <v>-144.24372570197801</v>
      </c>
      <c r="Z97" s="5">
        <v>10.528700058400901</v>
      </c>
      <c r="AA97" s="4">
        <v>-3.1256926142924198E-2</v>
      </c>
      <c r="AB97" s="4">
        <v>2.9456116190551199E-5</v>
      </c>
      <c r="AC97" s="6">
        <v>17554.453889016499</v>
      </c>
      <c r="AD97" s="6">
        <v>-125.692345063977</v>
      </c>
      <c r="AE97" s="6">
        <v>0.39362054142913999</v>
      </c>
      <c r="AF97" s="6">
        <v>-4.1079636190540202E-4</v>
      </c>
      <c r="AG97" s="6">
        <v>2.30640101199999</v>
      </c>
      <c r="AH97" s="6">
        <v>-3.7612753199999698E-3</v>
      </c>
      <c r="AI97" s="6">
        <v>995.176197</v>
      </c>
      <c r="AJ97" s="6">
        <v>3.9734999999999798E-2</v>
      </c>
      <c r="AL97" s="6">
        <v>-7.3107128370890097E-3</v>
      </c>
      <c r="AM97" s="6">
        <v>2.5528079661440501</v>
      </c>
      <c r="AN97" s="6">
        <v>1.58291033403489</v>
      </c>
    </row>
    <row r="98" spans="1:40" x14ac:dyDescent="0.45">
      <c r="A98">
        <v>7.3999999999999996E-2</v>
      </c>
      <c r="B98" s="1">
        <f t="shared" ref="B98:B110" si="27">A98/S98*3600*1000</f>
        <v>268.46314366365459</v>
      </c>
      <c r="C98">
        <v>2500</v>
      </c>
      <c r="D98" s="2">
        <f t="shared" si="25"/>
        <v>2.725366876310273</v>
      </c>
      <c r="E98" s="1">
        <v>275.60000000000002</v>
      </c>
      <c r="F98" s="2">
        <v>23.73</v>
      </c>
      <c r="G98">
        <v>315</v>
      </c>
      <c r="H98">
        <v>295</v>
      </c>
      <c r="I98" s="2">
        <f t="shared" si="26"/>
        <v>14.633412766340296</v>
      </c>
      <c r="J98" s="2">
        <v>309.63354706281217</v>
      </c>
      <c r="K98" s="2">
        <f t="shared" si="10"/>
        <v>309.63341276634031</v>
      </c>
      <c r="L98" s="2">
        <v>310.73325863882445</v>
      </c>
      <c r="M98" s="2">
        <f t="shared" si="22"/>
        <v>310.73325863890193</v>
      </c>
      <c r="N98" s="2">
        <f t="shared" si="23"/>
        <v>4.2667413611755478</v>
      </c>
      <c r="O98" s="8">
        <v>1319.3523185376</v>
      </c>
      <c r="P98" s="1">
        <f>O98/(Abmessung!B$17*Q98)</f>
        <v>177.06985713619414</v>
      </c>
      <c r="Q98" s="2">
        <f t="shared" si="24"/>
        <v>9.6380738377140709</v>
      </c>
      <c r="R98" s="1">
        <f t="shared" si="18"/>
        <v>4178.618734240481</v>
      </c>
      <c r="S98" s="1">
        <f t="shared" si="19"/>
        <v>992.31498359328089</v>
      </c>
      <c r="T98" s="1">
        <f t="shared" si="20"/>
        <v>1007.1887539962704</v>
      </c>
      <c r="U98" s="7">
        <f t="shared" si="21"/>
        <v>1.1693043928942921</v>
      </c>
      <c r="Y98" s="4">
        <v>-144.24372570197801</v>
      </c>
      <c r="Z98" s="5">
        <v>10.528700058400901</v>
      </c>
      <c r="AA98" s="4">
        <v>-3.1256926142924198E-2</v>
      </c>
      <c r="AB98" s="4">
        <v>2.9456116190551199E-5</v>
      </c>
      <c r="AC98" s="6">
        <v>17554.453889016499</v>
      </c>
      <c r="AD98" s="6">
        <v>-125.692345063977</v>
      </c>
      <c r="AE98" s="6">
        <v>0.39362054142913999</v>
      </c>
      <c r="AF98" s="6">
        <v>-4.1079636190540202E-4</v>
      </c>
      <c r="AG98" s="6">
        <v>2.30640101199999</v>
      </c>
      <c r="AH98" s="6">
        <v>-3.7612753199999698E-3</v>
      </c>
      <c r="AI98" s="6">
        <v>995.176197</v>
      </c>
      <c r="AJ98" s="6">
        <v>3.9734999999999798E-2</v>
      </c>
      <c r="AL98" s="6">
        <v>-7.3107128370890097E-3</v>
      </c>
      <c r="AM98" s="6">
        <v>2.5528079661440501</v>
      </c>
      <c r="AN98" s="6">
        <v>1.58291033403489</v>
      </c>
    </row>
    <row r="99" spans="1:40" x14ac:dyDescent="0.45">
      <c r="A99">
        <v>8.0000000000000002E-3</v>
      </c>
      <c r="B99" s="1">
        <f t="shared" si="27"/>
        <v>28.973160551375258</v>
      </c>
      <c r="C99">
        <v>3000</v>
      </c>
      <c r="D99" s="2">
        <f t="shared" si="25"/>
        <v>3.3295755705866066</v>
      </c>
      <c r="E99" s="1">
        <v>336.7</v>
      </c>
      <c r="F99" s="2">
        <v>32.54</v>
      </c>
      <c r="G99">
        <v>315</v>
      </c>
      <c r="H99">
        <v>295</v>
      </c>
      <c r="I99" s="2">
        <f t="shared" si="26"/>
        <v>4.4634772276976724</v>
      </c>
      <c r="J99" s="2">
        <v>299.46351619049506</v>
      </c>
      <c r="K99" s="2">
        <f t="shared" si="10"/>
        <v>299.46347722769769</v>
      </c>
      <c r="L99" s="2">
        <v>300.05953162018557</v>
      </c>
      <c r="M99" s="2">
        <f t="shared" si="22"/>
        <v>300.05953346031595</v>
      </c>
      <c r="N99" s="2">
        <f t="shared" si="23"/>
        <v>14.940468379814433</v>
      </c>
      <c r="O99" s="8">
        <v>499.58739948714401</v>
      </c>
      <c r="P99" s="1">
        <f>O99/(Abmessung!B$17*Q99)</f>
        <v>69.200845043517035</v>
      </c>
      <c r="Q99" s="2">
        <f t="shared" si="24"/>
        <v>9.3384367085159283</v>
      </c>
      <c r="R99" s="1">
        <f t="shared" ref="R99:R110" si="28">((AC99 + AD99*G99 +AE99*G99^2 +  AF99*G99^3)+(AC99 + AD99*L99 + AE99*L99^2 +  AF99*L99^3))/2</f>
        <v>4179.8175960583967</v>
      </c>
      <c r="S99" s="1">
        <f t="shared" ref="S99:S110" si="29">((Y99 + Z99*G99 + AA99*G99^2 +  AB99*G99^3)+(Y99 + Z99*L99 + AA99*L99^2 +  AB99*L99^3))/2</f>
        <v>994.02341518564367</v>
      </c>
      <c r="T99" s="1">
        <f t="shared" ref="T99:T110" si="30">((AI99 + AJ99*H99)+(AI99 + AJ99*J99))/2</f>
        <v>1006.9867009079146</v>
      </c>
      <c r="U99" s="7">
        <f t="shared" ref="U99:U110" si="31">((AG99 + AH99*H99)+(AG99 + AH99*J99))/2</f>
        <v>1.1884305359561342</v>
      </c>
      <c r="Y99" s="4">
        <v>-144.24372570197801</v>
      </c>
      <c r="Z99" s="5">
        <v>10.528700058400901</v>
      </c>
      <c r="AA99" s="4">
        <v>-3.1256926142924198E-2</v>
      </c>
      <c r="AB99" s="4">
        <v>2.9456116190551199E-5</v>
      </c>
      <c r="AC99" s="6">
        <v>17554.453889016499</v>
      </c>
      <c r="AD99" s="6">
        <v>-125.692345063977</v>
      </c>
      <c r="AE99" s="6">
        <v>0.39362054142913999</v>
      </c>
      <c r="AF99" s="6">
        <v>-4.1079636190540202E-4</v>
      </c>
      <c r="AG99" s="6">
        <v>2.30640101199999</v>
      </c>
      <c r="AH99" s="6">
        <v>-3.7612753199999698E-3</v>
      </c>
      <c r="AI99" s="6">
        <v>995.176197</v>
      </c>
      <c r="AJ99" s="6">
        <v>3.9734999999999798E-2</v>
      </c>
      <c r="AL99" s="6">
        <v>-7.3107128370890097E-3</v>
      </c>
      <c r="AM99" s="6">
        <v>2.5528079661440501</v>
      </c>
      <c r="AN99" s="6">
        <v>1.58291033403489</v>
      </c>
    </row>
    <row r="100" spans="1:40" x14ac:dyDescent="0.45">
      <c r="A100">
        <v>1.4E-2</v>
      </c>
      <c r="B100" s="1">
        <f t="shared" si="27"/>
        <v>50.721844347228739</v>
      </c>
      <c r="C100">
        <v>3000</v>
      </c>
      <c r="D100" s="2">
        <f t="shared" si="25"/>
        <v>3.3295755705866066</v>
      </c>
      <c r="E100" s="1">
        <v>336.7</v>
      </c>
      <c r="F100" s="2">
        <v>32.54</v>
      </c>
      <c r="G100">
        <v>315</v>
      </c>
      <c r="H100">
        <v>295</v>
      </c>
      <c r="I100" s="2">
        <f t="shared" si="26"/>
        <v>6.4777559206671036</v>
      </c>
      <c r="J100" s="2">
        <v>301.47797738911618</v>
      </c>
      <c r="K100" s="2">
        <f t="shared" si="10"/>
        <v>301.47775592066711</v>
      </c>
      <c r="L100" s="2">
        <v>302.6474049904856</v>
      </c>
      <c r="M100" s="2">
        <f t="shared" si="22"/>
        <v>302.64740613824438</v>
      </c>
      <c r="N100" s="2">
        <f t="shared" si="23"/>
        <v>12.352595009514403</v>
      </c>
      <c r="O100" s="8">
        <v>722.75872079811597</v>
      </c>
      <c r="P100" s="1">
        <f>O100/(Abmessung!B$17*Q100)</f>
        <v>90.704138207445894</v>
      </c>
      <c r="Q100" s="2">
        <f t="shared" si="24"/>
        <v>10.307191395575963</v>
      </c>
      <c r="R100" s="1">
        <f t="shared" si="28"/>
        <v>4179.3345990259768</v>
      </c>
      <c r="S100" s="1">
        <f t="shared" si="29"/>
        <v>993.65471915757882</v>
      </c>
      <c r="T100" s="1">
        <f t="shared" si="30"/>
        <v>1007.0267232157782</v>
      </c>
      <c r="U100" s="7">
        <f t="shared" si="31"/>
        <v>1.1846420643613986</v>
      </c>
      <c r="Y100" s="4">
        <v>-144.24372570197801</v>
      </c>
      <c r="Z100" s="5">
        <v>10.528700058400901</v>
      </c>
      <c r="AA100" s="4">
        <v>-3.1256926142924198E-2</v>
      </c>
      <c r="AB100" s="4">
        <v>2.9456116190551199E-5</v>
      </c>
      <c r="AC100" s="6">
        <v>17554.453889016499</v>
      </c>
      <c r="AD100" s="6">
        <v>-125.692345063977</v>
      </c>
      <c r="AE100" s="6">
        <v>0.39362054142913999</v>
      </c>
      <c r="AF100" s="6">
        <v>-4.1079636190540202E-4</v>
      </c>
      <c r="AG100" s="6">
        <v>2.30640101199999</v>
      </c>
      <c r="AH100" s="6">
        <v>-3.7612753199999698E-3</v>
      </c>
      <c r="AI100" s="6">
        <v>995.176197</v>
      </c>
      <c r="AJ100" s="6">
        <v>3.9734999999999798E-2</v>
      </c>
      <c r="AL100" s="6">
        <v>-7.3107128370890097E-3</v>
      </c>
      <c r="AM100" s="6">
        <v>2.5528079661440501</v>
      </c>
      <c r="AN100" s="6">
        <v>1.58291033403489</v>
      </c>
    </row>
    <row r="101" spans="1:40" x14ac:dyDescent="0.45">
      <c r="A101">
        <v>0.02</v>
      </c>
      <c r="B101" s="1">
        <f t="shared" si="27"/>
        <v>72.485124398924654</v>
      </c>
      <c r="C101">
        <v>3000</v>
      </c>
      <c r="D101" s="2">
        <f t="shared" si="25"/>
        <v>3.3295755705866066</v>
      </c>
      <c r="E101" s="1">
        <v>336.7</v>
      </c>
      <c r="F101" s="2">
        <v>32.54</v>
      </c>
      <c r="G101">
        <v>315</v>
      </c>
      <c r="H101">
        <v>295</v>
      </c>
      <c r="I101" s="2">
        <f t="shared" si="26"/>
        <v>7.569921687040031</v>
      </c>
      <c r="J101" s="2">
        <v>302.57024778559253</v>
      </c>
      <c r="K101" s="2">
        <f t="shared" si="10"/>
        <v>302.56992168704005</v>
      </c>
      <c r="L101" s="2">
        <v>304.9118688112838</v>
      </c>
      <c r="M101" s="2">
        <f t="shared" si="22"/>
        <v>304.91186910584372</v>
      </c>
      <c r="N101" s="2">
        <f t="shared" si="23"/>
        <v>10.088131188716204</v>
      </c>
      <c r="O101" s="8">
        <v>843.17124506023197</v>
      </c>
      <c r="P101" s="1">
        <f>O101/(Abmessung!B$17*Q101)</f>
        <v>98.051462903583271</v>
      </c>
      <c r="Q101" s="2">
        <f t="shared" si="24"/>
        <v>11.123355336928991</v>
      </c>
      <c r="R101" s="1">
        <f t="shared" si="28"/>
        <v>4179.0260946586977</v>
      </c>
      <c r="S101" s="1">
        <f t="shared" si="29"/>
        <v>993.30725575837118</v>
      </c>
      <c r="T101" s="1">
        <f t="shared" si="30"/>
        <v>1007.0484238978802</v>
      </c>
      <c r="U101" s="7">
        <f t="shared" si="31"/>
        <v>1.1825878995188821</v>
      </c>
      <c r="Y101" s="4">
        <v>-144.24372570197801</v>
      </c>
      <c r="Z101" s="5">
        <v>10.528700058400901</v>
      </c>
      <c r="AA101" s="4">
        <v>-3.1256926142924198E-2</v>
      </c>
      <c r="AB101" s="4">
        <v>2.9456116190551199E-5</v>
      </c>
      <c r="AC101" s="6">
        <v>17554.453889016499</v>
      </c>
      <c r="AD101" s="6">
        <v>-125.692345063977</v>
      </c>
      <c r="AE101" s="6">
        <v>0.39362054142913999</v>
      </c>
      <c r="AF101" s="6">
        <v>-4.1079636190540202E-4</v>
      </c>
      <c r="AG101" s="6">
        <v>2.30640101199999</v>
      </c>
      <c r="AH101" s="6">
        <v>-3.7612753199999698E-3</v>
      </c>
      <c r="AI101" s="6">
        <v>995.176197</v>
      </c>
      <c r="AJ101" s="6">
        <v>3.9734999999999798E-2</v>
      </c>
      <c r="AL101" s="6">
        <v>-7.3107128370890097E-3</v>
      </c>
      <c r="AM101" s="6">
        <v>2.5528079661440501</v>
      </c>
      <c r="AN101" s="6">
        <v>1.58291033403489</v>
      </c>
    </row>
    <row r="102" spans="1:40" x14ac:dyDescent="0.45">
      <c r="A102">
        <v>2.5999999999999999E-2</v>
      </c>
      <c r="B102" s="1">
        <f t="shared" si="27"/>
        <v>94.252479147269327</v>
      </c>
      <c r="C102">
        <v>3000</v>
      </c>
      <c r="D102" s="2">
        <f t="shared" si="25"/>
        <v>3.3295755705866066</v>
      </c>
      <c r="E102" s="1">
        <v>336.7</v>
      </c>
      <c r="F102" s="2">
        <v>32.54</v>
      </c>
      <c r="G102">
        <v>315</v>
      </c>
      <c r="H102">
        <v>295</v>
      </c>
      <c r="I102" s="2">
        <f t="shared" si="26"/>
        <v>8.4631486118749777</v>
      </c>
      <c r="J102" s="2">
        <v>303.46354760290245</v>
      </c>
      <c r="K102" s="2">
        <f t="shared" ref="K102:K110" si="32">H102+I102</f>
        <v>303.463148611875</v>
      </c>
      <c r="L102" s="2">
        <v>306.33610062333906</v>
      </c>
      <c r="M102" s="2">
        <f t="shared" si="22"/>
        <v>306.33610072181705</v>
      </c>
      <c r="N102" s="2">
        <f t="shared" si="23"/>
        <v>8.663899376660936</v>
      </c>
      <c r="O102" s="8">
        <v>941.34024862617605</v>
      </c>
      <c r="P102" s="1">
        <f>O102/(Abmessung!B$17*Q102)</f>
        <v>106.4748875653685</v>
      </c>
      <c r="Q102" s="2">
        <f t="shared" si="24"/>
        <v>11.435984007857003</v>
      </c>
      <c r="R102" s="1">
        <f t="shared" si="28"/>
        <v>4178.8798571447824</v>
      </c>
      <c r="S102" s="1">
        <f t="shared" si="29"/>
        <v>993.07732641971324</v>
      </c>
      <c r="T102" s="1">
        <f t="shared" si="30"/>
        <v>1007.0661715320007</v>
      </c>
      <c r="U102" s="7">
        <f t="shared" si="31"/>
        <v>1.180907926240778</v>
      </c>
      <c r="Y102" s="4">
        <v>-144.24372570197801</v>
      </c>
      <c r="Z102" s="5">
        <v>10.528700058400901</v>
      </c>
      <c r="AA102" s="4">
        <v>-3.1256926142924198E-2</v>
      </c>
      <c r="AB102" s="4">
        <v>2.9456116190551199E-5</v>
      </c>
      <c r="AC102" s="6">
        <v>17554.453889016499</v>
      </c>
      <c r="AD102" s="6">
        <v>-125.692345063977</v>
      </c>
      <c r="AE102" s="6">
        <v>0.39362054142913999</v>
      </c>
      <c r="AF102" s="6">
        <v>-4.1079636190540202E-4</v>
      </c>
      <c r="AG102" s="6">
        <v>2.30640101199999</v>
      </c>
      <c r="AH102" s="6">
        <v>-3.7612753199999698E-3</v>
      </c>
      <c r="AI102" s="6">
        <v>995.176197</v>
      </c>
      <c r="AJ102" s="6">
        <v>3.9734999999999798E-2</v>
      </c>
      <c r="AL102" s="6">
        <v>-7.3107128370890097E-3</v>
      </c>
      <c r="AM102" s="6">
        <v>2.5528079661440501</v>
      </c>
      <c r="AN102" s="6">
        <v>1.58291033403489</v>
      </c>
    </row>
    <row r="103" spans="1:40" x14ac:dyDescent="0.45">
      <c r="A103">
        <v>3.2000000000000001E-2</v>
      </c>
      <c r="B103" s="1">
        <f t="shared" si="27"/>
        <v>116.02189646465493</v>
      </c>
      <c r="C103">
        <v>3000</v>
      </c>
      <c r="D103" s="2">
        <f t="shared" si="25"/>
        <v>3.3295755705866066</v>
      </c>
      <c r="E103" s="1">
        <v>336.7</v>
      </c>
      <c r="F103" s="2">
        <v>32.54</v>
      </c>
      <c r="G103">
        <v>315</v>
      </c>
      <c r="H103">
        <v>295</v>
      </c>
      <c r="I103" s="2">
        <f t="shared" si="26"/>
        <v>9.26269048310761</v>
      </c>
      <c r="J103" s="2">
        <v>304.26312741732033</v>
      </c>
      <c r="K103" s="2">
        <f t="shared" si="32"/>
        <v>304.26269048310763</v>
      </c>
      <c r="L103" s="2">
        <v>307.30508520993095</v>
      </c>
      <c r="M103" s="2">
        <f t="shared" si="22"/>
        <v>307.30508524866417</v>
      </c>
      <c r="N103" s="2">
        <f t="shared" si="23"/>
        <v>7.6949147900690491</v>
      </c>
      <c r="O103" s="8">
        <v>1028.9761259644499</v>
      </c>
      <c r="P103" s="1">
        <f>O103/(Abmessung!B$17*Q103)</f>
        <v>115.70761004221038</v>
      </c>
      <c r="Q103" s="2">
        <f t="shared" si="24"/>
        <v>11.503168372902314</v>
      </c>
      <c r="R103" s="1">
        <f t="shared" si="28"/>
        <v>4178.7992428125099</v>
      </c>
      <c r="S103" s="1">
        <f t="shared" si="29"/>
        <v>992.91602283966029</v>
      </c>
      <c r="T103" s="1">
        <f t="shared" si="30"/>
        <v>1007.0820571839636</v>
      </c>
      <c r="U103" s="7">
        <f t="shared" si="31"/>
        <v>1.179404206329608</v>
      </c>
      <c r="Y103" s="4">
        <v>-144.24372570197801</v>
      </c>
      <c r="Z103" s="5">
        <v>10.528700058400901</v>
      </c>
      <c r="AA103" s="4">
        <v>-3.1256926142924198E-2</v>
      </c>
      <c r="AB103" s="4">
        <v>2.9456116190551199E-5</v>
      </c>
      <c r="AC103" s="6">
        <v>17554.453889016499</v>
      </c>
      <c r="AD103" s="6">
        <v>-125.692345063977</v>
      </c>
      <c r="AE103" s="6">
        <v>0.39362054142913999</v>
      </c>
      <c r="AF103" s="6">
        <v>-4.1079636190540202E-4</v>
      </c>
      <c r="AG103" s="6">
        <v>2.30640101199999</v>
      </c>
      <c r="AH103" s="6">
        <v>-3.7612753199999698E-3</v>
      </c>
      <c r="AI103" s="6">
        <v>995.176197</v>
      </c>
      <c r="AJ103" s="6">
        <v>3.9734999999999798E-2</v>
      </c>
      <c r="AL103" s="6">
        <v>-7.3107128370890097E-3</v>
      </c>
      <c r="AM103" s="6">
        <v>2.5528079661440501</v>
      </c>
      <c r="AN103" s="6">
        <v>1.58291033403489</v>
      </c>
    </row>
    <row r="104" spans="1:40" x14ac:dyDescent="0.45">
      <c r="A104">
        <v>3.7999999999999999E-2</v>
      </c>
      <c r="B104" s="1">
        <f t="shared" si="27"/>
        <v>137.79265260933667</v>
      </c>
      <c r="C104">
        <v>3000</v>
      </c>
      <c r="D104" s="2">
        <f t="shared" si="25"/>
        <v>3.3295755705866066</v>
      </c>
      <c r="E104" s="1">
        <v>336.7</v>
      </c>
      <c r="F104" s="2">
        <v>32.54</v>
      </c>
      <c r="G104">
        <v>315</v>
      </c>
      <c r="H104">
        <v>295</v>
      </c>
      <c r="I104" s="2">
        <f t="shared" si="26"/>
        <v>10.001551118950376</v>
      </c>
      <c r="J104" s="2">
        <v>305.00199068144809</v>
      </c>
      <c r="K104" s="2">
        <f t="shared" si="32"/>
        <v>305.00155111895037</v>
      </c>
      <c r="L104" s="2">
        <v>308.0112429544435</v>
      </c>
      <c r="M104" s="2">
        <f t="shared" si="22"/>
        <v>308.0112429712093</v>
      </c>
      <c r="N104" s="2">
        <f t="shared" si="23"/>
        <v>6.9887570455564969</v>
      </c>
      <c r="O104" s="8">
        <v>1109.7620335807001</v>
      </c>
      <c r="P104" s="1">
        <f>O104/(Abmessung!B$17*Q104)</f>
        <v>125.49684209790415</v>
      </c>
      <c r="Q104" s="2">
        <f t="shared" si="24"/>
        <v>11.43855505018603</v>
      </c>
      <c r="R104" s="1">
        <f t="shared" si="28"/>
        <v>4178.7493714960137</v>
      </c>
      <c r="S104" s="1">
        <f t="shared" si="29"/>
        <v>992.79604107665295</v>
      </c>
      <c r="T104" s="1">
        <f t="shared" si="30"/>
        <v>1007.0967365498636</v>
      </c>
      <c r="U104" s="7">
        <f t="shared" si="31"/>
        <v>1.1780146722494989</v>
      </c>
      <c r="Y104" s="4">
        <v>-144.24372570197801</v>
      </c>
      <c r="Z104" s="5">
        <v>10.528700058400901</v>
      </c>
      <c r="AA104" s="4">
        <v>-3.1256926142924198E-2</v>
      </c>
      <c r="AB104" s="4">
        <v>2.9456116190551199E-5</v>
      </c>
      <c r="AC104" s="6">
        <v>17554.453889016499</v>
      </c>
      <c r="AD104" s="6">
        <v>-125.692345063977</v>
      </c>
      <c r="AE104" s="6">
        <v>0.39362054142913999</v>
      </c>
      <c r="AF104" s="6">
        <v>-4.1079636190540202E-4</v>
      </c>
      <c r="AG104" s="6">
        <v>2.30640101199999</v>
      </c>
      <c r="AH104" s="6">
        <v>-3.7612753199999698E-3</v>
      </c>
      <c r="AI104" s="6">
        <v>995.176197</v>
      </c>
      <c r="AJ104" s="6">
        <v>3.9734999999999798E-2</v>
      </c>
      <c r="AL104" s="6">
        <v>-7.3107128370890097E-3</v>
      </c>
      <c r="AM104" s="6">
        <v>2.5528079661440501</v>
      </c>
      <c r="AN104" s="6">
        <v>1.58291033403489</v>
      </c>
    </row>
    <row r="105" spans="1:40" x14ac:dyDescent="0.45">
      <c r="A105">
        <v>4.3999999999999997E-2</v>
      </c>
      <c r="B105" s="1">
        <f t="shared" si="27"/>
        <v>159.56440064080817</v>
      </c>
      <c r="C105">
        <v>3000</v>
      </c>
      <c r="D105" s="2">
        <f t="shared" si="25"/>
        <v>3.3295755705866066</v>
      </c>
      <c r="E105" s="1">
        <v>336.7</v>
      </c>
      <c r="F105" s="2">
        <v>32.54</v>
      </c>
      <c r="G105">
        <v>315</v>
      </c>
      <c r="H105">
        <v>295</v>
      </c>
      <c r="I105" s="2">
        <f t="shared" si="26"/>
        <v>10.694657230982285</v>
      </c>
      <c r="J105" s="2">
        <v>305.69506451537154</v>
      </c>
      <c r="K105" s="2">
        <f t="shared" si="32"/>
        <v>305.69465723098227</v>
      </c>
      <c r="L105" s="2">
        <v>308.55298027690424</v>
      </c>
      <c r="M105" s="2">
        <f t="shared" si="22"/>
        <v>308.55298028449619</v>
      </c>
      <c r="N105" s="2">
        <f t="shared" si="23"/>
        <v>6.4470197230957638</v>
      </c>
      <c r="O105" s="8">
        <v>1185.3716005281501</v>
      </c>
      <c r="P105" s="1">
        <f>O105/(Abmessung!B$17*Q105)</f>
        <v>135.73705465186075</v>
      </c>
      <c r="Q105" s="2">
        <f t="shared" si="24"/>
        <v>11.296143434326479</v>
      </c>
      <c r="R105" s="1">
        <f t="shared" si="28"/>
        <v>4178.7158775986172</v>
      </c>
      <c r="S105" s="1">
        <f t="shared" si="29"/>
        <v>992.70262893144104</v>
      </c>
      <c r="T105" s="1">
        <f t="shared" si="30"/>
        <v>1007.1105061942591</v>
      </c>
      <c r="U105" s="7">
        <f t="shared" si="31"/>
        <v>1.1767112514962617</v>
      </c>
      <c r="Y105" s="4">
        <v>-144.24372570197801</v>
      </c>
      <c r="Z105" s="5">
        <v>10.528700058400901</v>
      </c>
      <c r="AA105" s="4">
        <v>-3.1256926142924198E-2</v>
      </c>
      <c r="AB105" s="4">
        <v>2.9456116190551199E-5</v>
      </c>
      <c r="AC105" s="6">
        <v>17554.453889016499</v>
      </c>
      <c r="AD105" s="6">
        <v>-125.692345063977</v>
      </c>
      <c r="AE105" s="6">
        <v>0.39362054142913999</v>
      </c>
      <c r="AF105" s="6">
        <v>-4.1079636190540202E-4</v>
      </c>
      <c r="AG105" s="6">
        <v>2.30640101199999</v>
      </c>
      <c r="AH105" s="6">
        <v>-3.7612753199999698E-3</v>
      </c>
      <c r="AI105" s="6">
        <v>995.176197</v>
      </c>
      <c r="AJ105" s="6">
        <v>3.9734999999999798E-2</v>
      </c>
      <c r="AL105" s="6">
        <v>-7.3107128370890097E-3</v>
      </c>
      <c r="AM105" s="6">
        <v>2.5528079661440501</v>
      </c>
      <c r="AN105" s="6">
        <v>1.58291033403489</v>
      </c>
    </row>
    <row r="106" spans="1:40" x14ac:dyDescent="0.45">
      <c r="A106">
        <v>0.05</v>
      </c>
      <c r="B106" s="1">
        <f t="shared" si="27"/>
        <v>181.33693575750337</v>
      </c>
      <c r="C106">
        <v>3000</v>
      </c>
      <c r="D106" s="2">
        <f t="shared" si="25"/>
        <v>3.3295755705866066</v>
      </c>
      <c r="E106" s="1">
        <v>336.7</v>
      </c>
      <c r="F106" s="2">
        <v>32.54</v>
      </c>
      <c r="G106">
        <v>315</v>
      </c>
      <c r="H106">
        <v>295</v>
      </c>
      <c r="I106" s="2">
        <f t="shared" si="26"/>
        <v>11.35079554360115</v>
      </c>
      <c r="J106" s="2">
        <v>306.35113628995725</v>
      </c>
      <c r="K106" s="2">
        <f t="shared" si="32"/>
        <v>306.35079554360112</v>
      </c>
      <c r="L106" s="2">
        <v>308.98475129039531</v>
      </c>
      <c r="M106" s="2">
        <f t="shared" si="22"/>
        <v>308.98475129380631</v>
      </c>
      <c r="N106" s="2">
        <f t="shared" si="23"/>
        <v>6.0152487096046912</v>
      </c>
      <c r="O106" s="8">
        <v>1256.7935824978099</v>
      </c>
      <c r="P106" s="1">
        <f>O106/(Abmessung!B$17*Q106)</f>
        <v>146.40656832137387</v>
      </c>
      <c r="Q106" s="2">
        <f t="shared" si="24"/>
        <v>11.103949927023843</v>
      </c>
      <c r="R106" s="1">
        <f t="shared" si="28"/>
        <v>4178.6920005609554</v>
      </c>
      <c r="S106" s="1">
        <f t="shared" si="29"/>
        <v>992.62733898133581</v>
      </c>
      <c r="T106" s="1">
        <f t="shared" si="30"/>
        <v>1007.1235407002407</v>
      </c>
      <c r="U106" s="7">
        <f t="shared" si="31"/>
        <v>1.1754774182093128</v>
      </c>
      <c r="Y106" s="4">
        <v>-144.24372570197801</v>
      </c>
      <c r="Z106" s="5">
        <v>10.528700058400901</v>
      </c>
      <c r="AA106" s="4">
        <v>-3.1256926142924198E-2</v>
      </c>
      <c r="AB106" s="4">
        <v>2.9456116190551199E-5</v>
      </c>
      <c r="AC106" s="6">
        <v>17554.453889016499</v>
      </c>
      <c r="AD106" s="6">
        <v>-125.692345063977</v>
      </c>
      <c r="AE106" s="6">
        <v>0.39362054142913999</v>
      </c>
      <c r="AF106" s="6">
        <v>-4.1079636190540202E-4</v>
      </c>
      <c r="AG106" s="6">
        <v>2.30640101199999</v>
      </c>
      <c r="AH106" s="6">
        <v>-3.7612753199999698E-3</v>
      </c>
      <c r="AI106" s="6">
        <v>995.176197</v>
      </c>
      <c r="AJ106" s="6">
        <v>3.9734999999999798E-2</v>
      </c>
      <c r="AL106" s="6">
        <v>-7.3107128370890097E-3</v>
      </c>
      <c r="AM106" s="6">
        <v>2.5528079661440501</v>
      </c>
      <c r="AN106" s="6">
        <v>1.58291033403489</v>
      </c>
    </row>
    <row r="107" spans="1:40" x14ac:dyDescent="0.45">
      <c r="A107">
        <v>5.6000000000000001E-2</v>
      </c>
      <c r="B107" s="1">
        <f t="shared" si="27"/>
        <v>203.11012670539355</v>
      </c>
      <c r="C107">
        <v>3000</v>
      </c>
      <c r="D107" s="2">
        <f t="shared" si="25"/>
        <v>3.3295755705866066</v>
      </c>
      <c r="E107" s="1">
        <v>336.7</v>
      </c>
      <c r="F107" s="2">
        <v>32.54</v>
      </c>
      <c r="G107">
        <v>315</v>
      </c>
      <c r="H107">
        <v>295</v>
      </c>
      <c r="I107" s="2">
        <f t="shared" si="26"/>
        <v>11.975609617785324</v>
      </c>
      <c r="J107" s="2">
        <v>306.9758503829886</v>
      </c>
      <c r="K107" s="2">
        <f t="shared" si="32"/>
        <v>306.97560961778532</v>
      </c>
      <c r="L107" s="2">
        <v>309.33917389120802</v>
      </c>
      <c r="M107" s="2">
        <f t="shared" si="22"/>
        <v>309.33917389259915</v>
      </c>
      <c r="N107" s="2">
        <f t="shared" si="23"/>
        <v>5.66082610879198</v>
      </c>
      <c r="O107" s="8">
        <v>1324.66588609786</v>
      </c>
      <c r="P107" s="1">
        <f>O107/(Abmessung!B$17*Q107)</f>
        <v>157.5205519448653</v>
      </c>
      <c r="Q107" s="2">
        <f t="shared" si="24"/>
        <v>10.877854079071794</v>
      </c>
      <c r="R107" s="1">
        <f t="shared" si="28"/>
        <v>4178.6741929958544</v>
      </c>
      <c r="S107" s="1">
        <f t="shared" si="29"/>
        <v>992.56498565635798</v>
      </c>
      <c r="T107" s="1">
        <f t="shared" si="30"/>
        <v>1007.135952207484</v>
      </c>
      <c r="U107" s="7">
        <f t="shared" si="31"/>
        <v>1.1743025573592254</v>
      </c>
      <c r="Y107" s="4">
        <v>-144.24372570197801</v>
      </c>
      <c r="Z107" s="5">
        <v>10.528700058400901</v>
      </c>
      <c r="AA107" s="4">
        <v>-3.1256926142924198E-2</v>
      </c>
      <c r="AB107" s="4">
        <v>2.9456116190551199E-5</v>
      </c>
      <c r="AC107" s="6">
        <v>17554.453889016499</v>
      </c>
      <c r="AD107" s="6">
        <v>-125.692345063977</v>
      </c>
      <c r="AE107" s="6">
        <v>0.39362054142913999</v>
      </c>
      <c r="AF107" s="6">
        <v>-4.1079636190540202E-4</v>
      </c>
      <c r="AG107" s="6">
        <v>2.30640101199999</v>
      </c>
      <c r="AH107" s="6">
        <v>-3.7612753199999698E-3</v>
      </c>
      <c r="AI107" s="6">
        <v>995.176197</v>
      </c>
      <c r="AJ107" s="6">
        <v>3.9734999999999798E-2</v>
      </c>
      <c r="AL107" s="6">
        <v>-7.3107128370890097E-3</v>
      </c>
      <c r="AM107" s="6">
        <v>2.5528079661440501</v>
      </c>
      <c r="AN107" s="6">
        <v>1.58291033403489</v>
      </c>
    </row>
    <row r="108" spans="1:40" x14ac:dyDescent="0.45">
      <c r="A108">
        <v>6.2E-2</v>
      </c>
      <c r="B108" s="1">
        <f t="shared" si="27"/>
        <v>224.88387804289144</v>
      </c>
      <c r="C108">
        <v>3000</v>
      </c>
      <c r="D108" s="2">
        <f t="shared" si="25"/>
        <v>3.3295755705866066</v>
      </c>
      <c r="E108" s="1">
        <v>336.7</v>
      </c>
      <c r="F108" s="2">
        <v>32.54</v>
      </c>
      <c r="G108">
        <v>315</v>
      </c>
      <c r="H108">
        <v>295</v>
      </c>
      <c r="I108" s="2">
        <f t="shared" si="26"/>
        <v>12.573317404223181</v>
      </c>
      <c r="J108" s="2">
        <v>307.57342558586549</v>
      </c>
      <c r="K108" s="2">
        <f t="shared" si="32"/>
        <v>307.57331740422319</v>
      </c>
      <c r="L108" s="2">
        <v>309.63686011236149</v>
      </c>
      <c r="M108" s="2">
        <f t="shared" si="22"/>
        <v>309.63686011274251</v>
      </c>
      <c r="N108" s="2">
        <f t="shared" si="23"/>
        <v>5.3631398876385106</v>
      </c>
      <c r="O108" s="8">
        <v>1389.4659102801199</v>
      </c>
      <c r="P108" s="1">
        <f>O108/(Abmessung!B$17*Q108)</f>
        <v>169.12409712575513</v>
      </c>
      <c r="Q108" s="2">
        <f t="shared" si="24"/>
        <v>10.627142555926158</v>
      </c>
      <c r="R108" s="1">
        <f t="shared" si="28"/>
        <v>4178.6604413648874</v>
      </c>
      <c r="S108" s="1">
        <f t="shared" si="29"/>
        <v>992.51223316875451</v>
      </c>
      <c r="T108" s="1">
        <f t="shared" si="30"/>
        <v>1007.1478245328271</v>
      </c>
      <c r="U108" s="7">
        <f t="shared" si="31"/>
        <v>1.1731787349280127</v>
      </c>
      <c r="Y108" s="4">
        <v>-144.24372570197801</v>
      </c>
      <c r="Z108" s="5">
        <v>10.528700058400901</v>
      </c>
      <c r="AA108" s="4">
        <v>-3.1256926142924198E-2</v>
      </c>
      <c r="AB108" s="4">
        <v>2.9456116190551199E-5</v>
      </c>
      <c r="AC108" s="6">
        <v>17554.453889016499</v>
      </c>
      <c r="AD108" s="6">
        <v>-125.692345063977</v>
      </c>
      <c r="AE108" s="6">
        <v>0.39362054142913999</v>
      </c>
      <c r="AF108" s="6">
        <v>-4.1079636190540202E-4</v>
      </c>
      <c r="AG108" s="6">
        <v>2.30640101199999</v>
      </c>
      <c r="AH108" s="6">
        <v>-3.7612753199999698E-3</v>
      </c>
      <c r="AI108" s="6">
        <v>995.176197</v>
      </c>
      <c r="AJ108" s="6">
        <v>3.9734999999999798E-2</v>
      </c>
      <c r="AL108" s="6">
        <v>-7.3107128370890097E-3</v>
      </c>
      <c r="AM108" s="6">
        <v>2.5528079661440501</v>
      </c>
      <c r="AN108" s="6">
        <v>1.58291033403489</v>
      </c>
    </row>
    <row r="109" spans="1:40" x14ac:dyDescent="0.45">
      <c r="A109">
        <v>6.8000000000000005E-2</v>
      </c>
      <c r="B109" s="1">
        <f t="shared" si="27"/>
        <v>246.65811677281422</v>
      </c>
      <c r="C109">
        <v>3000</v>
      </c>
      <c r="D109" s="2">
        <f t="shared" si="25"/>
        <v>3.3295755705866066</v>
      </c>
      <c r="E109" s="1">
        <v>336.7</v>
      </c>
      <c r="F109" s="2">
        <v>32.54</v>
      </c>
      <c r="G109">
        <v>315</v>
      </c>
      <c r="H109">
        <v>295</v>
      </c>
      <c r="I109" s="2">
        <f t="shared" si="26"/>
        <v>13.147224418338718</v>
      </c>
      <c r="J109" s="2">
        <v>308.14716824100401</v>
      </c>
      <c r="K109" s="2">
        <f t="shared" si="32"/>
        <v>308.14722441833874</v>
      </c>
      <c r="L109" s="2">
        <v>309.89151016883949</v>
      </c>
      <c r="M109" s="2">
        <f t="shared" si="22"/>
        <v>309.89151016870994</v>
      </c>
      <c r="N109" s="2">
        <f t="shared" si="23"/>
        <v>5.1084898311605116</v>
      </c>
      <c r="O109" s="8">
        <v>1451.5680252337199</v>
      </c>
      <c r="P109" s="1">
        <f>O109/(Abmessung!B$17*Q109)</f>
        <v>181.28460269802019</v>
      </c>
      <c r="Q109" s="2">
        <f t="shared" si="24"/>
        <v>10.357395862270687</v>
      </c>
      <c r="R109" s="1">
        <f t="shared" si="28"/>
        <v>4178.6495248807141</v>
      </c>
      <c r="S109" s="1">
        <f t="shared" si="29"/>
        <v>992.46683305165425</v>
      </c>
      <c r="T109" s="1">
        <f t="shared" si="30"/>
        <v>1007.1592233650281</v>
      </c>
      <c r="U109" s="7">
        <f t="shared" si="31"/>
        <v>1.1720997328836109</v>
      </c>
      <c r="Y109" s="4">
        <v>-144.24372570197801</v>
      </c>
      <c r="Z109" s="5">
        <v>10.528700058400901</v>
      </c>
      <c r="AA109" s="4">
        <v>-3.1256926142924198E-2</v>
      </c>
      <c r="AB109" s="4">
        <v>2.9456116190551199E-5</v>
      </c>
      <c r="AC109" s="6">
        <v>17554.453889016499</v>
      </c>
      <c r="AD109" s="6">
        <v>-125.692345063977</v>
      </c>
      <c r="AE109" s="6">
        <v>0.39362054142913999</v>
      </c>
      <c r="AF109" s="6">
        <v>-4.1079636190540202E-4</v>
      </c>
      <c r="AG109" s="6">
        <v>2.30640101199999</v>
      </c>
      <c r="AH109" s="6">
        <v>-3.7612753199999698E-3</v>
      </c>
      <c r="AI109" s="6">
        <v>995.176197</v>
      </c>
      <c r="AJ109" s="6">
        <v>3.9734999999999798E-2</v>
      </c>
      <c r="AL109" s="6">
        <v>-7.3107128370890097E-3</v>
      </c>
      <c r="AM109" s="6">
        <v>2.5528079661440501</v>
      </c>
      <c r="AN109" s="6">
        <v>1.58291033403489</v>
      </c>
    </row>
    <row r="110" spans="1:40" x14ac:dyDescent="0.45">
      <c r="A110">
        <v>7.3999999999999996E-2</v>
      </c>
      <c r="B110" s="1">
        <f t="shared" si="27"/>
        <v>268.43278776062755</v>
      </c>
      <c r="C110">
        <v>3000</v>
      </c>
      <c r="D110" s="2">
        <f t="shared" si="25"/>
        <v>3.3295755705866066</v>
      </c>
      <c r="E110" s="1">
        <v>336.7</v>
      </c>
      <c r="F110" s="2">
        <v>32.54</v>
      </c>
      <c r="G110">
        <v>315</v>
      </c>
      <c r="H110">
        <v>295</v>
      </c>
      <c r="I110" s="2">
        <f t="shared" si="26"/>
        <v>13.699843743438212</v>
      </c>
      <c r="J110" s="2">
        <v>308.69959230490042</v>
      </c>
      <c r="K110" s="2">
        <f t="shared" si="32"/>
        <v>308.69984374343824</v>
      </c>
      <c r="L110" s="2">
        <v>310.11266843995458</v>
      </c>
      <c r="M110" s="2">
        <f t="shared" si="22"/>
        <v>310.11266843957225</v>
      </c>
      <c r="N110" s="2">
        <f t="shared" si="23"/>
        <v>4.8873315600454248</v>
      </c>
      <c r="O110" s="8">
        <v>1511.2577763443201</v>
      </c>
      <c r="P110" s="1">
        <f>O110/(Abmessung!B$17*Q110)</f>
        <v>194.08553420725374</v>
      </c>
      <c r="Q110" s="2">
        <f t="shared" si="24"/>
        <v>10.072087331053675</v>
      </c>
      <c r="R110" s="1">
        <f t="shared" si="28"/>
        <v>4178.6406611717239</v>
      </c>
      <c r="S110" s="1">
        <f t="shared" si="29"/>
        <v>992.42720020312765</v>
      </c>
      <c r="T110" s="1">
        <f t="shared" si="30"/>
        <v>1007.1701986501175</v>
      </c>
      <c r="U110" s="7">
        <f t="shared" si="31"/>
        <v>1.171060823384757</v>
      </c>
      <c r="Y110" s="4">
        <v>-144.24372570197801</v>
      </c>
      <c r="Z110" s="5">
        <v>10.528700058400901</v>
      </c>
      <c r="AA110" s="4">
        <v>-3.1256926142924198E-2</v>
      </c>
      <c r="AB110" s="4">
        <v>2.9456116190551199E-5</v>
      </c>
      <c r="AC110" s="6">
        <v>17554.453889016499</v>
      </c>
      <c r="AD110" s="6">
        <v>-125.692345063977</v>
      </c>
      <c r="AE110" s="6">
        <v>0.39362054142913999</v>
      </c>
      <c r="AF110" s="6">
        <v>-4.1079636190540202E-4</v>
      </c>
      <c r="AG110" s="6">
        <v>2.30640101199999</v>
      </c>
      <c r="AH110" s="6">
        <v>-3.7612753199999698E-3</v>
      </c>
      <c r="AI110" s="6">
        <v>995.176197</v>
      </c>
      <c r="AJ110" s="6">
        <v>3.9734999999999798E-2</v>
      </c>
      <c r="AL110" s="6">
        <v>-7.3107128370890097E-3</v>
      </c>
      <c r="AM110" s="6">
        <v>2.5528079661440501</v>
      </c>
      <c r="AN110" s="6">
        <v>1.58291033403489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$Y$195 /(1 + EXP($Z$195-$AA$195*A121))^(1/$AB$195)*1.013</f>
        <v>24.424687095077971</v>
      </c>
      <c r="C121" s="9">
        <f>20/B121</f>
        <v>0.81884365282330973</v>
      </c>
      <c r="AK121" s="6"/>
      <c r="AL121" s="6"/>
      <c r="AM121" s="6"/>
    </row>
    <row r="122" spans="1:39" x14ac:dyDescent="0.45">
      <c r="A122">
        <v>5</v>
      </c>
      <c r="B122" s="8">
        <f t="shared" ref="B122:B185" si="33">$Y$195 /(1 + EXP($Z$195-$AA$195*A122))^(1/$AB$195)*1.013</f>
        <v>25.19934645928646</v>
      </c>
      <c r="C122" s="9">
        <f t="shared" ref="C122:C185" si="34">20/B122</f>
        <v>0.7936713768475373</v>
      </c>
      <c r="AK122" s="6"/>
      <c r="AL122" s="6"/>
      <c r="AM122" s="6"/>
    </row>
    <row r="123" spans="1:39" x14ac:dyDescent="0.45">
      <c r="A123">
        <v>10</v>
      </c>
      <c r="B123" s="8">
        <f t="shared" si="33"/>
        <v>25.992476872597603</v>
      </c>
      <c r="C123" s="9">
        <f t="shared" si="34"/>
        <v>0.76945341138631029</v>
      </c>
      <c r="AK123" s="6"/>
      <c r="AL123" s="6"/>
      <c r="AM123" s="6"/>
    </row>
    <row r="124" spans="1:39" x14ac:dyDescent="0.45">
      <c r="A124">
        <v>15</v>
      </c>
      <c r="B124" s="8">
        <f t="shared" si="33"/>
        <v>26.804289219149371</v>
      </c>
      <c r="C124" s="9">
        <f t="shared" si="34"/>
        <v>0.74614923889538209</v>
      </c>
    </row>
    <row r="125" spans="1:39" x14ac:dyDescent="0.45">
      <c r="A125">
        <v>20</v>
      </c>
      <c r="B125" s="8">
        <f t="shared" si="33"/>
        <v>27.634988953931988</v>
      </c>
      <c r="C125" s="9">
        <f t="shared" si="34"/>
        <v>0.72372020967116546</v>
      </c>
    </row>
    <row r="126" spans="1:39" x14ac:dyDescent="0.45">
      <c r="A126">
        <v>25</v>
      </c>
      <c r="B126" s="8">
        <f t="shared" si="33"/>
        <v>28.484775842270487</v>
      </c>
      <c r="C126" s="9">
        <f t="shared" si="34"/>
        <v>0.70212945015774519</v>
      </c>
      <c r="D126">
        <v>0</v>
      </c>
      <c r="E126" s="8">
        <f xml:space="preserve"> 33.8234496280637+ (0.187753670062407)*D126 + 0.000427792336470956*D126^2</f>
        <v>33.823449628063699</v>
      </c>
      <c r="F126" s="9">
        <f>20/E126</f>
        <v>0.59130574261135604</v>
      </c>
    </row>
    <row r="127" spans="1:39" x14ac:dyDescent="0.45">
      <c r="A127">
        <v>30</v>
      </c>
      <c r="B127" s="8">
        <f t="shared" si="33"/>
        <v>29.35384370212191</v>
      </c>
      <c r="C127" s="9">
        <f t="shared" si="34"/>
        <v>0.68134177598534584</v>
      </c>
      <c r="D127">
        <v>5</v>
      </c>
      <c r="E127" s="8">
        <f t="shared" ref="E127:E139" si="35" xml:space="preserve"> 33.8234496280637+ (0.187753670062407)*D127 + 0.000427792336470956*D127^2</f>
        <v>34.772912786787501</v>
      </c>
      <c r="F127" s="9">
        <f t="shared" ref="F127:F190" si="36">20/E127</f>
        <v>0.57516033018664192</v>
      </c>
    </row>
    <row r="128" spans="1:39" x14ac:dyDescent="0.45">
      <c r="A128">
        <v>35</v>
      </c>
      <c r="B128" s="8">
        <f t="shared" si="33"/>
        <v>30.242380149627731</v>
      </c>
      <c r="C128" s="9">
        <f t="shared" si="34"/>
        <v>0.66132360948601432</v>
      </c>
      <c r="D128">
        <v>10</v>
      </c>
      <c r="E128" s="8">
        <f t="shared" si="35"/>
        <v>35.743765562334865</v>
      </c>
      <c r="F128" s="9">
        <f t="shared" si="36"/>
        <v>0.55953813722063683</v>
      </c>
      <c r="G128">
        <v>0</v>
      </c>
      <c r="H128" s="8">
        <f xml:space="preserve"> 38.8175538187116+ (0.166152742927712)*G128 + 0.000475566867430996*G128^2</f>
        <v>38.817553818711602</v>
      </c>
      <c r="I128" s="9">
        <f>20/H128</f>
        <v>0.5152308178254964</v>
      </c>
    </row>
    <row r="129" spans="1:20" x14ac:dyDescent="0.45">
      <c r="A129">
        <v>40</v>
      </c>
      <c r="B129" s="8">
        <f t="shared" si="33"/>
        <v>31.150566348360929</v>
      </c>
      <c r="C129" s="9">
        <f t="shared" si="34"/>
        <v>0.64204290144639231</v>
      </c>
      <c r="D129">
        <v>15</v>
      </c>
      <c r="E129" s="8">
        <f t="shared" si="35"/>
        <v>36.736007954705769</v>
      </c>
      <c r="F129" s="9">
        <f t="shared" si="36"/>
        <v>0.54442496921982675</v>
      </c>
      <c r="G129">
        <v>5</v>
      </c>
      <c r="H129" s="8">
        <f t="shared" ref="H129:H140" si="37" xml:space="preserve"> 38.8175538187116+ (0.166152742927712)*G129 + 0.000475566867430996*G129^2</f>
        <v>39.660206705035932</v>
      </c>
      <c r="I129" s="9">
        <f t="shared" ref="I129:I192" si="38">20/H129</f>
        <v>0.5042838064043792</v>
      </c>
    </row>
    <row r="130" spans="1:20" x14ac:dyDescent="0.45">
      <c r="A130">
        <v>45</v>
      </c>
      <c r="B130" s="8">
        <f t="shared" si="33"/>
        <v>32.078576762703541</v>
      </c>
      <c r="C130" s="9">
        <f t="shared" si="34"/>
        <v>0.62346905687078946</v>
      </c>
      <c r="D130">
        <v>20</v>
      </c>
      <c r="E130" s="8">
        <f t="shared" si="35"/>
        <v>37.749639963900222</v>
      </c>
      <c r="F130" s="9">
        <f t="shared" si="36"/>
        <v>0.52980637746812664</v>
      </c>
      <c r="G130">
        <v>10</v>
      </c>
      <c r="H130" s="8">
        <f t="shared" si="37"/>
        <v>40.526637934731824</v>
      </c>
      <c r="I130" s="9">
        <f t="shared" si="38"/>
        <v>0.49350257063539327</v>
      </c>
    </row>
    <row r="131" spans="1:20" x14ac:dyDescent="0.45">
      <c r="A131">
        <v>50</v>
      </c>
      <c r="B131" s="8">
        <f t="shared" si="33"/>
        <v>33.026578915787383</v>
      </c>
      <c r="C131" s="9">
        <f t="shared" si="34"/>
        <v>0.6055728645403109</v>
      </c>
      <c r="D131">
        <v>25</v>
      </c>
      <c r="E131" s="8">
        <f t="shared" si="35"/>
        <v>38.784661589918215</v>
      </c>
      <c r="F131" s="9">
        <f t="shared" si="36"/>
        <v>0.5156677712304405</v>
      </c>
      <c r="G131">
        <v>15</v>
      </c>
      <c r="H131" s="8">
        <f t="shared" si="37"/>
        <v>41.416847507799254</v>
      </c>
      <c r="I131" s="9">
        <f t="shared" si="38"/>
        <v>0.48289527579890712</v>
      </c>
      <c r="J131">
        <v>0</v>
      </c>
      <c r="K131" s="8">
        <v>41.499097225667462</v>
      </c>
      <c r="L131" s="9">
        <f>20/K131</f>
        <v>0.48193819473330302</v>
      </c>
      <c r="M131" s="8">
        <v>43.929729138924138</v>
      </c>
      <c r="N131" s="9">
        <f>20/M131</f>
        <v>0.45527255441870934</v>
      </c>
      <c r="O131" s="8">
        <v>45.551885204500003</v>
      </c>
      <c r="P131" s="9">
        <f>20/O131</f>
        <v>0.43905976471033586</v>
      </c>
      <c r="Q131" s="8">
        <v>47.186695534099997</v>
      </c>
      <c r="R131" s="9">
        <f>20/Q131</f>
        <v>0.42384828548858172</v>
      </c>
      <c r="S131" s="8">
        <v>49.066887600000001</v>
      </c>
      <c r="T131" s="9">
        <f>20/S131</f>
        <v>0.40760686031367516</v>
      </c>
    </row>
    <row r="132" spans="1:20" x14ac:dyDescent="0.45">
      <c r="A132">
        <v>100</v>
      </c>
      <c r="B132" s="8">
        <f t="shared" si="33"/>
        <v>43.637581207344013</v>
      </c>
      <c r="C132" s="9">
        <f t="shared" si="34"/>
        <v>0.45832054496719188</v>
      </c>
      <c r="D132">
        <v>75</v>
      </c>
      <c r="E132" s="8">
        <f t="shared" si="35"/>
        <v>50.311306775393355</v>
      </c>
      <c r="F132" s="9">
        <f t="shared" si="36"/>
        <v>0.3975249557576937</v>
      </c>
      <c r="G132">
        <v>65</v>
      </c>
      <c r="H132" s="8">
        <f t="shared" si="37"/>
        <v>51.626752123908844</v>
      </c>
      <c r="I132" s="9">
        <f t="shared" si="38"/>
        <v>0.38739605296103469</v>
      </c>
      <c r="J132">
        <v>50</v>
      </c>
      <c r="K132" s="8">
        <v>46.704484799999996</v>
      </c>
      <c r="L132" s="9">
        <f t="shared" ref="L132:L195" si="39">20/K132</f>
        <v>0.42822440041132842</v>
      </c>
      <c r="M132" s="8">
        <v>49.44</v>
      </c>
      <c r="N132" s="9">
        <f t="shared" ref="N132:N195" si="40">20/M132</f>
        <v>0.4045307443365696</v>
      </c>
      <c r="O132" s="8">
        <v>61.3633568244</v>
      </c>
      <c r="P132" s="9">
        <f t="shared" ref="P132:P195" si="41">20/O132</f>
        <v>0.32592741067332504</v>
      </c>
      <c r="Q132" s="8">
        <v>62.9917758737</v>
      </c>
      <c r="R132" s="9">
        <f t="shared" ref="R132:R195" si="42">20/Q132</f>
        <v>0.31750176467639957</v>
      </c>
      <c r="S132" s="8">
        <v>64.646064468099993</v>
      </c>
      <c r="T132" s="9">
        <f t="shared" ref="T132:T195" si="43">20/S132</f>
        <v>0.30937691512325743</v>
      </c>
    </row>
    <row r="133" spans="1:20" x14ac:dyDescent="0.45">
      <c r="A133">
        <v>150</v>
      </c>
      <c r="B133" s="8">
        <f t="shared" si="33"/>
        <v>56.372196004851972</v>
      </c>
      <c r="C133" s="9">
        <f t="shared" si="34"/>
        <v>0.35478483042027659</v>
      </c>
      <c r="D133">
        <v>125</v>
      </c>
      <c r="E133" s="8">
        <f t="shared" si="35"/>
        <v>63.976913643223256</v>
      </c>
      <c r="F133" s="9">
        <f t="shared" si="36"/>
        <v>0.31261276702925944</v>
      </c>
      <c r="G133">
        <v>115</v>
      </c>
      <c r="H133" s="8">
        <f t="shared" si="37"/>
        <v>64.214491077173406</v>
      </c>
      <c r="I133" s="9">
        <f t="shared" si="38"/>
        <v>0.31145617857445707</v>
      </c>
      <c r="J133">
        <v>100</v>
      </c>
      <c r="K133" s="8">
        <v>58.786689434991892</v>
      </c>
      <c r="L133" s="9">
        <f t="shared" si="39"/>
        <v>0.34021306850620681</v>
      </c>
      <c r="M133" s="8">
        <v>60.417347605119296</v>
      </c>
      <c r="N133" s="9">
        <f t="shared" si="40"/>
        <v>0.33103075180853114</v>
      </c>
      <c r="O133" s="8">
        <v>78.356521219499996</v>
      </c>
      <c r="P133" s="9">
        <f t="shared" si="41"/>
        <v>0.25524359285902998</v>
      </c>
      <c r="Q133" s="8">
        <v>80.007125667400004</v>
      </c>
      <c r="R133" s="9">
        <f t="shared" si="42"/>
        <v>0.24997773427260209</v>
      </c>
      <c r="S133" s="8">
        <v>81.4616942233</v>
      </c>
      <c r="T133" s="9">
        <f t="shared" si="43"/>
        <v>0.2455141670043921</v>
      </c>
    </row>
    <row r="134" spans="1:20" x14ac:dyDescent="0.45">
      <c r="A134">
        <v>200</v>
      </c>
      <c r="B134" s="8">
        <f t="shared" si="33"/>
        <v>71.253021632365801</v>
      </c>
      <c r="C134" s="9">
        <f t="shared" si="34"/>
        <v>0.28068985064508828</v>
      </c>
      <c r="D134">
        <v>175</v>
      </c>
      <c r="E134" s="8">
        <f t="shared" si="35"/>
        <v>79.781482193407953</v>
      </c>
      <c r="F134" s="9">
        <f t="shared" si="36"/>
        <v>0.25068473849001172</v>
      </c>
      <c r="G134">
        <v>165</v>
      </c>
      <c r="H134" s="8">
        <f t="shared" si="37"/>
        <v>79.180064367592948</v>
      </c>
      <c r="I134" s="9">
        <f t="shared" si="38"/>
        <v>0.2525888322993794</v>
      </c>
      <c r="J134">
        <v>150</v>
      </c>
      <c r="K134" s="8">
        <v>73.060409378700001</v>
      </c>
      <c r="L134" s="9">
        <f t="shared" si="39"/>
        <v>0.2737460708210977</v>
      </c>
      <c r="M134" s="8">
        <v>75.087000000000003</v>
      </c>
      <c r="N134" s="9">
        <f t="shared" si="40"/>
        <v>0.26635769174424334</v>
      </c>
      <c r="O134" s="8">
        <v>96.531378389799997</v>
      </c>
      <c r="P134" s="9">
        <f t="shared" si="41"/>
        <v>0.20718651627700474</v>
      </c>
      <c r="Q134" s="8">
        <v>98.232744914999998</v>
      </c>
      <c r="R134" s="9">
        <f t="shared" si="42"/>
        <v>0.20359809773518839</v>
      </c>
      <c r="S134" s="8">
        <v>99.513776865599993</v>
      </c>
      <c r="T134" s="9">
        <f t="shared" si="43"/>
        <v>0.20097719762974464</v>
      </c>
    </row>
    <row r="135" spans="1:20" x14ac:dyDescent="0.45">
      <c r="A135">
        <v>250</v>
      </c>
      <c r="B135" s="8">
        <f t="shared" si="33"/>
        <v>88.200938449714982</v>
      </c>
      <c r="C135" s="9">
        <f t="shared" si="34"/>
        <v>0.22675495693736158</v>
      </c>
      <c r="D135">
        <v>225</v>
      </c>
      <c r="E135" s="8">
        <f t="shared" si="35"/>
        <v>97.725012425947426</v>
      </c>
      <c r="F135" s="9">
        <f t="shared" si="36"/>
        <v>0.20465589620830488</v>
      </c>
      <c r="G135">
        <v>215</v>
      </c>
      <c r="H135" s="8">
        <f t="shared" si="37"/>
        <v>96.523471995167469</v>
      </c>
      <c r="I135" s="9">
        <f t="shared" si="38"/>
        <v>0.20720348726164053</v>
      </c>
      <c r="J135">
        <v>200</v>
      </c>
      <c r="K135" s="8">
        <v>90.663067246939548</v>
      </c>
      <c r="L135" s="9">
        <f t="shared" si="39"/>
        <v>0.2205969928805285</v>
      </c>
      <c r="M135" s="8">
        <v>93.177930267054322</v>
      </c>
      <c r="N135" s="9">
        <f t="shared" si="40"/>
        <v>0.2146431021023823</v>
      </c>
      <c r="O135" s="8">
        <v>115.887928335</v>
      </c>
      <c r="P135" s="9">
        <f t="shared" si="41"/>
        <v>0.17258052920046618</v>
      </c>
      <c r="Q135" s="8">
        <v>117.668633617</v>
      </c>
      <c r="R135" s="9">
        <f t="shared" si="42"/>
        <v>0.16996883013954306</v>
      </c>
      <c r="S135" s="8">
        <v>118.802312395</v>
      </c>
      <c r="T135" s="9">
        <f t="shared" si="43"/>
        <v>0.16834689154452631</v>
      </c>
    </row>
    <row r="136" spans="1:20" x14ac:dyDescent="0.45">
      <c r="A136">
        <v>300</v>
      </c>
      <c r="B136" s="8">
        <f t="shared" si="33"/>
        <v>107.03598514437631</v>
      </c>
      <c r="C136" s="9">
        <f t="shared" si="34"/>
        <v>0.18685304734686045</v>
      </c>
      <c r="D136">
        <v>275</v>
      </c>
      <c r="E136" s="8">
        <f t="shared" si="35"/>
        <v>117.80750434084167</v>
      </c>
      <c r="F136" s="9">
        <f t="shared" si="36"/>
        <v>0.16976847198236056</v>
      </c>
      <c r="G136">
        <v>265</v>
      </c>
      <c r="H136" s="8">
        <f t="shared" si="37"/>
        <v>116.24471395989698</v>
      </c>
      <c r="I136" s="9">
        <f t="shared" si="38"/>
        <v>0.17205083412996963</v>
      </c>
      <c r="J136">
        <v>250</v>
      </c>
      <c r="K136" s="8">
        <v>112.12150660351236</v>
      </c>
      <c r="L136" s="9">
        <f t="shared" si="39"/>
        <v>0.1783779098752627</v>
      </c>
      <c r="M136" s="8">
        <v>115.2315958524093</v>
      </c>
      <c r="N136" s="9">
        <f t="shared" si="40"/>
        <v>0.17356350792552036</v>
      </c>
      <c r="O136" s="8">
        <v>136.42617105599999</v>
      </c>
      <c r="P136" s="9">
        <f t="shared" si="41"/>
        <v>0.14659943796114042</v>
      </c>
      <c r="Q136" s="8">
        <v>138.314791773</v>
      </c>
      <c r="R136" s="9">
        <f t="shared" si="42"/>
        <v>0.1445976944593437</v>
      </c>
      <c r="S136" s="8">
        <v>139.327300812</v>
      </c>
      <c r="T136" s="9">
        <f t="shared" si="43"/>
        <v>0.14354688480606406</v>
      </c>
    </row>
    <row r="137" spans="1:20" x14ac:dyDescent="0.45">
      <c r="A137">
        <v>350</v>
      </c>
      <c r="B137" s="8">
        <f t="shared" si="33"/>
        <v>127.48873499229606</v>
      </c>
      <c r="C137" s="9">
        <f t="shared" si="34"/>
        <v>0.15687660561702624</v>
      </c>
      <c r="D137">
        <v>325</v>
      </c>
      <c r="E137" s="8">
        <f t="shared" si="35"/>
        <v>140.02895793809068</v>
      </c>
      <c r="F137" s="9">
        <f t="shared" si="36"/>
        <v>0.14282760005142908</v>
      </c>
      <c r="G137">
        <v>315</v>
      </c>
      <c r="H137" s="8">
        <f t="shared" si="37"/>
        <v>138.34379026178146</v>
      </c>
      <c r="I137" s="9">
        <f t="shared" si="38"/>
        <v>0.14456738507854194</v>
      </c>
      <c r="J137">
        <v>300</v>
      </c>
      <c r="K137" s="8">
        <v>135.60839933954489</v>
      </c>
      <c r="L137" s="9">
        <f t="shared" si="39"/>
        <v>0.14748348994167193</v>
      </c>
      <c r="M137" s="8">
        <v>139.36998119499981</v>
      </c>
      <c r="N137" s="9">
        <f t="shared" si="40"/>
        <v>0.14350292529649522</v>
      </c>
      <c r="O137" s="8">
        <v>158.14610655199999</v>
      </c>
      <c r="P137" s="9">
        <f t="shared" si="41"/>
        <v>0.12646533282451569</v>
      </c>
      <c r="Q137" s="8">
        <v>160.171219382</v>
      </c>
      <c r="R137" s="9">
        <f t="shared" si="42"/>
        <v>0.12486637784969998</v>
      </c>
      <c r="S137" s="8">
        <v>161.088742115</v>
      </c>
      <c r="T137" s="9">
        <f t="shared" si="43"/>
        <v>0.12415516899202152</v>
      </c>
    </row>
    <row r="138" spans="1:20" x14ac:dyDescent="0.45">
      <c r="A138">
        <v>400</v>
      </c>
      <c r="B138" s="8">
        <f t="shared" si="33"/>
        <v>149.22018767441429</v>
      </c>
      <c r="C138" s="9">
        <f t="shared" si="34"/>
        <v>0.13403012227566885</v>
      </c>
      <c r="D138">
        <v>375</v>
      </c>
      <c r="E138" s="8">
        <f t="shared" si="35"/>
        <v>164.38937321769453</v>
      </c>
      <c r="F138" s="9">
        <f t="shared" si="36"/>
        <v>0.12166236544691225</v>
      </c>
      <c r="G138">
        <v>365</v>
      </c>
      <c r="H138" s="8">
        <f t="shared" si="37"/>
        <v>162.82070090082092</v>
      </c>
      <c r="I138" s="9">
        <f t="shared" si="38"/>
        <v>0.12283450377837775</v>
      </c>
      <c r="J138">
        <v>350</v>
      </c>
      <c r="K138" s="8">
        <v>160.75367201852646</v>
      </c>
      <c r="L138" s="9">
        <f t="shared" si="39"/>
        <v>0.1244139542746809</v>
      </c>
      <c r="M138" s="8">
        <v>165.21274755372676</v>
      </c>
      <c r="N138" s="9">
        <f t="shared" si="40"/>
        <v>0.1210560340902027</v>
      </c>
      <c r="O138" s="8">
        <v>181.04773482300001</v>
      </c>
      <c r="P138" s="9">
        <f t="shared" si="41"/>
        <v>0.11046810400336052</v>
      </c>
      <c r="Q138" s="8">
        <v>183.23791644600001</v>
      </c>
      <c r="R138" s="9">
        <f t="shared" si="42"/>
        <v>0.10914771564701771</v>
      </c>
      <c r="S138" s="8">
        <v>184.086636306</v>
      </c>
      <c r="T138" s="9">
        <f t="shared" si="43"/>
        <v>0.10864449696801881</v>
      </c>
    </row>
    <row r="139" spans="1:20" x14ac:dyDescent="0.45">
      <c r="A139">
        <v>450</v>
      </c>
      <c r="B139" s="8">
        <f t="shared" si="33"/>
        <v>171.84697404995268</v>
      </c>
      <c r="C139" s="9">
        <f t="shared" si="34"/>
        <v>0.11638261372112596</v>
      </c>
      <c r="D139">
        <v>425</v>
      </c>
      <c r="E139" s="8">
        <f t="shared" si="35"/>
        <v>190.88875017965313</v>
      </c>
      <c r="F139" s="9">
        <f t="shared" si="36"/>
        <v>0.10477306798424313</v>
      </c>
      <c r="G139">
        <v>415</v>
      </c>
      <c r="H139" s="8">
        <f t="shared" si="37"/>
        <v>189.67544587701536</v>
      </c>
      <c r="I139" s="9">
        <f t="shared" si="38"/>
        <v>0.10544327394368117</v>
      </c>
      <c r="J139">
        <v>400</v>
      </c>
      <c r="K139" s="8">
        <v>187.29347364403748</v>
      </c>
      <c r="L139" s="9">
        <f t="shared" si="39"/>
        <v>0.10678428677131166</v>
      </c>
      <c r="M139" s="8">
        <v>192.48872508521492</v>
      </c>
      <c r="N139" s="9">
        <f t="shared" si="40"/>
        <v>0.10390218954978263</v>
      </c>
      <c r="O139" s="8">
        <v>205.13105586899999</v>
      </c>
      <c r="P139" s="9">
        <f t="shared" si="41"/>
        <v>9.7498645026096509E-2</v>
      </c>
      <c r="Q139" s="8">
        <v>207.51488296400001</v>
      </c>
      <c r="R139" s="9">
        <f t="shared" si="42"/>
        <v>9.6378629399172439E-2</v>
      </c>
      <c r="S139" s="8">
        <v>208.32098338399999</v>
      </c>
      <c r="T139" s="9">
        <f t="shared" si="43"/>
        <v>9.6005691194025397E-2</v>
      </c>
    </row>
    <row r="140" spans="1:20" x14ac:dyDescent="0.45">
      <c r="A140">
        <v>500</v>
      </c>
      <c r="B140" s="8">
        <f t="shared" si="33"/>
        <v>194.96823678338203</v>
      </c>
      <c r="C140" s="9">
        <f t="shared" si="34"/>
        <v>0.10258081177715551</v>
      </c>
      <c r="D140">
        <v>475</v>
      </c>
      <c r="E140" s="8">
        <f t="shared" ref="E140:E200" si="44">($AC$195 - $AD$195*EXP(-$AE$195*D140^$AF$195))*1.022</f>
        <v>215.5156888526279</v>
      </c>
      <c r="F140" s="9">
        <f t="shared" si="36"/>
        <v>9.2800668510385015E-2</v>
      </c>
      <c r="G140">
        <v>465</v>
      </c>
      <c r="H140" s="8">
        <f t="shared" si="37"/>
        <v>218.90802519036481</v>
      </c>
      <c r="I140" s="9">
        <f t="shared" si="38"/>
        <v>9.1362571027753692E-2</v>
      </c>
      <c r="J140">
        <v>450</v>
      </c>
      <c r="K140" s="8">
        <v>214.84473085755599</v>
      </c>
      <c r="L140" s="9">
        <f t="shared" si="39"/>
        <v>9.3090484091323519E-2</v>
      </c>
      <c r="M140" s="8">
        <v>220.80421452722433</v>
      </c>
      <c r="N140" s="9">
        <f t="shared" si="40"/>
        <v>9.0577981234747112E-2</v>
      </c>
      <c r="O140" s="8">
        <v>230.39606969100001</v>
      </c>
      <c r="P140" s="9">
        <f t="shared" si="41"/>
        <v>8.6807036364914436E-2</v>
      </c>
      <c r="Q140" s="8">
        <v>233.00211893599999</v>
      </c>
      <c r="R140" s="9">
        <f t="shared" si="42"/>
        <v>8.5836129264959662E-2</v>
      </c>
      <c r="S140" s="8">
        <v>233.791783348</v>
      </c>
      <c r="T140" s="9">
        <f t="shared" si="43"/>
        <v>8.554620574594754E-2</v>
      </c>
    </row>
    <row r="141" spans="1:20" x14ac:dyDescent="0.45">
      <c r="A141">
        <v>550</v>
      </c>
      <c r="B141" s="8">
        <f t="shared" si="33"/>
        <v>218.19085994160884</v>
      </c>
      <c r="C141" s="9">
        <f t="shared" si="34"/>
        <v>9.1662868029175476E-2</v>
      </c>
      <c r="D141">
        <v>525</v>
      </c>
      <c r="E141" s="8">
        <f t="shared" si="44"/>
        <v>241.37132468064297</v>
      </c>
      <c r="F141" s="9">
        <f t="shared" si="36"/>
        <v>8.2859884149295224E-2</v>
      </c>
      <c r="G141">
        <v>515</v>
      </c>
      <c r="H141" s="8">
        <f t="shared" ref="H141:H200" si="45">($AG$195 - $AH$195*EXP(-$AI$195*G141^$AJ$195))*1.02</f>
        <v>245.68924966421304</v>
      </c>
      <c r="I141" s="9">
        <f t="shared" si="38"/>
        <v>8.140364312778961E-2</v>
      </c>
      <c r="J141">
        <v>500</v>
      </c>
      <c r="K141" s="8">
        <v>243.20389576183319</v>
      </c>
      <c r="L141" s="9">
        <f t="shared" si="39"/>
        <v>8.2235524794330481E-2</v>
      </c>
      <c r="M141" s="8">
        <v>249.95002185674454</v>
      </c>
      <c r="N141" s="9">
        <f t="shared" si="40"/>
        <v>8.0015996203683978E-2</v>
      </c>
      <c r="O141" s="8">
        <v>256.84277628799998</v>
      </c>
      <c r="P141" s="9">
        <f t="shared" si="41"/>
        <v>7.7868649019639274E-2</v>
      </c>
      <c r="Q141" s="8">
        <v>259.69962436200001</v>
      </c>
      <c r="R141" s="9">
        <f t="shared" si="42"/>
        <v>7.7012048242786971E-2</v>
      </c>
      <c r="S141" s="8">
        <v>260.49903619999998</v>
      </c>
      <c r="T141" s="9">
        <f t="shared" si="43"/>
        <v>7.6775715917216908E-2</v>
      </c>
    </row>
    <row r="142" spans="1:20" x14ac:dyDescent="0.45">
      <c r="A142">
        <v>600</v>
      </c>
      <c r="B142" s="8">
        <f t="shared" si="33"/>
        <v>241.15055523130096</v>
      </c>
      <c r="C142" s="9">
        <f t="shared" si="34"/>
        <v>8.2935741038692126E-2</v>
      </c>
      <c r="D142">
        <v>575</v>
      </c>
      <c r="E142" s="8">
        <f t="shared" si="44"/>
        <v>267.20870342588648</v>
      </c>
      <c r="F142" s="9">
        <f t="shared" si="36"/>
        <v>7.4847861404137378E-2</v>
      </c>
      <c r="G142">
        <v>565</v>
      </c>
      <c r="H142" s="8">
        <f t="shared" si="45"/>
        <v>273.97483045423252</v>
      </c>
      <c r="I142" s="9">
        <f t="shared" si="38"/>
        <v>7.2999406430296149E-2</v>
      </c>
      <c r="J142">
        <v>550</v>
      </c>
      <c r="K142" s="8">
        <v>272.14554077025821</v>
      </c>
      <c r="L142" s="9">
        <f t="shared" si="39"/>
        <v>7.3490088955320221E-2</v>
      </c>
      <c r="M142" s="8">
        <v>279.6944664503053</v>
      </c>
      <c r="N142" s="9">
        <f t="shared" si="40"/>
        <v>7.1506598803425026E-2</v>
      </c>
      <c r="O142" s="8">
        <v>284.02297420876988</v>
      </c>
      <c r="P142" s="9">
        <f t="shared" si="41"/>
        <v>7.0416838833956732E-2</v>
      </c>
      <c r="Q142" s="8">
        <v>287.17985629074508</v>
      </c>
      <c r="R142" s="9">
        <f t="shared" si="42"/>
        <v>6.9642767631138122E-2</v>
      </c>
      <c r="S142" s="8">
        <v>288.0336473658067</v>
      </c>
      <c r="T142" s="9">
        <f t="shared" si="43"/>
        <v>6.9436332119211491E-2</v>
      </c>
    </row>
    <row r="143" spans="1:20" x14ac:dyDescent="0.45">
      <c r="A143">
        <v>650</v>
      </c>
      <c r="B143" s="8">
        <f t="shared" si="33"/>
        <v>263.52737814984664</v>
      </c>
      <c r="C143" s="9">
        <f t="shared" si="34"/>
        <v>7.5893442800571642E-2</v>
      </c>
      <c r="D143">
        <v>625</v>
      </c>
      <c r="E143" s="8">
        <f t="shared" si="44"/>
        <v>292.83623944616824</v>
      </c>
      <c r="F143" s="9">
        <f t="shared" si="36"/>
        <v>6.8297557835824405E-2</v>
      </c>
      <c r="G143">
        <v>615</v>
      </c>
      <c r="H143" s="8">
        <f t="shared" si="45"/>
        <v>302.36616176327749</v>
      </c>
      <c r="I143" s="9">
        <f t="shared" si="38"/>
        <v>6.614496768873894E-2</v>
      </c>
      <c r="J143">
        <v>600</v>
      </c>
      <c r="K143" s="8">
        <f t="shared" ref="K143:K201" si="46">($AK$195 - $AL$195*EXP(-$AM$195*J143^$AN$195))*1.02</f>
        <v>303.34885605910938</v>
      </c>
      <c r="L143" s="9">
        <f t="shared" si="39"/>
        <v>6.5930692008618869E-2</v>
      </c>
      <c r="M143" s="8">
        <f t="shared" ref="M143:M203" si="47">($AO$195 - $AP$195*EXP(-$AQ$195*J143^$AR$195))*1.02</f>
        <v>309.82867263951607</v>
      </c>
      <c r="N143" s="9">
        <f t="shared" si="40"/>
        <v>6.4551804807523053E-2</v>
      </c>
      <c r="O143" s="8">
        <v>314.5521613226723</v>
      </c>
      <c r="P143" s="9">
        <f t="shared" si="41"/>
        <v>6.3582459315813453E-2</v>
      </c>
      <c r="Q143" s="8">
        <v>317.95346268183977</v>
      </c>
      <c r="R143" s="9">
        <f t="shared" si="42"/>
        <v>6.2902287118706449E-2</v>
      </c>
      <c r="S143" s="8">
        <v>318.81738000939521</v>
      </c>
      <c r="T143" s="9">
        <f t="shared" si="43"/>
        <v>6.2731837264990445E-2</v>
      </c>
    </row>
    <row r="144" spans="1:20" x14ac:dyDescent="0.45">
      <c r="A144">
        <v>700</v>
      </c>
      <c r="B144" s="8">
        <f t="shared" si="33"/>
        <v>285.05527778632029</v>
      </c>
      <c r="C144" s="9">
        <f t="shared" si="34"/>
        <v>7.016183020821723E-2</v>
      </c>
      <c r="D144">
        <v>675</v>
      </c>
      <c r="E144" s="8">
        <f t="shared" si="44"/>
        <v>318.08846511501025</v>
      </c>
      <c r="F144" s="9">
        <f t="shared" si="36"/>
        <v>6.2875590263132178E-2</v>
      </c>
      <c r="G144">
        <v>665</v>
      </c>
      <c r="H144" s="8">
        <f t="shared" si="45"/>
        <v>330.66468691576688</v>
      </c>
      <c r="I144" s="9">
        <f t="shared" si="38"/>
        <v>6.0484233095911978E-2</v>
      </c>
      <c r="J144">
        <v>650</v>
      </c>
      <c r="K144" s="8">
        <f t="shared" si="46"/>
        <v>333.19492836893431</v>
      </c>
      <c r="L144" s="9">
        <f t="shared" si="39"/>
        <v>6.0024923242093124E-2</v>
      </c>
      <c r="M144" s="8">
        <f t="shared" si="47"/>
        <v>340.16422291965767</v>
      </c>
      <c r="N144" s="9">
        <f t="shared" si="40"/>
        <v>5.8795130858672745E-2</v>
      </c>
      <c r="O144" s="8">
        <v>345.35461835807979</v>
      </c>
      <c r="P144" s="9">
        <f t="shared" si="41"/>
        <v>5.7911488472590991E-2</v>
      </c>
      <c r="Q144" s="8">
        <v>349.05857323297812</v>
      </c>
      <c r="R144" s="9">
        <f t="shared" si="42"/>
        <v>5.7296974014304065E-2</v>
      </c>
      <c r="S144" s="8">
        <v>349.98155129308492</v>
      </c>
      <c r="T144" s="9">
        <f t="shared" si="43"/>
        <v>5.714586933541365E-2</v>
      </c>
    </row>
    <row r="145" spans="1:20" x14ac:dyDescent="0.45">
      <c r="A145">
        <v>750</v>
      </c>
      <c r="B145" s="8">
        <f t="shared" si="33"/>
        <v>305.52610028668141</v>
      </c>
      <c r="C145" s="9">
        <f t="shared" si="34"/>
        <v>6.5460855819629127E-2</v>
      </c>
      <c r="D145">
        <v>725</v>
      </c>
      <c r="E145" s="8">
        <f t="shared" si="44"/>
        <v>342.82385988306254</v>
      </c>
      <c r="F145" s="9">
        <f t="shared" si="36"/>
        <v>5.8338996611326917E-2</v>
      </c>
      <c r="G145">
        <v>715</v>
      </c>
      <c r="H145" s="8">
        <f t="shared" si="45"/>
        <v>358.694584132307</v>
      </c>
      <c r="I145" s="9">
        <f t="shared" si="38"/>
        <v>5.5757741780184951E-2</v>
      </c>
      <c r="J145">
        <v>700</v>
      </c>
      <c r="K145" s="8">
        <f t="shared" si="46"/>
        <v>362.97615778601721</v>
      </c>
      <c r="L145" s="9">
        <f t="shared" si="39"/>
        <v>5.5100037760029572E-2</v>
      </c>
      <c r="M145" s="8">
        <f t="shared" si="47"/>
        <v>370.53139908464817</v>
      </c>
      <c r="N145" s="9">
        <f t="shared" si="40"/>
        <v>5.3976532216723112E-2</v>
      </c>
      <c r="O145" s="8">
        <v>376.27092772649968</v>
      </c>
      <c r="P145" s="9">
        <f t="shared" si="41"/>
        <v>5.3153189699889372E-2</v>
      </c>
      <c r="Q145" s="8">
        <v>380.34587547703251</v>
      </c>
      <c r="R145" s="9">
        <f t="shared" si="42"/>
        <v>5.2583717320230851E-2</v>
      </c>
      <c r="S145" s="8">
        <v>381.38666170053381</v>
      </c>
      <c r="T145" s="9">
        <f t="shared" si="43"/>
        <v>5.2440218834144944E-2</v>
      </c>
    </row>
    <row r="146" spans="1:20" x14ac:dyDescent="0.45">
      <c r="A146">
        <v>800</v>
      </c>
      <c r="B146" s="8">
        <f t="shared" si="33"/>
        <v>324.78899087420803</v>
      </c>
      <c r="C146" s="9">
        <f t="shared" si="34"/>
        <v>6.157844188673893E-2</v>
      </c>
      <c r="D146">
        <v>775</v>
      </c>
      <c r="E146" s="8">
        <f t="shared" si="44"/>
        <v>366.92291288594129</v>
      </c>
      <c r="F146" s="9">
        <f t="shared" si="36"/>
        <v>5.450736189434166E-2</v>
      </c>
      <c r="G146">
        <v>765</v>
      </c>
      <c r="H146" s="8">
        <f t="shared" si="45"/>
        <v>386.30145683840982</v>
      </c>
      <c r="I146" s="9">
        <f t="shared" si="38"/>
        <v>5.1773037988738453E-2</v>
      </c>
      <c r="J146">
        <v>750</v>
      </c>
      <c r="K146" s="8">
        <f t="shared" si="46"/>
        <v>392.52741791108394</v>
      </c>
      <c r="L146" s="9">
        <f t="shared" si="39"/>
        <v>5.0951854793823442E-2</v>
      </c>
      <c r="M146" s="8">
        <f t="shared" si="47"/>
        <v>400.77778888897234</v>
      </c>
      <c r="N146" s="9">
        <f t="shared" si="40"/>
        <v>4.9902965070603274E-2</v>
      </c>
      <c r="O146" s="8">
        <v>407.15732473307992</v>
      </c>
      <c r="P146" s="9">
        <f t="shared" si="41"/>
        <v>4.9121061528517009E-2</v>
      </c>
      <c r="Q146" s="8">
        <v>411.68033987678422</v>
      </c>
      <c r="R146" s="9">
        <f t="shared" si="42"/>
        <v>4.8581382355994927E-2</v>
      </c>
      <c r="S146" s="8">
        <v>412.90629328790249</v>
      </c>
      <c r="T146" s="9">
        <f t="shared" si="43"/>
        <v>4.8437140157742344E-2</v>
      </c>
    </row>
    <row r="147" spans="1:20" x14ac:dyDescent="0.45">
      <c r="A147">
        <v>850</v>
      </c>
      <c r="B147" s="8">
        <f t="shared" si="33"/>
        <v>342.74637927808664</v>
      </c>
      <c r="C147" s="9">
        <f t="shared" si="34"/>
        <v>5.8352184615706876E-2</v>
      </c>
      <c r="D147">
        <v>825</v>
      </c>
      <c r="E147" s="8">
        <f t="shared" si="44"/>
        <v>390.28633363379618</v>
      </c>
      <c r="F147" s="9">
        <f t="shared" si="36"/>
        <v>5.1244428196570949E-2</v>
      </c>
      <c r="G147">
        <v>815</v>
      </c>
      <c r="H147" s="8">
        <f t="shared" si="45"/>
        <v>413.35111258837497</v>
      </c>
      <c r="I147" s="9">
        <f t="shared" si="38"/>
        <v>4.8385015525327695E-2</v>
      </c>
      <c r="J147">
        <v>800</v>
      </c>
      <c r="K147" s="8">
        <f t="shared" si="46"/>
        <v>421.70221743706145</v>
      </c>
      <c r="L147" s="9">
        <f t="shared" si="39"/>
        <v>4.7426831477320783E-2</v>
      </c>
      <c r="M147" s="8">
        <f t="shared" si="47"/>
        <v>430.76712346282187</v>
      </c>
      <c r="N147" s="9">
        <f t="shared" si="40"/>
        <v>4.6428798556457471E-2</v>
      </c>
      <c r="O147" s="8">
        <v>437.8844982681855</v>
      </c>
      <c r="P147" s="9">
        <f t="shared" si="41"/>
        <v>4.5674144846641403E-2</v>
      </c>
      <c r="Q147" s="8">
        <v>442.93998986482046</v>
      </c>
      <c r="R147" s="9">
        <f t="shared" si="42"/>
        <v>4.5152843404596951E-2</v>
      </c>
      <c r="S147" s="8">
        <v>444.4258688085792</v>
      </c>
      <c r="T147" s="9">
        <f t="shared" si="43"/>
        <v>4.5001880861742311E-2</v>
      </c>
    </row>
    <row r="148" spans="1:20" x14ac:dyDescent="0.45">
      <c r="A148">
        <v>900</v>
      </c>
      <c r="B148" s="8">
        <f t="shared" si="33"/>
        <v>359.34774611081752</v>
      </c>
      <c r="C148" s="9">
        <f t="shared" si="34"/>
        <v>5.565639472198692E-2</v>
      </c>
      <c r="D148">
        <v>875</v>
      </c>
      <c r="E148" s="8">
        <f t="shared" si="44"/>
        <v>412.83336287646165</v>
      </c>
      <c r="F148" s="9">
        <f t="shared" si="36"/>
        <v>4.8445696977220565E-2</v>
      </c>
      <c r="G148">
        <v>865</v>
      </c>
      <c r="H148" s="8">
        <f t="shared" si="45"/>
        <v>439.72837950500895</v>
      </c>
      <c r="I148" s="9">
        <f t="shared" si="38"/>
        <v>4.5482622755696346E-2</v>
      </c>
      <c r="J148">
        <v>850</v>
      </c>
      <c r="K148" s="8">
        <f t="shared" si="46"/>
        <v>450.37170660689412</v>
      </c>
      <c r="L148" s="9">
        <f t="shared" si="39"/>
        <v>4.4407762980228582E-2</v>
      </c>
      <c r="M148" s="8">
        <f t="shared" si="47"/>
        <v>460.37826183753441</v>
      </c>
      <c r="N148" s="9">
        <f t="shared" si="40"/>
        <v>4.3442537708389711E-2</v>
      </c>
      <c r="O148" s="8">
        <f t="shared" ref="O148:O203" si="48">($AS$195 - $AT$195*EXP(-$AU$195*J148^$AV$195))*1.02</f>
        <v>468.33657677981824</v>
      </c>
      <c r="P148" s="9">
        <f t="shared" si="41"/>
        <v>4.2704330585314747E-2</v>
      </c>
      <c r="Q148" s="8">
        <f t="shared" ref="Q148:Q202" si="49">($AW$195 - $AX$195*EXP(-$AY$195*J148^$AZ$195))*1.02</f>
        <v>474.01488493572475</v>
      </c>
      <c r="R148" s="9">
        <f t="shared" si="42"/>
        <v>4.219276785519499E-2</v>
      </c>
      <c r="S148" s="8">
        <f t="shared" ref="S148:S202" si="50">($BA$195 - $BB$195*EXP(-$BC$195*J148^$BD$195))*1.015</f>
        <v>475.84164163445303</v>
      </c>
      <c r="T148" s="9">
        <f t="shared" si="43"/>
        <v>4.2030789762961158E-2</v>
      </c>
    </row>
    <row r="149" spans="1:20" x14ac:dyDescent="0.45">
      <c r="A149">
        <v>950</v>
      </c>
      <c r="B149" s="8">
        <f t="shared" si="33"/>
        <v>374.58223006962635</v>
      </c>
      <c r="C149" s="9">
        <f t="shared" si="34"/>
        <v>5.3392815767802047E-2</v>
      </c>
      <c r="D149">
        <v>925</v>
      </c>
      <c r="E149" s="8">
        <f t="shared" si="44"/>
        <v>434.50015805832851</v>
      </c>
      <c r="F149" s="9">
        <f t="shared" si="36"/>
        <v>4.6029902703315348E-2</v>
      </c>
      <c r="G149">
        <v>915</v>
      </c>
      <c r="H149" s="8">
        <f t="shared" si="45"/>
        <v>465.33593318850484</v>
      </c>
      <c r="I149" s="9">
        <f t="shared" si="38"/>
        <v>4.2979702562316667E-2</v>
      </c>
      <c r="J149">
        <v>900</v>
      </c>
      <c r="K149" s="8">
        <f t="shared" si="46"/>
        <v>478.42371985658605</v>
      </c>
      <c r="L149" s="9">
        <f t="shared" si="39"/>
        <v>4.1803947358620239E-2</v>
      </c>
      <c r="M149" s="8">
        <f t="shared" si="47"/>
        <v>489.50426996502318</v>
      </c>
      <c r="N149" s="9">
        <f t="shared" si="40"/>
        <v>4.0857661980004935E-2</v>
      </c>
      <c r="O149" s="8">
        <f t="shared" si="48"/>
        <v>498.41024032044248</v>
      </c>
      <c r="P149" s="9">
        <f t="shared" si="41"/>
        <v>4.0127586437913906E-2</v>
      </c>
      <c r="Q149" s="8">
        <f t="shared" si="49"/>
        <v>504.80625281376587</v>
      </c>
      <c r="R149" s="9">
        <f t="shared" si="42"/>
        <v>3.9619160595814648E-2</v>
      </c>
      <c r="S149" s="8">
        <f t="shared" si="50"/>
        <v>507.05984957378655</v>
      </c>
      <c r="T149" s="9">
        <f t="shared" si="43"/>
        <v>3.9443075638529002E-2</v>
      </c>
    </row>
    <row r="150" spans="1:20" x14ac:dyDescent="0.45">
      <c r="A150">
        <v>1000</v>
      </c>
      <c r="B150" s="8">
        <f t="shared" si="33"/>
        <v>388.47092098800158</v>
      </c>
      <c r="C150" s="9">
        <f t="shared" si="34"/>
        <v>5.148390502211548E-2</v>
      </c>
      <c r="D150">
        <v>975</v>
      </c>
      <c r="E150" s="8">
        <f t="shared" si="44"/>
        <v>455.2382411511104</v>
      </c>
      <c r="F150" s="9">
        <f t="shared" si="36"/>
        <v>4.3933040311877621E-2</v>
      </c>
      <c r="G150">
        <v>965</v>
      </c>
      <c r="H150" s="8">
        <f t="shared" si="45"/>
        <v>490.09312186428735</v>
      </c>
      <c r="I150" s="9">
        <f t="shared" si="38"/>
        <v>4.0808571081187787E-2</v>
      </c>
      <c r="J150">
        <v>950</v>
      </c>
      <c r="K150" s="8">
        <f t="shared" si="46"/>
        <v>505.761831534826</v>
      </c>
      <c r="L150" s="9">
        <f t="shared" si="39"/>
        <v>3.9544304755672E-2</v>
      </c>
      <c r="M150" s="8">
        <f t="shared" si="47"/>
        <v>518.05156104224056</v>
      </c>
      <c r="N150" s="9">
        <f t="shared" si="40"/>
        <v>3.8606195799821656E-2</v>
      </c>
      <c r="O150" s="8">
        <f t="shared" si="48"/>
        <v>528.01391989568447</v>
      </c>
      <c r="P150" s="9">
        <f t="shared" si="41"/>
        <v>3.7877789290008193E-2</v>
      </c>
      <c r="Q150" s="8">
        <f t="shared" si="49"/>
        <v>535.22572796709665</v>
      </c>
      <c r="R150" s="9">
        <f t="shared" si="42"/>
        <v>3.7367411458272638E-2</v>
      </c>
      <c r="S150" s="8">
        <f t="shared" si="50"/>
        <v>537.99598741754653</v>
      </c>
      <c r="T150" s="9">
        <f t="shared" si="43"/>
        <v>3.7174998453060409E-2</v>
      </c>
    </row>
    <row r="151" spans="1:20" x14ac:dyDescent="0.45">
      <c r="A151">
        <v>1050</v>
      </c>
      <c r="B151" s="8">
        <f t="shared" si="33"/>
        <v>401.05944883240477</v>
      </c>
      <c r="C151" s="9">
        <f t="shared" si="34"/>
        <v>4.9867918729319415E-2</v>
      </c>
      <c r="D151">
        <v>1025</v>
      </c>
      <c r="E151" s="8">
        <f t="shared" si="44"/>
        <v>475.01300459778957</v>
      </c>
      <c r="F151" s="9">
        <f t="shared" si="36"/>
        <v>4.2104110427323378E-2</v>
      </c>
      <c r="G151">
        <v>1015</v>
      </c>
      <c r="H151" s="8">
        <f t="shared" si="45"/>
        <v>513.93478670194929</v>
      </c>
      <c r="I151" s="9">
        <f t="shared" si="38"/>
        <v>3.891544319921425E-2</v>
      </c>
      <c r="J151">
        <v>1000</v>
      </c>
      <c r="K151" s="8">
        <f t="shared" si="46"/>
        <v>532.30441294037712</v>
      </c>
      <c r="L151" s="9">
        <f t="shared" si="39"/>
        <v>3.7572485806613404E-2</v>
      </c>
      <c r="M151" s="8">
        <f t="shared" si="47"/>
        <v>545.93907641670705</v>
      </c>
      <c r="N151" s="9">
        <f t="shared" si="40"/>
        <v>3.6634124326235813E-2</v>
      </c>
      <c r="O151" s="8">
        <f t="shared" si="48"/>
        <v>557.06705852932032</v>
      </c>
      <c r="P151" s="9">
        <f t="shared" si="41"/>
        <v>3.5902320364806374E-2</v>
      </c>
      <c r="Q151" s="8">
        <f t="shared" si="49"/>
        <v>565.19466749533058</v>
      </c>
      <c r="R151" s="9">
        <f t="shared" si="42"/>
        <v>3.5386038032931784E-2</v>
      </c>
      <c r="S151" s="8">
        <f t="shared" si="50"/>
        <v>568.5741671403099</v>
      </c>
      <c r="T151" s="9">
        <f t="shared" si="43"/>
        <v>3.5175709970418863E-2</v>
      </c>
    </row>
    <row r="152" spans="1:20" x14ac:dyDescent="0.45">
      <c r="A152">
        <v>1100</v>
      </c>
      <c r="B152" s="8">
        <f t="shared" si="33"/>
        <v>412.4112612168949</v>
      </c>
      <c r="C152" s="9">
        <f t="shared" si="34"/>
        <v>4.8495280999326595E-2</v>
      </c>
      <c r="D152">
        <v>1075</v>
      </c>
      <c r="E152" s="8">
        <f t="shared" si="44"/>
        <v>493.80227566681879</v>
      </c>
      <c r="F152" s="9">
        <f t="shared" si="36"/>
        <v>4.050204096972311E-2</v>
      </c>
      <c r="G152">
        <v>1065</v>
      </c>
      <c r="H152" s="8">
        <f t="shared" si="45"/>
        <v>536.81007982345386</v>
      </c>
      <c r="I152" s="9">
        <f t="shared" si="38"/>
        <v>3.7257124543148668E-2</v>
      </c>
      <c r="J152">
        <v>1050</v>
      </c>
      <c r="K152" s="8">
        <f t="shared" si="46"/>
        <v>557.98368616767152</v>
      </c>
      <c r="L152" s="9">
        <f t="shared" si="39"/>
        <v>3.5843341832022833E-2</v>
      </c>
      <c r="M152" s="8">
        <f t="shared" si="47"/>
        <v>573.09749448984462</v>
      </c>
      <c r="N152" s="9">
        <f t="shared" si="40"/>
        <v>3.4898076142879389E-2</v>
      </c>
      <c r="O152" s="8">
        <f t="shared" si="48"/>
        <v>585.49941715651869</v>
      </c>
      <c r="P152" s="9">
        <f t="shared" si="41"/>
        <v>3.415887260337528E-2</v>
      </c>
      <c r="Q152" s="8">
        <f t="shared" si="49"/>
        <v>594.64352453910885</v>
      </c>
      <c r="R152" s="9">
        <f t="shared" si="42"/>
        <v>3.3633595885032848E-2</v>
      </c>
      <c r="S152" s="8">
        <f t="shared" si="50"/>
        <v>598.72654405608216</v>
      </c>
      <c r="T152" s="9">
        <f t="shared" si="43"/>
        <v>3.340423136163246E-2</v>
      </c>
    </row>
    <row r="153" spans="1:20" x14ac:dyDescent="0.45">
      <c r="A153">
        <v>1150</v>
      </c>
      <c r="B153" s="8">
        <f t="shared" si="33"/>
        <v>422.60180172221152</v>
      </c>
      <c r="C153" s="9">
        <f t="shared" si="34"/>
        <v>4.7325874898059672E-2</v>
      </c>
      <c r="D153">
        <v>1125</v>
      </c>
      <c r="E153" s="8">
        <f t="shared" si="44"/>
        <v>511.59494194112699</v>
      </c>
      <c r="F153" s="9">
        <f t="shared" si="36"/>
        <v>3.9093427945387206E-2</v>
      </c>
      <c r="G153">
        <v>1115</v>
      </c>
      <c r="H153" s="8">
        <f t="shared" si="45"/>
        <v>558.68128578256346</v>
      </c>
      <c r="I153" s="9">
        <f t="shared" si="38"/>
        <v>3.57985859003409E-2</v>
      </c>
      <c r="J153">
        <v>1100</v>
      </c>
      <c r="K153" s="8">
        <f t="shared" si="46"/>
        <v>582.74477485522425</v>
      </c>
      <c r="L153" s="9">
        <f t="shared" si="39"/>
        <v>3.4320342048487273E-2</v>
      </c>
      <c r="M153" s="8">
        <f t="shared" si="47"/>
        <v>599.46846040912567</v>
      </c>
      <c r="N153" s="9">
        <f t="shared" si="40"/>
        <v>3.3362889494387052E-2</v>
      </c>
      <c r="O153" s="8">
        <f t="shared" si="48"/>
        <v>613.25041429066243</v>
      </c>
      <c r="P153" s="9">
        <f t="shared" si="41"/>
        <v>3.2613104751235591E-2</v>
      </c>
      <c r="Q153" s="8">
        <f t="shared" si="49"/>
        <v>623.51126552967253</v>
      </c>
      <c r="R153" s="9">
        <f t="shared" si="42"/>
        <v>3.2076405200169092E-2</v>
      </c>
      <c r="S153" s="8">
        <f t="shared" si="50"/>
        <v>628.39279359902343</v>
      </c>
      <c r="T153" s="9">
        <f t="shared" si="43"/>
        <v>3.1827226861487486E-2</v>
      </c>
    </row>
    <row r="154" spans="1:20" x14ac:dyDescent="0.45">
      <c r="A154">
        <v>1200</v>
      </c>
      <c r="B154" s="8">
        <f t="shared" si="33"/>
        <v>431.71366482888766</v>
      </c>
      <c r="C154" s="9">
        <f t="shared" si="34"/>
        <v>4.6327002430944876E-2</v>
      </c>
      <c r="D154">
        <v>1175</v>
      </c>
      <c r="E154" s="8">
        <f t="shared" si="44"/>
        <v>528.38964172511214</v>
      </c>
      <c r="F154" s="9">
        <f t="shared" si="36"/>
        <v>3.7850855544221171E-2</v>
      </c>
      <c r="G154">
        <v>1165</v>
      </c>
      <c r="H154" s="8">
        <f t="shared" si="45"/>
        <v>579.52265402325452</v>
      </c>
      <c r="I154" s="9">
        <f t="shared" si="38"/>
        <v>3.4511161662366112E-2</v>
      </c>
      <c r="J154">
        <v>1150</v>
      </c>
      <c r="K154" s="8">
        <f t="shared" si="46"/>
        <v>606.54475478602888</v>
      </c>
      <c r="L154" s="9">
        <f t="shared" si="39"/>
        <v>3.2973659144172156E-2</v>
      </c>
      <c r="M154" s="8">
        <f t="shared" si="47"/>
        <v>625.00383289893273</v>
      </c>
      <c r="N154" s="9">
        <f t="shared" si="40"/>
        <v>3.1999803756778133E-2</v>
      </c>
      <c r="O154" s="8">
        <f t="shared" si="48"/>
        <v>640.26849236748069</v>
      </c>
      <c r="P154" s="9">
        <f t="shared" si="41"/>
        <v>3.1236895518702245E-2</v>
      </c>
      <c r="Q154" s="8">
        <f t="shared" si="49"/>
        <v>651.74482183591761</v>
      </c>
      <c r="R154" s="9">
        <f t="shared" si="42"/>
        <v>3.0686856772657523E-2</v>
      </c>
      <c r="S154" s="8">
        <f t="shared" si="50"/>
        <v>657.51962780605652</v>
      </c>
      <c r="T154" s="9">
        <f t="shared" si="43"/>
        <v>3.0417342926680274E-2</v>
      </c>
    </row>
    <row r="155" spans="1:20" x14ac:dyDescent="0.45">
      <c r="A155">
        <v>1250</v>
      </c>
      <c r="B155" s="8">
        <f t="shared" si="33"/>
        <v>439.83270869912104</v>
      </c>
      <c r="C155" s="9">
        <f t="shared" si="34"/>
        <v>4.5471834187032954E-2</v>
      </c>
      <c r="D155">
        <v>1225</v>
      </c>
      <c r="E155" s="8">
        <f t="shared" si="44"/>
        <v>544.19352334154814</v>
      </c>
      <c r="F155" s="9">
        <f t="shared" si="36"/>
        <v>3.6751631804055024E-2</v>
      </c>
      <c r="G155">
        <v>1215</v>
      </c>
      <c r="H155" s="8">
        <f t="shared" si="45"/>
        <v>599.31925052005488</v>
      </c>
      <c r="I155" s="9">
        <f t="shared" si="38"/>
        <v>3.3371195706870999E-2</v>
      </c>
      <c r="J155">
        <v>1200</v>
      </c>
      <c r="K155" s="8">
        <f t="shared" si="46"/>
        <v>629.35170896291856</v>
      </c>
      <c r="L155" s="9">
        <f t="shared" si="39"/>
        <v>3.1778733123577492E-2</v>
      </c>
      <c r="M155" s="8">
        <f t="shared" si="47"/>
        <v>649.66494692155857</v>
      </c>
      <c r="N155" s="9">
        <f t="shared" si="40"/>
        <v>3.0785099449755025E-2</v>
      </c>
      <c r="O155" s="8">
        <f t="shared" si="48"/>
        <v>666.51050637360413</v>
      </c>
      <c r="P155" s="9">
        <f t="shared" si="41"/>
        <v>3.0007028859630983E-2</v>
      </c>
      <c r="Q155" s="8">
        <f t="shared" si="49"/>
        <v>679.29856931529298</v>
      </c>
      <c r="R155" s="9">
        <f t="shared" si="42"/>
        <v>2.9442134730475345E-2</v>
      </c>
      <c r="S155" s="8">
        <f t="shared" si="50"/>
        <v>686.0603436734167</v>
      </c>
      <c r="T155" s="9">
        <f t="shared" si="43"/>
        <v>2.915195461220324E-2</v>
      </c>
    </row>
    <row r="156" spans="1:20" x14ac:dyDescent="0.45">
      <c r="A156">
        <v>1300</v>
      </c>
      <c r="B156" s="8">
        <f t="shared" si="33"/>
        <v>447.04504800000223</v>
      </c>
      <c r="C156" s="9">
        <f t="shared" si="34"/>
        <v>4.473822065466633E-2</v>
      </c>
      <c r="D156">
        <v>1275</v>
      </c>
      <c r="E156" s="8">
        <f t="shared" si="44"/>
        <v>559.02107693589028</v>
      </c>
      <c r="F156" s="9">
        <f t="shared" si="36"/>
        <v>3.5776826358004464E-2</v>
      </c>
      <c r="G156">
        <v>1265</v>
      </c>
      <c r="H156" s="8">
        <f t="shared" si="45"/>
        <v>618.06583680607798</v>
      </c>
      <c r="I156" s="9">
        <f t="shared" si="38"/>
        <v>3.2359012275054971E-2</v>
      </c>
      <c r="J156">
        <v>1250</v>
      </c>
      <c r="K156" s="8">
        <f t="shared" si="46"/>
        <v>651.14379264761271</v>
      </c>
      <c r="L156" s="9">
        <f t="shared" si="39"/>
        <v>3.0715181847435102E-2</v>
      </c>
      <c r="M156" s="8">
        <f t="shared" si="47"/>
        <v>673.42189237051969</v>
      </c>
      <c r="N156" s="9">
        <f t="shared" si="40"/>
        <v>2.9699064177432344E-2</v>
      </c>
      <c r="O156" s="8">
        <f t="shared" si="48"/>
        <v>691.94113221382975</v>
      </c>
      <c r="P156" s="9">
        <f t="shared" si="41"/>
        <v>2.890419295643119E-2</v>
      </c>
      <c r="Q156" s="8">
        <f t="shared" si="49"/>
        <v>706.13383134349613</v>
      </c>
      <c r="R156" s="9">
        <f t="shared" si="42"/>
        <v>2.8323242864525883E-2</v>
      </c>
      <c r="S156" s="8">
        <f t="shared" si="50"/>
        <v>713.9743977595873</v>
      </c>
      <c r="T156" s="9">
        <f t="shared" si="43"/>
        <v>2.8012208929002087E-2</v>
      </c>
    </row>
    <row r="157" spans="1:20" x14ac:dyDescent="0.45">
      <c r="A157">
        <v>1350</v>
      </c>
      <c r="B157" s="8">
        <f t="shared" si="33"/>
        <v>453.43481749347359</v>
      </c>
      <c r="C157" s="9">
        <f t="shared" si="34"/>
        <v>4.4107772999341557E-2</v>
      </c>
      <c r="D157">
        <v>1325</v>
      </c>
      <c r="E157" s="8">
        <f t="shared" si="44"/>
        <v>572.89304172699212</v>
      </c>
      <c r="F157" s="9">
        <f t="shared" si="36"/>
        <v>3.4910530488744963E-2</v>
      </c>
      <c r="G157">
        <v>1315</v>
      </c>
      <c r="H157" s="8">
        <f t="shared" si="45"/>
        <v>635.76578413692255</v>
      </c>
      <c r="I157" s="9">
        <f t="shared" si="38"/>
        <v>3.1458125773708941E-2</v>
      </c>
      <c r="J157">
        <v>1300</v>
      </c>
      <c r="K157" s="8">
        <f t="shared" si="46"/>
        <v>671.90831416075241</v>
      </c>
      <c r="L157" s="9">
        <f t="shared" si="39"/>
        <v>2.9765965948763434E-2</v>
      </c>
      <c r="M157" s="8">
        <f t="shared" si="47"/>
        <v>696.25280993415856</v>
      </c>
      <c r="N157" s="9">
        <f t="shared" si="40"/>
        <v>2.8725198253621853E-2</v>
      </c>
      <c r="O157" s="8">
        <f t="shared" si="48"/>
        <v>716.53229352471647</v>
      </c>
      <c r="P157" s="9">
        <f t="shared" si="41"/>
        <v>2.7912210211234686E-2</v>
      </c>
      <c r="Q157" s="8">
        <f t="shared" si="49"/>
        <v>732.21840235554021</v>
      </c>
      <c r="R157" s="9">
        <f t="shared" si="42"/>
        <v>2.7314254784720209E-2</v>
      </c>
      <c r="S157" s="8">
        <f t="shared" si="50"/>
        <v>741.22700298614961</v>
      </c>
      <c r="T157" s="9">
        <f t="shared" si="43"/>
        <v>2.6982287368683081E-2</v>
      </c>
    </row>
    <row r="158" spans="1:20" x14ac:dyDescent="0.45">
      <c r="A158">
        <v>1400</v>
      </c>
      <c r="B158" s="8">
        <f t="shared" si="33"/>
        <v>459.08258545531697</v>
      </c>
      <c r="C158" s="9">
        <f t="shared" si="34"/>
        <v>4.3565146301866468E-2</v>
      </c>
      <c r="D158">
        <v>1375</v>
      </c>
      <c r="E158" s="8">
        <f t="shared" si="44"/>
        <v>585.83539078955835</v>
      </c>
      <c r="F158" s="9">
        <f t="shared" si="36"/>
        <v>3.4139282662737469E-2</v>
      </c>
      <c r="G158">
        <v>1365</v>
      </c>
      <c r="H158" s="8">
        <f t="shared" si="45"/>
        <v>652.43002978328025</v>
      </c>
      <c r="I158" s="9">
        <f t="shared" si="38"/>
        <v>3.0654628216060905E-2</v>
      </c>
      <c r="J158">
        <v>1350</v>
      </c>
      <c r="K158" s="8">
        <f t="shared" si="46"/>
        <v>691.64083716511607</v>
      </c>
      <c r="L158" s="9">
        <f t="shared" si="39"/>
        <v>2.8916742513318921E-2</v>
      </c>
      <c r="M158" s="8">
        <f t="shared" si="47"/>
        <v>718.1432058019692</v>
      </c>
      <c r="N158" s="9">
        <f t="shared" si="40"/>
        <v>2.7849598573679298E-2</v>
      </c>
      <c r="O158" s="8">
        <f t="shared" si="48"/>
        <v>740.26260647846254</v>
      </c>
      <c r="P158" s="9">
        <f t="shared" si="41"/>
        <v>2.7017439250569368E-2</v>
      </c>
      <c r="Q158" s="8">
        <f t="shared" si="49"/>
        <v>757.52608995807282</v>
      </c>
      <c r="R158" s="9">
        <f t="shared" si="42"/>
        <v>2.6401730930623063E-2</v>
      </c>
      <c r="S158" s="8">
        <f t="shared" si="50"/>
        <v>767.78874472892187</v>
      </c>
      <c r="T158" s="9">
        <f t="shared" si="43"/>
        <v>2.6048831970129062E-2</v>
      </c>
    </row>
    <row r="159" spans="1:20" x14ac:dyDescent="0.45">
      <c r="A159">
        <v>1450</v>
      </c>
      <c r="B159" s="8">
        <f t="shared" si="33"/>
        <v>464.06429745584779</v>
      </c>
      <c r="C159" s="9">
        <f t="shared" si="34"/>
        <v>4.3097476167950302E-2</v>
      </c>
      <c r="D159">
        <v>1425</v>
      </c>
      <c r="E159" s="8">
        <f t="shared" si="44"/>
        <v>597.878394526541</v>
      </c>
      <c r="F159" s="9">
        <f t="shared" si="36"/>
        <v>3.3451618561727708E-2</v>
      </c>
      <c r="G159">
        <v>1415</v>
      </c>
      <c r="H159" s="8">
        <f t="shared" si="45"/>
        <v>668.07608150848375</v>
      </c>
      <c r="I159" s="9">
        <f t="shared" si="38"/>
        <v>2.993671013463161E-2</v>
      </c>
      <c r="J159">
        <v>1400</v>
      </c>
      <c r="K159" s="8">
        <f t="shared" si="46"/>
        <v>710.34430981794662</v>
      </c>
      <c r="L159" s="9">
        <f t="shared" si="39"/>
        <v>2.8155360328184761E-2</v>
      </c>
      <c r="M159" s="8">
        <f t="shared" si="47"/>
        <v>739.0852871390573</v>
      </c>
      <c r="N159" s="9">
        <f t="shared" si="40"/>
        <v>2.7060476440301597E-2</v>
      </c>
      <c r="O159" s="8">
        <f t="shared" si="48"/>
        <v>763.116842661433</v>
      </c>
      <c r="P159" s="9">
        <f t="shared" si="41"/>
        <v>2.620830635875936E-2</v>
      </c>
      <c r="Q159" s="8">
        <f t="shared" si="49"/>
        <v>782.03627439315756</v>
      </c>
      <c r="R159" s="9">
        <f t="shared" si="42"/>
        <v>2.5574261264951614E-2</v>
      </c>
      <c r="S159" s="8">
        <f t="shared" si="50"/>
        <v>793.63521411910097</v>
      </c>
      <c r="T159" s="9">
        <f t="shared" si="43"/>
        <v>2.5200494691001194E-2</v>
      </c>
    </row>
    <row r="160" spans="1:20" x14ac:dyDescent="0.45">
      <c r="A160">
        <v>1500</v>
      </c>
      <c r="B160" s="8">
        <f t="shared" si="33"/>
        <v>468.45064039565244</v>
      </c>
      <c r="C160" s="9">
        <f t="shared" si="34"/>
        <v>4.2693932455953182E-2</v>
      </c>
      <c r="D160">
        <v>1475</v>
      </c>
      <c r="E160" s="8">
        <f t="shared" si="44"/>
        <v>609.05576305857016</v>
      </c>
      <c r="F160" s="9">
        <f t="shared" si="36"/>
        <v>3.283771571188087E-2</v>
      </c>
      <c r="G160">
        <v>1465</v>
      </c>
      <c r="H160" s="8">
        <f t="shared" si="45"/>
        <v>682.72707525384442</v>
      </c>
      <c r="I160" s="9">
        <f t="shared" si="38"/>
        <v>2.9294282774070167E-2</v>
      </c>
      <c r="J160">
        <v>1450</v>
      </c>
      <c r="K160" s="8">
        <f t="shared" si="46"/>
        <v>728.02822566940165</v>
      </c>
      <c r="L160" s="9">
        <f t="shared" si="39"/>
        <v>2.747146236206784E-2</v>
      </c>
      <c r="M160" s="8">
        <f t="shared" si="47"/>
        <v>759.07732031029661</v>
      </c>
      <c r="N160" s="9">
        <f t="shared" si="40"/>
        <v>2.6347777050991821E-2</v>
      </c>
      <c r="O160" s="8">
        <f t="shared" si="48"/>
        <v>785.08541044090509</v>
      </c>
      <c r="P160" s="9">
        <f t="shared" si="41"/>
        <v>2.5474935254201161E-2</v>
      </c>
      <c r="Q160" s="8">
        <f t="shared" si="49"/>
        <v>805.73348463293189</v>
      </c>
      <c r="R160" s="9">
        <f t="shared" si="42"/>
        <v>2.4822103563328268E-2</v>
      </c>
      <c r="S160" s="8">
        <f t="shared" si="50"/>
        <v>818.74665707463453</v>
      </c>
      <c r="T160" s="9">
        <f t="shared" si="43"/>
        <v>2.4427580652920895E-2</v>
      </c>
    </row>
    <row r="161" spans="1:20" x14ac:dyDescent="0.45">
      <c r="A161">
        <v>1550</v>
      </c>
      <c r="B161" s="8">
        <f t="shared" si="33"/>
        <v>472.30673010361988</v>
      </c>
      <c r="C161" s="9">
        <f t="shared" si="34"/>
        <v>4.2345363140627236E-2</v>
      </c>
      <c r="D161">
        <v>1525</v>
      </c>
      <c r="E161" s="8">
        <f t="shared" si="44"/>
        <v>619.40386686924376</v>
      </c>
      <c r="F161" s="9">
        <f t="shared" si="36"/>
        <v>3.2289110659075047E-2</v>
      </c>
      <c r="G161">
        <v>1515</v>
      </c>
      <c r="H161" s="8">
        <f t="shared" si="45"/>
        <v>696.41088998613941</v>
      </c>
      <c r="I161" s="9">
        <f t="shared" si="38"/>
        <v>2.8718677848932055E-2</v>
      </c>
      <c r="J161">
        <v>1500</v>
      </c>
      <c r="K161" s="8">
        <f t="shared" si="46"/>
        <v>744.70782056736698</v>
      </c>
      <c r="L161" s="9">
        <f t="shared" si="39"/>
        <v>2.6856170228966705E-2</v>
      </c>
      <c r="M161" s="8">
        <f t="shared" si="47"/>
        <v>778.12301375561481</v>
      </c>
      <c r="N161" s="9">
        <f t="shared" si="40"/>
        <v>2.5702876854226293E-2</v>
      </c>
      <c r="O161" s="8">
        <f t="shared" si="48"/>
        <v>806.16385541174657</v>
      </c>
      <c r="P161" s="9">
        <f t="shared" si="41"/>
        <v>2.4808852277041174E-2</v>
      </c>
      <c r="Q161" s="8">
        <f t="shared" si="49"/>
        <v>828.60699072318187</v>
      </c>
      <c r="R161" s="9">
        <f t="shared" si="42"/>
        <v>2.4136895082848185E-2</v>
      </c>
      <c r="S161" s="8">
        <f t="shared" si="50"/>
        <v>843.10763801658743</v>
      </c>
      <c r="T161" s="9">
        <f t="shared" si="43"/>
        <v>2.3721763507029831E-2</v>
      </c>
    </row>
    <row r="162" spans="1:20" x14ac:dyDescent="0.45">
      <c r="A162">
        <v>1600</v>
      </c>
      <c r="B162" s="8">
        <f t="shared" si="33"/>
        <v>475.692040646848</v>
      </c>
      <c r="C162" s="9">
        <f t="shared" si="34"/>
        <v>4.2044008078848484E-2</v>
      </c>
      <c r="D162">
        <v>1575</v>
      </c>
      <c r="E162" s="8">
        <f t="shared" si="44"/>
        <v>628.96103423012175</v>
      </c>
      <c r="F162" s="9">
        <f t="shared" si="36"/>
        <v>3.1798472260655943E-2</v>
      </c>
      <c r="G162">
        <v>1565</v>
      </c>
      <c r="H162" s="8">
        <f t="shared" si="45"/>
        <v>709.15932260317095</v>
      </c>
      <c r="I162" s="9">
        <f t="shared" si="38"/>
        <v>2.8202407220121302E-2</v>
      </c>
      <c r="J162">
        <v>1550</v>
      </c>
      <c r="K162" s="8">
        <f t="shared" si="46"/>
        <v>760.4033091523039</v>
      </c>
      <c r="L162" s="9">
        <f t="shared" si="39"/>
        <v>2.6301831882209928E-2</v>
      </c>
      <c r="M162" s="8">
        <f t="shared" si="47"/>
        <v>796.23092724552123</v>
      </c>
      <c r="N162" s="9">
        <f t="shared" si="40"/>
        <v>2.5118341068699677E-2</v>
      </c>
      <c r="O162" s="8">
        <f t="shared" si="48"/>
        <v>826.35238058506741</v>
      </c>
      <c r="P162" s="9">
        <f t="shared" si="41"/>
        <v>2.4202749904150771E-2</v>
      </c>
      <c r="Q162" s="8">
        <f t="shared" si="49"/>
        <v>850.65041221545437</v>
      </c>
      <c r="R162" s="9">
        <f t="shared" si="42"/>
        <v>2.3511421040649964E-2</v>
      </c>
      <c r="S162" s="8">
        <f t="shared" si="50"/>
        <v>866.70671753761633</v>
      </c>
      <c r="T162" s="9">
        <f t="shared" si="43"/>
        <v>2.3075856682894545E-2</v>
      </c>
    </row>
    <row r="163" spans="1:20" x14ac:dyDescent="0.45">
      <c r="A163">
        <v>1650</v>
      </c>
      <c r="B163" s="8">
        <f t="shared" si="33"/>
        <v>478.66050810544192</v>
      </c>
      <c r="C163" s="9">
        <f t="shared" si="34"/>
        <v>4.1783267391665185E-2</v>
      </c>
      <c r="D163">
        <v>1625</v>
      </c>
      <c r="E163" s="8">
        <f t="shared" si="44"/>
        <v>637.76692320650068</v>
      </c>
      <c r="F163" s="9">
        <f t="shared" si="36"/>
        <v>3.13594187347409E-2</v>
      </c>
      <c r="G163">
        <v>1615</v>
      </c>
      <c r="H163" s="8">
        <f t="shared" si="45"/>
        <v>721.00732477763688</v>
      </c>
      <c r="I163" s="9">
        <f t="shared" si="38"/>
        <v>2.7738969234699696E-2</v>
      </c>
      <c r="J163">
        <v>1600</v>
      </c>
      <c r="K163" s="8">
        <f t="shared" si="46"/>
        <v>775.13916382525235</v>
      </c>
      <c r="L163" s="9">
        <f t="shared" si="39"/>
        <v>2.5801818477731834E-2</v>
      </c>
      <c r="M163" s="8">
        <f t="shared" si="47"/>
        <v>813.41390901381942</v>
      </c>
      <c r="N163" s="9">
        <f t="shared" si="40"/>
        <v>2.4587728066081314E-2</v>
      </c>
      <c r="O163" s="8">
        <f t="shared" si="48"/>
        <v>845.65538697506406</v>
      </c>
      <c r="P163" s="9">
        <f t="shared" si="41"/>
        <v>2.3650295744630245E-2</v>
      </c>
      <c r="Q163" s="8">
        <f t="shared" si="49"/>
        <v>871.86134266327542</v>
      </c>
      <c r="R163" s="9">
        <f t="shared" si="42"/>
        <v>2.2939427431093559E-2</v>
      </c>
      <c r="S163" s="8">
        <f t="shared" si="50"/>
        <v>889.53614351119404</v>
      </c>
      <c r="T163" s="9">
        <f t="shared" si="43"/>
        <v>2.2483628288622E-2</v>
      </c>
    </row>
    <row r="164" spans="1:20" x14ac:dyDescent="0.45">
      <c r="A164">
        <v>1700</v>
      </c>
      <c r="B164" s="8">
        <f t="shared" si="33"/>
        <v>481.26075496984566</v>
      </c>
      <c r="C164" s="9">
        <f t="shared" si="34"/>
        <v>4.1557512831589892E-2</v>
      </c>
      <c r="D164">
        <v>1675</v>
      </c>
      <c r="E164" s="8">
        <f t="shared" si="44"/>
        <v>645.86196542451296</v>
      </c>
      <c r="F164" s="9">
        <f t="shared" si="36"/>
        <v>3.0966369086085407E-2</v>
      </c>
      <c r="G164">
        <v>1665</v>
      </c>
      <c r="H164" s="8">
        <f t="shared" si="45"/>
        <v>731.99230266968618</v>
      </c>
      <c r="I164" s="9">
        <f t="shared" si="38"/>
        <v>2.7322691682763585E-2</v>
      </c>
      <c r="J164">
        <v>1650</v>
      </c>
      <c r="K164" s="8">
        <f t="shared" si="46"/>
        <v>788.94343837442318</v>
      </c>
      <c r="L164" s="9">
        <f t="shared" si="39"/>
        <v>2.53503597687674E-2</v>
      </c>
      <c r="M164" s="8">
        <f t="shared" si="47"/>
        <v>829.68856199642062</v>
      </c>
      <c r="N164" s="9">
        <f t="shared" si="40"/>
        <v>2.4105430538749893E-2</v>
      </c>
      <c r="O164" s="8">
        <f t="shared" si="48"/>
        <v>864.08103518154724</v>
      </c>
      <c r="P164" s="9">
        <f t="shared" si="41"/>
        <v>2.3145977270289136E-2</v>
      </c>
      <c r="Q164" s="8">
        <f t="shared" si="49"/>
        <v>892.24099023163865</v>
      </c>
      <c r="R164" s="9">
        <f t="shared" si="42"/>
        <v>2.2415468711886585E-2</v>
      </c>
      <c r="S164" s="8">
        <f t="shared" si="50"/>
        <v>911.59155528428187</v>
      </c>
      <c r="T164" s="9">
        <f t="shared" si="43"/>
        <v>2.1939650366509765E-2</v>
      </c>
    </row>
    <row r="165" spans="1:20" x14ac:dyDescent="0.45">
      <c r="A165">
        <v>1750</v>
      </c>
      <c r="B165" s="8">
        <f t="shared" si="33"/>
        <v>483.53639305655548</v>
      </c>
      <c r="C165" s="9">
        <f t="shared" si="34"/>
        <v>4.1361933221975199E-2</v>
      </c>
      <c r="D165">
        <v>1725</v>
      </c>
      <c r="E165" s="8">
        <f t="shared" si="44"/>
        <v>653.28687826581665</v>
      </c>
      <c r="F165" s="9">
        <f t="shared" si="36"/>
        <v>3.0614421727084156E-2</v>
      </c>
      <c r="G165">
        <v>1715</v>
      </c>
      <c r="H165" s="8">
        <f t="shared" si="45"/>
        <v>742.15347957035647</v>
      </c>
      <c r="I165" s="9">
        <f t="shared" si="38"/>
        <v>2.6948603692565444E-2</v>
      </c>
      <c r="J165">
        <v>1700</v>
      </c>
      <c r="K165" s="8">
        <f t="shared" si="46"/>
        <v>801.84713777072966</v>
      </c>
      <c r="L165" s="9">
        <f t="shared" si="39"/>
        <v>2.4942409915689634E-2</v>
      </c>
      <c r="M165" s="8">
        <f t="shared" si="47"/>
        <v>845.07474011919612</v>
      </c>
      <c r="N165" s="9">
        <f t="shared" si="40"/>
        <v>2.3666545750946288E-2</v>
      </c>
      <c r="O165" s="8">
        <f t="shared" si="48"/>
        <v>881.64082847140105</v>
      </c>
      <c r="P165" s="9">
        <f t="shared" si="41"/>
        <v>2.2684974826626653E-2</v>
      </c>
      <c r="Q165" s="8">
        <f t="shared" si="49"/>
        <v>911.79383449727629</v>
      </c>
      <c r="R165" s="9">
        <f t="shared" si="42"/>
        <v>2.1934783109196099E-2</v>
      </c>
      <c r="S165" s="8">
        <f t="shared" si="50"/>
        <v>932.87170069966589</v>
      </c>
      <c r="T165" s="9">
        <f t="shared" si="43"/>
        <v>2.1439175381780518E-2</v>
      </c>
    </row>
    <row r="166" spans="1:20" x14ac:dyDescent="0.45">
      <c r="A166">
        <v>1800</v>
      </c>
      <c r="B166" s="8">
        <f t="shared" si="33"/>
        <v>485.52637276463042</v>
      </c>
      <c r="C166" s="9">
        <f t="shared" si="34"/>
        <v>4.1192407090305347E-2</v>
      </c>
      <c r="D166">
        <v>1775</v>
      </c>
      <c r="E166" s="8">
        <f t="shared" si="44"/>
        <v>660.08224174724796</v>
      </c>
      <c r="F166" s="9">
        <f t="shared" si="36"/>
        <v>3.0299254752043758E-2</v>
      </c>
      <c r="G166">
        <v>1765</v>
      </c>
      <c r="H166" s="8">
        <f t="shared" si="45"/>
        <v>751.53132076141821</v>
      </c>
      <c r="I166" s="9">
        <f t="shared" si="38"/>
        <v>2.6612330647426494E-2</v>
      </c>
      <c r="J166">
        <v>1750</v>
      </c>
      <c r="K166" s="8">
        <f t="shared" si="46"/>
        <v>813.8836350046322</v>
      </c>
      <c r="L166" s="9">
        <f t="shared" si="39"/>
        <v>2.4573537468763788E-2</v>
      </c>
      <c r="M166" s="8">
        <f t="shared" si="47"/>
        <v>859.59507528711026</v>
      </c>
      <c r="N166" s="9">
        <f t="shared" si="40"/>
        <v>2.3266768941550615E-2</v>
      </c>
      <c r="O166" s="8">
        <f t="shared" si="48"/>
        <v>898.34921774537804</v>
      </c>
      <c r="P166" s="9">
        <f t="shared" si="41"/>
        <v>2.2263057177469112E-2</v>
      </c>
      <c r="Q166" s="8">
        <f t="shared" si="49"/>
        <v>930.52729951328854</v>
      </c>
      <c r="R166" s="9">
        <f t="shared" si="42"/>
        <v>2.1493189947743588E-2</v>
      </c>
      <c r="S166" s="8">
        <f t="shared" si="50"/>
        <v>953.37816576018724</v>
      </c>
      <c r="T166" s="9">
        <f t="shared" si="43"/>
        <v>2.0978034444550937E-2</v>
      </c>
    </row>
    <row r="167" spans="1:20" x14ac:dyDescent="0.45">
      <c r="A167">
        <v>1850</v>
      </c>
      <c r="B167" s="8">
        <f t="shared" si="33"/>
        <v>487.26535466148516</v>
      </c>
      <c r="C167" s="9">
        <f t="shared" si="34"/>
        <v>4.1045397150992757E-2</v>
      </c>
      <c r="D167">
        <v>1825</v>
      </c>
      <c r="E167" s="8">
        <f t="shared" si="44"/>
        <v>666.28813603526919</v>
      </c>
      <c r="F167" s="9">
        <f t="shared" si="36"/>
        <v>3.0017043555674722E-2</v>
      </c>
      <c r="G167">
        <v>1815</v>
      </c>
      <c r="H167" s="8">
        <f t="shared" si="45"/>
        <v>760.16701919741138</v>
      </c>
      <c r="I167" s="9">
        <f t="shared" si="38"/>
        <v>2.6310007531129293E-2</v>
      </c>
      <c r="J167">
        <v>1800</v>
      </c>
      <c r="K167" s="8">
        <f t="shared" si="46"/>
        <v>825.08813524599771</v>
      </c>
      <c r="L167" s="9">
        <f t="shared" si="39"/>
        <v>2.4239834686311489E-2</v>
      </c>
      <c r="M167" s="8">
        <f t="shared" si="47"/>
        <v>873.27453544133243</v>
      </c>
      <c r="N167" s="9">
        <f t="shared" si="40"/>
        <v>2.2902305275502473E-2</v>
      </c>
      <c r="O167" s="8">
        <f t="shared" si="48"/>
        <v>914.22322864699868</v>
      </c>
      <c r="P167" s="9">
        <f t="shared" si="41"/>
        <v>2.1876495119905155E-2</v>
      </c>
      <c r="Q167" s="8">
        <f t="shared" si="49"/>
        <v>948.45144318504003</v>
      </c>
      <c r="R167" s="9">
        <f t="shared" si="42"/>
        <v>2.1087004657652317E-2</v>
      </c>
      <c r="S167" s="8">
        <f t="shared" si="50"/>
        <v>973.11511678508361</v>
      </c>
      <c r="T167" s="9">
        <f t="shared" si="43"/>
        <v>2.055255298681901E-2</v>
      </c>
    </row>
    <row r="168" spans="1:20" x14ac:dyDescent="0.45">
      <c r="A168">
        <v>1900</v>
      </c>
      <c r="B168" s="8">
        <f t="shared" si="33"/>
        <v>488.78408595116497</v>
      </c>
      <c r="C168" s="9">
        <f t="shared" si="34"/>
        <v>4.0917862456754016E-2</v>
      </c>
      <c r="D168">
        <v>1875</v>
      </c>
      <c r="E168" s="8">
        <f t="shared" si="44"/>
        <v>671.9438353324598</v>
      </c>
      <c r="F168" s="9">
        <f t="shared" si="36"/>
        <v>2.9764392421435842E-2</v>
      </c>
      <c r="G168">
        <v>1865</v>
      </c>
      <c r="H168" s="8">
        <f t="shared" si="45"/>
        <v>768.10204003446381</v>
      </c>
      <c r="I168" s="9">
        <f t="shared" si="38"/>
        <v>2.6038207109959795E-2</v>
      </c>
      <c r="J168">
        <v>1850</v>
      </c>
      <c r="K168" s="8">
        <f t="shared" si="46"/>
        <v>835.49718707212844</v>
      </c>
      <c r="L168" s="9">
        <f t="shared" si="39"/>
        <v>2.393784241223711E-2</v>
      </c>
      <c r="M168" s="8">
        <f t="shared" si="47"/>
        <v>886.14001377785144</v>
      </c>
      <c r="N168" s="9">
        <f t="shared" si="40"/>
        <v>2.2569796746605156E-2</v>
      </c>
      <c r="O168" s="8">
        <f t="shared" si="48"/>
        <v>929.28211093515836</v>
      </c>
      <c r="P168" s="9">
        <f t="shared" si="41"/>
        <v>2.1521989678541784E-2</v>
      </c>
      <c r="Q168" s="8">
        <f t="shared" si="49"/>
        <v>965.57866296236364</v>
      </c>
      <c r="R168" s="9">
        <f t="shared" si="42"/>
        <v>2.071296805445209E-2</v>
      </c>
      <c r="S168" s="8">
        <f t="shared" si="50"/>
        <v>992.08905492611643</v>
      </c>
      <c r="T168" s="9">
        <f t="shared" si="43"/>
        <v>2.0159480543296041E-2</v>
      </c>
    </row>
    <row r="169" spans="1:20" x14ac:dyDescent="0.45">
      <c r="A169">
        <v>1950</v>
      </c>
      <c r="B169" s="8">
        <f t="shared" si="33"/>
        <v>490.10976954955476</v>
      </c>
      <c r="C169" s="9">
        <f t="shared" si="34"/>
        <v>4.0807184925902219E-2</v>
      </c>
      <c r="D169">
        <v>1925</v>
      </c>
      <c r="E169" s="8">
        <f t="shared" si="44"/>
        <v>677.08755374761836</v>
      </c>
      <c r="F169" s="9">
        <f t="shared" si="36"/>
        <v>2.9538277419665759E-2</v>
      </c>
      <c r="G169">
        <v>1915</v>
      </c>
      <c r="H169" s="8">
        <f t="shared" si="45"/>
        <v>775.37772154674178</v>
      </c>
      <c r="I169" s="9">
        <f t="shared" si="38"/>
        <v>2.5793880123488107E-2</v>
      </c>
      <c r="J169">
        <v>1900</v>
      </c>
      <c r="K169" s="8">
        <f t="shared" si="46"/>
        <v>845.14824003083868</v>
      </c>
      <c r="L169" s="9">
        <f t="shared" si="39"/>
        <v>2.3664487545131986E-2</v>
      </c>
      <c r="M169" s="8">
        <f t="shared" si="47"/>
        <v>898.21994896542867</v>
      </c>
      <c r="N169" s="9">
        <f t="shared" si="40"/>
        <v>2.2266261201430715E-2</v>
      </c>
      <c r="O169" s="8">
        <f t="shared" si="48"/>
        <v>943.54701010682743</v>
      </c>
      <c r="P169" s="9">
        <f t="shared" si="41"/>
        <v>2.1196612130364993E-2</v>
      </c>
      <c r="Q169" s="8">
        <f t="shared" si="49"/>
        <v>981.92341780146216</v>
      </c>
      <c r="R169" s="9">
        <f t="shared" si="42"/>
        <v>2.0368187210342972E-2</v>
      </c>
      <c r="S169" s="8">
        <f t="shared" si="50"/>
        <v>1010.3085829136156</v>
      </c>
      <c r="T169" s="9">
        <f t="shared" si="43"/>
        <v>1.9795931993690744E-2</v>
      </c>
    </row>
    <row r="170" spans="1:20" x14ac:dyDescent="0.45">
      <c r="A170">
        <v>2000</v>
      </c>
      <c r="B170" s="8">
        <f t="shared" si="33"/>
        <v>491.26641748859555</v>
      </c>
      <c r="C170" s="9">
        <f t="shared" si="34"/>
        <v>4.0711107635327599E-2</v>
      </c>
      <c r="D170">
        <v>1975</v>
      </c>
      <c r="E170" s="8">
        <f t="shared" si="44"/>
        <v>681.75623871341645</v>
      </c>
      <c r="F170" s="9">
        <f t="shared" si="36"/>
        <v>2.9335998505482273E-2</v>
      </c>
      <c r="G170">
        <v>1965</v>
      </c>
      <c r="H170" s="8">
        <f t="shared" si="45"/>
        <v>782.03492958165668</v>
      </c>
      <c r="I170" s="9">
        <f t="shared" si="38"/>
        <v>2.5574305243243854E-2</v>
      </c>
      <c r="J170">
        <v>1950</v>
      </c>
      <c r="K170" s="8">
        <f t="shared" si="46"/>
        <v>854.0792473873521</v>
      </c>
      <c r="L170" s="9">
        <f t="shared" si="39"/>
        <v>2.3417030751163262E-2</v>
      </c>
      <c r="M170" s="8">
        <f t="shared" si="47"/>
        <v>909.5439759660286</v>
      </c>
      <c r="N170" s="9">
        <f t="shared" si="40"/>
        <v>2.1989041243176789E-2</v>
      </c>
      <c r="O170" s="8">
        <f t="shared" si="48"/>
        <v>957.04066112502949</v>
      </c>
      <c r="P170" s="9">
        <f t="shared" si="41"/>
        <v>2.0897753682157464E-2</v>
      </c>
      <c r="Q170" s="8">
        <f t="shared" si="49"/>
        <v>997.50196629277752</v>
      </c>
      <c r="R170" s="9">
        <f t="shared" si="42"/>
        <v>2.0050085790136462E-2</v>
      </c>
      <c r="S170" s="8">
        <f t="shared" si="50"/>
        <v>1027.7841838943684</v>
      </c>
      <c r="T170" s="9">
        <f t="shared" si="43"/>
        <v>1.9459338169826829E-2</v>
      </c>
    </row>
    <row r="171" spans="1:20" x14ac:dyDescent="0.45">
      <c r="A171">
        <v>2050</v>
      </c>
      <c r="B171" s="8">
        <f t="shared" si="33"/>
        <v>492.27518340525938</v>
      </c>
      <c r="C171" s="9">
        <f t="shared" si="34"/>
        <v>4.0627682796545224E-2</v>
      </c>
      <c r="D171">
        <v>2025</v>
      </c>
      <c r="E171" s="8">
        <f t="shared" si="44"/>
        <v>685.9854075364359</v>
      </c>
      <c r="F171" s="9">
        <f t="shared" si="36"/>
        <v>2.9155139133098404E-2</v>
      </c>
      <c r="G171">
        <v>2015</v>
      </c>
      <c r="H171" s="8">
        <f t="shared" si="45"/>
        <v>788.11376240425261</v>
      </c>
      <c r="I171" s="9">
        <f t="shared" si="38"/>
        <v>2.5377047012841356E-2</v>
      </c>
      <c r="J171">
        <v>2000</v>
      </c>
      <c r="K171" s="8">
        <f t="shared" si="46"/>
        <v>862.32831254614609</v>
      </c>
      <c r="L171" s="9">
        <f t="shared" si="39"/>
        <v>2.3193022551871428E-2</v>
      </c>
      <c r="M171" s="8">
        <f t="shared" si="47"/>
        <v>920.14260684953297</v>
      </c>
      <c r="N171" s="9">
        <f t="shared" si="40"/>
        <v>2.173576122996608E-2</v>
      </c>
      <c r="O171" s="8">
        <f t="shared" si="48"/>
        <v>969.78710398303213</v>
      </c>
      <c r="P171" s="9">
        <f t="shared" si="41"/>
        <v>2.0623083064166967E-2</v>
      </c>
      <c r="Q171" s="8">
        <f t="shared" si="49"/>
        <v>1012.3321207917685</v>
      </c>
      <c r="R171" s="9">
        <f t="shared" si="42"/>
        <v>1.9756362155492542E-2</v>
      </c>
      <c r="S171" s="8">
        <f t="shared" si="50"/>
        <v>1044.5280122077675</v>
      </c>
      <c r="T171" s="9">
        <f t="shared" si="43"/>
        <v>1.9147404154080064E-2</v>
      </c>
    </row>
    <row r="172" spans="1:20" x14ac:dyDescent="0.45">
      <c r="A172">
        <v>2100</v>
      </c>
      <c r="B172" s="8">
        <f t="shared" si="33"/>
        <v>493.15467112941525</v>
      </c>
      <c r="C172" s="9">
        <f t="shared" si="34"/>
        <v>4.0555227742639664E-2</v>
      </c>
      <c r="D172">
        <v>2075</v>
      </c>
      <c r="E172" s="8">
        <f t="shared" si="44"/>
        <v>689.80902274435982</v>
      </c>
      <c r="F172" s="9">
        <f t="shared" si="36"/>
        <v>2.8993532036492239E-2</v>
      </c>
      <c r="G172">
        <v>2065</v>
      </c>
      <c r="H172" s="8">
        <f t="shared" si="45"/>
        <v>793.6533025632192</v>
      </c>
      <c r="I172" s="9">
        <f t="shared" si="38"/>
        <v>2.5199920337264495E-2</v>
      </c>
      <c r="J172">
        <v>2050</v>
      </c>
      <c r="K172" s="8">
        <f t="shared" si="46"/>
        <v>869.93337734039221</v>
      </c>
      <c r="L172" s="9">
        <f t="shared" si="39"/>
        <v>2.2990266290442943E-2</v>
      </c>
      <c r="M172" s="8">
        <f t="shared" si="47"/>
        <v>930.04694080767069</v>
      </c>
      <c r="N172" s="9">
        <f t="shared" si="40"/>
        <v>2.1504290936790366E-2</v>
      </c>
      <c r="O172" s="8">
        <f t="shared" si="48"/>
        <v>981.81142072044145</v>
      </c>
      <c r="P172" s="9">
        <f t="shared" si="41"/>
        <v>2.0370510647884133E-2</v>
      </c>
      <c r="Q172" s="8">
        <f t="shared" si="49"/>
        <v>1026.4330173302744</v>
      </c>
      <c r="R172" s="9">
        <f t="shared" si="42"/>
        <v>1.9484953876502804E-2</v>
      </c>
      <c r="S172" s="8">
        <f t="shared" si="50"/>
        <v>1060.5536959262938</v>
      </c>
      <c r="T172" s="9">
        <f t="shared" si="43"/>
        <v>1.8858073925744876E-2</v>
      </c>
    </row>
    <row r="173" spans="1:20" x14ac:dyDescent="0.45">
      <c r="A173">
        <v>2150</v>
      </c>
      <c r="B173" s="8">
        <f t="shared" si="33"/>
        <v>493.92121803039743</v>
      </c>
      <c r="C173" s="9">
        <f t="shared" si="34"/>
        <v>4.0492287575240669E-2</v>
      </c>
      <c r="D173">
        <v>2125</v>
      </c>
      <c r="E173" s="8">
        <f t="shared" si="44"/>
        <v>693.25940202460504</v>
      </c>
      <c r="F173" s="9">
        <f t="shared" si="36"/>
        <v>2.8849230088465738E-2</v>
      </c>
      <c r="G173">
        <v>2115</v>
      </c>
      <c r="H173" s="8">
        <f t="shared" si="45"/>
        <v>798.69141226861018</v>
      </c>
      <c r="I173" s="9">
        <f t="shared" si="38"/>
        <v>2.5040960366897926E-2</v>
      </c>
      <c r="J173">
        <v>2100</v>
      </c>
      <c r="K173" s="8">
        <f t="shared" si="46"/>
        <v>876.93195014017374</v>
      </c>
      <c r="L173" s="9">
        <f t="shared" si="39"/>
        <v>2.2806786771542634E-2</v>
      </c>
      <c r="M173" s="8">
        <f t="shared" si="47"/>
        <v>939.28840241032287</v>
      </c>
      <c r="N173" s="9">
        <f t="shared" si="40"/>
        <v>2.1292714728168349E-2</v>
      </c>
      <c r="O173" s="8">
        <f t="shared" si="48"/>
        <v>993.13949340212082</v>
      </c>
      <c r="P173" s="9">
        <f t="shared" si="41"/>
        <v>2.0138157965592079E-2</v>
      </c>
      <c r="Q173" s="8">
        <f t="shared" si="49"/>
        <v>1039.8249010289426</v>
      </c>
      <c r="R173" s="9">
        <f t="shared" si="42"/>
        <v>1.9234007552819048E-2</v>
      </c>
      <c r="S173" s="8">
        <f t="shared" si="50"/>
        <v>1075.8761509633057</v>
      </c>
      <c r="T173" s="9">
        <f t="shared" si="43"/>
        <v>1.8589500271097775E-2</v>
      </c>
    </row>
    <row r="174" spans="1:20" x14ac:dyDescent="0.45">
      <c r="A174">
        <v>2200</v>
      </c>
      <c r="B174" s="8">
        <f t="shared" si="33"/>
        <v>494.58915295134744</v>
      </c>
      <c r="C174" s="9">
        <f t="shared" si="34"/>
        <v>4.0437603373738751E-2</v>
      </c>
      <c r="D174">
        <v>2175</v>
      </c>
      <c r="E174" s="8">
        <f t="shared" si="44"/>
        <v>696.36715871882689</v>
      </c>
      <c r="F174" s="9">
        <f t="shared" si="36"/>
        <v>2.872048135755843E-2</v>
      </c>
      <c r="G174">
        <v>2165</v>
      </c>
      <c r="H174" s="8">
        <f t="shared" si="45"/>
        <v>803.26456869698768</v>
      </c>
      <c r="I174" s="9">
        <f t="shared" si="38"/>
        <v>2.489839684133326E-2</v>
      </c>
      <c r="J174">
        <v>2150</v>
      </c>
      <c r="K174" s="8">
        <f t="shared" si="46"/>
        <v>883.36087154303971</v>
      </c>
      <c r="L174" s="9">
        <f t="shared" si="39"/>
        <v>2.2640803599399122E-2</v>
      </c>
      <c r="M174" s="8">
        <f t="shared" si="47"/>
        <v>947.89850701039438</v>
      </c>
      <c r="N174" s="9">
        <f t="shared" si="40"/>
        <v>2.1099305307567793E-2</v>
      </c>
      <c r="O174" s="8">
        <f t="shared" si="48"/>
        <v>1003.7977824773467</v>
      </c>
      <c r="P174" s="9">
        <f t="shared" si="41"/>
        <v>1.9924331722112918E-2</v>
      </c>
      <c r="Q174" s="8">
        <f t="shared" si="49"/>
        <v>1052.5289266771767</v>
      </c>
      <c r="R174" s="9">
        <f t="shared" si="42"/>
        <v>1.9001853054186169E-2</v>
      </c>
      <c r="S174" s="8">
        <f t="shared" si="50"/>
        <v>1090.5114065266616</v>
      </c>
      <c r="T174" s="9">
        <f t="shared" si="43"/>
        <v>1.8340019077563885E-2</v>
      </c>
    </row>
    <row r="175" spans="1:20" x14ac:dyDescent="0.45">
      <c r="A175">
        <v>2250</v>
      </c>
      <c r="B175" s="8">
        <f t="shared" si="33"/>
        <v>495.17102936478028</v>
      </c>
      <c r="C175" s="9">
        <f t="shared" si="34"/>
        <v>4.0390085069509377E-2</v>
      </c>
      <c r="D175">
        <v>2225</v>
      </c>
      <c r="E175" s="8">
        <f t="shared" si="44"/>
        <v>699.16116903996874</v>
      </c>
      <c r="F175" s="9">
        <f t="shared" si="36"/>
        <v>2.8605707647440394E-2</v>
      </c>
      <c r="G175">
        <v>2215</v>
      </c>
      <c r="H175" s="8">
        <f t="shared" si="45"/>
        <v>807.40773562546542</v>
      </c>
      <c r="I175" s="9">
        <f t="shared" si="38"/>
        <v>2.4770632132359777E-2</v>
      </c>
      <c r="J175">
        <v>2200</v>
      </c>
      <c r="K175" s="8">
        <f t="shared" si="46"/>
        <v>889.25611527304306</v>
      </c>
      <c r="L175" s="9">
        <f t="shared" si="39"/>
        <v>2.2490708420778268E-2</v>
      </c>
      <c r="M175" s="8">
        <f t="shared" si="47"/>
        <v>955.9086520907224</v>
      </c>
      <c r="N175" s="9">
        <f t="shared" si="40"/>
        <v>2.0922501283210333E-2</v>
      </c>
      <c r="O175" s="8">
        <f t="shared" si="48"/>
        <v>1013.8131248549114</v>
      </c>
      <c r="P175" s="9">
        <f t="shared" si="41"/>
        <v>1.9727501557905196E-2</v>
      </c>
      <c r="Q175" s="8">
        <f t="shared" si="49"/>
        <v>1064.5669740973422</v>
      </c>
      <c r="R175" s="9">
        <f t="shared" si="42"/>
        <v>1.8786981455026084E-2</v>
      </c>
      <c r="S175" s="8">
        <f t="shared" si="50"/>
        <v>1104.4764416721791</v>
      </c>
      <c r="T175" s="9">
        <f t="shared" si="43"/>
        <v>1.8108127294883689E-2</v>
      </c>
    </row>
    <row r="176" spans="1:20" x14ac:dyDescent="0.45">
      <c r="A176">
        <v>2300</v>
      </c>
      <c r="B176" s="8">
        <f t="shared" si="33"/>
        <v>495.67783491181643</v>
      </c>
      <c r="C176" s="9">
        <f t="shared" si="34"/>
        <v>4.0348788247830572E-2</v>
      </c>
      <c r="D176">
        <v>2275</v>
      </c>
      <c r="E176" s="8">
        <f t="shared" si="44"/>
        <v>701.66856240505717</v>
      </c>
      <c r="F176" s="9">
        <f t="shared" si="36"/>
        <v>2.850348593564957E-2</v>
      </c>
      <c r="G176">
        <v>2265</v>
      </c>
      <c r="H176" s="8">
        <f t="shared" si="45"/>
        <v>811.15426783407111</v>
      </c>
      <c r="I176" s="9">
        <f t="shared" si="38"/>
        <v>2.4656222364956081E-2</v>
      </c>
      <c r="J176">
        <v>2250</v>
      </c>
      <c r="K176" s="8">
        <f t="shared" si="46"/>
        <v>894.65262182300808</v>
      </c>
      <c r="L176" s="9">
        <f t="shared" si="39"/>
        <v>2.2355045424498475E-2</v>
      </c>
      <c r="M176" s="8">
        <f t="shared" si="47"/>
        <v>963.34993325694415</v>
      </c>
      <c r="N176" s="9">
        <f t="shared" si="40"/>
        <v>2.076088792821415E-2</v>
      </c>
      <c r="O176" s="8">
        <f t="shared" si="48"/>
        <v>1023.2125509599841</v>
      </c>
      <c r="P176" s="9">
        <f t="shared" si="41"/>
        <v>1.9546280957202764E-2</v>
      </c>
      <c r="Q176" s="8">
        <f t="shared" si="49"/>
        <v>1075.9614778649959</v>
      </c>
      <c r="R176" s="9">
        <f t="shared" si="42"/>
        <v>1.8588026069191167E-2</v>
      </c>
      <c r="S176" s="8">
        <f t="shared" si="50"/>
        <v>1117.7890326870281</v>
      </c>
      <c r="T176" s="9">
        <f t="shared" si="43"/>
        <v>1.7892463975892167E-2</v>
      </c>
    </row>
    <row r="177" spans="1:20" x14ac:dyDescent="0.45">
      <c r="A177">
        <v>2350</v>
      </c>
      <c r="B177" s="8">
        <f t="shared" si="33"/>
        <v>496.11917881209138</v>
      </c>
      <c r="C177" s="9">
        <f t="shared" si="34"/>
        <v>4.0312894268445809E-2</v>
      </c>
      <c r="D177">
        <v>2325</v>
      </c>
      <c r="E177" s="8">
        <f t="shared" si="44"/>
        <v>703.91473152064168</v>
      </c>
      <c r="F177" s="9">
        <f t="shared" si="36"/>
        <v>2.8412532234969312E-2</v>
      </c>
      <c r="G177">
        <v>2315</v>
      </c>
      <c r="H177" s="8">
        <f t="shared" si="45"/>
        <v>814.5358447982594</v>
      </c>
      <c r="I177" s="9">
        <f t="shared" si="38"/>
        <v>2.4553861107184927E-2</v>
      </c>
      <c r="J177">
        <v>2300</v>
      </c>
      <c r="K177" s="8">
        <f t="shared" si="46"/>
        <v>899.58416232509762</v>
      </c>
      <c r="L177" s="9">
        <f t="shared" si="39"/>
        <v>2.2232494565385945E-2</v>
      </c>
      <c r="M177" s="8">
        <f t="shared" si="47"/>
        <v>970.25298351261802</v>
      </c>
      <c r="N177" s="9">
        <f t="shared" si="40"/>
        <v>2.0613180623875817E-2</v>
      </c>
      <c r="O177" s="8">
        <f t="shared" si="48"/>
        <v>1032.0231199804193</v>
      </c>
      <c r="P177" s="9">
        <f t="shared" si="41"/>
        <v>1.9379410802714828E-2</v>
      </c>
      <c r="Q177" s="8">
        <f t="shared" si="49"/>
        <v>1086.7352709172644</v>
      </c>
      <c r="R177" s="9">
        <f t="shared" si="42"/>
        <v>1.8403746096433308E-2</v>
      </c>
      <c r="S177" s="8">
        <f t="shared" si="50"/>
        <v>1130.4676110107323</v>
      </c>
      <c r="T177" s="9">
        <f t="shared" si="43"/>
        <v>1.769179391359858E-2</v>
      </c>
    </row>
    <row r="178" spans="1:20" x14ac:dyDescent="0.45">
      <c r="A178">
        <v>2400</v>
      </c>
      <c r="B178" s="8">
        <f t="shared" si="33"/>
        <v>496.50345880660439</v>
      </c>
      <c r="C178" s="9">
        <f t="shared" si="34"/>
        <v>4.0281693199221605E-2</v>
      </c>
      <c r="D178">
        <v>2375</v>
      </c>
      <c r="E178" s="8">
        <f t="shared" si="44"/>
        <v>705.92335911228542</v>
      </c>
      <c r="F178" s="9">
        <f t="shared" si="36"/>
        <v>2.8331687486798075E-2</v>
      </c>
      <c r="G178">
        <v>2365</v>
      </c>
      <c r="H178" s="8">
        <f t="shared" si="45"/>
        <v>817.58243031278982</v>
      </c>
      <c r="I178" s="9">
        <f t="shared" si="38"/>
        <v>2.4462365210500454E-2</v>
      </c>
      <c r="J178">
        <v>2350</v>
      </c>
      <c r="K178" s="8">
        <f t="shared" si="46"/>
        <v>904.08323012217443</v>
      </c>
      <c r="L178" s="9">
        <f t="shared" si="39"/>
        <v>2.212185707426215E-2</v>
      </c>
      <c r="M178" s="8">
        <f t="shared" si="47"/>
        <v>976.64783440562053</v>
      </c>
      <c r="N178" s="9">
        <f t="shared" si="40"/>
        <v>2.0478210564171095E-2</v>
      </c>
      <c r="O178" s="8">
        <f t="shared" si="48"/>
        <v>1040.2717724634126</v>
      </c>
      <c r="P178" s="9">
        <f t="shared" si="41"/>
        <v>1.9225745165264898E-2</v>
      </c>
      <c r="Q178" s="8">
        <f t="shared" si="49"/>
        <v>1096.9114415472291</v>
      </c>
      <c r="R178" s="9">
        <f t="shared" si="42"/>
        <v>1.8233012477096012E-2</v>
      </c>
      <c r="S178" s="8">
        <f t="shared" si="50"/>
        <v>1142.5311313807672</v>
      </c>
      <c r="T178" s="9">
        <f t="shared" si="43"/>
        <v>1.7504993475170937E-2</v>
      </c>
    </row>
    <row r="179" spans="1:20" x14ac:dyDescent="0.45">
      <c r="A179">
        <v>2450</v>
      </c>
      <c r="B179" s="8">
        <f t="shared" si="33"/>
        <v>496.83800936434608</v>
      </c>
      <c r="C179" s="9">
        <f t="shared" si="34"/>
        <v>4.0254569141334365E-2</v>
      </c>
      <c r="D179">
        <v>2425</v>
      </c>
      <c r="E179" s="8">
        <f t="shared" si="44"/>
        <v>707.71645844923717</v>
      </c>
      <c r="F179" s="9">
        <f t="shared" si="36"/>
        <v>2.8259905165727545E-2</v>
      </c>
      <c r="G179">
        <v>2415</v>
      </c>
      <c r="H179" s="8">
        <f t="shared" si="45"/>
        <v>820.3222548375079</v>
      </c>
      <c r="I179" s="9">
        <f t="shared" si="38"/>
        <v>2.4380662455587853E-2</v>
      </c>
      <c r="J179">
        <v>2400</v>
      </c>
      <c r="K179" s="8">
        <f t="shared" si="46"/>
        <v>908.18095753251248</v>
      </c>
      <c r="L179" s="9">
        <f t="shared" si="39"/>
        <v>2.2022042891472991E-2</v>
      </c>
      <c r="M179" s="8">
        <f t="shared" si="47"/>
        <v>982.56379760633797</v>
      </c>
      <c r="N179" s="9">
        <f t="shared" si="40"/>
        <v>2.0354912371820313E-2</v>
      </c>
      <c r="O179" s="8">
        <f t="shared" si="48"/>
        <v>1047.9851993874763</v>
      </c>
      <c r="P179" s="9">
        <f t="shared" si="41"/>
        <v>1.9084238987048242E-2</v>
      </c>
      <c r="Q179" s="8">
        <f t="shared" si="49"/>
        <v>1106.5132032534052</v>
      </c>
      <c r="R179" s="9">
        <f t="shared" si="42"/>
        <v>1.807479562032822E-2</v>
      </c>
      <c r="S179" s="8">
        <f t="shared" si="50"/>
        <v>1153.9989498712573</v>
      </c>
      <c r="T179" s="9">
        <f t="shared" si="43"/>
        <v>1.7331038301405078E-2</v>
      </c>
    </row>
    <row r="180" spans="1:20" x14ac:dyDescent="0.45">
      <c r="A180">
        <v>2500</v>
      </c>
      <c r="B180" s="8">
        <f t="shared" si="33"/>
        <v>497.129232877726</v>
      </c>
      <c r="C180" s="9">
        <f t="shared" si="34"/>
        <v>4.023098759295695E-2</v>
      </c>
      <c r="D180">
        <v>2475</v>
      </c>
      <c r="E180" s="8">
        <f t="shared" si="44"/>
        <v>709.31442507554414</v>
      </c>
      <c r="F180" s="9">
        <f t="shared" si="36"/>
        <v>2.8196240331457997E-2</v>
      </c>
      <c r="G180">
        <v>2465</v>
      </c>
      <c r="H180" s="8">
        <f t="shared" si="45"/>
        <v>822.78181752825662</v>
      </c>
      <c r="I180" s="9">
        <f t="shared" si="38"/>
        <v>2.4307780718930562E-2</v>
      </c>
      <c r="J180">
        <v>2450</v>
      </c>
      <c r="K180" s="8">
        <f t="shared" si="46"/>
        <v>911.90705534859933</v>
      </c>
      <c r="L180" s="9">
        <f t="shared" si="39"/>
        <v>2.1932059723295483E-2</v>
      </c>
      <c r="M180" s="8">
        <f t="shared" si="47"/>
        <v>988.02936546667581</v>
      </c>
      <c r="N180" s="9">
        <f t="shared" si="40"/>
        <v>2.0242313335042832E-2</v>
      </c>
      <c r="O180" s="8">
        <f t="shared" si="48"/>
        <v>1055.1897268090404</v>
      </c>
      <c r="P180" s="9">
        <f t="shared" si="41"/>
        <v>1.8953937374353757E-2</v>
      </c>
      <c r="Q180" s="8">
        <f t="shared" si="49"/>
        <v>1115.5637768901033</v>
      </c>
      <c r="R180" s="9">
        <f t="shared" si="42"/>
        <v>1.792815472706967E-2</v>
      </c>
      <c r="S180" s="8">
        <f t="shared" si="50"/>
        <v>1164.8907114771262</v>
      </c>
      <c r="T180" s="9">
        <f t="shared" si="43"/>
        <v>1.7168992595570816E-2</v>
      </c>
    </row>
    <row r="181" spans="1:20" x14ac:dyDescent="0.45">
      <c r="A181">
        <v>2550</v>
      </c>
      <c r="B181" s="8">
        <f t="shared" si="33"/>
        <v>497.38271551594033</v>
      </c>
      <c r="C181" s="9">
        <f t="shared" si="34"/>
        <v>4.0210484554642774E-2</v>
      </c>
      <c r="D181">
        <v>2525</v>
      </c>
      <c r="E181" s="8">
        <f t="shared" si="44"/>
        <v>710.73609741529674</v>
      </c>
      <c r="F181" s="9">
        <f t="shared" si="36"/>
        <v>2.8139839910668863E-2</v>
      </c>
      <c r="G181">
        <v>2515</v>
      </c>
      <c r="H181" s="8">
        <f t="shared" si="45"/>
        <v>824.98590510617203</v>
      </c>
      <c r="I181" s="9">
        <f t="shared" si="38"/>
        <v>2.4242838424525674E-2</v>
      </c>
      <c r="J181">
        <v>2500</v>
      </c>
      <c r="K181" s="8">
        <f t="shared" si="46"/>
        <v>915.28977268278356</v>
      </c>
      <c r="L181" s="9">
        <f t="shared" si="39"/>
        <v>2.1851003471150439E-2</v>
      </c>
      <c r="M181" s="8">
        <f t="shared" si="47"/>
        <v>993.07212911266799</v>
      </c>
      <c r="N181" s="9">
        <f t="shared" si="40"/>
        <v>2.013952402215783E-2</v>
      </c>
      <c r="O181" s="8">
        <f t="shared" si="48"/>
        <v>1061.9112151668342</v>
      </c>
      <c r="P181" s="9">
        <f t="shared" si="41"/>
        <v>1.883396626229044E-2</v>
      </c>
      <c r="Q181" s="8">
        <f t="shared" si="49"/>
        <v>1124.0862845463828</v>
      </c>
      <c r="R181" s="9">
        <f t="shared" si="42"/>
        <v>1.7792228474765939E-2</v>
      </c>
      <c r="S181" s="8">
        <f t="shared" si="50"/>
        <v>1175.2262468823881</v>
      </c>
      <c r="T181" s="9">
        <f t="shared" si="43"/>
        <v>1.7017999770729694E-2</v>
      </c>
    </row>
    <row r="182" spans="1:20" x14ac:dyDescent="0.45">
      <c r="A182">
        <v>2600</v>
      </c>
      <c r="B182" s="8">
        <f t="shared" si="33"/>
        <v>497.60332931747951</v>
      </c>
      <c r="C182" s="9">
        <f t="shared" si="34"/>
        <v>4.0192657125972836E-2</v>
      </c>
      <c r="D182">
        <v>2575</v>
      </c>
      <c r="E182" s="8">
        <f t="shared" si="44"/>
        <v>711.99882416904643</v>
      </c>
      <c r="F182" s="9">
        <f t="shared" si="36"/>
        <v>2.8089934029513926E-2</v>
      </c>
      <c r="G182">
        <v>2565</v>
      </c>
      <c r="H182" s="8">
        <f t="shared" si="45"/>
        <v>826.95762492056656</v>
      </c>
      <c r="I182" s="9">
        <f t="shared" si="38"/>
        <v>2.4185036085641147E-2</v>
      </c>
      <c r="J182">
        <v>2550</v>
      </c>
      <c r="K182" s="8">
        <f t="shared" si="46"/>
        <v>918.35587486420957</v>
      </c>
      <c r="L182" s="9">
        <f t="shared" si="39"/>
        <v>2.1778049825136959E-2</v>
      </c>
      <c r="M182" s="8">
        <f t="shared" si="47"/>
        <v>997.71871264070489</v>
      </c>
      <c r="N182" s="9">
        <f t="shared" si="40"/>
        <v>2.0045730070617943E-2</v>
      </c>
      <c r="O182" s="8">
        <f t="shared" si="48"/>
        <v>1068.1749723198507</v>
      </c>
      <c r="P182" s="9">
        <f t="shared" si="41"/>
        <v>1.8723524252364964E-2</v>
      </c>
      <c r="Q182" s="8">
        <f t="shared" si="49"/>
        <v>1132.1036545683019</v>
      </c>
      <c r="R182" s="9">
        <f t="shared" si="42"/>
        <v>1.7666226868268946E-2</v>
      </c>
      <c r="S182" s="8">
        <f t="shared" si="50"/>
        <v>1185.0254780401037</v>
      </c>
      <c r="T182" s="9">
        <f t="shared" si="43"/>
        <v>1.6877274261712674E-2</v>
      </c>
    </row>
    <row r="183" spans="1:20" x14ac:dyDescent="0.45">
      <c r="A183">
        <v>2650</v>
      </c>
      <c r="B183" s="8">
        <f t="shared" si="33"/>
        <v>497.79532199613931</v>
      </c>
      <c r="C183" s="9">
        <f t="shared" si="34"/>
        <v>4.0177155381454374E-2</v>
      </c>
      <c r="D183">
        <v>2625</v>
      </c>
      <c r="E183" s="8">
        <f t="shared" si="44"/>
        <v>713.11853665798083</v>
      </c>
      <c r="F183" s="9">
        <f t="shared" si="36"/>
        <v>2.8045828248596222E-2</v>
      </c>
      <c r="G183">
        <v>2615</v>
      </c>
      <c r="H183" s="8">
        <f t="shared" si="45"/>
        <v>828.71844976961449</v>
      </c>
      <c r="I183" s="9">
        <f t="shared" si="38"/>
        <v>2.413364877487649E-2</v>
      </c>
      <c r="J183">
        <v>2600</v>
      </c>
      <c r="K183" s="8">
        <f t="shared" si="46"/>
        <v>921.13063719901777</v>
      </c>
      <c r="L183" s="9">
        <f t="shared" si="39"/>
        <v>2.1712446847730715E-2</v>
      </c>
      <c r="M183" s="8">
        <f t="shared" si="47"/>
        <v>1001.9947220163957</v>
      </c>
      <c r="N183" s="9">
        <f t="shared" si="40"/>
        <v>1.9960184979569921E-2</v>
      </c>
      <c r="O183" s="8">
        <f t="shared" si="48"/>
        <v>1074.0056793953047</v>
      </c>
      <c r="P183" s="9">
        <f t="shared" si="41"/>
        <v>1.8621875455314688E-2</v>
      </c>
      <c r="Q183" s="8">
        <f t="shared" si="49"/>
        <v>1139.6385371309286</v>
      </c>
      <c r="R183" s="9">
        <f t="shared" si="42"/>
        <v>1.7549424092265738E-2</v>
      </c>
      <c r="S183" s="8">
        <f t="shared" si="50"/>
        <v>1194.3083321829104</v>
      </c>
      <c r="T183" s="9">
        <f t="shared" si="43"/>
        <v>1.6746094338507024E-2</v>
      </c>
    </row>
    <row r="184" spans="1:20" x14ac:dyDescent="0.45">
      <c r="A184">
        <v>2700</v>
      </c>
      <c r="B184" s="8">
        <f t="shared" si="33"/>
        <v>497.96239581864523</v>
      </c>
      <c r="C184" s="9">
        <f t="shared" si="34"/>
        <v>4.0163675345645723E-2</v>
      </c>
      <c r="D184">
        <v>2675</v>
      </c>
      <c r="E184" s="8">
        <f t="shared" si="44"/>
        <v>714.10982450002712</v>
      </c>
      <c r="F184" s="9">
        <f t="shared" si="36"/>
        <v>2.8006896577851579E-2</v>
      </c>
      <c r="G184">
        <v>2665</v>
      </c>
      <c r="H184" s="8">
        <f t="shared" si="45"/>
        <v>830.288272254905</v>
      </c>
      <c r="I184" s="9">
        <f t="shared" si="38"/>
        <v>2.408801938835509E-2</v>
      </c>
      <c r="J184">
        <v>2650</v>
      </c>
      <c r="K184" s="8">
        <f t="shared" si="46"/>
        <v>923.63785252555203</v>
      </c>
      <c r="L184" s="9">
        <f t="shared" si="39"/>
        <v>2.165350840192716E-2</v>
      </c>
      <c r="M184" s="8">
        <f t="shared" si="47"/>
        <v>1005.9247073141315</v>
      </c>
      <c r="N184" s="9">
        <f t="shared" si="40"/>
        <v>1.9882203761950518E-2</v>
      </c>
      <c r="O184" s="8">
        <f t="shared" si="48"/>
        <v>1079.4273285308238</v>
      </c>
      <c r="P184" s="9">
        <f t="shared" si="41"/>
        <v>1.8528343197704102E-2</v>
      </c>
      <c r="Q184" s="8">
        <f t="shared" si="49"/>
        <v>1146.7132297627952</v>
      </c>
      <c r="R184" s="9">
        <f t="shared" si="42"/>
        <v>1.7441152226121193E-2</v>
      </c>
      <c r="S184" s="8">
        <f t="shared" si="50"/>
        <v>1203.0946638768044</v>
      </c>
      <c r="T184" s="9">
        <f t="shared" si="43"/>
        <v>1.6623795783078946E-2</v>
      </c>
    </row>
    <row r="185" spans="1:20" x14ac:dyDescent="0.45">
      <c r="A185">
        <v>2750</v>
      </c>
      <c r="B185" s="8">
        <f t="shared" si="33"/>
        <v>498.10777679295012</v>
      </c>
      <c r="C185" s="9">
        <f t="shared" si="34"/>
        <v>4.0151952914225346E-2</v>
      </c>
      <c r="D185">
        <v>2725</v>
      </c>
      <c r="E185" s="8">
        <f t="shared" si="44"/>
        <v>714.98601321609885</v>
      </c>
      <c r="F185" s="9">
        <f t="shared" si="36"/>
        <v>2.797257516973994E-2</v>
      </c>
      <c r="G185">
        <v>2715</v>
      </c>
      <c r="H185" s="8">
        <f t="shared" si="45"/>
        <v>831.6854666569626</v>
      </c>
      <c r="I185" s="9">
        <f t="shared" si="38"/>
        <v>2.4047552592678899E-2</v>
      </c>
      <c r="J185">
        <v>2700</v>
      </c>
      <c r="K185" s="8">
        <f t="shared" si="46"/>
        <v>925.89985062504377</v>
      </c>
      <c r="L185" s="9">
        <f t="shared" si="39"/>
        <v>2.1600608301749563E-2</v>
      </c>
      <c r="M185" s="8">
        <f t="shared" si="47"/>
        <v>1009.5321369829276</v>
      </c>
      <c r="N185" s="9">
        <f t="shared" si="40"/>
        <v>1.9811157334497242E-2</v>
      </c>
      <c r="O185" s="8">
        <f t="shared" si="48"/>
        <v>1084.4631716092797</v>
      </c>
      <c r="P185" s="9">
        <f t="shared" si="41"/>
        <v>1.844230447247109E-2</v>
      </c>
      <c r="Q185" s="8">
        <f t="shared" si="49"/>
        <v>1153.3496122257968</v>
      </c>
      <c r="R185" s="9">
        <f t="shared" si="42"/>
        <v>1.7340795703223857E-2</v>
      </c>
      <c r="S185" s="8">
        <f t="shared" si="50"/>
        <v>1211.404184727048</v>
      </c>
      <c r="T185" s="9">
        <f t="shared" si="43"/>
        <v>1.6509766312641866E-2</v>
      </c>
    </row>
    <row r="186" spans="1:20" x14ac:dyDescent="0.45">
      <c r="A186">
        <v>2800</v>
      </c>
      <c r="B186" s="8">
        <f t="shared" ref="B186:B249" si="51">$Y$195 /(1 + EXP($Z$195-$AA$195*A186))^(1/$AB$195)*1.013</f>
        <v>498.23427528898503</v>
      </c>
      <c r="C186" s="9">
        <f t="shared" ref="C186:C249" si="52">20/B186</f>
        <v>4.0141758590172529E-2</v>
      </c>
      <c r="D186">
        <v>2775</v>
      </c>
      <c r="E186" s="8">
        <f t="shared" si="44"/>
        <v>715.75924256409735</v>
      </c>
      <c r="F186" s="9">
        <f t="shared" si="36"/>
        <v>2.7942356606326279E-2</v>
      </c>
      <c r="G186">
        <v>2765</v>
      </c>
      <c r="H186" s="8">
        <f t="shared" si="45"/>
        <v>832.92695652597297</v>
      </c>
      <c r="I186" s="9">
        <f t="shared" si="38"/>
        <v>2.4011709362147825E-2</v>
      </c>
      <c r="J186">
        <v>2750</v>
      </c>
      <c r="K186" s="8">
        <f t="shared" si="46"/>
        <v>927.93752768297827</v>
      </c>
      <c r="L186" s="9">
        <f t="shared" si="39"/>
        <v>2.1553175082744173E-2</v>
      </c>
      <c r="M186" s="8">
        <f t="shared" si="47"/>
        <v>1012.8393828785671</v>
      </c>
      <c r="N186" s="9">
        <f t="shared" si="40"/>
        <v>1.9746467542719821E-2</v>
      </c>
      <c r="O186" s="8">
        <f t="shared" si="48"/>
        <v>1089.1356791044493</v>
      </c>
      <c r="P186" s="9">
        <f t="shared" si="41"/>
        <v>1.8363185031680499E-2</v>
      </c>
      <c r="Q186" s="8">
        <f t="shared" si="49"/>
        <v>1159.5690901576284</v>
      </c>
      <c r="R186" s="9">
        <f t="shared" si="42"/>
        <v>1.7247786414590665E-2</v>
      </c>
      <c r="S186" s="8">
        <f t="shared" si="50"/>
        <v>1219.2564003434597</v>
      </c>
      <c r="T186" s="9">
        <f t="shared" si="43"/>
        <v>1.6403440649863373E-2</v>
      </c>
    </row>
    <row r="187" spans="1:20" x14ac:dyDescent="0.45">
      <c r="A187">
        <v>2850</v>
      </c>
      <c r="B187" s="8">
        <f t="shared" si="51"/>
        <v>498.34433910116269</v>
      </c>
      <c r="C187" s="9">
        <f t="shared" si="52"/>
        <v>4.0132892923140137E-2</v>
      </c>
      <c r="D187">
        <v>2825</v>
      </c>
      <c r="E187" s="8">
        <f t="shared" si="44"/>
        <v>716.44054458234507</v>
      </c>
      <c r="F187" s="9">
        <f t="shared" si="36"/>
        <v>2.7915784709894056E-2</v>
      </c>
      <c r="G187">
        <v>2815</v>
      </c>
      <c r="H187" s="8">
        <f t="shared" si="45"/>
        <v>834.0282863826402</v>
      </c>
      <c r="I187" s="9">
        <f t="shared" si="38"/>
        <v>2.3980002029360774E-2</v>
      </c>
      <c r="J187">
        <v>2800</v>
      </c>
      <c r="K187" s="8">
        <f t="shared" si="46"/>
        <v>929.77038413442381</v>
      </c>
      <c r="L187" s="9">
        <f t="shared" si="39"/>
        <v>2.1510687306543045E-2</v>
      </c>
      <c r="M187" s="8">
        <f t="shared" si="47"/>
        <v>1015.8677148620301</v>
      </c>
      <c r="N187" s="9">
        <f t="shared" si="40"/>
        <v>1.9687602733507774E-2</v>
      </c>
      <c r="O187" s="8">
        <f t="shared" si="48"/>
        <v>1093.4665081802791</v>
      </c>
      <c r="P187" s="9">
        <f t="shared" si="41"/>
        <v>1.8290455034862953E-2</v>
      </c>
      <c r="Q187" s="8">
        <f t="shared" si="49"/>
        <v>1165.3925468913314</v>
      </c>
      <c r="R187" s="9">
        <f t="shared" si="42"/>
        <v>1.7161599371258829E-2</v>
      </c>
      <c r="S187" s="8">
        <f t="shared" si="50"/>
        <v>1226.6705541728702</v>
      </c>
      <c r="T187" s="9">
        <f t="shared" si="43"/>
        <v>1.6304296155120288E-2</v>
      </c>
    </row>
    <row r="188" spans="1:20" x14ac:dyDescent="0.45">
      <c r="A188">
        <v>2900</v>
      </c>
      <c r="B188" s="8">
        <f t="shared" si="51"/>
        <v>498.44009985604004</v>
      </c>
      <c r="C188" s="9">
        <f t="shared" si="52"/>
        <v>4.0125182556091335E-2</v>
      </c>
      <c r="D188">
        <v>2875</v>
      </c>
      <c r="E188" s="8">
        <f t="shared" si="44"/>
        <v>717.03992049253657</v>
      </c>
      <c r="F188" s="9">
        <f t="shared" si="36"/>
        <v>2.7892449818222042E-2</v>
      </c>
      <c r="G188">
        <v>2865</v>
      </c>
      <c r="H188" s="8">
        <f t="shared" si="45"/>
        <v>835.00369611629435</v>
      </c>
      <c r="I188" s="9">
        <f t="shared" si="38"/>
        <v>2.3951989785221884E-2</v>
      </c>
      <c r="J188">
        <v>2850</v>
      </c>
      <c r="K188" s="8">
        <f t="shared" si="46"/>
        <v>931.41656936574827</v>
      </c>
      <c r="L188" s="9">
        <f t="shared" si="39"/>
        <v>2.1472669327344131E-2</v>
      </c>
      <c r="M188" s="8">
        <f t="shared" si="47"/>
        <v>1018.6373038283551</v>
      </c>
      <c r="N188" s="9">
        <f t="shared" si="40"/>
        <v>1.9634073801179076E-2</v>
      </c>
      <c r="O188" s="8">
        <f t="shared" si="48"/>
        <v>1097.4764792152168</v>
      </c>
      <c r="P188" s="9">
        <f t="shared" si="41"/>
        <v>1.8223625179012121E-2</v>
      </c>
      <c r="Q188" s="8">
        <f t="shared" si="49"/>
        <v>1170.840302877049</v>
      </c>
      <c r="R188" s="9">
        <f t="shared" si="42"/>
        <v>1.70817488523883E-2</v>
      </c>
      <c r="S188" s="8">
        <f t="shared" si="50"/>
        <v>1233.6655778089869</v>
      </c>
      <c r="T188" s="9">
        <f t="shared" si="43"/>
        <v>1.6211848948173114E-2</v>
      </c>
    </row>
    <row r="189" spans="1:20" x14ac:dyDescent="0.45">
      <c r="A189">
        <v>2950</v>
      </c>
      <c r="B189" s="8">
        <f t="shared" si="51"/>
        <v>498.52341357035692</v>
      </c>
      <c r="C189" s="9">
        <f t="shared" si="52"/>
        <v>4.0118476796832309E-2</v>
      </c>
      <c r="D189">
        <v>2925</v>
      </c>
      <c r="E189" s="8">
        <f t="shared" si="44"/>
        <v>717.56641576506217</v>
      </c>
      <c r="F189" s="9">
        <f t="shared" si="36"/>
        <v>2.7871984475020616E-2</v>
      </c>
      <c r="G189">
        <v>2915</v>
      </c>
      <c r="H189" s="8">
        <f t="shared" si="45"/>
        <v>835.86619684947868</v>
      </c>
      <c r="I189" s="9">
        <f t="shared" si="38"/>
        <v>2.3927274575025751E-2</v>
      </c>
      <c r="J189">
        <v>2900</v>
      </c>
      <c r="K189" s="8">
        <f t="shared" si="46"/>
        <v>932.89293188330248</v>
      </c>
      <c r="L189" s="9">
        <f t="shared" si="39"/>
        <v>2.1438687459690006E-2</v>
      </c>
      <c r="M189" s="8">
        <f t="shared" si="47"/>
        <v>1021.1672320972368</v>
      </c>
      <c r="N189" s="9">
        <f t="shared" si="40"/>
        <v>1.9585430643837557E-2</v>
      </c>
      <c r="O189" s="8">
        <f t="shared" si="48"/>
        <v>1101.1855599551232</v>
      </c>
      <c r="P189" s="9">
        <f t="shared" si="41"/>
        <v>1.8162243247010126E-2</v>
      </c>
      <c r="Q189" s="8">
        <f t="shared" si="49"/>
        <v>1175.9320821442416</v>
      </c>
      <c r="R189" s="9">
        <f t="shared" si="42"/>
        <v>1.7007784976434355E-2</v>
      </c>
      <c r="S189" s="8">
        <f t="shared" si="50"/>
        <v>1240.2600473941736</v>
      </c>
      <c r="T189" s="9">
        <f t="shared" si="43"/>
        <v>1.6125650456951062E-2</v>
      </c>
    </row>
    <row r="190" spans="1:20" x14ac:dyDescent="0.45">
      <c r="A190">
        <v>3000</v>
      </c>
      <c r="B190" s="8">
        <f t="shared" si="51"/>
        <v>498.59589607458116</v>
      </c>
      <c r="C190" s="9">
        <f t="shared" si="52"/>
        <v>4.0112644643606039E-2</v>
      </c>
      <c r="D190">
        <v>2975</v>
      </c>
      <c r="E190" s="8">
        <f t="shared" si="44"/>
        <v>718.02819278692641</v>
      </c>
      <c r="F190" s="9">
        <f t="shared" si="36"/>
        <v>2.7854059493642981E-2</v>
      </c>
      <c r="G190">
        <v>2965</v>
      </c>
      <c r="H190" s="8">
        <f t="shared" si="45"/>
        <v>836.62764720908478</v>
      </c>
      <c r="I190" s="9">
        <f t="shared" si="38"/>
        <v>2.3905497346063349E-2</v>
      </c>
      <c r="J190">
        <v>2950</v>
      </c>
      <c r="K190" s="8">
        <f t="shared" si="46"/>
        <v>934.21507369514154</v>
      </c>
      <c r="L190" s="9">
        <f t="shared" si="39"/>
        <v>2.1408346496586839E-2</v>
      </c>
      <c r="M190" s="8">
        <f t="shared" si="47"/>
        <v>1023.4755101657438</v>
      </c>
      <c r="N190" s="9">
        <f t="shared" si="40"/>
        <v>1.9541258976251575E-2</v>
      </c>
      <c r="O190" s="8">
        <f t="shared" si="48"/>
        <v>1104.6128565330755</v>
      </c>
      <c r="P190" s="9">
        <f t="shared" si="41"/>
        <v>1.8105891020290817E-2</v>
      </c>
      <c r="Q190" s="8">
        <f t="shared" si="49"/>
        <v>1180.6869852581628</v>
      </c>
      <c r="R190" s="9">
        <f t="shared" si="42"/>
        <v>1.6939290641563992E-2</v>
      </c>
      <c r="S190" s="8">
        <f t="shared" si="50"/>
        <v>1246.4721457335465</v>
      </c>
      <c r="T190" s="9">
        <f t="shared" si="43"/>
        <v>1.6045284339851845E-2</v>
      </c>
    </row>
    <row r="191" spans="1:20" x14ac:dyDescent="0.45">
      <c r="A191">
        <v>3050</v>
      </c>
      <c r="B191" s="8">
        <f t="shared" si="51"/>
        <v>498.6589539351998</v>
      </c>
      <c r="C191" s="9">
        <f t="shared" si="52"/>
        <v>4.0107572203745043E-2</v>
      </c>
      <c r="D191">
        <v>3025</v>
      </c>
      <c r="E191" s="8">
        <f t="shared" si="44"/>
        <v>718.43260069493101</v>
      </c>
      <c r="F191" s="9">
        <f t="shared" ref="F191:F251" si="53">20/E191</f>
        <v>2.7838380358372165E-2</v>
      </c>
      <c r="G191">
        <v>3015</v>
      </c>
      <c r="H191" s="8">
        <f t="shared" si="45"/>
        <v>837.29882910288052</v>
      </c>
      <c r="I191" s="9">
        <f t="shared" si="38"/>
        <v>2.3886334609387782E-2</v>
      </c>
      <c r="J191">
        <v>3000</v>
      </c>
      <c r="K191" s="8">
        <f t="shared" si="46"/>
        <v>935.39740778325518</v>
      </c>
      <c r="L191" s="9">
        <f t="shared" si="39"/>
        <v>2.1381286535096196E-2</v>
      </c>
      <c r="M191" s="8">
        <f t="shared" si="47"/>
        <v>1025.5790988935548</v>
      </c>
      <c r="N191" s="9">
        <f t="shared" si="40"/>
        <v>1.9501177453379249E-2</v>
      </c>
      <c r="O191" s="8">
        <f t="shared" si="48"/>
        <v>1107.776610631297</v>
      </c>
      <c r="P191" s="9">
        <f t="shared" si="41"/>
        <v>1.8054181509214614E-2</v>
      </c>
      <c r="Q191" s="8">
        <f t="shared" si="49"/>
        <v>1185.1234682418487</v>
      </c>
      <c r="R191" s="9">
        <f t="shared" si="42"/>
        <v>1.6875878788958881E-2</v>
      </c>
      <c r="S191" s="8">
        <f t="shared" si="50"/>
        <v>1252.3196297491565</v>
      </c>
      <c r="T191" s="9">
        <f t="shared" si="43"/>
        <v>1.5970363735339724E-2</v>
      </c>
    </row>
    <row r="192" spans="1:20" x14ac:dyDescent="0.45">
      <c r="A192">
        <v>3100</v>
      </c>
      <c r="B192" s="8">
        <f t="shared" si="51"/>
        <v>498.71381143505681</v>
      </c>
      <c r="C192" s="9">
        <f t="shared" si="52"/>
        <v>4.0103160452784906E-2</v>
      </c>
      <c r="D192">
        <v>3075</v>
      </c>
      <c r="E192" s="8">
        <f t="shared" si="44"/>
        <v>718.78624204494963</v>
      </c>
      <c r="F192" s="9">
        <f t="shared" si="53"/>
        <v>2.7824683932597155E-2</v>
      </c>
      <c r="G192">
        <v>3065</v>
      </c>
      <c r="H192" s="8">
        <f t="shared" si="45"/>
        <v>837.88952224649188</v>
      </c>
      <c r="I192" s="9">
        <f t="shared" si="38"/>
        <v>2.3869495284267756E-2</v>
      </c>
      <c r="J192">
        <v>3050</v>
      </c>
      <c r="K192" s="8">
        <f t="shared" si="46"/>
        <v>936.45321766992174</v>
      </c>
      <c r="L192" s="9">
        <f t="shared" si="39"/>
        <v>2.1357180073302433E-2</v>
      </c>
      <c r="M192" s="8">
        <f t="shared" si="47"/>
        <v>1027.4939362612067</v>
      </c>
      <c r="N192" s="9">
        <f t="shared" si="40"/>
        <v>1.9464835065377606E-2</v>
      </c>
      <c r="O192" s="8">
        <f t="shared" si="48"/>
        <v>1110.6942020989068</v>
      </c>
      <c r="P192" s="9">
        <f t="shared" si="41"/>
        <v>1.8006756461144299E-2</v>
      </c>
      <c r="Q192" s="8">
        <f t="shared" si="49"/>
        <v>1189.2593269540519</v>
      </c>
      <c r="R192" s="9">
        <f t="shared" si="42"/>
        <v>1.6817189948994799E-2</v>
      </c>
      <c r="S192" s="8">
        <f t="shared" si="50"/>
        <v>1257.8198029106861</v>
      </c>
      <c r="T192" s="9">
        <f t="shared" si="43"/>
        <v>1.590052879889357E-2</v>
      </c>
    </row>
    <row r="193" spans="1:56" x14ac:dyDescent="0.45">
      <c r="A193">
        <v>3150</v>
      </c>
      <c r="B193" s="8">
        <f t="shared" si="51"/>
        <v>498.7615341046851</v>
      </c>
      <c r="C193" s="9">
        <f t="shared" si="52"/>
        <v>4.0099323288636364E-2</v>
      </c>
      <c r="D193">
        <v>3125</v>
      </c>
      <c r="E193" s="8">
        <f t="shared" si="44"/>
        <v>719.09503608276054</v>
      </c>
      <c r="F193" s="9">
        <f t="shared" si="53"/>
        <v>2.7812735447249288E-2</v>
      </c>
      <c r="G193">
        <v>3115</v>
      </c>
      <c r="H193" s="8">
        <f t="shared" si="45"/>
        <v>838.40857681937757</v>
      </c>
      <c r="I193" s="9">
        <f t="shared" ref="I193:I251" si="54">20/H193</f>
        <v>2.3854717798657131E-2</v>
      </c>
      <c r="J193">
        <v>3100</v>
      </c>
      <c r="K193" s="8">
        <f t="shared" si="46"/>
        <v>937.39471820177835</v>
      </c>
      <c r="L193" s="9">
        <f t="shared" si="39"/>
        <v>2.1335729348215628E-2</v>
      </c>
      <c r="M193" s="8">
        <f t="shared" si="47"/>
        <v>1029.2349679112781</v>
      </c>
      <c r="N193" s="9">
        <f t="shared" si="40"/>
        <v>1.9431908770635584E-2</v>
      </c>
      <c r="O193" s="8">
        <f t="shared" si="48"/>
        <v>1113.3821563787042</v>
      </c>
      <c r="P193" s="9">
        <f t="shared" si="41"/>
        <v>1.7963284111764791E-2</v>
      </c>
      <c r="Q193" s="8">
        <f t="shared" si="49"/>
        <v>1193.111686434052</v>
      </c>
      <c r="R193" s="9">
        <f t="shared" si="42"/>
        <v>1.6762890035697826E-2</v>
      </c>
      <c r="S193" s="8">
        <f t="shared" si="50"/>
        <v>1262.9894922888975</v>
      </c>
      <c r="T193" s="9">
        <f t="shared" si="43"/>
        <v>1.5835444492696683E-2</v>
      </c>
    </row>
    <row r="194" spans="1:56" x14ac:dyDescent="0.45">
      <c r="A194">
        <v>3200</v>
      </c>
      <c r="B194" s="8">
        <f t="shared" si="51"/>
        <v>498.80304923828947</v>
      </c>
      <c r="C194" s="9">
        <f t="shared" si="52"/>
        <v>4.009598584158925E-2</v>
      </c>
      <c r="D194">
        <v>3175</v>
      </c>
      <c r="E194" s="8">
        <f t="shared" si="44"/>
        <v>719.36427846386789</v>
      </c>
      <c r="F194" s="9">
        <f t="shared" si="53"/>
        <v>2.780232574615471E-2</v>
      </c>
      <c r="G194">
        <v>3165</v>
      </c>
      <c r="H194" s="8">
        <f t="shared" si="45"/>
        <v>838.86398374909209</v>
      </c>
      <c r="I194" s="9">
        <f t="shared" si="54"/>
        <v>2.3841767422908083E-2</v>
      </c>
      <c r="J194">
        <v>3150</v>
      </c>
      <c r="K194" s="8">
        <f t="shared" si="46"/>
        <v>938.23311678833466</v>
      </c>
      <c r="L194" s="9">
        <f t="shared" si="39"/>
        <v>2.131666388888722E-2</v>
      </c>
      <c r="M194" s="8">
        <f t="shared" si="47"/>
        <v>1030.8161807505387</v>
      </c>
      <c r="N194" s="9">
        <f t="shared" si="40"/>
        <v>1.9402101338221109E-2</v>
      </c>
      <c r="O194" s="8">
        <f t="shared" si="48"/>
        <v>1115.8561561363022</v>
      </c>
      <c r="P194" s="9">
        <f t="shared" si="41"/>
        <v>1.7923457149934829E-2</v>
      </c>
      <c r="Q194" s="8">
        <f t="shared" si="49"/>
        <v>1196.6969947458547</v>
      </c>
      <c r="R194" s="9">
        <f t="shared" si="42"/>
        <v>1.6712668359501852E-2</v>
      </c>
      <c r="S194" s="8">
        <f t="shared" si="50"/>
        <v>1267.8450298888724</v>
      </c>
      <c r="T194" s="9">
        <f t="shared" si="43"/>
        <v>1.5774798598021885E-2</v>
      </c>
    </row>
    <row r="195" spans="1:56" x14ac:dyDescent="0.45">
      <c r="A195">
        <v>3250</v>
      </c>
      <c r="B195" s="8">
        <f t="shared" si="51"/>
        <v>498.83916377531239</v>
      </c>
      <c r="C195" s="9">
        <f t="shared" si="52"/>
        <v>4.009308300622607E-2</v>
      </c>
      <c r="D195">
        <v>3225</v>
      </c>
      <c r="E195" s="8">
        <f t="shared" si="44"/>
        <v>719.59869733996663</v>
      </c>
      <c r="F195" s="9">
        <f t="shared" si="53"/>
        <v>2.7793268767621483E-2</v>
      </c>
      <c r="G195">
        <v>3215</v>
      </c>
      <c r="H195" s="8">
        <f t="shared" si="45"/>
        <v>839.26294223142963</v>
      </c>
      <c r="I195" s="9">
        <f t="shared" si="54"/>
        <v>2.3830433817111075E-2</v>
      </c>
      <c r="J195">
        <v>3200</v>
      </c>
      <c r="K195" s="8">
        <f t="shared" si="46"/>
        <v>938.97867443743746</v>
      </c>
      <c r="L195" s="9">
        <f t="shared" si="39"/>
        <v>2.1299738262940248E-2</v>
      </c>
      <c r="M195" s="8">
        <f t="shared" si="47"/>
        <v>1032.250638957345</v>
      </c>
      <c r="N195" s="9">
        <f t="shared" si="40"/>
        <v>1.9375139375260243E-2</v>
      </c>
      <c r="O195" s="8">
        <f t="shared" si="48"/>
        <v>1118.1310565251677</v>
      </c>
      <c r="P195" s="9">
        <f t="shared" si="41"/>
        <v>1.7886990870421126E-2</v>
      </c>
      <c r="Q195" s="8">
        <f t="shared" si="49"/>
        <v>1200.0310208766921</v>
      </c>
      <c r="R195" s="9">
        <f t="shared" si="42"/>
        <v>1.6666235832294436E-2</v>
      </c>
      <c r="S195" s="8">
        <f t="shared" si="50"/>
        <v>1272.4022379316798</v>
      </c>
      <c r="T195" s="9">
        <f t="shared" si="43"/>
        <v>1.5718299924173725E-2</v>
      </c>
      <c r="Y195" s="6">
        <v>492.67578829887901</v>
      </c>
      <c r="Z195" s="6">
        <v>-0.14954389109736199</v>
      </c>
      <c r="AA195" s="6">
        <v>2.78912781958855E-3</v>
      </c>
      <c r="AB195" s="6">
        <v>0.205877495884391</v>
      </c>
      <c r="AC195" s="6">
        <v>705.54673838435099</v>
      </c>
      <c r="AD195" s="6">
        <v>675.17439761130697</v>
      </c>
      <c r="AE195" s="6">
        <v>2.10014593013076E-5</v>
      </c>
      <c r="AF195" s="6">
        <v>1.5581245010395799</v>
      </c>
      <c r="AG195" s="6">
        <v>825.35874552149198</v>
      </c>
      <c r="AH195" s="6">
        <v>791.31417928343706</v>
      </c>
      <c r="AI195" s="6">
        <v>1.33816279389989E-5</v>
      </c>
      <c r="AJ195" s="6">
        <v>1.6058948579566901</v>
      </c>
      <c r="AK195" s="6">
        <v>925.938014534834</v>
      </c>
      <c r="AL195" s="6">
        <v>889.78985232611501</v>
      </c>
      <c r="AM195" s="6">
        <v>1.2026411904194001E-5</v>
      </c>
      <c r="AN195" s="6">
        <v>1.6057194047591701</v>
      </c>
      <c r="AO195" s="6">
        <v>1024.4633764899099</v>
      </c>
      <c r="AP195" s="6">
        <v>986.59292033566499</v>
      </c>
      <c r="AQ195" s="6">
        <v>1.33730382414883E-5</v>
      </c>
      <c r="AR195" s="6">
        <v>1.57325076767616</v>
      </c>
      <c r="AS195" s="6">
        <v>1119.07282550741</v>
      </c>
      <c r="AT195" s="6">
        <v>1080.24160113268</v>
      </c>
      <c r="AU195" s="6">
        <v>1.40308950177525E-5</v>
      </c>
      <c r="AV195" s="6">
        <v>1.55170878388631</v>
      </c>
      <c r="AW195" s="6">
        <v>1215.0229434850701</v>
      </c>
      <c r="AX195" s="6">
        <v>1175.4847920391001</v>
      </c>
      <c r="AY195" s="6">
        <v>1.46729881989628E-5</v>
      </c>
      <c r="AZ195" s="6">
        <v>1.5312554213612899</v>
      </c>
      <c r="BA195" s="6">
        <v>1313.8662861974699</v>
      </c>
      <c r="BB195" s="6">
        <v>1273.7704304516501</v>
      </c>
      <c r="BC195" s="6">
        <v>1.51296256183519E-5</v>
      </c>
      <c r="BD195" s="6">
        <v>1.5133745495692199</v>
      </c>
    </row>
    <row r="196" spans="1:56" x14ac:dyDescent="0.45">
      <c r="A196">
        <v>3300</v>
      </c>
      <c r="B196" s="8">
        <f t="shared" si="51"/>
        <v>498.87057988172353</v>
      </c>
      <c r="C196" s="9">
        <f t="shared" si="52"/>
        <v>4.009055816589098E-2</v>
      </c>
      <c r="D196">
        <v>3275</v>
      </c>
      <c r="E196" s="8">
        <f t="shared" si="44"/>
        <v>719.80250578912751</v>
      </c>
      <c r="F196" s="9">
        <f t="shared" si="53"/>
        <v>2.7785399243746418E-2</v>
      </c>
      <c r="G196">
        <v>3265</v>
      </c>
      <c r="H196" s="8">
        <f t="shared" si="45"/>
        <v>839.61192419026668</v>
      </c>
      <c r="I196" s="9">
        <f t="shared" si="54"/>
        <v>2.3820528774991228E-2</v>
      </c>
      <c r="J196">
        <v>3250</v>
      </c>
      <c r="K196" s="8">
        <f t="shared" si="46"/>
        <v>939.64076602833597</v>
      </c>
      <c r="L196" s="9">
        <f t="shared" ref="L196:L251" si="55">20/K196</f>
        <v>2.1284729997971243E-2</v>
      </c>
      <c r="M196" s="8">
        <f t="shared" si="47"/>
        <v>1033.5505218024853</v>
      </c>
      <c r="N196" s="9">
        <f t="shared" ref="N196:N251" si="56">20/M196</f>
        <v>1.9350771518281001E-2</v>
      </c>
      <c r="O196" s="8">
        <f t="shared" si="48"/>
        <v>1120.220903561177</v>
      </c>
      <c r="P196" s="9">
        <f t="shared" ref="P196:P251" si="57">20/O196</f>
        <v>1.7853621492350386E-2</v>
      </c>
      <c r="Q196" s="8">
        <f t="shared" si="49"/>
        <v>1203.1288562676691</v>
      </c>
      <c r="R196" s="9">
        <f t="shared" ref="R196:R251" si="58">20/Q196</f>
        <v>1.6623323342142872E-2</v>
      </c>
      <c r="S196" s="8">
        <f t="shared" si="50"/>
        <v>1276.6764177654518</v>
      </c>
      <c r="T196" s="9">
        <f t="shared" ref="T196:T251" si="59">20/S196</f>
        <v>1.566567669120552E-2</v>
      </c>
    </row>
    <row r="197" spans="1:56" x14ac:dyDescent="0.45">
      <c r="A197">
        <v>3350</v>
      </c>
      <c r="B197" s="8">
        <f t="shared" si="51"/>
        <v>498.89790852381458</v>
      </c>
      <c r="C197" s="9">
        <f t="shared" si="52"/>
        <v>4.0088362084294671E-2</v>
      </c>
      <c r="D197">
        <v>3325</v>
      </c>
      <c r="E197" s="8">
        <f t="shared" si="44"/>
        <v>719.97945061636653</v>
      </c>
      <c r="F197" s="9">
        <f t="shared" si="53"/>
        <v>2.7778570600700089E-2</v>
      </c>
      <c r="G197">
        <v>3315</v>
      </c>
      <c r="H197" s="8">
        <f t="shared" si="45"/>
        <v>839.91673546562299</v>
      </c>
      <c r="I197" s="9">
        <f t="shared" si="54"/>
        <v>2.3811884149340875E-2</v>
      </c>
      <c r="J197">
        <v>3300</v>
      </c>
      <c r="K197" s="8">
        <f t="shared" si="46"/>
        <v>940.22793935332675</v>
      </c>
      <c r="L197" s="9">
        <f t="shared" si="55"/>
        <v>2.1271437661973404E-2</v>
      </c>
      <c r="M197" s="8">
        <f t="shared" si="47"/>
        <v>1034.727162752931</v>
      </c>
      <c r="N197" s="9">
        <f t="shared" si="56"/>
        <v>1.9328766770545812E-2</v>
      </c>
      <c r="O197" s="8">
        <f t="shared" si="48"/>
        <v>1122.1389551198083</v>
      </c>
      <c r="P197" s="9">
        <f t="shared" si="57"/>
        <v>1.7823104624208188E-2</v>
      </c>
      <c r="Q197" s="8">
        <f t="shared" si="49"/>
        <v>1206.0049195777133</v>
      </c>
      <c r="R197" s="9">
        <f t="shared" si="58"/>
        <v>1.6583680278023299E-2</v>
      </c>
      <c r="S197" s="8">
        <f t="shared" si="50"/>
        <v>1280.6823420996986</v>
      </c>
      <c r="T197" s="9">
        <f t="shared" si="59"/>
        <v>1.5616675066519375E-2</v>
      </c>
    </row>
    <row r="198" spans="1:56" x14ac:dyDescent="0.45">
      <c r="A198">
        <v>3400</v>
      </c>
      <c r="B198" s="8">
        <f t="shared" si="51"/>
        <v>498.9216812907809</v>
      </c>
      <c r="C198" s="9">
        <f t="shared" si="52"/>
        <v>4.0086451942231038E-2</v>
      </c>
      <c r="D198">
        <v>3375</v>
      </c>
      <c r="E198" s="8">
        <f t="shared" si="44"/>
        <v>720.132857591978</v>
      </c>
      <c r="F198" s="9">
        <f t="shared" si="53"/>
        <v>2.7772653044713387E-2</v>
      </c>
      <c r="G198">
        <v>3365</v>
      </c>
      <c r="H198" s="8">
        <f t="shared" si="45"/>
        <v>840.18257359225049</v>
      </c>
      <c r="I198" s="9">
        <f t="shared" si="54"/>
        <v>2.3804349945618145E-2</v>
      </c>
      <c r="J198">
        <v>3350</v>
      </c>
      <c r="K198" s="8">
        <f t="shared" si="46"/>
        <v>940.74797254146529</v>
      </c>
      <c r="L198" s="9">
        <f t="shared" si="55"/>
        <v>2.1259679089149948E-2</v>
      </c>
      <c r="M198" s="8">
        <f t="shared" si="47"/>
        <v>1035.7910893862081</v>
      </c>
      <c r="N198" s="9">
        <f t="shared" si="56"/>
        <v>1.9308912969942284E-2</v>
      </c>
      <c r="O198" s="8">
        <f t="shared" si="48"/>
        <v>1123.8977041077776</v>
      </c>
      <c r="P198" s="9">
        <f t="shared" si="57"/>
        <v>1.7795213858789124E-2</v>
      </c>
      <c r="Q198" s="8">
        <f t="shared" si="49"/>
        <v>1208.672964305372</v>
      </c>
      <c r="R198" s="9">
        <f t="shared" si="58"/>
        <v>1.6547073187406041E-2</v>
      </c>
      <c r="S198" s="8">
        <f t="shared" si="50"/>
        <v>1284.4342502699697</v>
      </c>
      <c r="T198" s="9">
        <f t="shared" si="59"/>
        <v>1.5571057837951836E-2</v>
      </c>
    </row>
    <row r="199" spans="1:56" x14ac:dyDescent="0.45">
      <c r="A199">
        <v>3450</v>
      </c>
      <c r="B199" s="8">
        <f t="shared" si="51"/>
        <v>498.94236069023566</v>
      </c>
      <c r="C199" s="9">
        <f t="shared" si="52"/>
        <v>4.0084790500313598E-2</v>
      </c>
      <c r="D199">
        <v>3425</v>
      </c>
      <c r="E199" s="8">
        <f t="shared" si="44"/>
        <v>720.26567322776827</v>
      </c>
      <c r="F199" s="9">
        <f t="shared" si="53"/>
        <v>2.7767531819714301E-2</v>
      </c>
      <c r="G199">
        <v>3415</v>
      </c>
      <c r="H199" s="8">
        <f t="shared" si="45"/>
        <v>840.41408209466442</v>
      </c>
      <c r="I199" s="9">
        <f t="shared" si="54"/>
        <v>2.3797792571670872E-2</v>
      </c>
      <c r="J199">
        <v>3400</v>
      </c>
      <c r="K199" s="8">
        <f t="shared" si="46"/>
        <v>941.20792955261834</v>
      </c>
      <c r="L199" s="9">
        <f t="shared" si="55"/>
        <v>2.1249289739310361E-2</v>
      </c>
      <c r="M199" s="8">
        <f t="shared" si="47"/>
        <v>1036.7520636982024</v>
      </c>
      <c r="N199" s="9">
        <f t="shared" si="56"/>
        <v>1.9291015374165662E-2</v>
      </c>
      <c r="O199" s="8">
        <f t="shared" si="48"/>
        <v>1125.5089033985862</v>
      </c>
      <c r="P199" s="9">
        <f t="shared" si="57"/>
        <v>1.7769739483719772E-2</v>
      </c>
      <c r="Q199" s="8">
        <f t="shared" si="49"/>
        <v>1211.1460889164132</v>
      </c>
      <c r="R199" s="9">
        <f t="shared" si="58"/>
        <v>1.6513284551736923E-2</v>
      </c>
      <c r="S199" s="8">
        <f t="shared" si="50"/>
        <v>1287.9458462535979</v>
      </c>
      <c r="T199" s="9">
        <f t="shared" si="59"/>
        <v>1.5528603208105675E-2</v>
      </c>
    </row>
    <row r="200" spans="1:56" x14ac:dyDescent="0.45">
      <c r="A200">
        <v>3500</v>
      </c>
      <c r="B200" s="8">
        <f t="shared" si="51"/>
        <v>498.96034911254543</v>
      </c>
      <c r="C200" s="9">
        <f t="shared" si="52"/>
        <v>4.0083345371174577E-2</v>
      </c>
      <c r="D200">
        <v>3475</v>
      </c>
      <c r="E200" s="8">
        <f t="shared" si="44"/>
        <v>720.38050321705384</v>
      </c>
      <c r="F200" s="9">
        <f t="shared" si="53"/>
        <v>2.7763105623603908E-2</v>
      </c>
      <c r="G200">
        <v>3465</v>
      </c>
      <c r="H200" s="8">
        <f t="shared" si="45"/>
        <v>840.61540127867863</v>
      </c>
      <c r="I200" s="9">
        <f t="shared" si="54"/>
        <v>2.3792093232621672E-2</v>
      </c>
      <c r="J200">
        <v>3450</v>
      </c>
      <c r="K200" s="8">
        <f t="shared" si="46"/>
        <v>941.61421349737464</v>
      </c>
      <c r="L200" s="9">
        <f t="shared" si="55"/>
        <v>2.1240121180536708E-2</v>
      </c>
      <c r="M200" s="8">
        <f t="shared" si="47"/>
        <v>1037.6191224389345</v>
      </c>
      <c r="N200" s="9">
        <f t="shared" si="56"/>
        <v>1.927489535176433E-2</v>
      </c>
      <c r="O200" s="8">
        <f t="shared" si="48"/>
        <v>1126.9835921578081</v>
      </c>
      <c r="P200" s="9">
        <f t="shared" si="57"/>
        <v>1.7746487295086957E-2</v>
      </c>
      <c r="Q200" s="8">
        <f t="shared" si="49"/>
        <v>1213.4367491483065</v>
      </c>
      <c r="R200" s="9">
        <f t="shared" si="58"/>
        <v>1.648211166674959E-2</v>
      </c>
      <c r="S200" s="8">
        <f t="shared" si="50"/>
        <v>1291.2302991710246</v>
      </c>
      <c r="T200" s="9">
        <f t="shared" si="59"/>
        <v>1.548910369655985E-2</v>
      </c>
    </row>
    <row r="201" spans="1:56" x14ac:dyDescent="0.45">
      <c r="A201">
        <v>3550</v>
      </c>
      <c r="B201" s="8">
        <f t="shared" si="51"/>
        <v>498.97599663508686</v>
      </c>
      <c r="C201" s="9">
        <f t="shared" si="52"/>
        <v>4.0082088386761583E-2</v>
      </c>
      <c r="D201">
        <v>3525</v>
      </c>
      <c r="E201" s="8">
        <f t="shared" ref="E201:E251" si="60">($AC$195 - $AD$195*EXP(-$AE$195*D201^$AF$195))*1.022</f>
        <v>720.47964768380484</v>
      </c>
      <c r="F201" s="9">
        <f t="shared" si="53"/>
        <v>2.7759285171060587E-2</v>
      </c>
      <c r="G201">
        <v>3515</v>
      </c>
      <c r="H201" s="8">
        <f t="shared" ref="H201:H251" si="61">($AG$195 - $AH$195*EXP(-$AI$195*G201^$AJ$195))*1.02</f>
        <v>840.79021554498456</v>
      </c>
      <c r="I201" s="9">
        <f t="shared" si="54"/>
        <v>2.3787146460828367E-2</v>
      </c>
      <c r="J201">
        <v>3500</v>
      </c>
      <c r="K201" s="8">
        <f t="shared" si="46"/>
        <v>941.97261759831656</v>
      </c>
      <c r="L201" s="9">
        <f t="shared" si="55"/>
        <v>2.1232039686028919E-2</v>
      </c>
      <c r="M201" s="8">
        <f t="shared" si="47"/>
        <v>1038.4006171591755</v>
      </c>
      <c r="N201" s="9">
        <f t="shared" si="56"/>
        <v>1.9260389169177678E-2</v>
      </c>
      <c r="O201" s="8">
        <f t="shared" si="48"/>
        <v>1128.3321232189401</v>
      </c>
      <c r="P201" s="9">
        <f t="shared" si="57"/>
        <v>1.7725277503350161E-2</v>
      </c>
      <c r="Q201" s="8">
        <f t="shared" si="49"/>
        <v>1215.5567721854902</v>
      </c>
      <c r="R201" s="9">
        <f t="shared" si="58"/>
        <v>1.6453365616187002E-2</v>
      </c>
      <c r="S201" s="8">
        <f t="shared" si="50"/>
        <v>1294.3002460211005</v>
      </c>
      <c r="T201" s="9">
        <f t="shared" si="59"/>
        <v>1.5452365138215346E-2</v>
      </c>
    </row>
    <row r="202" spans="1:56" x14ac:dyDescent="0.45">
      <c r="A202">
        <v>3600</v>
      </c>
      <c r="B202" s="8">
        <f t="shared" si="51"/>
        <v>498.9896078157737</v>
      </c>
      <c r="C202" s="9">
        <f t="shared" si="52"/>
        <v>4.0080995048265559E-2</v>
      </c>
      <c r="D202">
        <v>3575</v>
      </c>
      <c r="E202" s="8">
        <f t="shared" si="60"/>
        <v>720.56513340044387</v>
      </c>
      <c r="F202" s="9">
        <f t="shared" si="53"/>
        <v>2.7755991891555046E-2</v>
      </c>
      <c r="G202">
        <v>3565</v>
      </c>
      <c r="H202" s="8">
        <f t="shared" si="61"/>
        <v>840.94179728789913</v>
      </c>
      <c r="I202" s="9">
        <f t="shared" si="54"/>
        <v>2.3782858771560066E-2</v>
      </c>
      <c r="J202">
        <v>3550</v>
      </c>
      <c r="K202" s="8">
        <f t="shared" ref="K202:K251" si="62">($AK$195 - $AL$195*EXP(-$AM$195*J202^$AN$195))*1.02</f>
        <v>942.28837366120308</v>
      </c>
      <c r="L202" s="9">
        <f t="shared" si="55"/>
        <v>2.1224924937035188E-2</v>
      </c>
      <c r="M202" s="8">
        <f t="shared" si="47"/>
        <v>1039.1042536956031</v>
      </c>
      <c r="N202" s="9">
        <f t="shared" si="56"/>
        <v>1.9247346865215349E-2</v>
      </c>
      <c r="O202" s="8">
        <f t="shared" si="48"/>
        <v>1129.5641912040369</v>
      </c>
      <c r="P202" s="9">
        <f t="shared" si="57"/>
        <v>1.7705943722137112E-2</v>
      </c>
      <c r="Q202" s="8">
        <f t="shared" si="49"/>
        <v>1217.5173724216397</v>
      </c>
      <c r="R202" s="9">
        <f t="shared" si="58"/>
        <v>1.6426870328938338E-2</v>
      </c>
      <c r="S202" s="8">
        <f t="shared" si="50"/>
        <v>1297.1677964126525</v>
      </c>
      <c r="T202" s="9">
        <f t="shared" si="59"/>
        <v>1.5418205767450026E-2</v>
      </c>
    </row>
    <row r="203" spans="1:56" x14ac:dyDescent="0.45">
      <c r="A203">
        <v>3650</v>
      </c>
      <c r="B203" s="8">
        <f t="shared" si="51"/>
        <v>499.00144760616945</v>
      </c>
      <c r="C203" s="9">
        <f t="shared" si="52"/>
        <v>4.0080044047857644E-2</v>
      </c>
      <c r="D203">
        <v>3625</v>
      </c>
      <c r="E203" s="8">
        <f t="shared" si="60"/>
        <v>720.63874314329723</v>
      </c>
      <c r="F203" s="9">
        <f t="shared" si="53"/>
        <v>2.7753156751971979E-2</v>
      </c>
      <c r="G203">
        <v>3615</v>
      </c>
      <c r="H203" s="8">
        <f t="shared" si="61"/>
        <v>841.07304747288174</v>
      </c>
      <c r="I203" s="9">
        <f t="shared" si="54"/>
        <v>2.3779147435639171E-2</v>
      </c>
      <c r="J203">
        <v>3600</v>
      </c>
      <c r="K203" s="8">
        <f t="shared" si="62"/>
        <v>942.56619797111057</v>
      </c>
      <c r="L203" s="9">
        <f t="shared" si="55"/>
        <v>2.1218668824587953E-2</v>
      </c>
      <c r="M203" s="8">
        <f t="shared" si="47"/>
        <v>1039.7371308635786</v>
      </c>
      <c r="N203" s="9">
        <f t="shared" si="56"/>
        <v>1.9235631205541847E-2</v>
      </c>
      <c r="O203" s="8">
        <f t="shared" si="48"/>
        <v>1130.6888611151273</v>
      </c>
      <c r="P203" s="9">
        <f t="shared" si="57"/>
        <v>1.7688332031745017E-2</v>
      </c>
      <c r="Q203" s="8">
        <f t="shared" ref="Q203:Q251" si="63">($AW$195 - $AX$195*EXP(-$AY$195*J203^$AZ$195))*1.02</f>
        <v>1219.3291685468835</v>
      </c>
      <c r="R203" s="9">
        <f t="shared" si="58"/>
        <v>1.6402461710839485E-2</v>
      </c>
      <c r="S203" s="8">
        <f t="shared" ref="S203:S251" si="64">($BA$195 - $BB$195*EXP(-$BC$195*J203^$BD$195))*1.015</f>
        <v>1299.8445390684019</v>
      </c>
      <c r="T203" s="9">
        <f t="shared" si="59"/>
        <v>1.5386455378990162E-2</v>
      </c>
    </row>
    <row r="204" spans="1:56" x14ac:dyDescent="0.45">
      <c r="A204">
        <v>3700</v>
      </c>
      <c r="B204" s="8">
        <f t="shared" si="51"/>
        <v>499.01174649784662</v>
      </c>
      <c r="C204" s="9">
        <f t="shared" si="52"/>
        <v>4.007921685283676E-2</v>
      </c>
      <c r="D204">
        <v>3675</v>
      </c>
      <c r="E204" s="8">
        <f t="shared" si="60"/>
        <v>720.70204236021073</v>
      </c>
      <c r="F204" s="9">
        <f t="shared" si="53"/>
        <v>2.7750719193888301E-2</v>
      </c>
      <c r="G204">
        <v>3665</v>
      </c>
      <c r="H204" s="8">
        <f t="shared" si="61"/>
        <v>841.18653301053791</v>
      </c>
      <c r="I204" s="9">
        <f t="shared" si="54"/>
        <v>2.3775939360823613E-2</v>
      </c>
      <c r="J204">
        <v>3650</v>
      </c>
      <c r="K204" s="8">
        <f t="shared" si="62"/>
        <v>942.81033456892339</v>
      </c>
      <c r="L204" s="9">
        <f t="shared" si="55"/>
        <v>2.1213174343431972E-2</v>
      </c>
      <c r="M204" s="8">
        <f t="shared" ref="M204:M251" si="65">($AO$195 - $AP$195*EXP(-$AQ$195*J204^$AR$195))*1.02</f>
        <v>1040.3057781645823</v>
      </c>
      <c r="N204" s="9">
        <f t="shared" si="56"/>
        <v>1.922511671067147E-2</v>
      </c>
      <c r="O204" s="8">
        <f t="shared" ref="O204:O251" si="66">($AS$195 - $AT$195*EXP(-$AU$195*J204^$AV$195))*1.02</f>
        <v>1131.7145971524565</v>
      </c>
      <c r="P204" s="9">
        <f t="shared" si="57"/>
        <v>1.767230011022447E-2</v>
      </c>
      <c r="Q204" s="8">
        <f t="shared" si="63"/>
        <v>1221.0022017189751</v>
      </c>
      <c r="R204" s="9">
        <f t="shared" si="58"/>
        <v>1.6379986843466136E-2</v>
      </c>
      <c r="S204" s="8">
        <f t="shared" si="64"/>
        <v>1302.3415498909792</v>
      </c>
      <c r="T204" s="9">
        <f t="shared" si="59"/>
        <v>1.5356954557484729E-2</v>
      </c>
    </row>
    <row r="205" spans="1:56" x14ac:dyDescent="0.45">
      <c r="A205">
        <v>3750</v>
      </c>
      <c r="B205" s="8">
        <f t="shared" si="51"/>
        <v>499.02070500107288</v>
      </c>
      <c r="C205" s="9">
        <f t="shared" si="52"/>
        <v>4.0078497344027041E-2</v>
      </c>
      <c r="D205">
        <v>3725</v>
      </c>
      <c r="E205" s="8">
        <f t="shared" si="60"/>
        <v>720.75640332703199</v>
      </c>
      <c r="F205" s="9">
        <f t="shared" si="53"/>
        <v>2.7748626176166361E-2</v>
      </c>
      <c r="G205">
        <v>3715</v>
      </c>
      <c r="H205" s="8">
        <f t="shared" si="61"/>
        <v>841.28452106331815</v>
      </c>
      <c r="I205" s="9">
        <f t="shared" si="54"/>
        <v>2.3773170074164157E-2</v>
      </c>
      <c r="J205">
        <v>3700</v>
      </c>
      <c r="K205" s="8">
        <f t="shared" si="62"/>
        <v>943.02459589821001</v>
      </c>
      <c r="L205" s="9">
        <f t="shared" si="55"/>
        <v>2.1208354572078199E-2</v>
      </c>
      <c r="M205" s="8">
        <f t="shared" si="65"/>
        <v>1040.8161923499501</v>
      </c>
      <c r="N205" s="9">
        <f t="shared" si="56"/>
        <v>1.9215688751770942E-2</v>
      </c>
      <c r="O205" s="8">
        <f t="shared" si="66"/>
        <v>1132.6492915438698</v>
      </c>
      <c r="P205" s="9">
        <f t="shared" si="57"/>
        <v>1.7657716425830968E-2</v>
      </c>
      <c r="Q205" s="8">
        <f t="shared" si="63"/>
        <v>1222.5459545977074</v>
      </c>
      <c r="R205" s="9">
        <f t="shared" si="58"/>
        <v>1.6359303243190744E-2</v>
      </c>
      <c r="S205" s="8">
        <f t="shared" si="64"/>
        <v>1304.6694013942124</v>
      </c>
      <c r="T205" s="9">
        <f t="shared" si="59"/>
        <v>1.5329553968712186E-2</v>
      </c>
    </row>
    <row r="206" spans="1:56" x14ac:dyDescent="0.45">
      <c r="A206">
        <v>3800</v>
      </c>
      <c r="B206" s="8">
        <f t="shared" si="51"/>
        <v>499.02849754220222</v>
      </c>
      <c r="C206" s="9">
        <f t="shared" si="52"/>
        <v>4.0077871501333698E-2</v>
      </c>
      <c r="D206">
        <v>3775</v>
      </c>
      <c r="E206" s="8">
        <f t="shared" si="60"/>
        <v>720.80302696907222</v>
      </c>
      <c r="F206" s="9">
        <f t="shared" si="53"/>
        <v>2.7746831314095118E-2</v>
      </c>
      <c r="G206">
        <v>3765</v>
      </c>
      <c r="H206" s="8">
        <f t="shared" si="61"/>
        <v>841.36901043467333</v>
      </c>
      <c r="I206" s="9">
        <f t="shared" si="54"/>
        <v>2.3770782797987146E-2</v>
      </c>
      <c r="J206">
        <v>3750</v>
      </c>
      <c r="K206" s="8">
        <f t="shared" si="62"/>
        <v>943.21240084189583</v>
      </c>
      <c r="L206" s="9">
        <f t="shared" si="55"/>
        <v>2.1204131733370268E-2</v>
      </c>
      <c r="M206" s="8">
        <f t="shared" si="65"/>
        <v>1041.2738727139183</v>
      </c>
      <c r="N206" s="9">
        <f t="shared" si="56"/>
        <v>1.9207242709233751E-2</v>
      </c>
      <c r="O206" s="8">
        <f t="shared" si="66"/>
        <v>1133.500293196146</v>
      </c>
      <c r="P206" s="9">
        <f t="shared" si="57"/>
        <v>1.7644459485410217E-2</v>
      </c>
      <c r="Q206" s="8">
        <f t="shared" si="63"/>
        <v>1223.9693710413544</v>
      </c>
      <c r="R206" s="9">
        <f t="shared" si="58"/>
        <v>1.6340278174595154E-2</v>
      </c>
      <c r="S206" s="8">
        <f t="shared" si="64"/>
        <v>1306.8381733160145</v>
      </c>
      <c r="T206" s="9">
        <f t="shared" si="59"/>
        <v>1.5304113706176287E-2</v>
      </c>
    </row>
    <row r="207" spans="1:56" x14ac:dyDescent="0.45">
      <c r="A207">
        <v>3850</v>
      </c>
      <c r="B207" s="8">
        <f t="shared" si="51"/>
        <v>499.03527585502439</v>
      </c>
      <c r="C207" s="9">
        <f t="shared" si="52"/>
        <v>4.0077327130297366E-2</v>
      </c>
      <c r="D207">
        <v>3825</v>
      </c>
      <c r="E207" s="8">
        <f t="shared" si="60"/>
        <v>720.84296252082572</v>
      </c>
      <c r="F207" s="9">
        <f t="shared" si="53"/>
        <v>2.7745294106859209E-2</v>
      </c>
      <c r="G207">
        <v>3815</v>
      </c>
      <c r="H207" s="8">
        <f t="shared" si="61"/>
        <v>841.44176019970553</v>
      </c>
      <c r="I207" s="9">
        <f t="shared" si="54"/>
        <v>2.3768727612536431E-2</v>
      </c>
      <c r="J207">
        <v>3800</v>
      </c>
      <c r="K207" s="8">
        <f t="shared" si="62"/>
        <v>943.37681019270769</v>
      </c>
      <c r="L207" s="9">
        <f t="shared" si="55"/>
        <v>2.1200436330329673E-2</v>
      </c>
      <c r="M207" s="8">
        <f t="shared" si="65"/>
        <v>1041.6838550172322</v>
      </c>
      <c r="N207" s="9">
        <f t="shared" si="56"/>
        <v>1.9199683189550006E-2</v>
      </c>
      <c r="O207" s="8">
        <f t="shared" si="66"/>
        <v>1134.2744360037605</v>
      </c>
      <c r="P207" s="9">
        <f t="shared" si="57"/>
        <v>1.7632417133955133E-2</v>
      </c>
      <c r="Q207" s="8">
        <f t="shared" si="63"/>
        <v>1225.2808762825198</v>
      </c>
      <c r="R207" s="9">
        <f t="shared" si="58"/>
        <v>1.6322788013046968E-2</v>
      </c>
      <c r="S207" s="8">
        <f t="shared" si="64"/>
        <v>1308.8574642420124</v>
      </c>
      <c r="T207" s="9">
        <f t="shared" si="59"/>
        <v>1.528050268757296E-2</v>
      </c>
    </row>
    <row r="208" spans="1:56" x14ac:dyDescent="0.45">
      <c r="A208">
        <v>3900</v>
      </c>
      <c r="B208" s="8">
        <f t="shared" si="51"/>
        <v>499.04117193162648</v>
      </c>
      <c r="C208" s="9">
        <f t="shared" si="52"/>
        <v>4.007685362429414E-2</v>
      </c>
      <c r="D208">
        <v>3875</v>
      </c>
      <c r="E208" s="8">
        <f t="shared" si="60"/>
        <v>720.87712519255933</v>
      </c>
      <c r="F208" s="9">
        <f t="shared" si="53"/>
        <v>2.7743979245641395E-2</v>
      </c>
      <c r="G208">
        <v>3865</v>
      </c>
      <c r="H208" s="8">
        <f t="shared" si="61"/>
        <v>841.5043157419401</v>
      </c>
      <c r="I208" s="9">
        <f t="shared" si="54"/>
        <v>2.3766960698670143E-2</v>
      </c>
      <c r="J208">
        <v>3850</v>
      </c>
      <c r="K208" s="8">
        <f t="shared" si="62"/>
        <v>943.52055962155475</v>
      </c>
      <c r="L208" s="9">
        <f t="shared" si="55"/>
        <v>2.1197206352368179E-2</v>
      </c>
      <c r="M208" s="8">
        <f t="shared" si="65"/>
        <v>1042.0507439678386</v>
      </c>
      <c r="N208" s="9">
        <f t="shared" si="56"/>
        <v>1.9192923296465946E-2</v>
      </c>
      <c r="O208" s="8">
        <f t="shared" si="66"/>
        <v>1134.9780666734771</v>
      </c>
      <c r="P208" s="9">
        <f t="shared" si="57"/>
        <v>1.7621485901148978E-2</v>
      </c>
      <c r="Q208" s="8">
        <f t="shared" si="63"/>
        <v>1226.4883974184993</v>
      </c>
      <c r="R208" s="9">
        <f t="shared" si="58"/>
        <v>1.6306717651871638E-2</v>
      </c>
      <c r="S208" s="8">
        <f t="shared" si="64"/>
        <v>1310.7364040815216</v>
      </c>
      <c r="T208" s="9">
        <f t="shared" si="59"/>
        <v>1.5258598096247042E-2</v>
      </c>
    </row>
    <row r="209" spans="1:20" x14ac:dyDescent="0.45">
      <c r="A209">
        <v>3950</v>
      </c>
      <c r="B209" s="8">
        <f t="shared" si="51"/>
        <v>499.04630058988033</v>
      </c>
      <c r="C209" s="9">
        <f t="shared" si="52"/>
        <v>4.0076441757728079E-2</v>
      </c>
      <c r="D209">
        <v>3925</v>
      </c>
      <c r="E209" s="8">
        <f t="shared" si="60"/>
        <v>720.90631200632697</v>
      </c>
      <c r="F209" s="9">
        <f t="shared" si="53"/>
        <v>2.7742855995169135E-2</v>
      </c>
      <c r="G209">
        <v>3915</v>
      </c>
      <c r="H209" s="8">
        <f t="shared" si="61"/>
        <v>841.55803236332292</v>
      </c>
      <c r="I209" s="9">
        <f t="shared" si="54"/>
        <v>2.3765443654354509E-2</v>
      </c>
      <c r="J209">
        <v>3900</v>
      </c>
      <c r="K209" s="8">
        <f t="shared" si="62"/>
        <v>943.64609022427669</v>
      </c>
      <c r="L209" s="9">
        <f t="shared" si="55"/>
        <v>2.1194386547234666E-2</v>
      </c>
      <c r="M209" s="8">
        <f t="shared" si="65"/>
        <v>1042.3787442076409</v>
      </c>
      <c r="N209" s="9">
        <f t="shared" si="56"/>
        <v>1.9186883952821681E-2</v>
      </c>
      <c r="O209" s="8">
        <f t="shared" si="66"/>
        <v>1135.6170719442962</v>
      </c>
      <c r="P209" s="9">
        <f t="shared" si="57"/>
        <v>1.7611570391204045E-2</v>
      </c>
      <c r="Q209" s="8">
        <f t="shared" si="63"/>
        <v>1227.5993840680371</v>
      </c>
      <c r="R209" s="9">
        <f t="shared" si="58"/>
        <v>1.6291959950096833E-2</v>
      </c>
      <c r="S209" s="8">
        <f t="shared" si="64"/>
        <v>1312.4836672494955</v>
      </c>
      <c r="T209" s="9">
        <f t="shared" si="59"/>
        <v>1.5238284863317934E-2</v>
      </c>
    </row>
    <row r="210" spans="1:20" x14ac:dyDescent="0.45">
      <c r="A210">
        <v>4000</v>
      </c>
      <c r="B210" s="8">
        <f t="shared" si="51"/>
        <v>499.05076170727398</v>
      </c>
      <c r="C210" s="9">
        <f t="shared" si="52"/>
        <v>4.0076083506173088E-2</v>
      </c>
      <c r="D210">
        <v>3975</v>
      </c>
      <c r="E210" s="8">
        <f t="shared" si="60"/>
        <v>720.9312159568243</v>
      </c>
      <c r="F210" s="9">
        <f t="shared" si="53"/>
        <v>2.7741897642004416E-2</v>
      </c>
      <c r="G210">
        <v>3965</v>
      </c>
      <c r="H210" s="8">
        <f t="shared" si="61"/>
        <v>841.60409663439941</v>
      </c>
      <c r="I210" s="9">
        <f t="shared" si="54"/>
        <v>2.3764142879033757E-2</v>
      </c>
      <c r="J210">
        <v>3950</v>
      </c>
      <c r="K210" s="8">
        <f t="shared" si="62"/>
        <v>943.75557673992967</v>
      </c>
      <c r="L210" s="9">
        <f t="shared" si="55"/>
        <v>2.1191927754310259E-2</v>
      </c>
      <c r="M210" s="8">
        <f t="shared" si="65"/>
        <v>1042.6716897740855</v>
      </c>
      <c r="N210" s="9">
        <f t="shared" si="56"/>
        <v>1.9181493269787901E-2</v>
      </c>
      <c r="O210" s="8">
        <f t="shared" si="66"/>
        <v>1136.1969051017259</v>
      </c>
      <c r="P210" s="9">
        <f t="shared" si="57"/>
        <v>1.7602582712729149E-2</v>
      </c>
      <c r="Q210" s="8">
        <f t="shared" si="63"/>
        <v>1228.6208290622178</v>
      </c>
      <c r="R210" s="9">
        <f t="shared" si="58"/>
        <v>1.6278415217220114E-2</v>
      </c>
      <c r="S210" s="8">
        <f t="shared" si="64"/>
        <v>1314.1074864196814</v>
      </c>
      <c r="T210" s="9">
        <f t="shared" si="59"/>
        <v>1.5219455186645726E-2</v>
      </c>
    </row>
    <row r="211" spans="1:20" x14ac:dyDescent="0.45">
      <c r="A211">
        <v>4050</v>
      </c>
      <c r="B211" s="8">
        <f t="shared" si="51"/>
        <v>499.05464216438298</v>
      </c>
      <c r="C211" s="9">
        <f t="shared" si="52"/>
        <v>4.0075771889949124E-2</v>
      </c>
      <c r="D211">
        <v>4025</v>
      </c>
      <c r="E211" s="8">
        <f t="shared" si="60"/>
        <v>720.95243864460122</v>
      </c>
      <c r="F211" s="9">
        <f t="shared" si="53"/>
        <v>2.774108100334639E-2</v>
      </c>
      <c r="G211">
        <v>4015</v>
      </c>
      <c r="H211" s="8">
        <f t="shared" si="61"/>
        <v>841.64354564934263</v>
      </c>
      <c r="I211" s="9">
        <f t="shared" si="54"/>
        <v>2.3763029020283939E-2</v>
      </c>
      <c r="J211">
        <v>4000</v>
      </c>
      <c r="K211" s="8">
        <f t="shared" si="62"/>
        <v>943.85095354341809</v>
      </c>
      <c r="L211" s="9">
        <f t="shared" si="55"/>
        <v>2.1189786295087935E-2</v>
      </c>
      <c r="M211" s="8">
        <f t="shared" si="65"/>
        <v>1042.9330720226633</v>
      </c>
      <c r="N211" s="9">
        <f t="shared" si="56"/>
        <v>1.9176685960501781E-2</v>
      </c>
      <c r="O211" s="8">
        <f t="shared" si="66"/>
        <v>1136.7226117031005</v>
      </c>
      <c r="P211" s="9">
        <f t="shared" si="57"/>
        <v>1.759444194572227E-2</v>
      </c>
      <c r="Q211" s="8">
        <f t="shared" si="63"/>
        <v>1229.5592890521236</v>
      </c>
      <c r="R211" s="9">
        <f t="shared" si="58"/>
        <v>1.6265990731864705E-2</v>
      </c>
      <c r="S211" s="8">
        <f t="shared" si="64"/>
        <v>1315.6156667253622</v>
      </c>
      <c r="T211" s="9">
        <f t="shared" si="59"/>
        <v>1.5202008083242936E-2</v>
      </c>
    </row>
    <row r="212" spans="1:20" x14ac:dyDescent="0.45">
      <c r="A212">
        <v>4100</v>
      </c>
      <c r="B212" s="8">
        <f t="shared" si="51"/>
        <v>499.05801753568505</v>
      </c>
      <c r="C212" s="9">
        <f t="shared" si="52"/>
        <v>4.0075500838076213E-2</v>
      </c>
      <c r="D212">
        <v>4075</v>
      </c>
      <c r="E212" s="8">
        <f t="shared" si="60"/>
        <v>720.97050152073416</v>
      </c>
      <c r="F212" s="9">
        <f t="shared" si="53"/>
        <v>2.774038599057E-2</v>
      </c>
      <c r="G212">
        <v>4065</v>
      </c>
      <c r="H212" s="8">
        <f t="shared" si="61"/>
        <v>841.67728434645846</v>
      </c>
      <c r="I212" s="9">
        <f t="shared" si="54"/>
        <v>2.3762076477482106E-2</v>
      </c>
      <c r="J212">
        <v>4050</v>
      </c>
      <c r="K212" s="8">
        <f t="shared" si="62"/>
        <v>943.93393852217764</v>
      </c>
      <c r="L212" s="9">
        <f t="shared" si="55"/>
        <v>2.1187923416878078E-2</v>
      </c>
      <c r="M212" s="8">
        <f t="shared" si="65"/>
        <v>1043.1660660114217</v>
      </c>
      <c r="N212" s="9">
        <f t="shared" si="56"/>
        <v>1.9172402795338838E-2</v>
      </c>
      <c r="O212" s="8">
        <f t="shared" si="66"/>
        <v>1137.1988544468388</v>
      </c>
      <c r="P212" s="9">
        <f t="shared" si="57"/>
        <v>1.7587073643095152E-2</v>
      </c>
      <c r="Q212" s="8">
        <f t="shared" si="63"/>
        <v>1230.4209049298561</v>
      </c>
      <c r="R212" s="9">
        <f t="shared" si="58"/>
        <v>1.6254600291548332E-2</v>
      </c>
      <c r="S212" s="8">
        <f t="shared" si="64"/>
        <v>1317.0156002946976</v>
      </c>
      <c r="T212" s="9">
        <f t="shared" si="59"/>
        <v>1.5185848972119059E-2</v>
      </c>
    </row>
    <row r="213" spans="1:20" x14ac:dyDescent="0.45">
      <c r="A213">
        <v>4150</v>
      </c>
      <c r="B213" s="8">
        <f t="shared" si="51"/>
        <v>499.0609535605148</v>
      </c>
      <c r="C213" s="9">
        <f t="shared" si="52"/>
        <v>4.0075265069950725E-2</v>
      </c>
      <c r="D213">
        <v>4125</v>
      </c>
      <c r="E213" s="8">
        <f t="shared" si="60"/>
        <v>720.98585587335663</v>
      </c>
      <c r="F213" s="9">
        <f t="shared" si="53"/>
        <v>2.7739795222159063E-2</v>
      </c>
      <c r="G213">
        <v>4115</v>
      </c>
      <c r="H213" s="8">
        <f t="shared" si="61"/>
        <v>841.70610104938305</v>
      </c>
      <c r="I213" s="9">
        <f t="shared" si="54"/>
        <v>2.3761262957539851E-2</v>
      </c>
      <c r="J213">
        <v>4100</v>
      </c>
      <c r="K213" s="8">
        <f t="shared" si="62"/>
        <v>944.00605495113803</v>
      </c>
      <c r="L213" s="9">
        <f t="shared" si="55"/>
        <v>2.1186304785974285E-2</v>
      </c>
      <c r="M213" s="8">
        <f t="shared" si="65"/>
        <v>1043.3735553614451</v>
      </c>
      <c r="N213" s="9">
        <f t="shared" si="56"/>
        <v>1.9168590096259059E-2</v>
      </c>
      <c r="O213" s="8">
        <f t="shared" si="66"/>
        <v>1137.6299371331513</v>
      </c>
      <c r="P213" s="9">
        <f t="shared" si="57"/>
        <v>1.7580409364402253E-2</v>
      </c>
      <c r="Q213" s="8">
        <f t="shared" si="63"/>
        <v>1231.211421972537</v>
      </c>
      <c r="R213" s="9">
        <f t="shared" si="58"/>
        <v>1.6244163791104039E-2</v>
      </c>
      <c r="S213" s="8">
        <f t="shared" si="64"/>
        <v>1318.314281017859</v>
      </c>
      <c r="T213" s="9">
        <f t="shared" si="59"/>
        <v>1.5170889284881427E-2</v>
      </c>
    </row>
    <row r="214" spans="1:20" x14ac:dyDescent="0.45">
      <c r="A214">
        <v>4200</v>
      </c>
      <c r="B214" s="8">
        <f t="shared" si="51"/>
        <v>499.06350742273452</v>
      </c>
      <c r="C214" s="9">
        <f t="shared" si="52"/>
        <v>4.0075059992432764E-2</v>
      </c>
      <c r="D214">
        <v>4175</v>
      </c>
      <c r="E214" s="8">
        <f t="shared" si="60"/>
        <v>720.99889167761853</v>
      </c>
      <c r="F214" s="9">
        <f t="shared" si="53"/>
        <v>2.7739293681109615E-2</v>
      </c>
      <c r="G214">
        <v>4165</v>
      </c>
      <c r="H214" s="8">
        <f t="shared" si="61"/>
        <v>841.73068137772373</v>
      </c>
      <c r="I214" s="9">
        <f t="shared" si="54"/>
        <v>2.3760569078062475E-2</v>
      </c>
      <c r="J214">
        <v>4150</v>
      </c>
      <c r="K214" s="8">
        <f t="shared" si="62"/>
        <v>944.06865148266297</v>
      </c>
      <c r="L214" s="9">
        <f t="shared" si="55"/>
        <v>2.1184900026698199E-2</v>
      </c>
      <c r="M214" s="8">
        <f t="shared" si="65"/>
        <v>1043.5581556181883</v>
      </c>
      <c r="N214" s="9">
        <f t="shared" si="56"/>
        <v>1.9165199267837926E-2</v>
      </c>
      <c r="O214" s="8">
        <f t="shared" si="66"/>
        <v>1138.0198276768745</v>
      </c>
      <c r="P214" s="9">
        <f t="shared" si="57"/>
        <v>1.7574386239673438E-2</v>
      </c>
      <c r="Q214" s="8">
        <f t="shared" si="63"/>
        <v>1231.9362096310235</v>
      </c>
      <c r="R214" s="9">
        <f t="shared" si="58"/>
        <v>1.6234606827564706E-2</v>
      </c>
      <c r="S214" s="8">
        <f t="shared" si="64"/>
        <v>1319.5183194527915</v>
      </c>
      <c r="T214" s="9">
        <f t="shared" si="59"/>
        <v>1.5157046101712377E-2</v>
      </c>
    </row>
    <row r="215" spans="1:20" x14ac:dyDescent="0.45">
      <c r="A215">
        <v>4250</v>
      </c>
      <c r="B215" s="8">
        <f t="shared" si="51"/>
        <v>499.06572886396384</v>
      </c>
      <c r="C215" s="9">
        <f t="shared" si="52"/>
        <v>4.0074881610337211E-2</v>
      </c>
      <c r="D215">
        <v>4225</v>
      </c>
      <c r="E215" s="8">
        <f t="shared" si="60"/>
        <v>721.00994542186072</v>
      </c>
      <c r="F215" s="9">
        <f t="shared" si="53"/>
        <v>2.7738868412276976E-2</v>
      </c>
      <c r="G215">
        <v>4215</v>
      </c>
      <c r="H215" s="8">
        <f t="shared" si="61"/>
        <v>841.75162066865096</v>
      </c>
      <c r="I215" s="9">
        <f t="shared" si="54"/>
        <v>2.3759978013600816E-2</v>
      </c>
      <c r="J215">
        <v>4200</v>
      </c>
      <c r="K215" s="8">
        <f t="shared" si="62"/>
        <v>944.12292036889585</v>
      </c>
      <c r="L215" s="9">
        <f t="shared" si="55"/>
        <v>2.1183682302920288E-2</v>
      </c>
      <c r="M215" s="8">
        <f t="shared" si="65"/>
        <v>1043.7222361476634</v>
      </c>
      <c r="N215" s="9">
        <f t="shared" si="56"/>
        <v>1.9162186362742632E-2</v>
      </c>
      <c r="O215" s="8">
        <f t="shared" si="66"/>
        <v>1138.3721801448828</v>
      </c>
      <c r="P215" s="9">
        <f t="shared" si="57"/>
        <v>1.7568946561444046E-2</v>
      </c>
      <c r="Q215" s="8">
        <f t="shared" si="63"/>
        <v>1232.6002808962678</v>
      </c>
      <c r="R215" s="9">
        <f t="shared" si="58"/>
        <v>1.6225860329560596E-2</v>
      </c>
      <c r="S215" s="8">
        <f t="shared" si="64"/>
        <v>1320.633957785597</v>
      </c>
      <c r="T215" s="9">
        <f t="shared" si="59"/>
        <v>1.5144241810603943E-2</v>
      </c>
    </row>
    <row r="216" spans="1:20" x14ac:dyDescent="0.45">
      <c r="A216">
        <v>4300</v>
      </c>
      <c r="B216" s="8">
        <f t="shared" si="51"/>
        <v>499.06766115200634</v>
      </c>
      <c r="C216" s="9">
        <f t="shared" si="52"/>
        <v>4.0074726448581462E-2</v>
      </c>
      <c r="D216">
        <v>4275</v>
      </c>
      <c r="E216" s="8">
        <f t="shared" si="60"/>
        <v>721.01930701415256</v>
      </c>
      <c r="F216" s="9">
        <f t="shared" si="53"/>
        <v>2.7738508255518084E-2</v>
      </c>
      <c r="G216">
        <v>4265</v>
      </c>
      <c r="H216" s="8">
        <f t="shared" si="61"/>
        <v>841.76943504317421</v>
      </c>
      <c r="I216" s="9">
        <f t="shared" si="54"/>
        <v>2.3759475180961165E-2</v>
      </c>
      <c r="J216">
        <v>4250</v>
      </c>
      <c r="K216" s="8">
        <f t="shared" si="62"/>
        <v>944.16991403319957</v>
      </c>
      <c r="L216" s="9">
        <f t="shared" si="55"/>
        <v>2.1182627938827487E-2</v>
      </c>
      <c r="M216" s="8">
        <f t="shared" si="65"/>
        <v>1043.8679406089875</v>
      </c>
      <c r="N216" s="9">
        <f t="shared" si="56"/>
        <v>1.9159511679544539E-2</v>
      </c>
      <c r="O216" s="8">
        <f t="shared" si="66"/>
        <v>1138.6903558010008</v>
      </c>
      <c r="P216" s="9">
        <f t="shared" si="57"/>
        <v>1.7564037403242246E-2</v>
      </c>
      <c r="Q216" s="8">
        <f t="shared" si="63"/>
        <v>1233.208311186605</v>
      </c>
      <c r="R216" s="9">
        <f t="shared" si="58"/>
        <v>1.6217860209485457E-2</v>
      </c>
      <c r="S216" s="8">
        <f t="shared" si="64"/>
        <v>1321.6670847701637</v>
      </c>
      <c r="T216" s="9">
        <f t="shared" si="59"/>
        <v>1.5132403787961456E-2</v>
      </c>
    </row>
    <row r="217" spans="1:20" x14ac:dyDescent="0.45">
      <c r="A217">
        <v>4350</v>
      </c>
      <c r="B217" s="8">
        <f t="shared" si="51"/>
        <v>499.06934192329561</v>
      </c>
      <c r="C217" s="9">
        <f t="shared" si="52"/>
        <v>4.0074591484471303E-2</v>
      </c>
      <c r="D217">
        <v>4325</v>
      </c>
      <c r="E217" s="8">
        <f t="shared" si="60"/>
        <v>721.02722586495258</v>
      </c>
      <c r="F217" s="9">
        <f t="shared" si="53"/>
        <v>2.7738203610838369E-2</v>
      </c>
      <c r="G217">
        <v>4315</v>
      </c>
      <c r="H217" s="8">
        <f t="shared" si="61"/>
        <v>841.78457124273621</v>
      </c>
      <c r="I217" s="9">
        <f t="shared" si="54"/>
        <v>2.3759047959828691E-2</v>
      </c>
      <c r="J217">
        <v>4300</v>
      </c>
      <c r="K217" s="8">
        <f t="shared" si="62"/>
        <v>944.2105601054194</v>
      </c>
      <c r="L217" s="9">
        <f t="shared" si="55"/>
        <v>2.1181716075879341E-2</v>
      </c>
      <c r="M217" s="8">
        <f t="shared" si="65"/>
        <v>1043.9972060508394</v>
      </c>
      <c r="N217" s="9">
        <f t="shared" si="56"/>
        <v>1.915713939087502E-2</v>
      </c>
      <c r="O217" s="8">
        <f t="shared" si="66"/>
        <v>1138.9774431505807</v>
      </c>
      <c r="P217" s="9">
        <f t="shared" si="57"/>
        <v>1.7559610262936402E-2</v>
      </c>
      <c r="Q217" s="8">
        <f t="shared" si="63"/>
        <v>1233.7646567087431</v>
      </c>
      <c r="R217" s="9">
        <f t="shared" si="58"/>
        <v>1.6210547036866071E-2</v>
      </c>
      <c r="S217" s="8">
        <f t="shared" si="64"/>
        <v>1322.6232505798009</v>
      </c>
      <c r="T217" s="9">
        <f t="shared" si="59"/>
        <v>1.5121464098890263E-2</v>
      </c>
    </row>
    <row r="218" spans="1:20" x14ac:dyDescent="0.45">
      <c r="A218">
        <v>4400</v>
      </c>
      <c r="B218" s="8">
        <f t="shared" si="51"/>
        <v>499.07080391574249</v>
      </c>
      <c r="C218" s="9">
        <f t="shared" si="52"/>
        <v>4.0074474088803991E-2</v>
      </c>
      <c r="D218">
        <v>4375</v>
      </c>
      <c r="E218" s="8">
        <f t="shared" si="60"/>
        <v>721.03391623358698</v>
      </c>
      <c r="F218" s="9">
        <f t="shared" si="53"/>
        <v>2.7737946232089278E-2</v>
      </c>
      <c r="G218">
        <v>4365</v>
      </c>
      <c r="H218" s="8">
        <f t="shared" si="61"/>
        <v>841.79741535350001</v>
      </c>
      <c r="I218" s="9">
        <f t="shared" si="54"/>
        <v>2.3758685445240176E-2</v>
      </c>
      <c r="J218">
        <v>4350</v>
      </c>
      <c r="K218" s="8">
        <f t="shared" si="62"/>
        <v>944.24567503275898</v>
      </c>
      <c r="L218" s="9">
        <f t="shared" si="55"/>
        <v>2.1180928363062013E-2</v>
      </c>
      <c r="M218" s="8">
        <f t="shared" si="65"/>
        <v>1044.1117806840907</v>
      </c>
      <c r="N218" s="9">
        <f t="shared" si="56"/>
        <v>1.9155037200036397E-2</v>
      </c>
      <c r="O218" s="8">
        <f t="shared" si="66"/>
        <v>1139.2362769850188</v>
      </c>
      <c r="P218" s="9">
        <f t="shared" si="57"/>
        <v>1.7555620729467872E-2</v>
      </c>
      <c r="Q218" s="8">
        <f t="shared" si="63"/>
        <v>1234.2733722539167</v>
      </c>
      <c r="R218" s="9">
        <f t="shared" si="58"/>
        <v>1.6203865731525779E-2</v>
      </c>
      <c r="S218" s="8">
        <f t="shared" si="64"/>
        <v>1323.5076815112818</v>
      </c>
      <c r="T218" s="9">
        <f t="shared" si="59"/>
        <v>1.5111359215658256E-2</v>
      </c>
    </row>
    <row r="219" spans="1:20" x14ac:dyDescent="0.45">
      <c r="A219">
        <v>4450</v>
      </c>
      <c r="B219" s="8">
        <f t="shared" si="51"/>
        <v>499.07207560622811</v>
      </c>
      <c r="C219" s="9">
        <f t="shared" si="52"/>
        <v>4.0074371974640713E-2</v>
      </c>
      <c r="D219">
        <v>4425</v>
      </c>
      <c r="E219" s="8">
        <f t="shared" si="60"/>
        <v>721.039561918549</v>
      </c>
      <c r="F219" s="9">
        <f t="shared" si="53"/>
        <v>2.7737729046078703E-2</v>
      </c>
      <c r="G219">
        <v>4415</v>
      </c>
      <c r="H219" s="8">
        <f t="shared" si="61"/>
        <v>841.80830052744386</v>
      </c>
      <c r="I219" s="9">
        <f t="shared" si="54"/>
        <v>2.3758378228711678E-2</v>
      </c>
      <c r="J219">
        <v>4400</v>
      </c>
      <c r="K219" s="8">
        <f t="shared" si="62"/>
        <v>944.27597637431836</v>
      </c>
      <c r="L219" s="9">
        <f t="shared" si="55"/>
        <v>2.1180248677714793E-2</v>
      </c>
      <c r="M219" s="8">
        <f t="shared" si="65"/>
        <v>1044.2132403864432</v>
      </c>
      <c r="N219" s="9">
        <f t="shared" si="56"/>
        <v>1.9153176024274875E-2</v>
      </c>
      <c r="O219" s="8">
        <f t="shared" si="66"/>
        <v>1139.4694564335227</v>
      </c>
      <c r="P219" s="9">
        <f t="shared" si="57"/>
        <v>1.7552028171600939E-2</v>
      </c>
      <c r="Q219" s="8">
        <f t="shared" si="63"/>
        <v>1234.7382283985794</v>
      </c>
      <c r="R219" s="9">
        <f t="shared" si="58"/>
        <v>1.6197765275267645E-2</v>
      </c>
      <c r="S219" s="8">
        <f t="shared" si="64"/>
        <v>1324.3252944888156</v>
      </c>
      <c r="T219" s="9">
        <f t="shared" si="59"/>
        <v>1.5102029752984459E-2</v>
      </c>
    </row>
    <row r="220" spans="1:20" x14ac:dyDescent="0.45">
      <c r="A220">
        <v>4500</v>
      </c>
      <c r="B220" s="8">
        <f t="shared" si="51"/>
        <v>499.07318176515543</v>
      </c>
      <c r="C220" s="9">
        <f t="shared" si="52"/>
        <v>4.0074283152748587E-2</v>
      </c>
      <c r="D220">
        <v>4475</v>
      </c>
      <c r="E220" s="8">
        <f t="shared" si="60"/>
        <v>721.04432036434241</v>
      </c>
      <c r="F220" s="9">
        <f t="shared" si="53"/>
        <v>2.7737545994251833E-2</v>
      </c>
      <c r="G220">
        <v>4465</v>
      </c>
      <c r="H220" s="8">
        <f t="shared" si="61"/>
        <v>841.81751380121887</v>
      </c>
      <c r="I220" s="9">
        <f t="shared" si="54"/>
        <v>2.3758118205084843E-2</v>
      </c>
      <c r="J220">
        <v>4450</v>
      </c>
      <c r="K220" s="8">
        <f t="shared" si="62"/>
        <v>944.30209388300989</v>
      </c>
      <c r="L220" s="9">
        <f t="shared" si="55"/>
        <v>2.1179662874365936E-2</v>
      </c>
      <c r="M220" s="8">
        <f t="shared" si="65"/>
        <v>1044.3030039974246</v>
      </c>
      <c r="N220" s="9">
        <f t="shared" si="56"/>
        <v>1.915152970301072E-2</v>
      </c>
      <c r="O220" s="8">
        <f t="shared" si="66"/>
        <v>1139.6793620355018</v>
      </c>
      <c r="P220" s="9">
        <f t="shared" si="57"/>
        <v>1.7548795447413734E-2</v>
      </c>
      <c r="Q220" s="8">
        <f t="shared" si="63"/>
        <v>1235.1627280861817</v>
      </c>
      <c r="R220" s="9">
        <f t="shared" si="58"/>
        <v>1.6192198440920354E-2</v>
      </c>
      <c r="S220" s="8">
        <f t="shared" si="64"/>
        <v>1325.080711322154</v>
      </c>
      <c r="T220" s="9">
        <f t="shared" si="59"/>
        <v>1.5093420218942116E-2</v>
      </c>
    </row>
    <row r="221" spans="1:20" x14ac:dyDescent="0.45">
      <c r="A221">
        <v>4550</v>
      </c>
      <c r="B221" s="8">
        <f t="shared" si="51"/>
        <v>499.07414393883568</v>
      </c>
      <c r="C221" s="9">
        <f t="shared" si="52"/>
        <v>4.0074205892844474E-2</v>
      </c>
      <c r="D221">
        <v>4525</v>
      </c>
      <c r="E221" s="8">
        <f t="shared" si="60"/>
        <v>721.04832625075301</v>
      </c>
      <c r="F221" s="9">
        <f t="shared" si="53"/>
        <v>2.7737391894374588E-2</v>
      </c>
      <c r="G221">
        <v>4515</v>
      </c>
      <c r="H221" s="8">
        <f t="shared" si="61"/>
        <v>841.82530210576965</v>
      </c>
      <c r="I221" s="9">
        <f t="shared" si="54"/>
        <v>2.3757898402401709E-2</v>
      </c>
      <c r="J221">
        <v>4500</v>
      </c>
      <c r="K221" s="8">
        <f t="shared" si="62"/>
        <v>944.32457947376201</v>
      </c>
      <c r="L221" s="9">
        <f t="shared" si="55"/>
        <v>2.1179158559173877E-2</v>
      </c>
      <c r="M221" s="8">
        <f t="shared" si="65"/>
        <v>1044.3823474637099</v>
      </c>
      <c r="N221" s="9">
        <f t="shared" si="56"/>
        <v>1.91500747294036E-2</v>
      </c>
      <c r="O221" s="8">
        <f t="shared" si="66"/>
        <v>1139.8681718521182</v>
      </c>
      <c r="P221" s="9">
        <f t="shared" si="57"/>
        <v>1.7545888633334627E-2</v>
      </c>
      <c r="Q221" s="8">
        <f t="shared" si="63"/>
        <v>1235.5501225730532</v>
      </c>
      <c r="R221" s="9">
        <f t="shared" si="58"/>
        <v>1.6187121537691789E-2</v>
      </c>
      <c r="S221" s="8">
        <f t="shared" si="64"/>
        <v>1325.7782726792097</v>
      </c>
      <c r="T221" s="9">
        <f t="shared" si="59"/>
        <v>1.5085478780386737E-2</v>
      </c>
    </row>
    <row r="222" spans="1:20" x14ac:dyDescent="0.45">
      <c r="A222">
        <v>4600</v>
      </c>
      <c r="B222" s="8">
        <f t="shared" si="51"/>
        <v>499.07498086910533</v>
      </c>
      <c r="C222" s="9">
        <f t="shared" si="52"/>
        <v>4.0074138689884541E-2</v>
      </c>
      <c r="D222">
        <v>4575</v>
      </c>
      <c r="E222" s="8">
        <f t="shared" si="60"/>
        <v>721.05169462404024</v>
      </c>
      <c r="F222" s="9">
        <f t="shared" si="53"/>
        <v>2.7737262319906333E-2</v>
      </c>
      <c r="G222">
        <v>4565</v>
      </c>
      <c r="H222" s="8">
        <f t="shared" si="61"/>
        <v>841.83187755204222</v>
      </c>
      <c r="I222" s="9">
        <f t="shared" si="54"/>
        <v>2.3757712832350657E-2</v>
      </c>
      <c r="J222">
        <v>4550</v>
      </c>
      <c r="K222" s="8">
        <f t="shared" si="62"/>
        <v>944.34391617181871</v>
      </c>
      <c r="L222" s="9">
        <f t="shared" si="55"/>
        <v>2.1178724887725226E-2</v>
      </c>
      <c r="M222" s="8">
        <f t="shared" si="65"/>
        <v>1044.4524168955745</v>
      </c>
      <c r="N222" s="9">
        <f t="shared" si="56"/>
        <v>1.9148790003709303E-2</v>
      </c>
      <c r="O222" s="8">
        <f t="shared" si="66"/>
        <v>1140.037876639868</v>
      </c>
      <c r="P222" s="9">
        <f t="shared" si="57"/>
        <v>1.7543276771599663E-2</v>
      </c>
      <c r="Q222" s="8">
        <f t="shared" si="63"/>
        <v>1235.9034267272145</v>
      </c>
      <c r="R222" s="9">
        <f t="shared" si="58"/>
        <v>1.6182494171864084E-2</v>
      </c>
      <c r="S222" s="8">
        <f t="shared" si="64"/>
        <v>1326.4220517393076</v>
      </c>
      <c r="T222" s="9">
        <f t="shared" si="59"/>
        <v>1.5078157041926775E-2</v>
      </c>
    </row>
    <row r="223" spans="1:20" x14ac:dyDescent="0.45">
      <c r="A223">
        <v>4650</v>
      </c>
      <c r="B223" s="8">
        <f t="shared" si="51"/>
        <v>499.07570885833792</v>
      </c>
      <c r="C223" s="9">
        <f t="shared" si="52"/>
        <v>4.0074080234742453E-2</v>
      </c>
      <c r="D223">
        <v>4625</v>
      </c>
      <c r="E223" s="8">
        <f t="shared" si="60"/>
        <v>721.05452362360484</v>
      </c>
      <c r="F223" s="9">
        <f t="shared" si="53"/>
        <v>2.7737153494983315E-2</v>
      </c>
      <c r="G223">
        <v>4615</v>
      </c>
      <c r="H223" s="8">
        <f t="shared" si="61"/>
        <v>841.83742207075534</v>
      </c>
      <c r="I223" s="9">
        <f t="shared" si="54"/>
        <v>2.3757556359046042E-2</v>
      </c>
      <c r="J223">
        <v>4600</v>
      </c>
      <c r="K223" s="8">
        <f t="shared" si="62"/>
        <v>944.36052612962476</v>
      </c>
      <c r="L223" s="9">
        <f t="shared" si="55"/>
        <v>2.1178352384092304E-2</v>
      </c>
      <c r="M223" s="8">
        <f t="shared" si="65"/>
        <v>1044.5142405954209</v>
      </c>
      <c r="N223" s="9">
        <f t="shared" si="56"/>
        <v>1.9147656606959312E-2</v>
      </c>
      <c r="O223" s="8">
        <f t="shared" si="66"/>
        <v>1140.190294112638</v>
      </c>
      <c r="P223" s="9">
        <f t="shared" si="57"/>
        <v>1.7540931635069878E-2</v>
      </c>
      <c r="Q223" s="8">
        <f t="shared" si="63"/>
        <v>1236.2254336741296</v>
      </c>
      <c r="R223" s="9">
        <f t="shared" si="58"/>
        <v>1.6178279021940932E-2</v>
      </c>
      <c r="S223" s="8">
        <f t="shared" si="64"/>
        <v>1327.0158674984841</v>
      </c>
      <c r="T223" s="9">
        <f t="shared" si="59"/>
        <v>1.5071409837548793E-2</v>
      </c>
    </row>
    <row r="224" spans="1:20" x14ac:dyDescent="0.45">
      <c r="A224">
        <v>4700</v>
      </c>
      <c r="B224" s="8">
        <f t="shared" si="51"/>
        <v>499.07634208694805</v>
      </c>
      <c r="C224" s="9">
        <f t="shared" si="52"/>
        <v>4.0074029388705509E-2</v>
      </c>
      <c r="D224">
        <v>4675</v>
      </c>
      <c r="E224" s="8">
        <f t="shared" si="60"/>
        <v>721.05689685219954</v>
      </c>
      <c r="F224" s="9">
        <f t="shared" si="53"/>
        <v>2.7737062203150316E-2</v>
      </c>
      <c r="G224">
        <v>4665</v>
      </c>
      <c r="H224" s="8">
        <f t="shared" si="61"/>
        <v>841.84209147723834</v>
      </c>
      <c r="I224" s="9">
        <f t="shared" si="54"/>
        <v>2.3757424584110093E-2</v>
      </c>
      <c r="J224">
        <v>4650</v>
      </c>
      <c r="K224" s="8">
        <f t="shared" si="62"/>
        <v>944.37477779537824</v>
      </c>
      <c r="L224" s="9">
        <f t="shared" si="55"/>
        <v>2.1178032779199749E-2</v>
      </c>
      <c r="M224" s="8">
        <f t="shared" si="65"/>
        <v>1044.5687401189066</v>
      </c>
      <c r="N224" s="9">
        <f t="shared" si="56"/>
        <v>1.9146657593566638E-2</v>
      </c>
      <c r="O224" s="8">
        <f t="shared" si="66"/>
        <v>1140.3270823216028</v>
      </c>
      <c r="P224" s="9">
        <f t="shared" si="57"/>
        <v>1.7538827508403826E-2</v>
      </c>
      <c r="Q224" s="8">
        <f t="shared" si="63"/>
        <v>1236.5187287880087</v>
      </c>
      <c r="R224" s="9">
        <f t="shared" si="58"/>
        <v>1.6174441627425474E-2</v>
      </c>
      <c r="S224" s="8">
        <f t="shared" si="64"/>
        <v>1327.5632977031241</v>
      </c>
      <c r="T224" s="9">
        <f t="shared" si="59"/>
        <v>1.5065195034092071E-2</v>
      </c>
    </row>
    <row r="225" spans="1:20" x14ac:dyDescent="0.45">
      <c r="A225">
        <v>4750</v>
      </c>
      <c r="B225" s="8">
        <f t="shared" si="51"/>
        <v>499.07689288958278</v>
      </c>
      <c r="C225" s="9">
        <f t="shared" si="52"/>
        <v>4.0073985161290279E-2</v>
      </c>
      <c r="D225">
        <v>4725</v>
      </c>
      <c r="E225" s="8">
        <f t="shared" si="60"/>
        <v>721.05888543270555</v>
      </c>
      <c r="F225" s="9">
        <f t="shared" si="53"/>
        <v>2.7736985708175625E-2</v>
      </c>
      <c r="G225">
        <v>4715</v>
      </c>
      <c r="H225" s="8">
        <f t="shared" si="61"/>
        <v>841.84601902576071</v>
      </c>
      <c r="I225" s="9">
        <f t="shared" si="54"/>
        <v>2.3757313746218468E-2</v>
      </c>
      <c r="J225">
        <v>4700</v>
      </c>
      <c r="K225" s="8">
        <f t="shared" si="62"/>
        <v>944.38699231090595</v>
      </c>
      <c r="L225" s="9">
        <f t="shared" si="55"/>
        <v>2.1177758866691071E-2</v>
      </c>
      <c r="M225" s="8">
        <f t="shared" si="65"/>
        <v>1044.6167404282708</v>
      </c>
      <c r="N225" s="9">
        <f t="shared" si="56"/>
        <v>1.9145777801531712E-2</v>
      </c>
      <c r="O225" s="8">
        <f t="shared" si="66"/>
        <v>1140.4497521845965</v>
      </c>
      <c r="P225" s="9">
        <f t="shared" si="57"/>
        <v>1.7536940984632474E-2</v>
      </c>
      <c r="Q225" s="8">
        <f t="shared" si="63"/>
        <v>1236.785703031323</v>
      </c>
      <c r="R225" s="9">
        <f t="shared" si="58"/>
        <v>1.6170950190466001E-2</v>
      </c>
      <c r="S225" s="8">
        <f t="shared" si="64"/>
        <v>1328.0676913926916</v>
      </c>
      <c r="T225" s="9">
        <f t="shared" si="59"/>
        <v>1.5059473345840376E-2</v>
      </c>
    </row>
    <row r="226" spans="1:20" x14ac:dyDescent="0.45">
      <c r="A226">
        <v>4800</v>
      </c>
      <c r="B226" s="8">
        <f t="shared" si="51"/>
        <v>499.07737199536064</v>
      </c>
      <c r="C226" s="9">
        <f t="shared" si="52"/>
        <v>4.0073946690946986E-2</v>
      </c>
      <c r="D226">
        <v>4775</v>
      </c>
      <c r="E226" s="8">
        <f t="shared" si="60"/>
        <v>721.06054978986867</v>
      </c>
      <c r="F226" s="9">
        <f t="shared" si="53"/>
        <v>2.7736921685465106E-2</v>
      </c>
      <c r="G226">
        <v>4765</v>
      </c>
      <c r="H226" s="8">
        <f t="shared" si="61"/>
        <v>841.84931851162662</v>
      </c>
      <c r="I226" s="9">
        <f t="shared" si="54"/>
        <v>2.3757220633449719E-2</v>
      </c>
      <c r="J226">
        <v>4750</v>
      </c>
      <c r="K226" s="8">
        <f t="shared" si="62"/>
        <v>944.39744921114379</v>
      </c>
      <c r="L226" s="9">
        <f t="shared" si="55"/>
        <v>2.117752437462217E-2</v>
      </c>
      <c r="M226" s="8">
        <f t="shared" si="65"/>
        <v>1044.6589791961303</v>
      </c>
      <c r="N226" s="9">
        <f t="shared" si="56"/>
        <v>1.9145003678990143E-2</v>
      </c>
      <c r="O226" s="8">
        <f t="shared" si="66"/>
        <v>1140.5596791983442</v>
      </c>
      <c r="P226" s="9">
        <f t="shared" si="57"/>
        <v>1.7535250776230523E-2</v>
      </c>
      <c r="Q226" s="8">
        <f t="shared" si="63"/>
        <v>1237.0285656487408</v>
      </c>
      <c r="R226" s="9">
        <f t="shared" si="58"/>
        <v>1.6167775389658284E-2</v>
      </c>
      <c r="S226" s="8">
        <f t="shared" si="64"/>
        <v>1328.5321810363982</v>
      </c>
      <c r="T226" s="9">
        <f t="shared" si="59"/>
        <v>1.5054208159562868E-2</v>
      </c>
    </row>
    <row r="227" spans="1:20" x14ac:dyDescent="0.45">
      <c r="A227">
        <v>4850</v>
      </c>
      <c r="B227" s="8">
        <f t="shared" si="51"/>
        <v>499.07778873684737</v>
      </c>
      <c r="C227" s="9">
        <f t="shared" si="52"/>
        <v>4.0073913228275436E-2</v>
      </c>
      <c r="D227">
        <v>4825</v>
      </c>
      <c r="E227" s="8">
        <f t="shared" si="60"/>
        <v>721.06194119117959</v>
      </c>
      <c r="F227" s="9">
        <f t="shared" si="53"/>
        <v>2.7736868162755075E-2</v>
      </c>
      <c r="G227">
        <v>4815</v>
      </c>
      <c r="H227" s="8">
        <f t="shared" si="61"/>
        <v>841.85208697355961</v>
      </c>
      <c r="I227" s="9">
        <f t="shared" si="54"/>
        <v>2.3757142506945106E-2</v>
      </c>
      <c r="J227">
        <v>4800</v>
      </c>
      <c r="K227" s="8">
        <f t="shared" si="62"/>
        <v>944.40639149224273</v>
      </c>
      <c r="L227" s="9">
        <f t="shared" si="55"/>
        <v>2.1177323851438883E-2</v>
      </c>
      <c r="M227" s="8">
        <f t="shared" si="65"/>
        <v>1044.6961153163743</v>
      </c>
      <c r="N227" s="9">
        <f t="shared" si="56"/>
        <v>1.9144323125910377E-2</v>
      </c>
      <c r="O227" s="8">
        <f t="shared" si="66"/>
        <v>1140.6581143681801</v>
      </c>
      <c r="P227" s="9">
        <f t="shared" si="57"/>
        <v>1.7533737539822056E-2</v>
      </c>
      <c r="Q227" s="8">
        <f t="shared" si="63"/>
        <v>1237.249356224761</v>
      </c>
      <c r="R227" s="9">
        <f t="shared" si="58"/>
        <v>1.6164890205339306E-2</v>
      </c>
      <c r="S227" s="8">
        <f t="shared" si="64"/>
        <v>1328.9596942523606</v>
      </c>
      <c r="T227" s="9">
        <f t="shared" si="59"/>
        <v>1.504936536939256E-2</v>
      </c>
    </row>
    <row r="228" spans="1:20" x14ac:dyDescent="0.45">
      <c r="A228">
        <v>4900</v>
      </c>
      <c r="B228" s="8">
        <f t="shared" si="51"/>
        <v>499.07815123183462</v>
      </c>
      <c r="C228" s="9">
        <f t="shared" si="52"/>
        <v>4.007388412142588E-2</v>
      </c>
      <c r="D228">
        <v>4875</v>
      </c>
      <c r="E228" s="8">
        <f t="shared" si="60"/>
        <v>721.06310307724448</v>
      </c>
      <c r="F228" s="9">
        <f t="shared" si="53"/>
        <v>2.7736823468912795E-2</v>
      </c>
      <c r="G228">
        <v>4865</v>
      </c>
      <c r="H228" s="8">
        <f t="shared" si="61"/>
        <v>841.85440704359848</v>
      </c>
      <c r="I228" s="9">
        <f t="shared" si="54"/>
        <v>2.3757077034537905E-2</v>
      </c>
      <c r="J228">
        <v>4850</v>
      </c>
      <c r="K228" s="8">
        <f t="shared" si="62"/>
        <v>944.414030110216</v>
      </c>
      <c r="L228" s="9">
        <f t="shared" si="55"/>
        <v>2.1177152564819415E-2</v>
      </c>
      <c r="M228" s="8">
        <f t="shared" si="65"/>
        <v>1044.7287366768405</v>
      </c>
      <c r="N228" s="9">
        <f t="shared" si="56"/>
        <v>1.9143725349814397E-2</v>
      </c>
      <c r="O228" s="8">
        <f t="shared" si="66"/>
        <v>1140.7461943907017</v>
      </c>
      <c r="P228" s="9">
        <f t="shared" si="57"/>
        <v>1.7532383713699307E-2</v>
      </c>
      <c r="Q228" s="8">
        <f t="shared" si="63"/>
        <v>1237.449956116963</v>
      </c>
      <c r="R228" s="9">
        <f t="shared" si="58"/>
        <v>1.6162269755747288E-2</v>
      </c>
      <c r="S228" s="8">
        <f t="shared" si="64"/>
        <v>1329.3529651011668</v>
      </c>
      <c r="T228" s="9">
        <f t="shared" si="59"/>
        <v>1.5044913220980369E-2</v>
      </c>
    </row>
    <row r="229" spans="1:20" x14ac:dyDescent="0.45">
      <c r="A229">
        <v>4950</v>
      </c>
      <c r="B229" s="8">
        <f t="shared" si="51"/>
        <v>499.07846654145357</v>
      </c>
      <c r="C229" s="9">
        <f t="shared" si="52"/>
        <v>4.0073858803400801E-2</v>
      </c>
      <c r="D229">
        <v>4925</v>
      </c>
      <c r="E229" s="8">
        <f t="shared" si="60"/>
        <v>721.06407220853055</v>
      </c>
      <c r="F229" s="9">
        <f t="shared" si="53"/>
        <v>2.77367861898076E-2</v>
      </c>
      <c r="G229">
        <v>4915</v>
      </c>
      <c r="H229" s="8">
        <f t="shared" si="61"/>
        <v>841.85634898681417</v>
      </c>
      <c r="I229" s="9">
        <f t="shared" si="54"/>
        <v>2.3757022233152104E-2</v>
      </c>
      <c r="J229">
        <v>4900</v>
      </c>
      <c r="K229" s="8">
        <f t="shared" si="62"/>
        <v>944.42054796712966</v>
      </c>
      <c r="L229" s="9">
        <f t="shared" si="55"/>
        <v>2.1177006412079986E-2</v>
      </c>
      <c r="M229" s="8">
        <f t="shared" si="65"/>
        <v>1044.7573672463495</v>
      </c>
      <c r="N229" s="9">
        <f t="shared" si="56"/>
        <v>1.9143200734457307E-2</v>
      </c>
      <c r="O229" s="8">
        <f t="shared" si="66"/>
        <v>1140.8249511252254</v>
      </c>
      <c r="P229" s="9">
        <f t="shared" si="57"/>
        <v>1.7531173367371988E-2</v>
      </c>
      <c r="Q229" s="8">
        <f t="shared" si="63"/>
        <v>1237.6320992790334</v>
      </c>
      <c r="R229" s="9">
        <f t="shared" si="58"/>
        <v>1.6159891143459143E-2</v>
      </c>
      <c r="S229" s="8">
        <f t="shared" si="64"/>
        <v>1329.7145449488105</v>
      </c>
      <c r="T229" s="9">
        <f t="shared" si="59"/>
        <v>1.5040822164406671E-2</v>
      </c>
    </row>
    <row r="230" spans="1:20" x14ac:dyDescent="0.45">
      <c r="A230">
        <v>5000</v>
      </c>
      <c r="B230" s="8">
        <f t="shared" si="51"/>
        <v>499.07874080771552</v>
      </c>
      <c r="C230" s="9">
        <f t="shared" si="52"/>
        <v>4.0073836781009224E-2</v>
      </c>
      <c r="D230">
        <v>4975</v>
      </c>
      <c r="E230" s="8">
        <f t="shared" si="60"/>
        <v>721.06487965223471</v>
      </c>
      <c r="F230" s="9">
        <f t="shared" si="53"/>
        <v>2.7736755130337066E-2</v>
      </c>
      <c r="G230">
        <v>4965</v>
      </c>
      <c r="H230" s="8">
        <f t="shared" si="61"/>
        <v>841.85797246866332</v>
      </c>
      <c r="I230" s="9">
        <f t="shared" si="54"/>
        <v>2.3756976418898811E-2</v>
      </c>
      <c r="J230">
        <v>4950</v>
      </c>
      <c r="K230" s="8">
        <f t="shared" si="62"/>
        <v>944.42610343714352</v>
      </c>
      <c r="L230" s="9">
        <f t="shared" si="55"/>
        <v>2.1176881840952955E-2</v>
      </c>
      <c r="M230" s="8">
        <f t="shared" si="65"/>
        <v>1044.7824735263778</v>
      </c>
      <c r="N230" s="9">
        <f t="shared" si="56"/>
        <v>1.9142740720463527E-2</v>
      </c>
      <c r="O230" s="8">
        <f t="shared" si="66"/>
        <v>1140.895320390036</v>
      </c>
      <c r="P230" s="9">
        <f t="shared" si="57"/>
        <v>1.7530092062401161E-2</v>
      </c>
      <c r="Q230" s="8">
        <f t="shared" si="63"/>
        <v>1237.7973824895926</v>
      </c>
      <c r="R230" s="9">
        <f t="shared" si="58"/>
        <v>1.6157733311548798E-2</v>
      </c>
      <c r="S230" s="8">
        <f t="shared" si="64"/>
        <v>1330.0468128966663</v>
      </c>
      <c r="T230" s="9">
        <f t="shared" si="59"/>
        <v>1.5037064715370913E-2</v>
      </c>
    </row>
    <row r="231" spans="1:20" x14ac:dyDescent="0.45">
      <c r="A231">
        <v>5050</v>
      </c>
      <c r="B231" s="8">
        <f t="shared" si="51"/>
        <v>499.07897937314789</v>
      </c>
      <c r="C231" s="9">
        <f t="shared" si="52"/>
        <v>4.0073817625259148E-2</v>
      </c>
      <c r="D231">
        <v>5025</v>
      </c>
      <c r="E231" s="8">
        <f t="shared" si="60"/>
        <v>721.06555163021824</v>
      </c>
      <c r="F231" s="9">
        <f t="shared" si="53"/>
        <v>2.7736729281801188E-2</v>
      </c>
      <c r="G231">
        <v>5015</v>
      </c>
      <c r="H231" s="8">
        <f t="shared" si="61"/>
        <v>841.85932808368079</v>
      </c>
      <c r="I231" s="9">
        <f t="shared" si="54"/>
        <v>2.3756938163916146E-2</v>
      </c>
      <c r="J231">
        <v>5000</v>
      </c>
      <c r="K231" s="8">
        <f t="shared" si="62"/>
        <v>944.43083348025027</v>
      </c>
      <c r="L231" s="9">
        <f t="shared" si="55"/>
        <v>2.1176775779650818E-2</v>
      </c>
      <c r="M231" s="8">
        <f t="shared" si="65"/>
        <v>1044.8044704152671</v>
      </c>
      <c r="N231" s="9">
        <f t="shared" si="56"/>
        <v>1.9142337696976753E-2</v>
      </c>
      <c r="O231" s="8">
        <f t="shared" si="66"/>
        <v>1140.9581501192038</v>
      </c>
      <c r="P231" s="9">
        <f t="shared" si="57"/>
        <v>1.7529126723807058E-2</v>
      </c>
      <c r="Q231" s="8">
        <f t="shared" si="63"/>
        <v>1237.9472750043958</v>
      </c>
      <c r="R231" s="9">
        <f t="shared" si="58"/>
        <v>1.6155776908939018E-2</v>
      </c>
      <c r="S231" s="8">
        <f t="shared" si="64"/>
        <v>1330.3519857786241</v>
      </c>
      <c r="T231" s="9">
        <f t="shared" si="59"/>
        <v>1.5033615324213963E-2</v>
      </c>
    </row>
    <row r="232" spans="1:20" x14ac:dyDescent="0.45">
      <c r="A232">
        <v>5100</v>
      </c>
      <c r="B232" s="8">
        <f t="shared" si="51"/>
        <v>499.0791868848579</v>
      </c>
      <c r="C232" s="9">
        <f t="shared" si="52"/>
        <v>4.0073800963000651E-2</v>
      </c>
      <c r="D232">
        <v>5075</v>
      </c>
      <c r="E232" s="8">
        <f t="shared" si="60"/>
        <v>721.06611024642143</v>
      </c>
      <c r="F232" s="9">
        <f t="shared" si="53"/>
        <v>2.7736707793915152E-2</v>
      </c>
      <c r="G232">
        <v>5065</v>
      </c>
      <c r="H232" s="8">
        <f t="shared" si="61"/>
        <v>841.86045867546829</v>
      </c>
      <c r="I232" s="9">
        <f t="shared" si="54"/>
        <v>2.3756906259104715E-2</v>
      </c>
      <c r="J232">
        <v>5050</v>
      </c>
      <c r="K232" s="8">
        <f t="shared" si="62"/>
        <v>944.43485638735558</v>
      </c>
      <c r="L232" s="9">
        <f t="shared" si="55"/>
        <v>2.1176685575227321E-2</v>
      </c>
      <c r="M232" s="8">
        <f t="shared" si="65"/>
        <v>1044.8237265304106</v>
      </c>
      <c r="N232" s="9">
        <f t="shared" si="56"/>
        <v>1.9141984903439001E-2</v>
      </c>
      <c r="O232" s="8">
        <f t="shared" si="66"/>
        <v>1141.0142079153336</v>
      </c>
      <c r="P232" s="9">
        <f t="shared" si="57"/>
        <v>1.752826552137382E-2</v>
      </c>
      <c r="Q232" s="8">
        <f t="shared" si="63"/>
        <v>1238.083127650701</v>
      </c>
      <c r="R232" s="9">
        <f t="shared" si="58"/>
        <v>1.6154004164446199E-2</v>
      </c>
      <c r="S232" s="8">
        <f t="shared" si="64"/>
        <v>1330.6321277276447</v>
      </c>
      <c r="T232" s="9">
        <f t="shared" si="59"/>
        <v>1.503045025235827E-2</v>
      </c>
    </row>
    <row r="233" spans="1:20" x14ac:dyDescent="0.45">
      <c r="A233">
        <v>5150</v>
      </c>
      <c r="B233" s="8">
        <f t="shared" si="51"/>
        <v>499.07936738505134</v>
      </c>
      <c r="C233" s="9">
        <f t="shared" si="52"/>
        <v>4.0073786469656911E-2</v>
      </c>
      <c r="D233">
        <v>5125</v>
      </c>
      <c r="E233" s="8">
        <f t="shared" si="60"/>
        <v>721.06657410992329</v>
      </c>
      <c r="F233" s="9">
        <f t="shared" si="53"/>
        <v>2.7736689950838146E-2</v>
      </c>
      <c r="G233">
        <v>5115</v>
      </c>
      <c r="H233" s="8">
        <f t="shared" si="61"/>
        <v>841.86140047454023</v>
      </c>
      <c r="I233" s="9">
        <f t="shared" si="54"/>
        <v>2.3756879682007518E-2</v>
      </c>
      <c r="J233">
        <v>5100</v>
      </c>
      <c r="K233" s="8">
        <f t="shared" si="62"/>
        <v>944.43827419638876</v>
      </c>
      <c r="L233" s="9">
        <f t="shared" si="55"/>
        <v>2.1176608939337788E-2</v>
      </c>
      <c r="M233" s="8">
        <f t="shared" si="65"/>
        <v>1044.8405690313637</v>
      </c>
      <c r="N233" s="9">
        <f t="shared" si="56"/>
        <v>1.9141676340670159E-2</v>
      </c>
      <c r="O233" s="8">
        <f t="shared" si="66"/>
        <v>1141.0641880329538</v>
      </c>
      <c r="P233" s="9">
        <f t="shared" si="57"/>
        <v>1.7527497760206987E-2</v>
      </c>
      <c r="Q233" s="8">
        <f t="shared" si="63"/>
        <v>1238.206181383583</v>
      </c>
      <c r="R233" s="9">
        <f t="shared" si="58"/>
        <v>1.615239876904169E-2</v>
      </c>
      <c r="S233" s="8">
        <f t="shared" si="64"/>
        <v>1330.8891593159183</v>
      </c>
      <c r="T233" s="9">
        <f t="shared" si="59"/>
        <v>1.5027547455777663E-2</v>
      </c>
    </row>
    <row r="234" spans="1:20" x14ac:dyDescent="0.45">
      <c r="A234">
        <v>5200</v>
      </c>
      <c r="B234" s="8">
        <f t="shared" si="51"/>
        <v>499.07952438977054</v>
      </c>
      <c r="C234" s="9">
        <f t="shared" si="52"/>
        <v>4.0073773862901306E-2</v>
      </c>
      <c r="D234">
        <v>5175</v>
      </c>
      <c r="E234" s="8">
        <f t="shared" si="60"/>
        <v>721.06695886779914</v>
      </c>
      <c r="F234" s="9">
        <f t="shared" si="53"/>
        <v>2.773667515067323E-2</v>
      </c>
      <c r="G234">
        <v>5165</v>
      </c>
      <c r="H234" s="8">
        <f t="shared" si="61"/>
        <v>841.86218407752187</v>
      </c>
      <c r="I234" s="9">
        <f t="shared" si="54"/>
        <v>2.3756857569169926E-2</v>
      </c>
      <c r="J234">
        <v>5150</v>
      </c>
      <c r="K234" s="8">
        <f t="shared" si="62"/>
        <v>944.44117481543992</v>
      </c>
      <c r="L234" s="9">
        <f t="shared" si="55"/>
        <v>2.117654390058581E-2</v>
      </c>
      <c r="M234" s="8">
        <f t="shared" si="65"/>
        <v>1044.8552879843403</v>
      </c>
      <c r="N234" s="9">
        <f t="shared" si="56"/>
        <v>1.9141406690473435E-2</v>
      </c>
      <c r="O234" s="8">
        <f t="shared" si="66"/>
        <v>1141.1087178264363</v>
      </c>
      <c r="P234" s="9">
        <f t="shared" si="57"/>
        <v>1.7526813779931195E-2</v>
      </c>
      <c r="Q234" s="8">
        <f t="shared" si="63"/>
        <v>1238.317575324658</v>
      </c>
      <c r="R234" s="9">
        <f t="shared" si="58"/>
        <v>1.6150945765876307E-2</v>
      </c>
      <c r="S234" s="8">
        <f t="shared" si="64"/>
        <v>1331.1248662744572</v>
      </c>
      <c r="T234" s="9">
        <f t="shared" si="59"/>
        <v>1.5024886475132762E-2</v>
      </c>
    </row>
    <row r="235" spans="1:20" x14ac:dyDescent="0.45">
      <c r="A235">
        <v>5250</v>
      </c>
      <c r="B235" s="8">
        <f t="shared" si="51"/>
        <v>499.07966095738419</v>
      </c>
      <c r="C235" s="9">
        <f t="shared" si="52"/>
        <v>4.0073762897157562E-2</v>
      </c>
      <c r="D235">
        <v>5225</v>
      </c>
      <c r="E235" s="8">
        <f t="shared" si="60"/>
        <v>721.06727766014785</v>
      </c>
      <c r="F235" s="9">
        <f t="shared" si="53"/>
        <v>2.773666288796198E-2</v>
      </c>
      <c r="G235">
        <v>5215</v>
      </c>
      <c r="H235" s="8">
        <f t="shared" si="61"/>
        <v>841.86283528842637</v>
      </c>
      <c r="I235" s="9">
        <f t="shared" si="54"/>
        <v>2.3756839192393974E-2</v>
      </c>
      <c r="J235">
        <v>5200</v>
      </c>
      <c r="K235" s="8">
        <f t="shared" si="62"/>
        <v>944.44363388549095</v>
      </c>
      <c r="L235" s="9">
        <f t="shared" si="55"/>
        <v>2.1176488762721546E-2</v>
      </c>
      <c r="M235" s="8">
        <f t="shared" si="65"/>
        <v>1044.8681403060807</v>
      </c>
      <c r="N235" s="9">
        <f t="shared" si="56"/>
        <v>1.9141171243044368E-2</v>
      </c>
      <c r="O235" s="8">
        <f t="shared" si="66"/>
        <v>1141.148363695381</v>
      </c>
      <c r="P235" s="9">
        <f t="shared" si="57"/>
        <v>1.7526204861946254E-2</v>
      </c>
      <c r="Q235" s="8">
        <f t="shared" si="63"/>
        <v>1238.4183543042052</v>
      </c>
      <c r="R235" s="9">
        <f t="shared" si="58"/>
        <v>1.6149631447635343E-2</v>
      </c>
      <c r="S235" s="8">
        <f t="shared" si="64"/>
        <v>1331.3409077994122</v>
      </c>
      <c r="T235" s="9">
        <f t="shared" si="59"/>
        <v>1.5022448332229358E-2</v>
      </c>
    </row>
    <row r="236" spans="1:20" x14ac:dyDescent="0.45">
      <c r="A236">
        <v>5300</v>
      </c>
      <c r="B236" s="8">
        <f t="shared" si="51"/>
        <v>499.07977974815827</v>
      </c>
      <c r="C236" s="9">
        <f t="shared" si="52"/>
        <v>4.0073753358816189E-2</v>
      </c>
      <c r="D236">
        <v>5275</v>
      </c>
      <c r="E236" s="8">
        <f t="shared" si="60"/>
        <v>721.06754150807524</v>
      </c>
      <c r="F236" s="9">
        <f t="shared" si="53"/>
        <v>2.773665273875876E-2</v>
      </c>
      <c r="G236">
        <v>5265</v>
      </c>
      <c r="H236" s="8">
        <f t="shared" si="61"/>
        <v>841.86337584025989</v>
      </c>
      <c r="I236" s="9">
        <f t="shared" si="54"/>
        <v>2.3756823938371346E-2</v>
      </c>
      <c r="J236">
        <v>5250</v>
      </c>
      <c r="K236" s="8">
        <f t="shared" si="62"/>
        <v>944.44571641212042</v>
      </c>
      <c r="L236" s="9">
        <f t="shared" si="55"/>
        <v>2.117644206802962E-2</v>
      </c>
      <c r="M236" s="8">
        <f t="shared" si="65"/>
        <v>1044.8793533226458</v>
      </c>
      <c r="N236" s="9">
        <f t="shared" si="56"/>
        <v>1.9140965831510929E-2</v>
      </c>
      <c r="O236" s="8">
        <f t="shared" si="66"/>
        <v>1141.1836365593158</v>
      </c>
      <c r="P236" s="9">
        <f t="shared" si="57"/>
        <v>1.7525663144189723E-2</v>
      </c>
      <c r="Q236" s="8">
        <f t="shared" si="63"/>
        <v>1238.509475927953</v>
      </c>
      <c r="R236" s="9">
        <f t="shared" si="58"/>
        <v>1.6148443260811551E-2</v>
      </c>
      <c r="S236" s="8">
        <f t="shared" si="64"/>
        <v>1331.5388244536339</v>
      </c>
      <c r="T236" s="9">
        <f t="shared" si="59"/>
        <v>1.5020215432476433E-2</v>
      </c>
    </row>
    <row r="237" spans="1:20" x14ac:dyDescent="0.45">
      <c r="A237">
        <v>5350</v>
      </c>
      <c r="B237" s="8">
        <f t="shared" si="51"/>
        <v>499.07988307607883</v>
      </c>
      <c r="C237" s="9">
        <f t="shared" si="52"/>
        <v>4.0073745062073035E-2</v>
      </c>
      <c r="D237">
        <v>5325</v>
      </c>
      <c r="E237" s="8">
        <f t="shared" si="60"/>
        <v>721.06775964402459</v>
      </c>
      <c r="F237" s="9">
        <f t="shared" si="53"/>
        <v>2.7736644347923091E-2</v>
      </c>
      <c r="G237">
        <v>5315</v>
      </c>
      <c r="H237" s="8">
        <f t="shared" si="61"/>
        <v>841.86382401297817</v>
      </c>
      <c r="I237" s="9">
        <f t="shared" si="54"/>
        <v>2.375681129124237E-2</v>
      </c>
      <c r="J237">
        <v>5300</v>
      </c>
      <c r="K237" s="8">
        <f t="shared" si="62"/>
        <v>944.44747819263137</v>
      </c>
      <c r="L237" s="9">
        <f t="shared" si="55"/>
        <v>2.1176402565311059E-2</v>
      </c>
      <c r="M237" s="8">
        <f t="shared" si="65"/>
        <v>1044.8891279763334</v>
      </c>
      <c r="N237" s="9">
        <f t="shared" si="56"/>
        <v>1.9140786772979992E-2</v>
      </c>
      <c r="O237" s="8">
        <f t="shared" si="66"/>
        <v>1141.2149968924002</v>
      </c>
      <c r="P237" s="9">
        <f t="shared" si="57"/>
        <v>1.7525181542883024E-2</v>
      </c>
      <c r="Q237" s="8">
        <f t="shared" si="63"/>
        <v>1238.5918171899295</v>
      </c>
      <c r="R237" s="9">
        <f t="shared" si="58"/>
        <v>1.614736971650212E-2</v>
      </c>
      <c r="S237" s="8">
        <f t="shared" si="64"/>
        <v>1331.7200456730625</v>
      </c>
      <c r="T237" s="9">
        <f t="shared" si="59"/>
        <v>1.5018171473037963E-2</v>
      </c>
    </row>
    <row r="238" spans="1:20" x14ac:dyDescent="0.45">
      <c r="A238">
        <v>5400</v>
      </c>
      <c r="B238" s="8">
        <f t="shared" si="51"/>
        <v>499.07997295392369</v>
      </c>
      <c r="C238" s="9">
        <f t="shared" si="52"/>
        <v>4.0073737845310112E-2</v>
      </c>
      <c r="D238">
        <v>5375</v>
      </c>
      <c r="E238" s="8">
        <f t="shared" si="60"/>
        <v>721.06793979260988</v>
      </c>
      <c r="F238" s="9">
        <f t="shared" si="53"/>
        <v>2.7736637418316373E-2</v>
      </c>
      <c r="G238">
        <v>5365</v>
      </c>
      <c r="H238" s="8">
        <f t="shared" si="61"/>
        <v>841.86419516184253</v>
      </c>
      <c r="I238" s="9">
        <f t="shared" si="54"/>
        <v>2.3756800817684304E-2</v>
      </c>
      <c r="J238">
        <v>5350</v>
      </c>
      <c r="K238" s="8">
        <f t="shared" si="62"/>
        <v>944.44896706234954</v>
      </c>
      <c r="L238" s="9">
        <f t="shared" si="55"/>
        <v>2.1176369181924958E-2</v>
      </c>
      <c r="M238" s="8">
        <f t="shared" si="65"/>
        <v>1044.897641711605</v>
      </c>
      <c r="N238" s="9">
        <f t="shared" si="56"/>
        <v>1.9140630815511078E-2</v>
      </c>
      <c r="O238" s="8">
        <f t="shared" si="66"/>
        <v>1141.2428593475795</v>
      </c>
      <c r="P238" s="9">
        <f t="shared" si="57"/>
        <v>1.752475368076652E-2</v>
      </c>
      <c r="Q238" s="8">
        <f t="shared" si="63"/>
        <v>1238.6661806527509</v>
      </c>
      <c r="R238" s="9">
        <f t="shared" si="58"/>
        <v>1.614640030735353E-2</v>
      </c>
      <c r="S238" s="8">
        <f t="shared" si="64"/>
        <v>1331.8858968884047</v>
      </c>
      <c r="T238" s="9">
        <f t="shared" si="59"/>
        <v>1.5016301356388451E-2</v>
      </c>
    </row>
    <row r="239" spans="1:20" x14ac:dyDescent="0.45">
      <c r="A239">
        <v>5450</v>
      </c>
      <c r="B239" s="8">
        <f t="shared" si="51"/>
        <v>499.08005113247094</v>
      </c>
      <c r="C239" s="9">
        <f t="shared" si="52"/>
        <v>4.0073731567947191E-2</v>
      </c>
      <c r="D239">
        <v>5425</v>
      </c>
      <c r="E239" s="8">
        <f t="shared" si="60"/>
        <v>721.06808840902477</v>
      </c>
      <c r="F239" s="9">
        <f t="shared" si="53"/>
        <v>2.7736631701630692E-2</v>
      </c>
      <c r="G239">
        <v>5415</v>
      </c>
      <c r="H239" s="8">
        <f t="shared" si="61"/>
        <v>841.86450216845219</v>
      </c>
      <c r="I239" s="9">
        <f t="shared" si="54"/>
        <v>2.3756792154182214E-2</v>
      </c>
      <c r="J239">
        <v>5400</v>
      </c>
      <c r="K239" s="8">
        <f t="shared" si="62"/>
        <v>944.4502239813703</v>
      </c>
      <c r="L239" s="9">
        <f t="shared" si="55"/>
        <v>2.117634099941143E-2</v>
      </c>
      <c r="M239" s="8">
        <f t="shared" si="65"/>
        <v>1044.9050510687096</v>
      </c>
      <c r="N239" s="9">
        <f t="shared" si="56"/>
        <v>1.9140495090481543E-2</v>
      </c>
      <c r="O239" s="8">
        <f t="shared" si="66"/>
        <v>1141.2675969983545</v>
      </c>
      <c r="P239" s="9">
        <f t="shared" si="57"/>
        <v>1.7524373821356146E-2</v>
      </c>
      <c r="Q239" s="8">
        <f t="shared" si="63"/>
        <v>1238.7333002165594</v>
      </c>
      <c r="R239" s="9">
        <f t="shared" si="58"/>
        <v>1.6145525430295234E-2</v>
      </c>
      <c r="S239" s="8">
        <f t="shared" si="64"/>
        <v>1332.0376062732828</v>
      </c>
      <c r="T239" s="9">
        <f t="shared" si="59"/>
        <v>1.5014591108996641E-2</v>
      </c>
    </row>
    <row r="240" spans="1:20" x14ac:dyDescent="0.45">
      <c r="A240">
        <v>5500</v>
      </c>
      <c r="B240" s="8">
        <f t="shared" si="51"/>
        <v>499.08011913460348</v>
      </c>
      <c r="C240" s="9">
        <f t="shared" si="52"/>
        <v>4.0073726107703232E-2</v>
      </c>
      <c r="D240">
        <v>5475</v>
      </c>
      <c r="E240" s="8">
        <f t="shared" si="60"/>
        <v>721.06821088114566</v>
      </c>
      <c r="F240" s="9">
        <f t="shared" si="53"/>
        <v>2.7736626990614372E-2</v>
      </c>
      <c r="G240">
        <v>5465</v>
      </c>
      <c r="H240" s="8">
        <f t="shared" si="61"/>
        <v>841.86475582517198</v>
      </c>
      <c r="I240" s="9">
        <f t="shared" si="54"/>
        <v>2.3756784996179781E-2</v>
      </c>
      <c r="J240">
        <v>5450</v>
      </c>
      <c r="K240" s="8">
        <f t="shared" si="62"/>
        <v>944.45128398077384</v>
      </c>
      <c r="L240" s="9">
        <f t="shared" si="55"/>
        <v>2.1176317232268319E-2</v>
      </c>
      <c r="M240" s="8">
        <f t="shared" si="65"/>
        <v>1044.9114940115628</v>
      </c>
      <c r="N240" s="9">
        <f t="shared" si="56"/>
        <v>1.9140377069848447E-2</v>
      </c>
      <c r="O240" s="8">
        <f t="shared" si="66"/>
        <v>1141.2895452250204</v>
      </c>
      <c r="P240" s="9">
        <f t="shared" si="57"/>
        <v>1.7524036808780837E-2</v>
      </c>
      <c r="Q240" s="8">
        <f t="shared" si="63"/>
        <v>1238.793846497548</v>
      </c>
      <c r="R240" s="9">
        <f t="shared" si="58"/>
        <v>1.6144736314719486E-2</v>
      </c>
      <c r="S240" s="8">
        <f t="shared" si="64"/>
        <v>1332.1763111306248</v>
      </c>
      <c r="T240" s="9">
        <f t="shared" si="59"/>
        <v>1.5013027804875092E-2</v>
      </c>
    </row>
    <row r="241" spans="1:20" x14ac:dyDescent="0.45">
      <c r="A241">
        <v>5550</v>
      </c>
      <c r="B241" s="8">
        <f t="shared" si="51"/>
        <v>499.08017828497231</v>
      </c>
      <c r="C241" s="9">
        <f t="shared" si="52"/>
        <v>4.0073721358214506E-2</v>
      </c>
      <c r="D241">
        <v>5525</v>
      </c>
      <c r="E241" s="8">
        <f t="shared" si="60"/>
        <v>721.06831170061764</v>
      </c>
      <c r="F241" s="9">
        <f t="shared" si="53"/>
        <v>2.7736623112490699E-2</v>
      </c>
      <c r="G241">
        <v>5515</v>
      </c>
      <c r="H241" s="8">
        <f t="shared" si="61"/>
        <v>841.86496516228249</v>
      </c>
      <c r="I241" s="9">
        <f t="shared" si="54"/>
        <v>2.3756779088846738E-2</v>
      </c>
      <c r="J241">
        <v>5500</v>
      </c>
      <c r="K241" s="8">
        <f t="shared" si="62"/>
        <v>944.45217698527392</v>
      </c>
      <c r="L241" s="9">
        <f t="shared" si="55"/>
        <v>2.1176297209500577E-2</v>
      </c>
      <c r="M241" s="8">
        <f t="shared" si="65"/>
        <v>1044.9170920144304</v>
      </c>
      <c r="N241" s="9">
        <f t="shared" si="56"/>
        <v>1.9140274527851057E-2</v>
      </c>
      <c r="O241" s="8">
        <f t="shared" si="66"/>
        <v>1141.3090052708824</v>
      </c>
      <c r="P241" s="9">
        <f t="shared" si="57"/>
        <v>1.7523738012785704E-2</v>
      </c>
      <c r="Q241" s="8">
        <f t="shared" si="63"/>
        <v>1238.8484318366407</v>
      </c>
      <c r="R241" s="9">
        <f t="shared" si="58"/>
        <v>1.6144024955780288E-2</v>
      </c>
      <c r="S241" s="8">
        <f t="shared" si="64"/>
        <v>1332.3030639295048</v>
      </c>
      <c r="T241" s="9">
        <f t="shared" si="59"/>
        <v>1.5011599493745701E-2</v>
      </c>
    </row>
    <row r="242" spans="1:20" x14ac:dyDescent="0.45">
      <c r="A242">
        <v>5600</v>
      </c>
      <c r="B242" s="8">
        <f t="shared" si="51"/>
        <v>499.08022973580108</v>
      </c>
      <c r="C242" s="9">
        <f t="shared" si="52"/>
        <v>4.0073717226962555E-2</v>
      </c>
      <c r="D242">
        <v>5575</v>
      </c>
      <c r="E242" s="8">
        <f t="shared" si="60"/>
        <v>721.06839460747881</v>
      </c>
      <c r="F242" s="9">
        <f t="shared" si="53"/>
        <v>2.773661992339466E-2</v>
      </c>
      <c r="G242">
        <v>5565</v>
      </c>
      <c r="H242" s="8">
        <f t="shared" si="61"/>
        <v>841.8651377259672</v>
      </c>
      <c r="I242" s="9">
        <f t="shared" si="54"/>
        <v>2.3756774219233837E-2</v>
      </c>
      <c r="J242">
        <v>5550</v>
      </c>
      <c r="K242" s="8">
        <f t="shared" si="62"/>
        <v>944.45292852740101</v>
      </c>
      <c r="L242" s="9">
        <f t="shared" si="55"/>
        <v>2.1176280358603122E-2</v>
      </c>
      <c r="M242" s="8">
        <f t="shared" si="65"/>
        <v>1044.9219519300329</v>
      </c>
      <c r="N242" s="9">
        <f t="shared" si="56"/>
        <v>1.9140185506734558E-2</v>
      </c>
      <c r="O242" s="8">
        <f t="shared" si="66"/>
        <v>1141.3262474926428</v>
      </c>
      <c r="P242" s="9">
        <f t="shared" si="57"/>
        <v>1.7523473278510511E-2</v>
      </c>
      <c r="Q242" s="8">
        <f t="shared" si="63"/>
        <v>1238.8976149584335</v>
      </c>
      <c r="R242" s="9">
        <f t="shared" si="58"/>
        <v>1.6143384052499789E-2</v>
      </c>
      <c r="S242" s="8">
        <f t="shared" si="64"/>
        <v>1332.4188380049895</v>
      </c>
      <c r="T242" s="9">
        <f t="shared" si="59"/>
        <v>1.5010295133582542E-2</v>
      </c>
    </row>
    <row r="243" spans="1:20" x14ac:dyDescent="0.45">
      <c r="A243">
        <v>5650</v>
      </c>
      <c r="B243" s="8">
        <f t="shared" si="51"/>
        <v>499.08027448932972</v>
      </c>
      <c r="C243" s="9">
        <f t="shared" si="52"/>
        <v>4.0073713633472001E-2</v>
      </c>
      <c r="D243">
        <v>5625</v>
      </c>
      <c r="E243" s="8">
        <f t="shared" si="60"/>
        <v>721.06846271224742</v>
      </c>
      <c r="F243" s="9">
        <f t="shared" si="53"/>
        <v>2.7736617303676589E-2</v>
      </c>
      <c r="G243">
        <v>5615</v>
      </c>
      <c r="H243" s="8">
        <f t="shared" si="61"/>
        <v>841.86527981416225</v>
      </c>
      <c r="I243" s="9">
        <f t="shared" si="54"/>
        <v>2.3756770209617036E-2</v>
      </c>
      <c r="J243">
        <v>5600</v>
      </c>
      <c r="K243" s="8">
        <f t="shared" si="62"/>
        <v>944.45356036663304</v>
      </c>
      <c r="L243" s="9">
        <f t="shared" si="55"/>
        <v>2.1176266191676042E-2</v>
      </c>
      <c r="M243" s="8">
        <f t="shared" si="65"/>
        <v>1044.9261676598844</v>
      </c>
      <c r="N243" s="9">
        <f t="shared" si="56"/>
        <v>1.9140108286109885E-2</v>
      </c>
      <c r="O243" s="8">
        <f t="shared" si="66"/>
        <v>1141.3415143278064</v>
      </c>
      <c r="P243" s="9">
        <f t="shared" si="57"/>
        <v>1.7523238880677191E-2</v>
      </c>
      <c r="Q243" s="8">
        <f t="shared" si="63"/>
        <v>1238.9419052999881</v>
      </c>
      <c r="R243" s="9">
        <f t="shared" si="58"/>
        <v>1.6142806950385096E-2</v>
      </c>
      <c r="S243" s="8">
        <f t="shared" si="64"/>
        <v>1332.5245329337565</v>
      </c>
      <c r="T243" s="9">
        <f t="shared" si="59"/>
        <v>1.500910452730423E-2</v>
      </c>
    </row>
    <row r="244" spans="1:20" x14ac:dyDescent="0.45">
      <c r="A244">
        <v>5700</v>
      </c>
      <c r="B244" s="8">
        <f t="shared" si="51"/>
        <v>499.08031341733823</v>
      </c>
      <c r="C244" s="9">
        <f t="shared" si="52"/>
        <v>4.0073710507742888E-2</v>
      </c>
      <c r="D244">
        <v>5675</v>
      </c>
      <c r="E244" s="8">
        <f t="shared" si="60"/>
        <v>721.0685185988425</v>
      </c>
      <c r="F244" s="9">
        <f t="shared" si="53"/>
        <v>2.7736615153943159E-2</v>
      </c>
      <c r="G244">
        <v>5665</v>
      </c>
      <c r="H244" s="8">
        <f t="shared" si="61"/>
        <v>841.86539667636157</v>
      </c>
      <c r="I244" s="9">
        <f t="shared" si="54"/>
        <v>2.3756766911858955E-2</v>
      </c>
      <c r="J244">
        <v>5650</v>
      </c>
      <c r="K244" s="8">
        <f t="shared" si="62"/>
        <v>944.45409102536541</v>
      </c>
      <c r="L244" s="9">
        <f t="shared" si="55"/>
        <v>2.1176254293405201E-2</v>
      </c>
      <c r="M244" s="8">
        <f t="shared" si="65"/>
        <v>1044.9298216459656</v>
      </c>
      <c r="N244" s="9">
        <f t="shared" si="56"/>
        <v>1.9140041355596639E-2</v>
      </c>
      <c r="O244" s="8">
        <f t="shared" si="66"/>
        <v>1141.3550230006624</v>
      </c>
      <c r="P244" s="9">
        <f t="shared" si="57"/>
        <v>1.7523031481842782E-2</v>
      </c>
      <c r="Q244" s="8">
        <f t="shared" si="63"/>
        <v>1238.9817670284747</v>
      </c>
      <c r="R244" s="9">
        <f t="shared" si="58"/>
        <v>1.6142287588272762E-2</v>
      </c>
      <c r="S244" s="8">
        <f t="shared" si="64"/>
        <v>1332.6209795983925</v>
      </c>
      <c r="T244" s="9">
        <f t="shared" si="59"/>
        <v>1.5008018263397994E-2</v>
      </c>
    </row>
    <row r="245" spans="1:20" x14ac:dyDescent="0.45">
      <c r="A245">
        <v>5750</v>
      </c>
      <c r="B245" s="8">
        <f t="shared" si="51"/>
        <v>499.08034727812776</v>
      </c>
      <c r="C245" s="9">
        <f t="shared" si="52"/>
        <v>4.0073707788887122E-2</v>
      </c>
      <c r="D245">
        <v>5725</v>
      </c>
      <c r="E245" s="8">
        <f t="shared" si="60"/>
        <v>721.0685644112292</v>
      </c>
      <c r="F245" s="9">
        <f t="shared" si="53"/>
        <v>2.7736613391724417E-2</v>
      </c>
      <c r="G245">
        <v>5715</v>
      </c>
      <c r="H245" s="8">
        <f t="shared" si="61"/>
        <v>841.86549268263309</v>
      </c>
      <c r="I245" s="9">
        <f t="shared" si="54"/>
        <v>2.3756764202639211E-2</v>
      </c>
      <c r="J245">
        <v>5700</v>
      </c>
      <c r="K245" s="8">
        <f t="shared" si="62"/>
        <v>944.45453625224138</v>
      </c>
      <c r="L245" s="9">
        <f t="shared" si="55"/>
        <v>2.1176244310672117E-2</v>
      </c>
      <c r="M245" s="8">
        <f t="shared" si="65"/>
        <v>1044.9329862012223</v>
      </c>
      <c r="N245" s="9">
        <f t="shared" si="56"/>
        <v>1.9139983390426347E-2</v>
      </c>
      <c r="O245" s="8">
        <f t="shared" si="66"/>
        <v>1141.3669679871005</v>
      </c>
      <c r="P245" s="9">
        <f t="shared" si="57"/>
        <v>1.7522848094396609E-2</v>
      </c>
      <c r="Q245" s="8">
        <f t="shared" si="63"/>
        <v>1239.0176227660493</v>
      </c>
      <c r="R245" s="9">
        <f t="shared" si="58"/>
        <v>1.6141820449132056E-2</v>
      </c>
      <c r="S245" s="8">
        <f t="shared" si="64"/>
        <v>1332.7089449533241</v>
      </c>
      <c r="T245" s="9">
        <f t="shared" si="59"/>
        <v>1.5007027660267161E-2</v>
      </c>
    </row>
    <row r="246" spans="1:20" x14ac:dyDescent="0.45">
      <c r="A246">
        <v>5800</v>
      </c>
      <c r="B246" s="8">
        <f t="shared" si="51"/>
        <v>499.08037673129309</v>
      </c>
      <c r="C246" s="9">
        <f t="shared" si="52"/>
        <v>4.0073705423942327E-2</v>
      </c>
      <c r="D246">
        <v>5775</v>
      </c>
      <c r="E246" s="8">
        <f t="shared" si="60"/>
        <v>721.0686019262638</v>
      </c>
      <c r="F246" s="9">
        <f t="shared" si="53"/>
        <v>2.7736611948671691E-2</v>
      </c>
      <c r="G246">
        <v>5765</v>
      </c>
      <c r="H246" s="8">
        <f t="shared" si="61"/>
        <v>841.86557146638052</v>
      </c>
      <c r="I246" s="9">
        <f t="shared" si="54"/>
        <v>2.3756761979425702E-2</v>
      </c>
      <c r="J246">
        <v>5750</v>
      </c>
      <c r="K246" s="8">
        <f t="shared" si="62"/>
        <v>944.45490942213098</v>
      </c>
      <c r="L246" s="9">
        <f t="shared" si="55"/>
        <v>2.117623594358474E-2</v>
      </c>
      <c r="M246" s="8">
        <f t="shared" si="65"/>
        <v>1044.9357246948903</v>
      </c>
      <c r="N246" s="9">
        <f t="shared" si="56"/>
        <v>1.913993322971112E-2</v>
      </c>
      <c r="O246" s="8">
        <f t="shared" si="66"/>
        <v>1141.3775232572907</v>
      </c>
      <c r="P246" s="9">
        <f t="shared" si="57"/>
        <v>1.7522686046001254E-2</v>
      </c>
      <c r="Q246" s="8">
        <f t="shared" si="63"/>
        <v>1239.0498570396733</v>
      </c>
      <c r="R246" s="9">
        <f t="shared" si="58"/>
        <v>1.6141400514571559E-2</v>
      </c>
      <c r="S246" s="8">
        <f t="shared" si="64"/>
        <v>1332.7891365052969</v>
      </c>
      <c r="T246" s="9">
        <f t="shared" si="59"/>
        <v>1.5006124714102899E-2</v>
      </c>
    </row>
    <row r="247" spans="1:20" x14ac:dyDescent="0.45">
      <c r="A247">
        <v>5850</v>
      </c>
      <c r="B247" s="8">
        <f t="shared" si="51"/>
        <v>499.08040235056978</v>
      </c>
      <c r="C247" s="9">
        <f t="shared" si="52"/>
        <v>4.007370336684022E-2</v>
      </c>
      <c r="D247">
        <v>5825</v>
      </c>
      <c r="E247" s="8">
        <f t="shared" si="60"/>
        <v>721.06863261485387</v>
      </c>
      <c r="F247" s="9">
        <f t="shared" si="53"/>
        <v>2.7736610768204984E-2</v>
      </c>
      <c r="G247">
        <v>5815</v>
      </c>
      <c r="H247" s="8">
        <f t="shared" si="61"/>
        <v>841.86563604475555</v>
      </c>
      <c r="I247" s="9">
        <f t="shared" si="54"/>
        <v>2.37567601570766E-2</v>
      </c>
      <c r="J247">
        <v>5800</v>
      </c>
      <c r="K247" s="8">
        <f t="shared" si="62"/>
        <v>944.45522188095003</v>
      </c>
      <c r="L247" s="9">
        <f t="shared" si="55"/>
        <v>2.1176228937745265E-2</v>
      </c>
      <c r="M247" s="8">
        <f t="shared" si="65"/>
        <v>1044.9380926072336</v>
      </c>
      <c r="N247" s="9">
        <f t="shared" si="56"/>
        <v>1.9139889857108985E-2</v>
      </c>
      <c r="O247" s="8">
        <f t="shared" si="66"/>
        <v>1141.3868443140227</v>
      </c>
      <c r="P247" s="9">
        <f t="shared" si="57"/>
        <v>1.7522542948197432E-2</v>
      </c>
      <c r="Q247" s="8">
        <f t="shared" si="63"/>
        <v>1239.0788194729068</v>
      </c>
      <c r="R247" s="9">
        <f t="shared" si="58"/>
        <v>1.6141023222806618E-2</v>
      </c>
      <c r="S247" s="8">
        <f t="shared" si="64"/>
        <v>1332.8622065212364</v>
      </c>
      <c r="T247" s="9">
        <f t="shared" si="59"/>
        <v>1.5005302050089557E-2</v>
      </c>
    </row>
    <row r="248" spans="1:20" x14ac:dyDescent="0.45">
      <c r="A248">
        <v>5900</v>
      </c>
      <c r="B248" s="8">
        <f t="shared" si="51"/>
        <v>499.08042463501096</v>
      </c>
      <c r="C248" s="9">
        <f t="shared" si="52"/>
        <v>4.0073701577509203E-2</v>
      </c>
      <c r="D248">
        <v>5875</v>
      </c>
      <c r="E248" s="8">
        <f t="shared" si="60"/>
        <v>721.06865769324384</v>
      </c>
      <c r="F248" s="9">
        <f t="shared" si="53"/>
        <v>2.7736609803540202E-2</v>
      </c>
      <c r="G248">
        <v>5865</v>
      </c>
      <c r="H248" s="8">
        <f t="shared" si="61"/>
        <v>841.86568892007142</v>
      </c>
      <c r="I248" s="9">
        <f t="shared" si="54"/>
        <v>2.3756758664978499E-2</v>
      </c>
      <c r="J248">
        <v>5850</v>
      </c>
      <c r="K248" s="8">
        <f t="shared" si="62"/>
        <v>944.45548324252047</v>
      </c>
      <c r="L248" s="9">
        <f t="shared" si="55"/>
        <v>2.1176223077593519E-2</v>
      </c>
      <c r="M248" s="8">
        <f t="shared" si="65"/>
        <v>1044.9401384669916</v>
      </c>
      <c r="N248" s="9">
        <f t="shared" si="56"/>
        <v>1.9139852383641378E-2</v>
      </c>
      <c r="O248" s="8">
        <f t="shared" si="66"/>
        <v>1141.395070043355</v>
      </c>
      <c r="P248" s="9">
        <f t="shared" si="57"/>
        <v>1.7522416667911767E-2</v>
      </c>
      <c r="Q248" s="8">
        <f t="shared" si="63"/>
        <v>1239.1048277359962</v>
      </c>
      <c r="R248" s="9">
        <f t="shared" si="58"/>
        <v>1.614068442985778E-2</v>
      </c>
      <c r="S248" s="8">
        <f t="shared" si="64"/>
        <v>1332.928755976161</v>
      </c>
      <c r="T248" s="9">
        <f t="shared" si="59"/>
        <v>1.5004552876761324E-2</v>
      </c>
    </row>
    <row r="249" spans="1:20" x14ac:dyDescent="0.45">
      <c r="A249">
        <v>5950</v>
      </c>
      <c r="B249" s="8">
        <f t="shared" si="51"/>
        <v>499.08044401870865</v>
      </c>
      <c r="C249" s="9">
        <f t="shared" si="52"/>
        <v>4.0073700021093742E-2</v>
      </c>
      <c r="D249">
        <v>5925</v>
      </c>
      <c r="E249" s="8">
        <f t="shared" si="60"/>
        <v>721.06867816595809</v>
      </c>
      <c r="F249" s="9">
        <f t="shared" si="53"/>
        <v>2.7736609016037285E-2</v>
      </c>
      <c r="G249">
        <v>5915</v>
      </c>
      <c r="H249" s="8">
        <f t="shared" si="61"/>
        <v>841.86573216509362</v>
      </c>
      <c r="I249" s="9">
        <f t="shared" si="54"/>
        <v>2.3756757444639533E-2</v>
      </c>
      <c r="J249">
        <v>5900</v>
      </c>
      <c r="K249" s="8">
        <f t="shared" si="62"/>
        <v>944.45570164380104</v>
      </c>
      <c r="L249" s="9">
        <f t="shared" si="55"/>
        <v>2.1176218180683871E-2</v>
      </c>
      <c r="M249" s="8">
        <f t="shared" si="65"/>
        <v>1044.9419046836194</v>
      </c>
      <c r="N249" s="9">
        <f t="shared" si="56"/>
        <v>1.9139820032440431E-2</v>
      </c>
      <c r="O249" s="8">
        <f t="shared" si="66"/>
        <v>1141.4023243930803</v>
      </c>
      <c r="P249" s="9">
        <f t="shared" si="57"/>
        <v>1.7522305301625025E-2</v>
      </c>
      <c r="Q249" s="8">
        <f t="shared" si="63"/>
        <v>1239.1281702698591</v>
      </c>
      <c r="R249" s="9">
        <f t="shared" si="58"/>
        <v>1.6140380373762604E-2</v>
      </c>
      <c r="S249" s="8">
        <f t="shared" si="64"/>
        <v>1332.9893382536213</v>
      </c>
      <c r="T249" s="9">
        <f t="shared" si="59"/>
        <v>1.5003870943335856E-2</v>
      </c>
    </row>
    <row r="250" spans="1:20" x14ac:dyDescent="0.45">
      <c r="A250">
        <v>6000</v>
      </c>
      <c r="B250" s="8">
        <f t="shared" ref="B250" si="67">$Y$195 /(1 + EXP($Z$195-$AA$195*A250))^(1/$AB$195)*1.013</f>
        <v>499.08046087924947</v>
      </c>
      <c r="C250" s="9">
        <f t="shared" ref="C250:C251" si="68">20/B250</f>
        <v>4.0073698667275455E-2</v>
      </c>
      <c r="D250">
        <v>5975</v>
      </c>
      <c r="E250" s="8">
        <f t="shared" si="60"/>
        <v>721.0686948617174</v>
      </c>
      <c r="F250" s="9">
        <f t="shared" si="53"/>
        <v>2.7736608373818656E-2</v>
      </c>
      <c r="G250">
        <v>5965</v>
      </c>
      <c r="H250" s="8">
        <f t="shared" si="61"/>
        <v>841.86576749467156</v>
      </c>
      <c r="I250" s="9">
        <f t="shared" si="54"/>
        <v>2.375675644766799E-2</v>
      </c>
      <c r="J250">
        <v>5950</v>
      </c>
      <c r="K250" s="8">
        <f t="shared" si="62"/>
        <v>944.4558839640323</v>
      </c>
      <c r="L250" s="9">
        <f t="shared" si="55"/>
        <v>2.117621409277139E-2</v>
      </c>
      <c r="M250" s="8">
        <f t="shared" si="65"/>
        <v>1044.9434282852847</v>
      </c>
      <c r="N250" s="9">
        <f t="shared" si="56"/>
        <v>1.9139792125224708E-2</v>
      </c>
      <c r="O250" s="8">
        <f t="shared" si="66"/>
        <v>1141.4087178934533</v>
      </c>
      <c r="P250" s="9">
        <f t="shared" si="57"/>
        <v>1.7522207151975628E-2</v>
      </c>
      <c r="Q250" s="8">
        <f t="shared" si="63"/>
        <v>1239.1491087988493</v>
      </c>
      <c r="R250" s="9">
        <f t="shared" si="58"/>
        <v>1.6140107641595049E-2</v>
      </c>
      <c r="S250" s="8">
        <f t="shared" si="64"/>
        <v>1333.0444626108931</v>
      </c>
      <c r="T250" s="9">
        <f t="shared" si="59"/>
        <v>1.5003250499858135E-2</v>
      </c>
    </row>
    <row r="251" spans="1:20" x14ac:dyDescent="0.45">
      <c r="A251">
        <v>6050</v>
      </c>
      <c r="B251" s="8">
        <f>$Y$195 /(1 + EXP($Z$195-$AA$195*A251))^(1/$AB$195)*1.013</f>
        <v>499.08047554507095</v>
      </c>
      <c r="C251" s="9">
        <f t="shared" si="68"/>
        <v>4.0073697489682383E-2</v>
      </c>
      <c r="D251">
        <v>6025</v>
      </c>
      <c r="E251" s="8">
        <f t="shared" si="60"/>
        <v>721.06870846343588</v>
      </c>
      <c r="F251" s="9">
        <f t="shared" si="53"/>
        <v>2.7736607850615342E-2</v>
      </c>
      <c r="G251">
        <v>6015</v>
      </c>
      <c r="H251" s="8">
        <f t="shared" si="61"/>
        <v>841.86579632581015</v>
      </c>
      <c r="I251" s="9">
        <f t="shared" si="54"/>
        <v>2.3756755634077108E-2</v>
      </c>
      <c r="J251">
        <v>6000</v>
      </c>
      <c r="K251" s="8">
        <f t="shared" si="62"/>
        <v>944.45603601265248</v>
      </c>
      <c r="L251" s="9">
        <f t="shared" si="55"/>
        <v>2.1176210683598266E-2</v>
      </c>
      <c r="M251" s="8">
        <f t="shared" si="65"/>
        <v>1044.9447415725606</v>
      </c>
      <c r="N251" s="9">
        <f t="shared" si="56"/>
        <v>1.9139768070320688E-2</v>
      </c>
      <c r="O251" s="8">
        <f t="shared" si="66"/>
        <v>1141.414349033596</v>
      </c>
      <c r="P251" s="9">
        <f t="shared" si="57"/>
        <v>1.7522120706589546E-2</v>
      </c>
      <c r="Q251" s="8">
        <f t="shared" si="63"/>
        <v>1239.1678806464652</v>
      </c>
      <c r="R251" s="9">
        <f t="shared" si="58"/>
        <v>1.6139863139097942E-2</v>
      </c>
      <c r="S251" s="8">
        <f t="shared" si="64"/>
        <v>1333.094597420868</v>
      </c>
      <c r="T251" s="9">
        <f t="shared" si="59"/>
        <v>1.5002686259995283E-2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zoomScaleNormal="100" workbookViewId="0">
      <selection activeCell="H3" sqref="H3:H14"/>
    </sheetView>
  </sheetViews>
  <sheetFormatPr baseColWidth="10" defaultRowHeight="14.25" x14ac:dyDescent="0.45"/>
  <cols>
    <col min="9" max="9" width="11.59765625" customWidth="1"/>
  </cols>
  <sheetData>
    <row r="1" spans="1:42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44</v>
      </c>
      <c r="G1" s="3" t="s">
        <v>5</v>
      </c>
      <c r="H1" s="10" t="s">
        <v>43</v>
      </c>
      <c r="I1" s="3" t="s">
        <v>10</v>
      </c>
      <c r="J1" s="3" t="s">
        <v>13</v>
      </c>
      <c r="K1" s="3" t="s">
        <v>14</v>
      </c>
      <c r="L1" s="3" t="s">
        <v>15</v>
      </c>
      <c r="M1" s="3" t="s">
        <v>15</v>
      </c>
      <c r="N1" s="3" t="s">
        <v>11</v>
      </c>
      <c r="O1" s="3" t="s">
        <v>11</v>
      </c>
      <c r="P1" s="3" t="s">
        <v>12</v>
      </c>
      <c r="Q1" s="3" t="s">
        <v>6</v>
      </c>
      <c r="R1" s="3" t="s">
        <v>7</v>
      </c>
      <c r="S1" s="3" t="s">
        <v>16</v>
      </c>
      <c r="T1" s="3" t="s">
        <v>8</v>
      </c>
      <c r="U1" s="3" t="s">
        <v>9</v>
      </c>
      <c r="V1" s="3" t="s">
        <v>8</v>
      </c>
      <c r="W1" s="3" t="s">
        <v>9</v>
      </c>
    </row>
    <row r="2" spans="1:42" x14ac:dyDescent="0.45">
      <c r="A2">
        <v>0</v>
      </c>
      <c r="B2" s="1">
        <f t="shared" ref="B2:B65" si="0">A2/U2*3600*1000</f>
        <v>0</v>
      </c>
      <c r="C2">
        <v>0</v>
      </c>
      <c r="D2" s="2">
        <v>0</v>
      </c>
      <c r="E2" s="2"/>
      <c r="F2" s="1"/>
      <c r="G2" s="2">
        <v>0</v>
      </c>
      <c r="H2" s="8">
        <v>0</v>
      </c>
      <c r="I2">
        <v>315</v>
      </c>
      <c r="J2">
        <v>295</v>
      </c>
      <c r="T2" s="1">
        <v>4180</v>
      </c>
      <c r="U2" s="1">
        <v>991.5</v>
      </c>
      <c r="AA2" s="4">
        <v>-144.24372570197801</v>
      </c>
      <c r="AB2" s="5">
        <v>10.528700058400901</v>
      </c>
      <c r="AC2" s="4">
        <v>-3.1256926142924198E-2</v>
      </c>
      <c r="AD2" s="4">
        <v>2.9456116190551199E-5</v>
      </c>
      <c r="AE2" s="6">
        <v>17554.453889016499</v>
      </c>
      <c r="AF2" s="6">
        <v>-125.692345063977</v>
      </c>
      <c r="AG2" s="6">
        <v>0.39362054142913999</v>
      </c>
      <c r="AH2" s="6">
        <v>-4.1079636190540202E-4</v>
      </c>
      <c r="AI2" s="6">
        <v>2.30640101199999</v>
      </c>
      <c r="AJ2" s="6">
        <v>-3.7612753199999698E-3</v>
      </c>
      <c r="AK2" s="6">
        <v>995.176197</v>
      </c>
      <c r="AL2" s="6">
        <v>3.9734999999999798E-2</v>
      </c>
      <c r="AN2" s="6">
        <v>-1.0408989683774701</v>
      </c>
      <c r="AO2" s="6">
        <v>4.3025437379100797</v>
      </c>
      <c r="AP2" s="6">
        <v>1.0234654120792801</v>
      </c>
    </row>
    <row r="3" spans="1:42" x14ac:dyDescent="0.45">
      <c r="A3">
        <v>8.0000000000000002E-3</v>
      </c>
      <c r="B3" s="1">
        <f t="shared" si="0"/>
        <v>29.040451119678742</v>
      </c>
      <c r="C3">
        <v>0</v>
      </c>
      <c r="D3" s="2">
        <v>0</v>
      </c>
      <c r="E3" s="2"/>
      <c r="F3" s="1"/>
      <c r="G3" s="2">
        <v>0</v>
      </c>
      <c r="H3" s="8">
        <v>156.34021538461522</v>
      </c>
      <c r="I3">
        <v>315</v>
      </c>
      <c r="J3">
        <v>295</v>
      </c>
      <c r="K3" s="2"/>
      <c r="L3" s="2">
        <v>297.20729190100002</v>
      </c>
      <c r="M3" s="2"/>
      <c r="N3" s="2">
        <v>313.8995293104233</v>
      </c>
      <c r="O3" s="2">
        <f>I3-Q3/(T3*A3)</f>
        <v>313.8995293104233</v>
      </c>
      <c r="P3" s="2">
        <f>I3-N3</f>
        <v>1.1004706895766958</v>
      </c>
      <c r="Q3" s="8">
        <v>36.787102919799999</v>
      </c>
      <c r="R3" s="1">
        <f>Q3/(Abmessung!D$17*S3)</f>
        <v>3.7004514732557414</v>
      </c>
      <c r="S3" s="2">
        <f t="shared" ref="S3:S66" si="1">((I3-L3)-(N3-J3))/LN((I3-L3)/(N3-J3))</f>
        <v>18.340552810860213</v>
      </c>
      <c r="T3" s="1">
        <f t="shared" ref="T3:T66" si="2">((AE3 + AF3*I3 +AG3*I3^2 +  AH3*I3^3)+(AE3 + AF3*N3 + AG3*N3^2 +  AH3*N3^3))/2</f>
        <v>4178.5645983391114</v>
      </c>
      <c r="U3" s="1">
        <f t="shared" ref="U3:U66" si="3">((AA3 + AB3*I3 + AC3*I3^2 +  AD3*I3^3)+(AA3 + AB3*N3 + AC3*N3^2 +  AD3*N3^3))/2</f>
        <v>991.72013138887496</v>
      </c>
      <c r="V3" s="1">
        <f t="shared" ref="V3:V66" si="4">((AK3 + AL3*J3)+(AK3 + AL3*L3))/2</f>
        <v>1006.941875371843</v>
      </c>
      <c r="W3" s="7">
        <f t="shared" ref="W3:W66" si="5">((AI3 + AJ3*J3)+(AI3 + AJ3*L3))/2</f>
        <v>1.1926736763243653</v>
      </c>
      <c r="AA3" s="4">
        <v>-144.24372570197801</v>
      </c>
      <c r="AB3" s="5">
        <v>10.528700058400901</v>
      </c>
      <c r="AC3" s="4">
        <v>-3.1256926142924198E-2</v>
      </c>
      <c r="AD3" s="4">
        <v>2.9456116190551199E-5</v>
      </c>
      <c r="AE3" s="6">
        <v>17554.453889016499</v>
      </c>
      <c r="AF3" s="6">
        <v>-125.692345063977</v>
      </c>
      <c r="AG3" s="6">
        <v>0.39362054142913999</v>
      </c>
      <c r="AH3" s="6">
        <v>-4.1079636190540202E-4</v>
      </c>
      <c r="AI3" s="6">
        <v>2.30640101199999</v>
      </c>
      <c r="AJ3" s="6">
        <v>-3.7612753199999698E-3</v>
      </c>
      <c r="AK3" s="6">
        <v>995.176197</v>
      </c>
      <c r="AL3" s="6">
        <v>3.9734999999999798E-2</v>
      </c>
      <c r="AN3" s="6">
        <v>-1.0408989683774701</v>
      </c>
      <c r="AO3" s="6">
        <v>4.3025437379100797</v>
      </c>
      <c r="AP3" s="6">
        <v>1.0234654120792801</v>
      </c>
    </row>
    <row r="4" spans="1:42" x14ac:dyDescent="0.45">
      <c r="A4">
        <v>1.4E-2</v>
      </c>
      <c r="B4" s="1">
        <f t="shared" si="0"/>
        <v>50.823475918696474</v>
      </c>
      <c r="C4">
        <v>0</v>
      </c>
      <c r="D4" s="2">
        <v>0</v>
      </c>
      <c r="E4" s="2"/>
      <c r="F4" s="1"/>
      <c r="G4" s="2">
        <v>0</v>
      </c>
      <c r="H4" s="8">
        <v>326.03512307692239</v>
      </c>
      <c r="I4">
        <v>315</v>
      </c>
      <c r="J4">
        <v>295</v>
      </c>
      <c r="K4" s="2"/>
      <c r="L4" s="2">
        <v>297.94433485000002</v>
      </c>
      <c r="M4" s="2"/>
      <c r="N4" s="2">
        <v>314.16965275839112</v>
      </c>
      <c r="O4" s="2">
        <f t="shared" ref="O4:O67" si="6">I4-Q4/(T4*A4)</f>
        <v>314.16965275839112</v>
      </c>
      <c r="P4" s="2">
        <f t="shared" ref="P4:P101" si="7">I4-N4</f>
        <v>0.83034724160887663</v>
      </c>
      <c r="Q4" s="8">
        <v>48.575223512800001</v>
      </c>
      <c r="R4" s="1">
        <f>Q4/(Abmessung!D$17*S4)</f>
        <v>4.9533369386594517</v>
      </c>
      <c r="S4" s="2">
        <f t="shared" si="1"/>
        <v>18.092079382066935</v>
      </c>
      <c r="T4" s="1">
        <f t="shared" si="2"/>
        <v>4178.5636761074447</v>
      </c>
      <c r="U4" s="1">
        <f t="shared" si="3"/>
        <v>991.66771042236633</v>
      </c>
      <c r="V4" s="1">
        <f t="shared" si="4"/>
        <v>1006.9565185726324</v>
      </c>
      <c r="W4" s="7">
        <f t="shared" si="5"/>
        <v>1.1912875655974384</v>
      </c>
      <c r="AA4" s="4">
        <v>-144.24372570197801</v>
      </c>
      <c r="AB4" s="5">
        <v>10.528700058400901</v>
      </c>
      <c r="AC4" s="4">
        <v>-3.1256926142924198E-2</v>
      </c>
      <c r="AD4" s="4">
        <v>2.9456116190551199E-5</v>
      </c>
      <c r="AE4" s="6">
        <v>17554.453889016499</v>
      </c>
      <c r="AF4" s="6">
        <v>-125.692345063977</v>
      </c>
      <c r="AG4" s="6">
        <v>0.39362054142913999</v>
      </c>
      <c r="AH4" s="6">
        <v>-4.1079636190540202E-4</v>
      </c>
      <c r="AI4" s="6">
        <v>2.30640101199999</v>
      </c>
      <c r="AJ4" s="6">
        <v>-3.7612753199999698E-3</v>
      </c>
      <c r="AK4" s="6">
        <v>995.176197</v>
      </c>
      <c r="AL4" s="6">
        <v>3.9734999999999798E-2</v>
      </c>
      <c r="AN4" s="6">
        <v>-1.0408989683774701</v>
      </c>
      <c r="AO4" s="6">
        <v>4.3025437379100797</v>
      </c>
      <c r="AP4" s="6">
        <v>1.0234654120792801</v>
      </c>
    </row>
    <row r="5" spans="1:42" x14ac:dyDescent="0.45">
      <c r="A5">
        <v>0.02</v>
      </c>
      <c r="B5" s="1">
        <f t="shared" si="0"/>
        <v>72.607303993542757</v>
      </c>
      <c r="C5">
        <v>0</v>
      </c>
      <c r="D5" s="2">
        <v>0</v>
      </c>
      <c r="E5" s="2"/>
      <c r="F5" s="1"/>
      <c r="G5" s="2">
        <v>0</v>
      </c>
      <c r="H5" s="8">
        <v>540.67838461538327</v>
      </c>
      <c r="I5">
        <v>315</v>
      </c>
      <c r="J5">
        <v>295</v>
      </c>
      <c r="K5" s="2"/>
      <c r="L5" s="2">
        <v>298.35293888899997</v>
      </c>
      <c r="M5" s="2"/>
      <c r="N5" s="2">
        <v>314.33358551355241</v>
      </c>
      <c r="O5" s="2">
        <f t="shared" si="6"/>
        <v>314.33358551355241</v>
      </c>
      <c r="P5" s="2">
        <f t="shared" si="7"/>
        <v>0.66641448644759294</v>
      </c>
      <c r="Q5" s="8">
        <v>55.693102941500001</v>
      </c>
      <c r="R5" s="1">
        <f>Q5/(Abmessung!D$17*S5)</f>
        <v>5.7219362228891724</v>
      </c>
      <c r="S5" s="2">
        <f t="shared" si="1"/>
        <v>17.956841541061607</v>
      </c>
      <c r="T5" s="1">
        <f t="shared" si="2"/>
        <v>4178.5633471430119</v>
      </c>
      <c r="U5" s="1">
        <f t="shared" si="3"/>
        <v>991.63577270963299</v>
      </c>
      <c r="V5" s="1">
        <f t="shared" si="4"/>
        <v>1006.9646365133772</v>
      </c>
      <c r="W5" s="7">
        <f t="shared" si="5"/>
        <v>1.190519129453667</v>
      </c>
      <c r="AA5" s="4">
        <v>-144.24372570197801</v>
      </c>
      <c r="AB5" s="5">
        <v>10.528700058400901</v>
      </c>
      <c r="AC5" s="4">
        <v>-3.1256926142924198E-2</v>
      </c>
      <c r="AD5" s="4">
        <v>2.9456116190551199E-5</v>
      </c>
      <c r="AE5" s="6">
        <v>17554.453889016499</v>
      </c>
      <c r="AF5" s="6">
        <v>-125.692345063977</v>
      </c>
      <c r="AG5" s="6">
        <v>0.39362054142913999</v>
      </c>
      <c r="AH5" s="6">
        <v>-4.1079636190540202E-4</v>
      </c>
      <c r="AI5" s="6">
        <v>2.30640101199999</v>
      </c>
      <c r="AJ5" s="6">
        <v>-3.7612753199999698E-3</v>
      </c>
      <c r="AK5" s="6">
        <v>995.176197</v>
      </c>
      <c r="AL5" s="6">
        <v>3.9734999999999798E-2</v>
      </c>
      <c r="AN5" s="6">
        <v>-1.0408989683774701</v>
      </c>
      <c r="AO5" s="6">
        <v>4.3025437379100797</v>
      </c>
      <c r="AP5" s="6">
        <v>1.0234654120792801</v>
      </c>
    </row>
    <row r="6" spans="1:42" x14ac:dyDescent="0.45">
      <c r="A6">
        <v>2.5999999999999999E-2</v>
      </c>
      <c r="B6" s="1">
        <f t="shared" si="0"/>
        <v>94.391533094290821</v>
      </c>
      <c r="C6">
        <v>0</v>
      </c>
      <c r="D6" s="2">
        <v>0</v>
      </c>
      <c r="E6" s="2"/>
      <c r="F6" s="1"/>
      <c r="G6" s="2">
        <v>0</v>
      </c>
      <c r="H6" s="8">
        <v>800.26999999999816</v>
      </c>
      <c r="I6">
        <v>315</v>
      </c>
      <c r="J6">
        <v>295</v>
      </c>
      <c r="K6" s="2"/>
      <c r="L6" s="2">
        <v>298.63721954200003</v>
      </c>
      <c r="M6" s="2"/>
      <c r="N6" s="2">
        <v>314.44320917946885</v>
      </c>
      <c r="O6" s="2">
        <f t="shared" si="6"/>
        <v>314.44320917946885</v>
      </c>
      <c r="P6" s="2">
        <f t="shared" si="7"/>
        <v>0.55679082053114826</v>
      </c>
      <c r="Q6" s="8">
        <v>60.491226756700001</v>
      </c>
      <c r="R6" s="1">
        <f>Q6/(Abmessung!D$17*S6)</f>
        <v>6.24903793654628</v>
      </c>
      <c r="S6" s="2">
        <f t="shared" si="1"/>
        <v>17.85873852427472</v>
      </c>
      <c r="T6" s="1">
        <f t="shared" si="2"/>
        <v>4178.5632210476224</v>
      </c>
      <c r="U6" s="1">
        <f t="shared" si="3"/>
        <v>991.61436340375849</v>
      </c>
      <c r="V6" s="1">
        <f t="shared" si="4"/>
        <v>1006.9702844592507</v>
      </c>
      <c r="W6" s="7">
        <f t="shared" si="5"/>
        <v>1.1899845005516259</v>
      </c>
      <c r="AA6" s="4">
        <v>-144.24372570197801</v>
      </c>
      <c r="AB6" s="5">
        <v>10.528700058400901</v>
      </c>
      <c r="AC6" s="4">
        <v>-3.1256926142924198E-2</v>
      </c>
      <c r="AD6" s="4">
        <v>2.9456116190551199E-5</v>
      </c>
      <c r="AE6" s="6">
        <v>17554.453889016499</v>
      </c>
      <c r="AF6" s="6">
        <v>-125.692345063977</v>
      </c>
      <c r="AG6" s="6">
        <v>0.39362054142913999</v>
      </c>
      <c r="AH6" s="6">
        <v>-4.1079636190540202E-4</v>
      </c>
      <c r="AI6" s="6">
        <v>2.30640101199999</v>
      </c>
      <c r="AJ6" s="6">
        <v>-3.7612753199999698E-3</v>
      </c>
      <c r="AK6" s="6">
        <v>995.176197</v>
      </c>
      <c r="AL6" s="6">
        <v>3.9734999999999798E-2</v>
      </c>
      <c r="AN6" s="6">
        <v>-1.0408989683774701</v>
      </c>
      <c r="AO6" s="6">
        <v>4.3025437379100797</v>
      </c>
      <c r="AP6" s="6">
        <v>1.0234654120792801</v>
      </c>
    </row>
    <row r="7" spans="1:42" x14ac:dyDescent="0.45">
      <c r="A7">
        <v>3.2000000000000001E-2</v>
      </c>
      <c r="B7" s="1">
        <f t="shared" si="0"/>
        <v>116.17599778347439</v>
      </c>
      <c r="C7">
        <v>0</v>
      </c>
      <c r="D7" s="2">
        <v>0</v>
      </c>
      <c r="E7" s="2"/>
      <c r="F7" s="1"/>
      <c r="G7" s="2">
        <v>0</v>
      </c>
      <c r="H7" s="8">
        <v>1104.8099692307667</v>
      </c>
      <c r="I7">
        <v>315</v>
      </c>
      <c r="J7">
        <v>295</v>
      </c>
      <c r="K7" s="2"/>
      <c r="L7" s="2">
        <v>298.85548949399998</v>
      </c>
      <c r="M7" s="2"/>
      <c r="N7" s="2">
        <v>314.52188609787839</v>
      </c>
      <c r="O7" s="2">
        <f t="shared" si="6"/>
        <v>314.52188609787839</v>
      </c>
      <c r="P7" s="2">
        <f t="shared" si="7"/>
        <v>0.47811390212160632</v>
      </c>
      <c r="Q7" s="8">
        <v>63.930532648700002</v>
      </c>
      <c r="R7" s="1">
        <f>Q7/(Abmessung!D$17*S7)</f>
        <v>6.6336688678942224</v>
      </c>
      <c r="S7" s="2">
        <f t="shared" si="1"/>
        <v>17.779767664038854</v>
      </c>
      <c r="T7" s="1">
        <f t="shared" si="2"/>
        <v>4178.5631758594327</v>
      </c>
      <c r="U7" s="1">
        <f t="shared" si="3"/>
        <v>991.59897223096436</v>
      </c>
      <c r="V7" s="1">
        <f t="shared" si="4"/>
        <v>1006.974620937522</v>
      </c>
      <c r="W7" s="7">
        <f t="shared" si="5"/>
        <v>1.1895740138598483</v>
      </c>
      <c r="AA7" s="4">
        <v>-144.24372570197801</v>
      </c>
      <c r="AB7" s="5">
        <v>10.528700058400901</v>
      </c>
      <c r="AC7" s="4">
        <v>-3.1256926142924198E-2</v>
      </c>
      <c r="AD7" s="4">
        <v>2.9456116190551199E-5</v>
      </c>
      <c r="AE7" s="6">
        <v>17554.453889016499</v>
      </c>
      <c r="AF7" s="6">
        <v>-125.692345063977</v>
      </c>
      <c r="AG7" s="6">
        <v>0.39362054142913999</v>
      </c>
      <c r="AH7" s="6">
        <v>-4.1079636190540202E-4</v>
      </c>
      <c r="AI7" s="6">
        <v>2.30640101199999</v>
      </c>
      <c r="AJ7" s="6">
        <v>-3.7612753199999698E-3</v>
      </c>
      <c r="AK7" s="6">
        <v>995.176197</v>
      </c>
      <c r="AL7" s="6">
        <v>3.9734999999999798E-2</v>
      </c>
      <c r="AN7" s="6">
        <v>-1.0408989683774701</v>
      </c>
      <c r="AO7" s="6">
        <v>4.3025437379100797</v>
      </c>
      <c r="AP7" s="6">
        <v>1.0234654120792801</v>
      </c>
    </row>
    <row r="8" spans="1:42" x14ac:dyDescent="0.45">
      <c r="A8">
        <v>3.7999999999999999E-2</v>
      </c>
      <c r="B8" s="1">
        <f t="shared" si="0"/>
        <v>137.96061408254215</v>
      </c>
      <c r="C8">
        <v>0</v>
      </c>
      <c r="D8" s="2">
        <v>0</v>
      </c>
      <c r="E8" s="2"/>
      <c r="F8" s="1"/>
      <c r="G8" s="2">
        <v>0</v>
      </c>
      <c r="H8" s="8">
        <v>1454.2982923076893</v>
      </c>
      <c r="I8">
        <v>315</v>
      </c>
      <c r="J8">
        <v>295</v>
      </c>
      <c r="K8" s="2"/>
      <c r="L8" s="2">
        <v>299.03272533900002</v>
      </c>
      <c r="M8" s="2"/>
      <c r="N8" s="2">
        <v>314.58121409389651</v>
      </c>
      <c r="O8" s="2">
        <f t="shared" si="6"/>
        <v>314.58121409389651</v>
      </c>
      <c r="P8" s="2">
        <f t="shared" si="7"/>
        <v>0.4187859061034942</v>
      </c>
      <c r="Q8" s="8">
        <v>66.4970877505</v>
      </c>
      <c r="R8" s="1">
        <f>Q8/(Abmessung!D$17*S8)</f>
        <v>6.9260551516891828</v>
      </c>
      <c r="S8" s="2">
        <f t="shared" si="1"/>
        <v>17.712841157459373</v>
      </c>
      <c r="T8" s="1">
        <f t="shared" si="2"/>
        <v>4178.5631664090006</v>
      </c>
      <c r="U8" s="1">
        <f t="shared" si="3"/>
        <v>991.58735201158402</v>
      </c>
      <c r="V8" s="1">
        <f t="shared" si="4"/>
        <v>1006.9781421706725</v>
      </c>
      <c r="W8" s="7">
        <f t="shared" si="5"/>
        <v>1.1892406974550394</v>
      </c>
      <c r="AA8" s="4">
        <v>-144.24372570197801</v>
      </c>
      <c r="AB8" s="5">
        <v>10.528700058400901</v>
      </c>
      <c r="AC8" s="4">
        <v>-3.1256926142924198E-2</v>
      </c>
      <c r="AD8" s="4">
        <v>2.9456116190551199E-5</v>
      </c>
      <c r="AE8" s="6">
        <v>17554.453889016499</v>
      </c>
      <c r="AF8" s="6">
        <v>-125.692345063977</v>
      </c>
      <c r="AG8" s="6">
        <v>0.39362054142913999</v>
      </c>
      <c r="AH8" s="6">
        <v>-4.1079636190540202E-4</v>
      </c>
      <c r="AI8" s="6">
        <v>2.30640101199999</v>
      </c>
      <c r="AJ8" s="6">
        <v>-3.7612753199999698E-3</v>
      </c>
      <c r="AK8" s="6">
        <v>995.176197</v>
      </c>
      <c r="AL8" s="6">
        <v>3.9734999999999798E-2</v>
      </c>
      <c r="AN8" s="6">
        <v>-1.0408989683774701</v>
      </c>
      <c r="AO8" s="6">
        <v>4.3025437379100797</v>
      </c>
      <c r="AP8" s="6">
        <v>1.0234654120792801</v>
      </c>
    </row>
    <row r="9" spans="1:42" x14ac:dyDescent="0.45">
      <c r="A9">
        <v>4.3999999999999997E-2</v>
      </c>
      <c r="B9" s="1">
        <f t="shared" si="0"/>
        <v>159.74533392905352</v>
      </c>
      <c r="C9">
        <v>0</v>
      </c>
      <c r="D9" s="2">
        <v>0</v>
      </c>
      <c r="E9" s="2"/>
      <c r="F9" s="1"/>
      <c r="G9" s="2">
        <v>0</v>
      </c>
      <c r="H9" s="8">
        <v>1848.7349692307653</v>
      </c>
      <c r="I9">
        <v>315</v>
      </c>
      <c r="J9">
        <v>295</v>
      </c>
      <c r="K9" s="2"/>
      <c r="L9" s="2">
        <v>299.181955303</v>
      </c>
      <c r="M9" s="2"/>
      <c r="N9" s="2">
        <v>314.62759915077186</v>
      </c>
      <c r="O9" s="2">
        <f t="shared" si="6"/>
        <v>314.62759915077186</v>
      </c>
      <c r="P9" s="2">
        <f t="shared" si="7"/>
        <v>0.37240084922814276</v>
      </c>
      <c r="Q9" s="8">
        <v>68.468420873400007</v>
      </c>
      <c r="R9" s="1">
        <f>Q9/(Abmessung!D$17*S9)</f>
        <v>7.1549994666619909</v>
      </c>
      <c r="S9" s="2">
        <f t="shared" si="1"/>
        <v>17.654371194848647</v>
      </c>
      <c r="T9" s="1">
        <f t="shared" si="2"/>
        <v>4178.563173582219</v>
      </c>
      <c r="U9" s="1">
        <f t="shared" si="3"/>
        <v>991.57825836934296</v>
      </c>
      <c r="V9" s="1">
        <f t="shared" si="4"/>
        <v>1006.9811069969824</v>
      </c>
      <c r="W9" s="7">
        <f t="shared" si="5"/>
        <v>1.1889600499647406</v>
      </c>
      <c r="AA9" s="4">
        <v>-144.24372570197801</v>
      </c>
      <c r="AB9" s="5">
        <v>10.528700058400901</v>
      </c>
      <c r="AC9" s="4">
        <v>-3.1256926142924198E-2</v>
      </c>
      <c r="AD9" s="4">
        <v>2.9456116190551199E-5</v>
      </c>
      <c r="AE9" s="6">
        <v>17554.453889016499</v>
      </c>
      <c r="AF9" s="6">
        <v>-125.692345063977</v>
      </c>
      <c r="AG9" s="6">
        <v>0.39362054142913999</v>
      </c>
      <c r="AH9" s="6">
        <v>-4.1079636190540202E-4</v>
      </c>
      <c r="AI9" s="6">
        <v>2.30640101199999</v>
      </c>
      <c r="AJ9" s="6">
        <v>-3.7612753199999698E-3</v>
      </c>
      <c r="AK9" s="6">
        <v>995.176197</v>
      </c>
      <c r="AL9" s="6">
        <v>3.9734999999999798E-2</v>
      </c>
      <c r="AN9" s="6">
        <v>-1.0408989683774701</v>
      </c>
      <c r="AO9" s="6">
        <v>4.3025437379100797</v>
      </c>
      <c r="AP9" s="6">
        <v>1.0234654120792801</v>
      </c>
    </row>
    <row r="10" spans="1:42" x14ac:dyDescent="0.45">
      <c r="A10">
        <v>0.05</v>
      </c>
      <c r="B10" s="1">
        <f t="shared" si="0"/>
        <v>181.53012755619775</v>
      </c>
      <c r="C10">
        <v>0</v>
      </c>
      <c r="D10" s="2">
        <v>0</v>
      </c>
      <c r="E10" s="2"/>
      <c r="F10" s="1"/>
      <c r="G10" s="2">
        <v>0</v>
      </c>
      <c r="H10" s="8">
        <v>2288.1199999999958</v>
      </c>
      <c r="I10">
        <v>315</v>
      </c>
      <c r="J10">
        <v>295</v>
      </c>
      <c r="K10" s="2"/>
      <c r="L10" s="2">
        <v>299.31084306600002</v>
      </c>
      <c r="M10" s="2"/>
      <c r="N10" s="2">
        <v>314.66487943929684</v>
      </c>
      <c r="O10" s="2">
        <f t="shared" si="6"/>
        <v>314.66487943929684</v>
      </c>
      <c r="P10" s="2">
        <f t="shared" si="7"/>
        <v>0.33512056070316021</v>
      </c>
      <c r="Q10" s="8">
        <v>70.016121933500003</v>
      </c>
      <c r="R10" s="1">
        <f>Q10/(Abmessung!D$17*S10)</f>
        <v>7.3384003624423562</v>
      </c>
      <c r="S10" s="2">
        <f t="shared" si="1"/>
        <v>17.602250538762458</v>
      </c>
      <c r="T10" s="1">
        <f t="shared" si="2"/>
        <v>4178.5631885185203</v>
      </c>
      <c r="U10" s="1">
        <f t="shared" si="3"/>
        <v>991.57094430111033</v>
      </c>
      <c r="V10" s="1">
        <f t="shared" si="4"/>
        <v>1006.9836676746137</v>
      </c>
      <c r="W10" s="7">
        <f t="shared" si="5"/>
        <v>1.1887176587837294</v>
      </c>
      <c r="AA10" s="4">
        <v>-144.24372570197801</v>
      </c>
      <c r="AB10" s="5">
        <v>10.528700058400901</v>
      </c>
      <c r="AC10" s="4">
        <v>-3.1256926142924198E-2</v>
      </c>
      <c r="AD10" s="4">
        <v>2.9456116190551199E-5</v>
      </c>
      <c r="AE10" s="6">
        <v>17554.453889016499</v>
      </c>
      <c r="AF10" s="6">
        <v>-125.692345063977</v>
      </c>
      <c r="AG10" s="6">
        <v>0.39362054142913999</v>
      </c>
      <c r="AH10" s="6">
        <v>-4.1079636190540202E-4</v>
      </c>
      <c r="AI10" s="6">
        <v>2.30640101199999</v>
      </c>
      <c r="AJ10" s="6">
        <v>-3.7612753199999698E-3</v>
      </c>
      <c r="AK10" s="6">
        <v>995.176197</v>
      </c>
      <c r="AL10" s="6">
        <v>3.9734999999999798E-2</v>
      </c>
      <c r="AN10" s="6">
        <v>-1.0408989683774701</v>
      </c>
      <c r="AO10" s="6">
        <v>4.3025437379100797</v>
      </c>
      <c r="AP10" s="6">
        <v>1.0234654120792801</v>
      </c>
    </row>
    <row r="11" spans="1:42" x14ac:dyDescent="0.45">
      <c r="A11">
        <v>5.6000000000000001E-2</v>
      </c>
      <c r="B11" s="1">
        <f t="shared" si="0"/>
        <v>203.31497545870684</v>
      </c>
      <c r="C11">
        <v>0</v>
      </c>
      <c r="D11" s="2">
        <v>0</v>
      </c>
      <c r="E11" s="2"/>
      <c r="F11" s="1"/>
      <c r="G11" s="2">
        <v>0</v>
      </c>
      <c r="H11" s="8">
        <v>2772.4533846153799</v>
      </c>
      <c r="I11">
        <v>315</v>
      </c>
      <c r="J11">
        <v>295</v>
      </c>
      <c r="K11" s="2"/>
      <c r="L11" s="2">
        <v>299.424280963</v>
      </c>
      <c r="M11" s="2"/>
      <c r="N11" s="2">
        <v>314.69550161829483</v>
      </c>
      <c r="O11" s="2">
        <f t="shared" si="6"/>
        <v>314.69550161829483</v>
      </c>
      <c r="P11" s="2">
        <f t="shared" si="7"/>
        <v>0.30449838170517296</v>
      </c>
      <c r="Q11" s="8">
        <v>71.252481122999995</v>
      </c>
      <c r="R11" s="1">
        <f>Q11/(Abmessung!D$17*S11)</f>
        <v>7.4880344946159045</v>
      </c>
      <c r="S11" s="2">
        <f t="shared" si="1"/>
        <v>17.555115986435187</v>
      </c>
      <c r="T11" s="1">
        <f t="shared" si="2"/>
        <v>4178.5632068523455</v>
      </c>
      <c r="U11" s="1">
        <f t="shared" si="3"/>
        <v>991.56493290847061</v>
      </c>
      <c r="V11" s="1">
        <f t="shared" si="4"/>
        <v>1006.9859214020323</v>
      </c>
      <c r="W11" s="7">
        <f t="shared" si="5"/>
        <v>1.1885043232025601</v>
      </c>
      <c r="AA11" s="4">
        <v>-144.24372570197801</v>
      </c>
      <c r="AB11" s="5">
        <v>10.528700058400901</v>
      </c>
      <c r="AC11" s="4">
        <v>-3.1256926142924198E-2</v>
      </c>
      <c r="AD11" s="4">
        <v>2.9456116190551199E-5</v>
      </c>
      <c r="AE11" s="6">
        <v>17554.453889016499</v>
      </c>
      <c r="AF11" s="6">
        <v>-125.692345063977</v>
      </c>
      <c r="AG11" s="6">
        <v>0.39362054142913999</v>
      </c>
      <c r="AH11" s="6">
        <v>-4.1079636190540202E-4</v>
      </c>
      <c r="AI11" s="6">
        <v>2.30640101199999</v>
      </c>
      <c r="AJ11" s="6">
        <v>-3.7612753199999698E-3</v>
      </c>
      <c r="AK11" s="6">
        <v>995.176197</v>
      </c>
      <c r="AL11" s="6">
        <v>3.9734999999999798E-2</v>
      </c>
      <c r="AN11" s="6">
        <v>-1.0408989683774701</v>
      </c>
      <c r="AO11" s="6">
        <v>4.3025437379100797</v>
      </c>
      <c r="AP11" s="6">
        <v>1.0234654120792801</v>
      </c>
    </row>
    <row r="12" spans="1:42" x14ac:dyDescent="0.45">
      <c r="A12">
        <v>6.2E-2</v>
      </c>
      <c r="B12" s="1">
        <f t="shared" si="0"/>
        <v>225.09986430010184</v>
      </c>
      <c r="C12">
        <v>0</v>
      </c>
      <c r="D12" s="2">
        <v>0</v>
      </c>
      <c r="E12" s="2"/>
      <c r="F12" s="1"/>
      <c r="G12" s="2">
        <v>0</v>
      </c>
      <c r="H12" s="8">
        <v>3301.7351230769173</v>
      </c>
      <c r="I12">
        <v>315</v>
      </c>
      <c r="J12">
        <v>295</v>
      </c>
      <c r="K12" s="2"/>
      <c r="L12" s="2">
        <v>299.52558378800001</v>
      </c>
      <c r="M12" s="2"/>
      <c r="N12" s="2">
        <v>314.72110264336965</v>
      </c>
      <c r="O12" s="2">
        <f t="shared" si="6"/>
        <v>314.72110264336965</v>
      </c>
      <c r="P12" s="2">
        <f t="shared" si="7"/>
        <v>0.27889735663035253</v>
      </c>
      <c r="Q12" s="8">
        <v>72.254194777199999</v>
      </c>
      <c r="R12" s="1">
        <f>Q12/(Abmessung!D$17*S12)</f>
        <v>7.6119908190278709</v>
      </c>
      <c r="S12" s="2">
        <f t="shared" si="1"/>
        <v>17.512024553550948</v>
      </c>
      <c r="T12" s="1">
        <f t="shared" si="2"/>
        <v>4178.5632263507468</v>
      </c>
      <c r="U12" s="1">
        <f t="shared" si="3"/>
        <v>991.55990472935628</v>
      </c>
      <c r="V12" s="1">
        <f t="shared" si="4"/>
        <v>1006.987934035908</v>
      </c>
      <c r="W12" s="7">
        <f t="shared" si="5"/>
        <v>1.1883138092948007</v>
      </c>
      <c r="AA12" s="4">
        <v>-144.24372570197801</v>
      </c>
      <c r="AB12" s="5">
        <v>10.528700058400901</v>
      </c>
      <c r="AC12" s="4">
        <v>-3.1256926142924198E-2</v>
      </c>
      <c r="AD12" s="4">
        <v>2.9456116190551199E-5</v>
      </c>
      <c r="AE12" s="6">
        <v>17554.453889016499</v>
      </c>
      <c r="AF12" s="6">
        <v>-125.692345063977</v>
      </c>
      <c r="AG12" s="6">
        <v>0.39362054142913999</v>
      </c>
      <c r="AH12" s="6">
        <v>-4.1079636190540202E-4</v>
      </c>
      <c r="AI12" s="6">
        <v>2.30640101199999</v>
      </c>
      <c r="AJ12" s="6">
        <v>-3.7612753199999698E-3</v>
      </c>
      <c r="AK12" s="6">
        <v>995.176197</v>
      </c>
      <c r="AL12" s="6">
        <v>3.9734999999999798E-2</v>
      </c>
      <c r="AN12" s="6">
        <v>-1.0408989683774701</v>
      </c>
      <c r="AO12" s="6">
        <v>4.3025437379100797</v>
      </c>
      <c r="AP12" s="6">
        <v>1.0234654120792801</v>
      </c>
    </row>
    <row r="13" spans="1:42" x14ac:dyDescent="0.45">
      <c r="A13">
        <v>6.8000000000000005E-2</v>
      </c>
      <c r="B13" s="1">
        <f t="shared" si="0"/>
        <v>246.88478465260232</v>
      </c>
      <c r="C13">
        <v>0</v>
      </c>
      <c r="D13" s="2">
        <v>0</v>
      </c>
      <c r="E13" s="2"/>
      <c r="F13" s="1"/>
      <c r="G13" s="2">
        <v>0</v>
      </c>
      <c r="H13" s="8">
        <v>3875.9652153846091</v>
      </c>
      <c r="I13">
        <v>315</v>
      </c>
      <c r="J13">
        <v>295</v>
      </c>
      <c r="K13" s="2"/>
      <c r="L13" s="2">
        <v>299.61710178300001</v>
      </c>
      <c r="M13" s="2"/>
      <c r="N13" s="2">
        <v>314.74282099744232</v>
      </c>
      <c r="O13" s="2">
        <f t="shared" si="6"/>
        <v>314.74282099744232</v>
      </c>
      <c r="P13" s="2">
        <f t="shared" si="7"/>
        <v>0.25717900255767745</v>
      </c>
      <c r="Q13" s="8">
        <v>73.075433483099999</v>
      </c>
      <c r="R13" s="1">
        <f>Q13/(Abmessung!D$17*S13)</f>
        <v>7.7160154079529812</v>
      </c>
      <c r="S13" s="2">
        <f t="shared" si="1"/>
        <v>17.472291306939493</v>
      </c>
      <c r="T13" s="1">
        <f t="shared" si="2"/>
        <v>4178.5632458534656</v>
      </c>
      <c r="U13" s="1">
        <f t="shared" si="3"/>
        <v>991.5556373571751</v>
      </c>
      <c r="V13" s="1">
        <f t="shared" si="4"/>
        <v>1006.9897522696738</v>
      </c>
      <c r="W13" s="7">
        <f t="shared" si="5"/>
        <v>1.1881416971068361</v>
      </c>
      <c r="AA13" s="4">
        <v>-144.24372570197801</v>
      </c>
      <c r="AB13" s="5">
        <v>10.528700058400901</v>
      </c>
      <c r="AC13" s="4">
        <v>-3.1256926142924198E-2</v>
      </c>
      <c r="AD13" s="4">
        <v>2.9456116190551199E-5</v>
      </c>
      <c r="AE13" s="6">
        <v>17554.453889016499</v>
      </c>
      <c r="AF13" s="6">
        <v>-125.692345063977</v>
      </c>
      <c r="AG13" s="6">
        <v>0.39362054142913999</v>
      </c>
      <c r="AH13" s="6">
        <v>-4.1079636190540202E-4</v>
      </c>
      <c r="AI13" s="6">
        <v>2.30640101199999</v>
      </c>
      <c r="AJ13" s="6">
        <v>-3.7612753199999698E-3</v>
      </c>
      <c r="AK13" s="6">
        <v>995.176197</v>
      </c>
      <c r="AL13" s="6">
        <v>3.9734999999999798E-2</v>
      </c>
      <c r="AN13" s="6">
        <v>-1.0408989683774701</v>
      </c>
      <c r="AO13" s="6">
        <v>4.3025437379100797</v>
      </c>
      <c r="AP13" s="6">
        <v>1.0234654120792801</v>
      </c>
    </row>
    <row r="14" spans="1:42" x14ac:dyDescent="0.45">
      <c r="A14">
        <v>7.3999999999999996E-2</v>
      </c>
      <c r="B14" s="1">
        <f t="shared" si="0"/>
        <v>268.66972966974396</v>
      </c>
      <c r="C14">
        <v>0</v>
      </c>
      <c r="D14" s="2">
        <v>0</v>
      </c>
      <c r="E14" s="2"/>
      <c r="F14" s="1"/>
      <c r="G14" s="2">
        <v>0</v>
      </c>
      <c r="H14" s="8">
        <v>4495.1436615384537</v>
      </c>
      <c r="I14">
        <v>315</v>
      </c>
      <c r="J14">
        <v>295</v>
      </c>
      <c r="K14" s="2"/>
      <c r="L14" s="2">
        <v>299.70056205600002</v>
      </c>
      <c r="M14" s="2"/>
      <c r="N14" s="2">
        <v>314.76147398727943</v>
      </c>
      <c r="O14" s="2">
        <f t="shared" si="6"/>
        <v>314.76147398727943</v>
      </c>
      <c r="P14" s="2">
        <f t="shared" si="7"/>
        <v>0.23852601272056972</v>
      </c>
      <c r="Q14" s="8">
        <v>73.755506548900001</v>
      </c>
      <c r="R14" s="1">
        <f>Q14/(Abmessung!D$17*S14)</f>
        <v>7.8043022858277808</v>
      </c>
      <c r="S14" s="2">
        <f t="shared" si="1"/>
        <v>17.435399994187097</v>
      </c>
      <c r="T14" s="1">
        <f t="shared" si="2"/>
        <v>4178.5632647633493</v>
      </c>
      <c r="U14" s="1">
        <f t="shared" si="3"/>
        <v>991.55197099228872</v>
      </c>
      <c r="V14" s="1">
        <f t="shared" si="4"/>
        <v>1006.9914104166476</v>
      </c>
      <c r="W14" s="7">
        <f t="shared" si="5"/>
        <v>1.1879847385743183</v>
      </c>
      <c r="AA14" s="4">
        <v>-144.24372570197801</v>
      </c>
      <c r="AB14" s="5">
        <v>10.528700058400901</v>
      </c>
      <c r="AC14" s="4">
        <v>-3.1256926142924198E-2</v>
      </c>
      <c r="AD14" s="4">
        <v>2.9456116190551199E-5</v>
      </c>
      <c r="AE14" s="6">
        <v>17554.453889016499</v>
      </c>
      <c r="AF14" s="6">
        <v>-125.692345063977</v>
      </c>
      <c r="AG14" s="6">
        <v>0.39362054142913999</v>
      </c>
      <c r="AH14" s="6">
        <v>-4.1079636190540202E-4</v>
      </c>
      <c r="AI14" s="6">
        <v>2.30640101199999</v>
      </c>
      <c r="AJ14" s="6">
        <v>-3.7612753199999698E-3</v>
      </c>
      <c r="AK14" s="6">
        <v>995.176197</v>
      </c>
      <c r="AL14" s="6">
        <v>3.9734999999999798E-2</v>
      </c>
      <c r="AN14" s="6">
        <v>-1.0408989683774701</v>
      </c>
      <c r="AO14" s="6">
        <v>4.3025437379100797</v>
      </c>
      <c r="AP14" s="6">
        <v>1.0234654120792801</v>
      </c>
    </row>
    <row r="15" spans="1:42" x14ac:dyDescent="0.45">
      <c r="A15">
        <v>8.0000000000000002E-3</v>
      </c>
      <c r="B15" s="1">
        <f t="shared" si="0"/>
        <v>29.013461464131773</v>
      </c>
      <c r="C15">
        <v>600</v>
      </c>
      <c r="D15" s="2">
        <f t="shared" ref="D15:D101" si="8">F15/(0.02809*3600)</f>
        <v>0.52397008119536415</v>
      </c>
      <c r="E15" s="1">
        <v>26.4929752454</v>
      </c>
      <c r="F15" s="1">
        <f>E15*2</f>
        <v>52.985950490800001</v>
      </c>
      <c r="G15" s="2">
        <f t="shared" ref="G15:G78" si="9">AN15 + AO15*D15 + AP15*D15^2</f>
        <v>1.4944921725620217</v>
      </c>
      <c r="H15" s="8">
        <f>H3</f>
        <v>156.34021538461522</v>
      </c>
      <c r="I15">
        <v>315</v>
      </c>
      <c r="J15">
        <v>295</v>
      </c>
      <c r="K15" s="2">
        <f>Q15*3600/(V15*W15*F15)</f>
        <v>11.715441722661087</v>
      </c>
      <c r="L15" s="2">
        <v>306.71544379886473</v>
      </c>
      <c r="M15" s="2">
        <f t="shared" ref="M15:M101" si="10">J15+K15</f>
        <v>306.71544172266107</v>
      </c>
      <c r="N15" s="2">
        <v>308.89714544078407</v>
      </c>
      <c r="O15" s="2">
        <f t="shared" si="6"/>
        <v>308.89714544080437</v>
      </c>
      <c r="P15" s="2">
        <f t="shared" si="7"/>
        <v>6.1028545592159276</v>
      </c>
      <c r="Q15" s="8">
        <v>204.015823144</v>
      </c>
      <c r="R15" s="1">
        <f>Q15/(Abmessung!D$17*S15)</f>
        <v>34.690178601517843</v>
      </c>
      <c r="S15" s="2">
        <f t="shared" si="1"/>
        <v>10.849978158290325</v>
      </c>
      <c r="T15" s="1">
        <f t="shared" si="2"/>
        <v>4178.6966485337998</v>
      </c>
      <c r="U15" s="1">
        <f t="shared" si="3"/>
        <v>992.64267504256043</v>
      </c>
      <c r="V15" s="1">
        <f t="shared" si="4"/>
        <v>1007.1307785796739</v>
      </c>
      <c r="W15" s="7">
        <f t="shared" si="5"/>
        <v>1.1747922877882406</v>
      </c>
      <c r="AA15" s="4">
        <v>-144.24372570197801</v>
      </c>
      <c r="AB15" s="5">
        <v>10.528700058400901</v>
      </c>
      <c r="AC15" s="4">
        <v>-3.1256926142924198E-2</v>
      </c>
      <c r="AD15" s="4">
        <v>2.9456116190551199E-5</v>
      </c>
      <c r="AE15" s="6">
        <v>17554.453889016499</v>
      </c>
      <c r="AF15" s="6">
        <v>-125.692345063977</v>
      </c>
      <c r="AG15" s="6">
        <v>0.39362054142913999</v>
      </c>
      <c r="AH15" s="6">
        <v>-4.1079636190540202E-4</v>
      </c>
      <c r="AI15" s="6">
        <v>2.30640101199999</v>
      </c>
      <c r="AJ15" s="6">
        <v>-3.7612753199999698E-3</v>
      </c>
      <c r="AK15" s="6">
        <v>995.176197</v>
      </c>
      <c r="AL15" s="6">
        <v>3.9734999999999798E-2</v>
      </c>
      <c r="AN15" s="6">
        <v>-1.0408989683774701</v>
      </c>
      <c r="AO15" s="6">
        <v>4.3025437379100797</v>
      </c>
      <c r="AP15" s="6">
        <v>1.0234654120792801</v>
      </c>
    </row>
    <row r="16" spans="1:42" x14ac:dyDescent="0.45">
      <c r="A16">
        <v>1.4E-2</v>
      </c>
      <c r="B16" s="1">
        <f t="shared" si="0"/>
        <v>50.794950755855787</v>
      </c>
      <c r="C16">
        <v>600</v>
      </c>
      <c r="D16" s="2">
        <f t="shared" si="8"/>
        <v>0.52397008119536415</v>
      </c>
      <c r="E16" s="1">
        <v>26.4929752454</v>
      </c>
      <c r="F16" s="1">
        <f t="shared" ref="F16:F79" si="11">E16*2</f>
        <v>52.985950490800001</v>
      </c>
      <c r="G16" s="2">
        <f t="shared" si="9"/>
        <v>1.4944921725620217</v>
      </c>
      <c r="H16" s="8">
        <f t="shared" ref="H16:H79" si="12">H4</f>
        <v>326.03512307692239</v>
      </c>
      <c r="I16">
        <v>315</v>
      </c>
      <c r="J16">
        <v>295</v>
      </c>
      <c r="K16" s="2">
        <f>Q16*3600/(V16*W16*F16)</f>
        <v>12.693467677156788</v>
      </c>
      <c r="L16" s="2">
        <v>307.69347966321567</v>
      </c>
      <c r="M16" s="2">
        <f t="shared" si="10"/>
        <v>307.69346767715678</v>
      </c>
      <c r="N16" s="2">
        <v>311.22728432631874</v>
      </c>
      <c r="O16" s="2">
        <f t="shared" si="6"/>
        <v>311.22728432632402</v>
      </c>
      <c r="P16" s="2">
        <f t="shared" si="7"/>
        <v>3.7727156736812617</v>
      </c>
      <c r="Q16" s="8">
        <v>220.70559956899999</v>
      </c>
      <c r="R16" s="1">
        <f>Q16/(Abmessung!D$17*S16)</f>
        <v>36.420504275640603</v>
      </c>
      <c r="S16" s="2">
        <f t="shared" si="1"/>
        <v>11.179926412088168</v>
      </c>
      <c r="T16" s="1">
        <f t="shared" si="2"/>
        <v>4178.604232886556</v>
      </c>
      <c r="U16" s="1">
        <f t="shared" si="3"/>
        <v>992.2246059897941</v>
      </c>
      <c r="V16" s="1">
        <f t="shared" si="4"/>
        <v>1007.1502097072089</v>
      </c>
      <c r="W16" s="7">
        <f t="shared" si="5"/>
        <v>1.1729529567089116</v>
      </c>
      <c r="AA16" s="4">
        <v>-144.24372570197801</v>
      </c>
      <c r="AB16" s="5">
        <v>10.528700058400901</v>
      </c>
      <c r="AC16" s="4">
        <v>-3.1256926142924198E-2</v>
      </c>
      <c r="AD16" s="4">
        <v>2.9456116190551199E-5</v>
      </c>
      <c r="AE16" s="6">
        <v>17554.453889016499</v>
      </c>
      <c r="AF16" s="6">
        <v>-125.692345063977</v>
      </c>
      <c r="AG16" s="6">
        <v>0.39362054142913999</v>
      </c>
      <c r="AH16" s="6">
        <v>-4.1079636190540202E-4</v>
      </c>
      <c r="AI16" s="6">
        <v>2.30640101199999</v>
      </c>
      <c r="AJ16" s="6">
        <v>-3.7612753199999698E-3</v>
      </c>
      <c r="AK16" s="6">
        <v>995.176197</v>
      </c>
      <c r="AL16" s="6">
        <v>3.9734999999999798E-2</v>
      </c>
      <c r="AN16" s="6">
        <v>-1.0408989683774701</v>
      </c>
      <c r="AO16" s="6">
        <v>4.3025437379100797</v>
      </c>
      <c r="AP16" s="6">
        <v>1.0234654120792801</v>
      </c>
    </row>
    <row r="17" spans="1:42" x14ac:dyDescent="0.45">
      <c r="A17">
        <v>0.02</v>
      </c>
      <c r="B17" s="1">
        <f t="shared" si="0"/>
        <v>72.578304891365704</v>
      </c>
      <c r="C17">
        <v>600</v>
      </c>
      <c r="D17" s="2">
        <f t="shared" si="8"/>
        <v>0.52397008119536415</v>
      </c>
      <c r="E17" s="1">
        <v>26.4929752454</v>
      </c>
      <c r="F17" s="1">
        <f t="shared" si="11"/>
        <v>52.985950490800001</v>
      </c>
      <c r="G17" s="2">
        <f t="shared" si="9"/>
        <v>1.4944921725620217</v>
      </c>
      <c r="H17" s="8">
        <f t="shared" si="12"/>
        <v>540.67838461538327</v>
      </c>
      <c r="I17">
        <v>315</v>
      </c>
      <c r="J17">
        <v>295</v>
      </c>
      <c r="K17" s="2">
        <f>Q17*3600/(V17*W17*F17)</f>
        <v>13.160345787911625</v>
      </c>
      <c r="L17" s="2">
        <v>308.16033778850988</v>
      </c>
      <c r="M17" s="2">
        <f t="shared" si="10"/>
        <v>308.16034578791164</v>
      </c>
      <c r="N17" s="2">
        <v>312.26397361288218</v>
      </c>
      <c r="O17" s="2">
        <f t="shared" si="6"/>
        <v>312.26397361288167</v>
      </c>
      <c r="P17" s="2">
        <f t="shared" si="7"/>
        <v>2.7360263871178176</v>
      </c>
      <c r="Q17" s="8">
        <v>228.654191105</v>
      </c>
      <c r="R17" s="1">
        <f>Q17/(Abmessung!D$17*S17)</f>
        <v>37.467929825781241</v>
      </c>
      <c r="S17" s="2">
        <f t="shared" si="1"/>
        <v>11.258771777768342</v>
      </c>
      <c r="T17" s="1">
        <f t="shared" si="2"/>
        <v>4178.5816134950956</v>
      </c>
      <c r="U17" s="1">
        <f t="shared" si="3"/>
        <v>992.03198680058324</v>
      </c>
      <c r="V17" s="1">
        <f t="shared" si="4"/>
        <v>1007.1594850110132</v>
      </c>
      <c r="W17" s="7">
        <f t="shared" si="5"/>
        <v>1.1720749657366063</v>
      </c>
      <c r="AA17" s="4">
        <v>-144.24372570197801</v>
      </c>
      <c r="AB17" s="5">
        <v>10.528700058400901</v>
      </c>
      <c r="AC17" s="4">
        <v>-3.1256926142924198E-2</v>
      </c>
      <c r="AD17" s="4">
        <v>2.9456116190551199E-5</v>
      </c>
      <c r="AE17" s="6">
        <v>17554.453889016499</v>
      </c>
      <c r="AF17" s="6">
        <v>-125.692345063977</v>
      </c>
      <c r="AG17" s="6">
        <v>0.39362054142913999</v>
      </c>
      <c r="AH17" s="6">
        <v>-4.1079636190540202E-4</v>
      </c>
      <c r="AI17" s="6">
        <v>2.30640101199999</v>
      </c>
      <c r="AJ17" s="6">
        <v>-3.7612753199999698E-3</v>
      </c>
      <c r="AK17" s="6">
        <v>995.176197</v>
      </c>
      <c r="AL17" s="6">
        <v>3.9734999999999798E-2</v>
      </c>
      <c r="AN17" s="6">
        <v>-1.0408989683774701</v>
      </c>
      <c r="AO17" s="6">
        <v>4.3025437379100797</v>
      </c>
      <c r="AP17" s="6">
        <v>1.0234654120792801</v>
      </c>
    </row>
    <row r="18" spans="1:42" x14ac:dyDescent="0.45">
      <c r="A18">
        <v>2.5999999999999999E-2</v>
      </c>
      <c r="B18" s="1">
        <f t="shared" si="0"/>
        <v>94.362355844615053</v>
      </c>
      <c r="C18">
        <v>600</v>
      </c>
      <c r="D18" s="2">
        <f t="shared" si="8"/>
        <v>0.52397008119536415</v>
      </c>
      <c r="E18" s="1">
        <v>26.4929752454</v>
      </c>
      <c r="F18" s="1">
        <f t="shared" si="11"/>
        <v>52.985950490800001</v>
      </c>
      <c r="G18" s="2">
        <f t="shared" si="9"/>
        <v>1.4944921725620217</v>
      </c>
      <c r="H18" s="8">
        <f t="shared" si="12"/>
        <v>800.26999999999816</v>
      </c>
      <c r="I18">
        <v>315</v>
      </c>
      <c r="J18">
        <v>295</v>
      </c>
      <c r="K18" s="2">
        <f>Q18*3600/(V18*W18*F18)</f>
        <v>13.437396410000416</v>
      </c>
      <c r="L18" s="2">
        <v>308.43737056112991</v>
      </c>
      <c r="M18" s="2">
        <f t="shared" si="10"/>
        <v>308.43739641000042</v>
      </c>
      <c r="N18" s="2">
        <v>312.85199677844588</v>
      </c>
      <c r="O18" s="2">
        <f t="shared" si="6"/>
        <v>312.85199677844554</v>
      </c>
      <c r="P18" s="2">
        <f t="shared" si="7"/>
        <v>2.14800322155412</v>
      </c>
      <c r="Q18" s="8">
        <v>233.36529882900001</v>
      </c>
      <c r="R18" s="1">
        <f>Q18/(Abmessung!D$17*S18)</f>
        <v>38.163881823513606</v>
      </c>
      <c r="S18" s="2">
        <f t="shared" si="1"/>
        <v>11.281199586747633</v>
      </c>
      <c r="T18" s="1">
        <f t="shared" si="2"/>
        <v>4178.5730702976416</v>
      </c>
      <c r="U18" s="1">
        <f t="shared" si="3"/>
        <v>991.92097486554462</v>
      </c>
      <c r="V18" s="1">
        <f t="shared" si="4"/>
        <v>1007.1649889596232</v>
      </c>
      <c r="W18" s="7">
        <f t="shared" si="5"/>
        <v>1.1715539674713629</v>
      </c>
      <c r="AA18" s="4">
        <v>-144.24372570197801</v>
      </c>
      <c r="AB18" s="5">
        <v>10.528700058400901</v>
      </c>
      <c r="AC18" s="4">
        <v>-3.1256926142924198E-2</v>
      </c>
      <c r="AD18" s="4">
        <v>2.9456116190551199E-5</v>
      </c>
      <c r="AE18" s="6">
        <v>17554.453889016499</v>
      </c>
      <c r="AF18" s="6">
        <v>-125.692345063977</v>
      </c>
      <c r="AG18" s="6">
        <v>0.39362054142913999</v>
      </c>
      <c r="AH18" s="6">
        <v>-4.1079636190540202E-4</v>
      </c>
      <c r="AI18" s="6">
        <v>2.30640101199999</v>
      </c>
      <c r="AJ18" s="6">
        <v>-3.7612753199999698E-3</v>
      </c>
      <c r="AK18" s="6">
        <v>995.176197</v>
      </c>
      <c r="AL18" s="6">
        <v>3.9734999999999798E-2</v>
      </c>
      <c r="AN18" s="6">
        <v>-1.0408989683774701</v>
      </c>
      <c r="AO18" s="6">
        <v>4.3025437379100797</v>
      </c>
      <c r="AP18" s="6">
        <v>1.0234654120792801</v>
      </c>
    </row>
    <row r="19" spans="1:42" x14ac:dyDescent="0.45">
      <c r="A19">
        <v>3.2000000000000001E-2</v>
      </c>
      <c r="B19" s="1">
        <f t="shared" si="0"/>
        <v>116.14674587251028</v>
      </c>
      <c r="C19">
        <v>600</v>
      </c>
      <c r="D19" s="2">
        <f t="shared" si="8"/>
        <v>0.52397008119536415</v>
      </c>
      <c r="E19" s="1">
        <v>26.4929752454</v>
      </c>
      <c r="F19" s="1">
        <f t="shared" si="11"/>
        <v>52.985950490800001</v>
      </c>
      <c r="G19" s="2">
        <f t="shared" si="9"/>
        <v>1.4944921725620217</v>
      </c>
      <c r="H19" s="8">
        <f t="shared" si="12"/>
        <v>1104.8099692307667</v>
      </c>
      <c r="I19">
        <v>315</v>
      </c>
      <c r="J19">
        <v>295</v>
      </c>
      <c r="K19" s="2">
        <f>Q19*3600/(V19*W19*F19)</f>
        <v>13.622151785149107</v>
      </c>
      <c r="L19" s="2">
        <v>308.62211334868522</v>
      </c>
      <c r="M19" s="2">
        <f t="shared" si="10"/>
        <v>308.62215178514913</v>
      </c>
      <c r="N19" s="2">
        <v>313.23126784566477</v>
      </c>
      <c r="O19" s="2">
        <f t="shared" si="6"/>
        <v>313.2312678456646</v>
      </c>
      <c r="P19" s="2">
        <f t="shared" si="7"/>
        <v>1.7687321543352255</v>
      </c>
      <c r="Q19" s="8">
        <v>236.504622302</v>
      </c>
      <c r="R19" s="1">
        <f>Q19/(Abmessung!D$17*S19)</f>
        <v>38.661869274124342</v>
      </c>
      <c r="S19" s="2">
        <f t="shared" si="1"/>
        <v>11.285695617222562</v>
      </c>
      <c r="T19" s="1">
        <f t="shared" si="2"/>
        <v>4178.5690551403222</v>
      </c>
      <c r="U19" s="1">
        <f t="shared" si="3"/>
        <v>991.84870944598413</v>
      </c>
      <c r="V19" s="1">
        <f t="shared" si="4"/>
        <v>1007.168659336955</v>
      </c>
      <c r="W19" s="7">
        <f t="shared" si="5"/>
        <v>1.1712065332276729</v>
      </c>
      <c r="AA19" s="4">
        <v>-144.24372570197801</v>
      </c>
      <c r="AB19" s="5">
        <v>10.528700058400901</v>
      </c>
      <c r="AC19" s="4">
        <v>-3.1256926142924198E-2</v>
      </c>
      <c r="AD19" s="4">
        <v>2.9456116190551199E-5</v>
      </c>
      <c r="AE19" s="6">
        <v>17554.453889016499</v>
      </c>
      <c r="AF19" s="6">
        <v>-125.692345063977</v>
      </c>
      <c r="AG19" s="6">
        <v>0.39362054142913999</v>
      </c>
      <c r="AH19" s="6">
        <v>-4.1079636190540202E-4</v>
      </c>
      <c r="AI19" s="6">
        <v>2.30640101199999</v>
      </c>
      <c r="AJ19" s="6">
        <v>-3.7612753199999698E-3</v>
      </c>
      <c r="AK19" s="6">
        <v>995.176197</v>
      </c>
      <c r="AL19" s="6">
        <v>3.9734999999999798E-2</v>
      </c>
      <c r="AN19" s="6">
        <v>-1.0408989683774701</v>
      </c>
      <c r="AO19" s="6">
        <v>4.3025437379100797</v>
      </c>
      <c r="AP19" s="6">
        <v>1.0234654120792801</v>
      </c>
    </row>
    <row r="20" spans="1:42" x14ac:dyDescent="0.45">
      <c r="A20">
        <v>3.7999999999999999E-2</v>
      </c>
      <c r="B20" s="1">
        <f t="shared" si="0"/>
        <v>137.93132738433226</v>
      </c>
      <c r="C20">
        <v>600</v>
      </c>
      <c r="D20" s="2">
        <f t="shared" si="8"/>
        <v>0.52397008119536415</v>
      </c>
      <c r="E20" s="1">
        <v>26.4929752454</v>
      </c>
      <c r="F20" s="1">
        <f t="shared" si="11"/>
        <v>52.985950490800001</v>
      </c>
      <c r="G20" s="2">
        <f t="shared" si="9"/>
        <v>1.4944921725620217</v>
      </c>
      <c r="H20" s="8">
        <f t="shared" si="12"/>
        <v>1454.2982923076893</v>
      </c>
      <c r="I20">
        <v>315</v>
      </c>
      <c r="J20">
        <v>295</v>
      </c>
      <c r="K20" s="2">
        <f t="shared" ref="K20:K83" si="13">Q20*3600/(V20*W20*F20)</f>
        <v>13.754748886583624</v>
      </c>
      <c r="L20" s="2">
        <v>308.75470255792408</v>
      </c>
      <c r="M20" s="2">
        <f t="shared" si="10"/>
        <v>308.75474888658363</v>
      </c>
      <c r="N20" s="2">
        <v>313.49635854206258</v>
      </c>
      <c r="O20" s="2">
        <f t="shared" si="6"/>
        <v>313.49635854206252</v>
      </c>
      <c r="P20" s="2">
        <f t="shared" si="7"/>
        <v>1.5036414579374195</v>
      </c>
      <c r="Q20" s="8">
        <v>238.75652426799999</v>
      </c>
      <c r="R20" s="1">
        <f>Q20/(Abmessung!D$17*S20)</f>
        <v>39.037407694044624</v>
      </c>
      <c r="S20" s="2">
        <f t="shared" si="1"/>
        <v>11.283551759788992</v>
      </c>
      <c r="T20" s="1">
        <f t="shared" si="2"/>
        <v>4178.5669016625998</v>
      </c>
      <c r="U20" s="1">
        <f t="shared" si="3"/>
        <v>991.79789388106224</v>
      </c>
      <c r="V20" s="1">
        <f t="shared" si="4"/>
        <v>1007.1712935530695</v>
      </c>
      <c r="W20" s="7">
        <f t="shared" si="5"/>
        <v>1.1709571809674688</v>
      </c>
      <c r="AA20" s="4">
        <v>-144.24372570197801</v>
      </c>
      <c r="AB20" s="5">
        <v>10.528700058400901</v>
      </c>
      <c r="AC20" s="4">
        <v>-3.1256926142924198E-2</v>
      </c>
      <c r="AD20" s="4">
        <v>2.9456116190551199E-5</v>
      </c>
      <c r="AE20" s="6">
        <v>17554.453889016499</v>
      </c>
      <c r="AF20" s="6">
        <v>-125.692345063977</v>
      </c>
      <c r="AG20" s="6">
        <v>0.39362054142913999</v>
      </c>
      <c r="AH20" s="6">
        <v>-4.1079636190540202E-4</v>
      </c>
      <c r="AI20" s="6">
        <v>2.30640101199999</v>
      </c>
      <c r="AJ20" s="6">
        <v>-3.7612753199999698E-3</v>
      </c>
      <c r="AK20" s="6">
        <v>995.176197</v>
      </c>
      <c r="AL20" s="6">
        <v>3.9734999999999798E-2</v>
      </c>
      <c r="AN20" s="6">
        <v>-1.0408989683774701</v>
      </c>
      <c r="AO20" s="6">
        <v>4.3025437379100797</v>
      </c>
      <c r="AP20" s="6">
        <v>1.0234654120792801</v>
      </c>
    </row>
    <row r="21" spans="1:42" x14ac:dyDescent="0.45">
      <c r="A21">
        <v>4.3999999999999997E-2</v>
      </c>
      <c r="B21" s="1">
        <f t="shared" si="0"/>
        <v>159.71602801580232</v>
      </c>
      <c r="C21">
        <v>600</v>
      </c>
      <c r="D21" s="2">
        <f t="shared" si="8"/>
        <v>0.52397008119536415</v>
      </c>
      <c r="E21" s="1">
        <v>26.4929752454</v>
      </c>
      <c r="F21" s="1">
        <f t="shared" si="11"/>
        <v>52.985950490800001</v>
      </c>
      <c r="G21" s="2">
        <f t="shared" si="9"/>
        <v>1.4944921725620217</v>
      </c>
      <c r="H21" s="8">
        <f t="shared" si="12"/>
        <v>1848.7349692307653</v>
      </c>
      <c r="I21">
        <v>315</v>
      </c>
      <c r="J21">
        <v>295</v>
      </c>
      <c r="K21" s="2">
        <f t="shared" si="13"/>
        <v>13.854858561069149</v>
      </c>
      <c r="L21" s="2">
        <v>308.85480809056895</v>
      </c>
      <c r="M21" s="2">
        <f t="shared" si="10"/>
        <v>308.85485856106914</v>
      </c>
      <c r="N21" s="2">
        <v>313.6921564320557</v>
      </c>
      <c r="O21" s="2">
        <f t="shared" si="6"/>
        <v>313.6921564320557</v>
      </c>
      <c r="P21" s="2">
        <f t="shared" si="7"/>
        <v>1.3078435679443032</v>
      </c>
      <c r="Q21" s="8">
        <v>240.45604862799999</v>
      </c>
      <c r="R21" s="1">
        <f>Q21/(Abmessung!D$17*S21)</f>
        <v>39.331711611302921</v>
      </c>
      <c r="S21" s="2">
        <f t="shared" si="1"/>
        <v>11.278839270874487</v>
      </c>
      <c r="T21" s="1">
        <f t="shared" si="2"/>
        <v>4178.5656404463653</v>
      </c>
      <c r="U21" s="1">
        <f t="shared" si="3"/>
        <v>991.7602007002572</v>
      </c>
      <c r="V21" s="1">
        <f t="shared" si="4"/>
        <v>1007.1732823997393</v>
      </c>
      <c r="W21" s="7">
        <f t="shared" si="5"/>
        <v>1.1707689187328025</v>
      </c>
      <c r="AA21" s="4">
        <v>-144.24372570197801</v>
      </c>
      <c r="AB21" s="5">
        <v>10.528700058400901</v>
      </c>
      <c r="AC21" s="4">
        <v>-3.1256926142924198E-2</v>
      </c>
      <c r="AD21" s="4">
        <v>2.9456116190551199E-5</v>
      </c>
      <c r="AE21" s="6">
        <v>17554.453889016499</v>
      </c>
      <c r="AF21" s="6">
        <v>-125.692345063977</v>
      </c>
      <c r="AG21" s="6">
        <v>0.39362054142913999</v>
      </c>
      <c r="AH21" s="6">
        <v>-4.1079636190540202E-4</v>
      </c>
      <c r="AI21" s="6">
        <v>2.30640101199999</v>
      </c>
      <c r="AJ21" s="6">
        <v>-3.7612753199999698E-3</v>
      </c>
      <c r="AK21" s="6">
        <v>995.176197</v>
      </c>
      <c r="AL21" s="6">
        <v>3.9734999999999798E-2</v>
      </c>
      <c r="AN21" s="6">
        <v>-1.0408989683774701</v>
      </c>
      <c r="AO21" s="6">
        <v>4.3025437379100797</v>
      </c>
      <c r="AP21" s="6">
        <v>1.0234654120792801</v>
      </c>
    </row>
    <row r="22" spans="1:42" x14ac:dyDescent="0.45">
      <c r="A22">
        <v>0.05</v>
      </c>
      <c r="B22" s="1">
        <f t="shared" si="0"/>
        <v>181.50080798458268</v>
      </c>
      <c r="C22">
        <v>600</v>
      </c>
      <c r="D22" s="2">
        <f t="shared" si="8"/>
        <v>0.52397008119536415</v>
      </c>
      <c r="E22" s="1">
        <v>26.4929752454</v>
      </c>
      <c r="F22" s="1">
        <f t="shared" si="11"/>
        <v>52.985950490800001</v>
      </c>
      <c r="G22" s="2">
        <f t="shared" si="9"/>
        <v>1.4944921725620217</v>
      </c>
      <c r="H22" s="8">
        <f t="shared" si="12"/>
        <v>2288.1199999999958</v>
      </c>
      <c r="I22">
        <v>315</v>
      </c>
      <c r="J22">
        <v>295</v>
      </c>
      <c r="K22" s="2">
        <f t="shared" si="13"/>
        <v>13.933299506500676</v>
      </c>
      <c r="L22" s="2">
        <v>308.93324784051424</v>
      </c>
      <c r="M22" s="2">
        <f t="shared" si="10"/>
        <v>308.9332995065007</v>
      </c>
      <c r="N22" s="2">
        <v>313.84272551462414</v>
      </c>
      <c r="O22" s="2">
        <f t="shared" si="6"/>
        <v>313.84272551462414</v>
      </c>
      <c r="P22" s="2">
        <f t="shared" si="7"/>
        <v>1.157274485375865</v>
      </c>
      <c r="Q22" s="8">
        <v>241.78732457199999</v>
      </c>
      <c r="R22" s="1">
        <f>Q22/(Abmessung!D$17*S22)</f>
        <v>39.569204627580177</v>
      </c>
      <c r="S22" s="2">
        <f t="shared" si="1"/>
        <v>11.273214143261939</v>
      </c>
      <c r="T22" s="1">
        <f t="shared" si="2"/>
        <v>4178.5648543606658</v>
      </c>
      <c r="U22" s="1">
        <f t="shared" si="3"/>
        <v>991.73112229500293</v>
      </c>
      <c r="V22" s="1">
        <f t="shared" si="4"/>
        <v>1007.1748408014714</v>
      </c>
      <c r="W22" s="7">
        <f t="shared" si="5"/>
        <v>1.1706214019850143</v>
      </c>
      <c r="AA22" s="4">
        <v>-144.24372570197801</v>
      </c>
      <c r="AB22" s="5">
        <v>10.528700058400901</v>
      </c>
      <c r="AC22" s="4">
        <v>-3.1256926142924198E-2</v>
      </c>
      <c r="AD22" s="4">
        <v>2.9456116190551199E-5</v>
      </c>
      <c r="AE22" s="6">
        <v>17554.453889016499</v>
      </c>
      <c r="AF22" s="6">
        <v>-125.692345063977</v>
      </c>
      <c r="AG22" s="6">
        <v>0.39362054142913999</v>
      </c>
      <c r="AH22" s="6">
        <v>-4.1079636190540202E-4</v>
      </c>
      <c r="AI22" s="6">
        <v>2.30640101199999</v>
      </c>
      <c r="AJ22" s="6">
        <v>-3.7612753199999698E-3</v>
      </c>
      <c r="AK22" s="6">
        <v>995.176197</v>
      </c>
      <c r="AL22" s="6">
        <v>3.9734999999999798E-2</v>
      </c>
      <c r="AN22" s="6">
        <v>-1.0408989683774701</v>
      </c>
      <c r="AO22" s="6">
        <v>4.3025437379100797</v>
      </c>
      <c r="AP22" s="6">
        <v>1.0234654120792801</v>
      </c>
    </row>
    <row r="23" spans="1:42" x14ac:dyDescent="0.45">
      <c r="A23">
        <v>5.6000000000000001E-2</v>
      </c>
      <c r="B23" s="1">
        <f t="shared" si="0"/>
        <v>203.28564355184258</v>
      </c>
      <c r="C23">
        <v>600</v>
      </c>
      <c r="D23" s="2">
        <f t="shared" si="8"/>
        <v>0.52397008119536415</v>
      </c>
      <c r="E23" s="1">
        <v>26.4929752454</v>
      </c>
      <c r="F23" s="1">
        <f t="shared" si="11"/>
        <v>52.985950490800001</v>
      </c>
      <c r="G23" s="2">
        <f t="shared" si="9"/>
        <v>1.4944921725620217</v>
      </c>
      <c r="H23" s="8">
        <f t="shared" si="12"/>
        <v>2772.4533846153799</v>
      </c>
      <c r="I23">
        <v>315</v>
      </c>
      <c r="J23">
        <v>295</v>
      </c>
      <c r="K23" s="2">
        <f t="shared" si="13"/>
        <v>13.996532735305891</v>
      </c>
      <c r="L23" s="2">
        <v>308.99648220361388</v>
      </c>
      <c r="M23" s="2">
        <f t="shared" si="10"/>
        <v>308.99653273530589</v>
      </c>
      <c r="N23" s="2">
        <v>313.96213391406383</v>
      </c>
      <c r="O23" s="2">
        <f t="shared" si="6"/>
        <v>313.96213391406377</v>
      </c>
      <c r="P23" s="2">
        <f t="shared" si="7"/>
        <v>1.037866085936173</v>
      </c>
      <c r="Q23" s="8">
        <v>242.86025220400001</v>
      </c>
      <c r="R23" s="1">
        <f>Q23/(Abmessung!D$17*S23)</f>
        <v>39.765310684675256</v>
      </c>
      <c r="S23" s="2">
        <f t="shared" si="1"/>
        <v>11.267397333783084</v>
      </c>
      <c r="T23" s="1">
        <f t="shared" si="2"/>
        <v>4178.5643414839778</v>
      </c>
      <c r="U23" s="1">
        <f t="shared" si="3"/>
        <v>991.70800494127013</v>
      </c>
      <c r="V23" s="1">
        <f t="shared" si="4"/>
        <v>1007.1760971101803</v>
      </c>
      <c r="W23" s="7">
        <f t="shared" si="5"/>
        <v>1.170502481060363</v>
      </c>
      <c r="AA23" s="4">
        <v>-144.24372570197801</v>
      </c>
      <c r="AB23" s="5">
        <v>10.528700058400901</v>
      </c>
      <c r="AC23" s="4">
        <v>-3.1256926142924198E-2</v>
      </c>
      <c r="AD23" s="4">
        <v>2.9456116190551199E-5</v>
      </c>
      <c r="AE23" s="6">
        <v>17554.453889016499</v>
      </c>
      <c r="AF23" s="6">
        <v>-125.692345063977</v>
      </c>
      <c r="AG23" s="6">
        <v>0.39362054142913999</v>
      </c>
      <c r="AH23" s="6">
        <v>-4.1079636190540202E-4</v>
      </c>
      <c r="AI23" s="6">
        <v>2.30640101199999</v>
      </c>
      <c r="AJ23" s="6">
        <v>-3.7612753199999698E-3</v>
      </c>
      <c r="AK23" s="6">
        <v>995.176197</v>
      </c>
      <c r="AL23" s="6">
        <v>3.9734999999999798E-2</v>
      </c>
      <c r="AN23" s="6">
        <v>-1.0408989683774701</v>
      </c>
      <c r="AO23" s="6">
        <v>4.3025437379100797</v>
      </c>
      <c r="AP23" s="6">
        <v>1.0234654120792801</v>
      </c>
    </row>
    <row r="24" spans="1:42" x14ac:dyDescent="0.45">
      <c r="A24">
        <v>6.2E-2</v>
      </c>
      <c r="B24" s="1">
        <f t="shared" si="0"/>
        <v>225.07051964872284</v>
      </c>
      <c r="C24">
        <v>600</v>
      </c>
      <c r="D24" s="2">
        <f t="shared" si="8"/>
        <v>0.52397008119536415</v>
      </c>
      <c r="E24" s="1">
        <v>26.4929752454</v>
      </c>
      <c r="F24" s="1">
        <f t="shared" si="11"/>
        <v>52.985950490800001</v>
      </c>
      <c r="G24" s="2">
        <f t="shared" si="9"/>
        <v>1.4944921725620217</v>
      </c>
      <c r="H24" s="8">
        <f t="shared" si="12"/>
        <v>3301.7351230769173</v>
      </c>
      <c r="I24">
        <v>315</v>
      </c>
      <c r="J24">
        <v>295</v>
      </c>
      <c r="K24" s="2">
        <f t="shared" si="13"/>
        <v>14.048663676340105</v>
      </c>
      <c r="L24" s="2">
        <v>309.04861614533218</v>
      </c>
      <c r="M24" s="2">
        <f t="shared" si="10"/>
        <v>309.04866367634008</v>
      </c>
      <c r="N24" s="2">
        <v>314.0591588306828</v>
      </c>
      <c r="O24" s="2">
        <f t="shared" si="6"/>
        <v>314.0591588306828</v>
      </c>
      <c r="P24" s="2">
        <f t="shared" si="7"/>
        <v>0.94084116931719564</v>
      </c>
      <c r="Q24" s="8">
        <v>243.74463218700001</v>
      </c>
      <c r="R24" s="1">
        <f>Q24/(Abmessung!D$17*S24)</f>
        <v>39.93027040000878</v>
      </c>
      <c r="S24" s="2">
        <f t="shared" si="1"/>
        <v>11.261710449018297</v>
      </c>
      <c r="T24" s="1">
        <f t="shared" si="2"/>
        <v>4178.5639951611201</v>
      </c>
      <c r="U24" s="1">
        <f t="shared" si="3"/>
        <v>991.68918412041603</v>
      </c>
      <c r="V24" s="1">
        <f t="shared" si="4"/>
        <v>1007.1771328812674</v>
      </c>
      <c r="W24" s="7">
        <f t="shared" si="5"/>
        <v>1.1704044360062034</v>
      </c>
      <c r="AA24" s="4">
        <v>-144.24372570197801</v>
      </c>
      <c r="AB24" s="5">
        <v>10.528700058400901</v>
      </c>
      <c r="AC24" s="4">
        <v>-3.1256926142924198E-2</v>
      </c>
      <c r="AD24" s="4">
        <v>2.9456116190551199E-5</v>
      </c>
      <c r="AE24" s="6">
        <v>17554.453889016499</v>
      </c>
      <c r="AF24" s="6">
        <v>-125.692345063977</v>
      </c>
      <c r="AG24" s="6">
        <v>0.39362054142913999</v>
      </c>
      <c r="AH24" s="6">
        <v>-4.1079636190540202E-4</v>
      </c>
      <c r="AI24" s="6">
        <v>2.30640101199999</v>
      </c>
      <c r="AJ24" s="6">
        <v>-3.7612753199999698E-3</v>
      </c>
      <c r="AK24" s="6">
        <v>995.176197</v>
      </c>
      <c r="AL24" s="6">
        <v>3.9734999999999798E-2</v>
      </c>
      <c r="AN24" s="6">
        <v>-1.0408989683774701</v>
      </c>
      <c r="AO24" s="6">
        <v>4.3025437379100797</v>
      </c>
      <c r="AP24" s="6">
        <v>1.0234654120792801</v>
      </c>
    </row>
    <row r="25" spans="1:42" x14ac:dyDescent="0.45">
      <c r="A25">
        <v>6.8000000000000005E-2</v>
      </c>
      <c r="B25" s="1">
        <f t="shared" si="0"/>
        <v>246.85542623559081</v>
      </c>
      <c r="C25">
        <v>600</v>
      </c>
      <c r="D25" s="2">
        <f t="shared" si="8"/>
        <v>0.52397008119536415</v>
      </c>
      <c r="E25" s="1">
        <v>26.4929752454</v>
      </c>
      <c r="F25" s="1">
        <f t="shared" si="11"/>
        <v>52.985950490800001</v>
      </c>
      <c r="G25" s="2">
        <f t="shared" si="9"/>
        <v>1.4944921725620217</v>
      </c>
      <c r="H25" s="8">
        <f t="shared" si="12"/>
        <v>3875.9652153846091</v>
      </c>
      <c r="I25">
        <v>315</v>
      </c>
      <c r="J25">
        <v>295</v>
      </c>
      <c r="K25" s="2">
        <f t="shared" si="13"/>
        <v>14.092430551219362</v>
      </c>
      <c r="L25" s="2">
        <v>309.09238753790976</v>
      </c>
      <c r="M25" s="2">
        <f t="shared" si="10"/>
        <v>309.09243055121937</v>
      </c>
      <c r="N25" s="2">
        <v>314.13956150695543</v>
      </c>
      <c r="O25" s="2">
        <f t="shared" si="6"/>
        <v>314.13956150695543</v>
      </c>
      <c r="P25" s="2">
        <f t="shared" si="7"/>
        <v>0.86043849304456899</v>
      </c>
      <c r="Q25" s="8">
        <v>244.487002838</v>
      </c>
      <c r="R25" s="1">
        <f>Q25/(Abmessung!D$17*S25)</f>
        <v>40.071162487530799</v>
      </c>
      <c r="S25" s="2">
        <f t="shared" si="1"/>
        <v>11.256292829138994</v>
      </c>
      <c r="T25" s="1">
        <f t="shared" si="2"/>
        <v>4178.5637551346572</v>
      </c>
      <c r="U25" s="1">
        <f t="shared" si="3"/>
        <v>991.67356267214814</v>
      </c>
      <c r="V25" s="1">
        <f t="shared" si="4"/>
        <v>1007.1780025094095</v>
      </c>
      <c r="W25" s="7">
        <f t="shared" si="5"/>
        <v>1.1703221178768914</v>
      </c>
      <c r="AA25" s="4">
        <v>-144.24372570197801</v>
      </c>
      <c r="AB25" s="5">
        <v>10.528700058400901</v>
      </c>
      <c r="AC25" s="4">
        <v>-3.1256926142924198E-2</v>
      </c>
      <c r="AD25" s="4">
        <v>2.9456116190551199E-5</v>
      </c>
      <c r="AE25" s="6">
        <v>17554.453889016499</v>
      </c>
      <c r="AF25" s="6">
        <v>-125.692345063977</v>
      </c>
      <c r="AG25" s="6">
        <v>0.39362054142913999</v>
      </c>
      <c r="AH25" s="6">
        <v>-4.1079636190540202E-4</v>
      </c>
      <c r="AI25" s="6">
        <v>2.30640101199999</v>
      </c>
      <c r="AJ25" s="6">
        <v>-3.7612753199999698E-3</v>
      </c>
      <c r="AK25" s="6">
        <v>995.176197</v>
      </c>
      <c r="AL25" s="6">
        <v>3.9734999999999798E-2</v>
      </c>
      <c r="AN25" s="6">
        <v>-1.0408989683774701</v>
      </c>
      <c r="AO25" s="6">
        <v>4.3025437379100797</v>
      </c>
      <c r="AP25" s="6">
        <v>1.0234654120792801</v>
      </c>
    </row>
    <row r="26" spans="1:42" x14ac:dyDescent="0.45">
      <c r="A26">
        <v>7.3999999999999996E-2</v>
      </c>
      <c r="B26" s="1">
        <f t="shared" si="0"/>
        <v>268.64035635783279</v>
      </c>
      <c r="C26">
        <v>600</v>
      </c>
      <c r="D26" s="2">
        <f t="shared" si="8"/>
        <v>0.52397008119536415</v>
      </c>
      <c r="E26" s="1">
        <v>26.4929752454</v>
      </c>
      <c r="F26" s="1">
        <f t="shared" si="11"/>
        <v>52.985950490800001</v>
      </c>
      <c r="G26" s="2">
        <f t="shared" si="9"/>
        <v>1.4944921725620217</v>
      </c>
      <c r="H26" s="8">
        <f t="shared" si="12"/>
        <v>4495.1436615384537</v>
      </c>
      <c r="I26">
        <v>315</v>
      </c>
      <c r="J26">
        <v>295</v>
      </c>
      <c r="K26" s="2">
        <f t="shared" si="13"/>
        <v>14.129732288849908</v>
      </c>
      <c r="L26" s="2">
        <v>309.12969504397847</v>
      </c>
      <c r="M26" s="2">
        <f t="shared" si="10"/>
        <v>309.12973228884994</v>
      </c>
      <c r="N26" s="2">
        <v>314.20728084164506</v>
      </c>
      <c r="O26" s="2">
        <f t="shared" si="6"/>
        <v>314.20728084164506</v>
      </c>
      <c r="P26" s="2">
        <f t="shared" si="7"/>
        <v>0.79271915835494156</v>
      </c>
      <c r="Q26" s="8">
        <v>245.11962823799999</v>
      </c>
      <c r="R26" s="1">
        <f>Q26/(Abmessung!D$17*S26)</f>
        <v>40.193044576026971</v>
      </c>
      <c r="S26" s="2">
        <f t="shared" si="1"/>
        <v>11.25119708860592</v>
      </c>
      <c r="T26" s="1">
        <f t="shared" si="2"/>
        <v>4178.5635854893526</v>
      </c>
      <c r="U26" s="1">
        <f t="shared" si="3"/>
        <v>991.660387932003</v>
      </c>
      <c r="V26" s="1">
        <f t="shared" si="4"/>
        <v>1007.1787437162861</v>
      </c>
      <c r="W26" s="7">
        <f t="shared" si="5"/>
        <v>1.1702519559759779</v>
      </c>
      <c r="AA26" s="4">
        <v>-144.24372570197801</v>
      </c>
      <c r="AB26" s="5">
        <v>10.528700058400901</v>
      </c>
      <c r="AC26" s="4">
        <v>-3.1256926142924198E-2</v>
      </c>
      <c r="AD26" s="4">
        <v>2.9456116190551199E-5</v>
      </c>
      <c r="AE26" s="6">
        <v>17554.453889016499</v>
      </c>
      <c r="AF26" s="6">
        <v>-125.692345063977</v>
      </c>
      <c r="AG26" s="6">
        <v>0.39362054142913999</v>
      </c>
      <c r="AH26" s="6">
        <v>-4.1079636190540202E-4</v>
      </c>
      <c r="AI26" s="6">
        <v>2.30640101199999</v>
      </c>
      <c r="AJ26" s="6">
        <v>-3.7612753199999698E-3</v>
      </c>
      <c r="AK26" s="6">
        <v>995.176197</v>
      </c>
      <c r="AL26" s="6">
        <v>3.9734999999999798E-2</v>
      </c>
      <c r="AN26" s="6">
        <v>-1.0408989683774701</v>
      </c>
      <c r="AO26" s="6">
        <v>4.3025437379100797</v>
      </c>
      <c r="AP26" s="6">
        <v>1.0234654120792801</v>
      </c>
    </row>
    <row r="27" spans="1:42" x14ac:dyDescent="0.45">
      <c r="A27">
        <v>8.0000000000000002E-3</v>
      </c>
      <c r="B27" s="1">
        <f t="shared" si="0"/>
        <v>29.004932374516603</v>
      </c>
      <c r="C27">
        <v>800</v>
      </c>
      <c r="D27" s="2">
        <f t="shared" si="8"/>
        <v>0.71407193217831577</v>
      </c>
      <c r="E27" s="1">
        <v>36.104905034799998</v>
      </c>
      <c r="F27" s="1">
        <f t="shared" si="11"/>
        <v>72.209810069599996</v>
      </c>
      <c r="G27" s="2">
        <f t="shared" si="9"/>
        <v>2.5532904598435495</v>
      </c>
      <c r="H27" s="8">
        <f t="shared" si="12"/>
        <v>156.34021538461522</v>
      </c>
      <c r="I27">
        <v>315</v>
      </c>
      <c r="J27">
        <v>295</v>
      </c>
      <c r="K27" s="2">
        <f t="shared" si="13"/>
        <v>10.981946671430137</v>
      </c>
      <c r="L27" s="2">
        <v>305.9819514934631</v>
      </c>
      <c r="M27" s="2">
        <f t="shared" si="10"/>
        <v>305.98194667143014</v>
      </c>
      <c r="N27" s="2">
        <v>307.19485495233766</v>
      </c>
      <c r="O27" s="2">
        <f t="shared" si="6"/>
        <v>307.1948549525826</v>
      </c>
      <c r="P27" s="2">
        <f t="shared" si="7"/>
        <v>7.8051450476623359</v>
      </c>
      <c r="Q27" s="8">
        <v>260.92960098600003</v>
      </c>
      <c r="R27" s="1">
        <f>Q27/(Abmessung!D$17*S27)</f>
        <v>45.730240846345303</v>
      </c>
      <c r="S27" s="2">
        <f t="shared" si="1"/>
        <v>10.526679714727052</v>
      </c>
      <c r="T27" s="1">
        <f t="shared" si="2"/>
        <v>4178.8076871219855</v>
      </c>
      <c r="U27" s="1">
        <f t="shared" si="3"/>
        <v>992.9345680979194</v>
      </c>
      <c r="V27" s="1">
        <f t="shared" si="4"/>
        <v>1007.1162059212963</v>
      </c>
      <c r="W27" s="7">
        <f t="shared" si="5"/>
        <v>1.1761717210410991</v>
      </c>
      <c r="AA27" s="4">
        <v>-144.24372570197801</v>
      </c>
      <c r="AB27" s="5">
        <v>10.528700058400901</v>
      </c>
      <c r="AC27" s="4">
        <v>-3.1256926142924198E-2</v>
      </c>
      <c r="AD27" s="4">
        <v>2.9456116190551199E-5</v>
      </c>
      <c r="AE27" s="6">
        <v>17554.453889016499</v>
      </c>
      <c r="AF27" s="6">
        <v>-125.692345063977</v>
      </c>
      <c r="AG27" s="6">
        <v>0.39362054142913999</v>
      </c>
      <c r="AH27" s="6">
        <v>-4.1079636190540202E-4</v>
      </c>
      <c r="AI27" s="6">
        <v>2.30640101199999</v>
      </c>
      <c r="AJ27" s="6">
        <v>-3.7612753199999698E-3</v>
      </c>
      <c r="AK27" s="6">
        <v>995.176197</v>
      </c>
      <c r="AL27" s="6">
        <v>3.9734999999999798E-2</v>
      </c>
      <c r="AN27" s="6">
        <v>-1.0408989683774701</v>
      </c>
      <c r="AO27" s="6">
        <v>4.3025437379100797</v>
      </c>
      <c r="AP27" s="6">
        <v>1.0234654120792801</v>
      </c>
    </row>
    <row r="28" spans="1:42" x14ac:dyDescent="0.45">
      <c r="A28">
        <v>1.4E-2</v>
      </c>
      <c r="B28" s="1">
        <f t="shared" si="0"/>
        <v>50.783751211121988</v>
      </c>
      <c r="C28">
        <v>800</v>
      </c>
      <c r="D28" s="2">
        <f t="shared" si="8"/>
        <v>0.71407193217831577</v>
      </c>
      <c r="E28" s="1">
        <v>36.104905034799998</v>
      </c>
      <c r="F28" s="1">
        <f t="shared" si="11"/>
        <v>72.209810069599996</v>
      </c>
      <c r="G28" s="2">
        <f t="shared" si="9"/>
        <v>2.5532904598435495</v>
      </c>
      <c r="H28" s="8">
        <f t="shared" si="12"/>
        <v>326.03512307692239</v>
      </c>
      <c r="I28">
        <v>315</v>
      </c>
      <c r="J28">
        <v>295</v>
      </c>
      <c r="K28" s="2">
        <f t="shared" si="13"/>
        <v>12.281289440884217</v>
      </c>
      <c r="L28" s="2">
        <v>307.28129952835229</v>
      </c>
      <c r="M28" s="2">
        <f t="shared" si="10"/>
        <v>307.28128944088422</v>
      </c>
      <c r="N28" s="2">
        <v>310.02225708737637</v>
      </c>
      <c r="O28" s="2">
        <f t="shared" si="6"/>
        <v>310.0222570874011</v>
      </c>
      <c r="P28" s="2">
        <f t="shared" si="7"/>
        <v>4.9777429126236257</v>
      </c>
      <c r="Q28" s="8">
        <v>291.20303285099999</v>
      </c>
      <c r="R28" s="1">
        <f>Q28/(Abmessung!D$17*S28)</f>
        <v>48.981660745665188</v>
      </c>
      <c r="S28" s="2">
        <f t="shared" si="1"/>
        <v>10.968164001202705</v>
      </c>
      <c r="T28" s="1">
        <f t="shared" si="2"/>
        <v>4178.6442163511629</v>
      </c>
      <c r="U28" s="1">
        <f t="shared" si="3"/>
        <v>992.44342526949958</v>
      </c>
      <c r="V28" s="1">
        <f t="shared" si="4"/>
        <v>1007.1420207183795</v>
      </c>
      <c r="W28" s="7">
        <f t="shared" si="5"/>
        <v>1.1737281181932395</v>
      </c>
      <c r="AA28" s="4">
        <v>-144.24372570197801</v>
      </c>
      <c r="AB28" s="5">
        <v>10.528700058400901</v>
      </c>
      <c r="AC28" s="4">
        <v>-3.1256926142924198E-2</v>
      </c>
      <c r="AD28" s="4">
        <v>2.9456116190551199E-5</v>
      </c>
      <c r="AE28" s="6">
        <v>17554.453889016499</v>
      </c>
      <c r="AF28" s="6">
        <v>-125.692345063977</v>
      </c>
      <c r="AG28" s="6">
        <v>0.39362054142913999</v>
      </c>
      <c r="AH28" s="6">
        <v>-4.1079636190540202E-4</v>
      </c>
      <c r="AI28" s="6">
        <v>2.30640101199999</v>
      </c>
      <c r="AJ28" s="6">
        <v>-3.7612753199999698E-3</v>
      </c>
      <c r="AK28" s="6">
        <v>995.176197</v>
      </c>
      <c r="AL28" s="6">
        <v>3.9734999999999798E-2</v>
      </c>
      <c r="AN28" s="6">
        <v>-1.0408989683774701</v>
      </c>
      <c r="AO28" s="6">
        <v>4.3025437379100797</v>
      </c>
      <c r="AP28" s="6">
        <v>1.0234654120792801</v>
      </c>
    </row>
    <row r="29" spans="1:42" x14ac:dyDescent="0.45">
      <c r="A29">
        <v>0.02</v>
      </c>
      <c r="B29" s="1">
        <f t="shared" si="0"/>
        <v>72.565866643502247</v>
      </c>
      <c r="C29">
        <v>800</v>
      </c>
      <c r="D29" s="2">
        <f t="shared" si="8"/>
        <v>0.71407193217831577</v>
      </c>
      <c r="E29" s="1">
        <v>36.104905034799998</v>
      </c>
      <c r="F29" s="1">
        <f t="shared" si="11"/>
        <v>72.209810069599996</v>
      </c>
      <c r="G29" s="2">
        <f t="shared" si="9"/>
        <v>2.5532904598435495</v>
      </c>
      <c r="H29" s="8">
        <f t="shared" si="12"/>
        <v>540.67838461538327</v>
      </c>
      <c r="I29">
        <v>315</v>
      </c>
      <c r="J29">
        <v>295</v>
      </c>
      <c r="K29" s="2">
        <f t="shared" si="13"/>
        <v>12.877166709925532</v>
      </c>
      <c r="L29" s="2">
        <v>307.87713528474552</v>
      </c>
      <c r="M29" s="2">
        <f t="shared" si="10"/>
        <v>307.87716670992552</v>
      </c>
      <c r="N29" s="2">
        <v>311.34992631401326</v>
      </c>
      <c r="O29" s="2">
        <f t="shared" si="6"/>
        <v>311.34992631400263</v>
      </c>
      <c r="P29" s="2">
        <f t="shared" si="7"/>
        <v>3.6500736859867402</v>
      </c>
      <c r="Q29" s="8">
        <v>305.04403250299998</v>
      </c>
      <c r="R29" s="1">
        <f>Q29/(Abmessung!D$17*S29)</f>
        <v>50.678811716901699</v>
      </c>
      <c r="S29" s="2">
        <f t="shared" si="1"/>
        <v>11.104721161800367</v>
      </c>
      <c r="T29" s="1">
        <f t="shared" si="2"/>
        <v>4178.601019388022</v>
      </c>
      <c r="U29" s="1">
        <f t="shared" si="3"/>
        <v>992.20202734872305</v>
      </c>
      <c r="V29" s="1">
        <f t="shared" si="4"/>
        <v>1007.1538584852697</v>
      </c>
      <c r="W29" s="7">
        <f t="shared" si="5"/>
        <v>1.172607567030592</v>
      </c>
      <c r="AA29" s="4">
        <v>-144.24372570197801</v>
      </c>
      <c r="AB29" s="5">
        <v>10.528700058400901</v>
      </c>
      <c r="AC29" s="4">
        <v>-3.1256926142924198E-2</v>
      </c>
      <c r="AD29" s="4">
        <v>2.9456116190551199E-5</v>
      </c>
      <c r="AE29" s="6">
        <v>17554.453889016499</v>
      </c>
      <c r="AF29" s="6">
        <v>-125.692345063977</v>
      </c>
      <c r="AG29" s="6">
        <v>0.39362054142913999</v>
      </c>
      <c r="AH29" s="6">
        <v>-4.1079636190540202E-4</v>
      </c>
      <c r="AI29" s="6">
        <v>2.30640101199999</v>
      </c>
      <c r="AJ29" s="6">
        <v>-3.7612753199999698E-3</v>
      </c>
      <c r="AK29" s="6">
        <v>995.176197</v>
      </c>
      <c r="AL29" s="6">
        <v>3.9734999999999798E-2</v>
      </c>
      <c r="AN29" s="6">
        <v>-1.0408989683774701</v>
      </c>
      <c r="AO29" s="6">
        <v>4.3025437379100797</v>
      </c>
      <c r="AP29" s="6">
        <v>1.0234654120792801</v>
      </c>
    </row>
    <row r="30" spans="1:42" x14ac:dyDescent="0.45">
      <c r="A30">
        <v>2.5999999999999999E-2</v>
      </c>
      <c r="B30" s="1">
        <f t="shared" si="0"/>
        <v>94.349246608935346</v>
      </c>
      <c r="C30">
        <v>800</v>
      </c>
      <c r="D30" s="2">
        <f t="shared" si="8"/>
        <v>0.71407193217831577</v>
      </c>
      <c r="E30" s="1">
        <v>36.104905034799998</v>
      </c>
      <c r="F30" s="1">
        <f t="shared" si="11"/>
        <v>72.209810069599996</v>
      </c>
      <c r="G30" s="2">
        <f t="shared" si="9"/>
        <v>2.5532904598435495</v>
      </c>
      <c r="H30" s="8">
        <f t="shared" si="12"/>
        <v>800.26999999999816</v>
      </c>
      <c r="I30">
        <v>315</v>
      </c>
      <c r="J30">
        <v>295</v>
      </c>
      <c r="K30" s="2">
        <f t="shared" si="13"/>
        <v>13.211080892587042</v>
      </c>
      <c r="L30" s="2">
        <v>308.21104807769819</v>
      </c>
      <c r="M30" s="2">
        <f t="shared" si="10"/>
        <v>308.21108089258706</v>
      </c>
      <c r="N30" s="2">
        <v>312.12095610004855</v>
      </c>
      <c r="O30" s="2">
        <f t="shared" si="6"/>
        <v>312.12095610004593</v>
      </c>
      <c r="P30" s="2">
        <f t="shared" si="7"/>
        <v>2.8790438999514549</v>
      </c>
      <c r="Q30" s="8">
        <v>312.78850674300003</v>
      </c>
      <c r="R30" s="1">
        <f>Q30/(Abmessung!D$17*S30)</f>
        <v>51.66335585685745</v>
      </c>
      <c r="S30" s="2">
        <f t="shared" si="1"/>
        <v>11.16965403565113</v>
      </c>
      <c r="T30" s="1">
        <f t="shared" si="2"/>
        <v>4178.5841412890923</v>
      </c>
      <c r="U30" s="1">
        <f t="shared" si="3"/>
        <v>992.05879605969858</v>
      </c>
      <c r="V30" s="1">
        <f t="shared" si="4"/>
        <v>1007.1604924976837</v>
      </c>
      <c r="W30" s="7">
        <f t="shared" si="5"/>
        <v>1.1719795980570091</v>
      </c>
      <c r="AA30" s="4">
        <v>-144.24372570197801</v>
      </c>
      <c r="AB30" s="5">
        <v>10.528700058400901</v>
      </c>
      <c r="AC30" s="4">
        <v>-3.1256926142924198E-2</v>
      </c>
      <c r="AD30" s="4">
        <v>2.9456116190551199E-5</v>
      </c>
      <c r="AE30" s="6">
        <v>17554.453889016499</v>
      </c>
      <c r="AF30" s="6">
        <v>-125.692345063977</v>
      </c>
      <c r="AG30" s="6">
        <v>0.39362054142913999</v>
      </c>
      <c r="AH30" s="6">
        <v>-4.1079636190540202E-4</v>
      </c>
      <c r="AI30" s="6">
        <v>2.30640101199999</v>
      </c>
      <c r="AJ30" s="6">
        <v>-3.7612753199999698E-3</v>
      </c>
      <c r="AK30" s="6">
        <v>995.176197</v>
      </c>
      <c r="AL30" s="6">
        <v>3.9734999999999798E-2</v>
      </c>
      <c r="AN30" s="6">
        <v>-1.0408989683774701</v>
      </c>
      <c r="AO30" s="6">
        <v>4.3025437379100797</v>
      </c>
      <c r="AP30" s="6">
        <v>1.0234654120792801</v>
      </c>
    </row>
    <row r="31" spans="1:42" x14ac:dyDescent="0.45">
      <c r="A31">
        <v>3.2000000000000001E-2</v>
      </c>
      <c r="B31" s="1">
        <f t="shared" si="0"/>
        <v>116.13324341407174</v>
      </c>
      <c r="C31">
        <v>800</v>
      </c>
      <c r="D31" s="2">
        <f t="shared" si="8"/>
        <v>0.71407193217831577</v>
      </c>
      <c r="E31" s="1">
        <v>36.104905034799998</v>
      </c>
      <c r="F31" s="1">
        <f t="shared" si="11"/>
        <v>72.209810069599996</v>
      </c>
      <c r="G31" s="2">
        <f t="shared" si="9"/>
        <v>2.5532904598435495</v>
      </c>
      <c r="H31" s="8">
        <f t="shared" si="12"/>
        <v>1104.8099692307667</v>
      </c>
      <c r="I31">
        <v>315</v>
      </c>
      <c r="J31">
        <v>295</v>
      </c>
      <c r="K31" s="2">
        <f t="shared" si="13"/>
        <v>13.419042435425048</v>
      </c>
      <c r="L31" s="2">
        <v>308.41904078781579</v>
      </c>
      <c r="M31" s="2">
        <f t="shared" si="10"/>
        <v>308.41904243542507</v>
      </c>
      <c r="N31" s="2">
        <v>312.62473274102865</v>
      </c>
      <c r="O31" s="2">
        <f t="shared" si="6"/>
        <v>312.62473274102859</v>
      </c>
      <c r="P31" s="2">
        <f t="shared" si="7"/>
        <v>2.3752672589713484</v>
      </c>
      <c r="Q31" s="8">
        <v>317.60751449399999</v>
      </c>
      <c r="R31" s="1">
        <f>Q31/(Abmessung!D$17*S31)</f>
        <v>52.267910601517187</v>
      </c>
      <c r="S31" s="2">
        <f t="shared" si="1"/>
        <v>11.210556642352591</v>
      </c>
      <c r="T31" s="1">
        <f t="shared" si="2"/>
        <v>4178.5760277921972</v>
      </c>
      <c r="U31" s="1">
        <f t="shared" si="3"/>
        <v>991.96402867399229</v>
      </c>
      <c r="V31" s="1">
        <f t="shared" si="4"/>
        <v>1007.1646247928519</v>
      </c>
      <c r="W31" s="7">
        <f t="shared" si="5"/>
        <v>1.1715884391333566</v>
      </c>
      <c r="AA31" s="4">
        <v>-144.24372570197801</v>
      </c>
      <c r="AB31" s="5">
        <v>10.528700058400901</v>
      </c>
      <c r="AC31" s="4">
        <v>-3.1256926142924198E-2</v>
      </c>
      <c r="AD31" s="4">
        <v>2.9456116190551199E-5</v>
      </c>
      <c r="AE31" s="6">
        <v>17554.453889016499</v>
      </c>
      <c r="AF31" s="6">
        <v>-125.692345063977</v>
      </c>
      <c r="AG31" s="6">
        <v>0.39362054142913999</v>
      </c>
      <c r="AH31" s="6">
        <v>-4.1079636190540202E-4</v>
      </c>
      <c r="AI31" s="6">
        <v>2.30640101199999</v>
      </c>
      <c r="AJ31" s="6">
        <v>-3.7612753199999698E-3</v>
      </c>
      <c r="AK31" s="6">
        <v>995.176197</v>
      </c>
      <c r="AL31" s="6">
        <v>3.9734999999999798E-2</v>
      </c>
      <c r="AN31" s="6">
        <v>-1.0408989683774701</v>
      </c>
      <c r="AO31" s="6">
        <v>4.3025437379100797</v>
      </c>
      <c r="AP31" s="6">
        <v>1.0234654120792801</v>
      </c>
    </row>
    <row r="32" spans="1:42" x14ac:dyDescent="0.45">
      <c r="A32">
        <v>3.7999999999999999E-2</v>
      </c>
      <c r="B32" s="1">
        <f t="shared" si="0"/>
        <v>137.91758690253835</v>
      </c>
      <c r="C32">
        <v>800</v>
      </c>
      <c r="D32" s="2">
        <f t="shared" si="8"/>
        <v>0.71407193217831577</v>
      </c>
      <c r="E32" s="1">
        <v>36.104905034799998</v>
      </c>
      <c r="F32" s="1">
        <f t="shared" si="11"/>
        <v>72.209810069599996</v>
      </c>
      <c r="G32" s="2">
        <f t="shared" si="9"/>
        <v>2.5532904598435495</v>
      </c>
      <c r="H32" s="8">
        <f t="shared" si="12"/>
        <v>1454.2982923076893</v>
      </c>
      <c r="I32">
        <v>315</v>
      </c>
      <c r="J32">
        <v>295</v>
      </c>
      <c r="K32" s="2">
        <f t="shared" si="13"/>
        <v>13.556830156194524</v>
      </c>
      <c r="L32" s="2">
        <v>308.55688295816077</v>
      </c>
      <c r="M32" s="2">
        <f t="shared" si="10"/>
        <v>308.55683015619451</v>
      </c>
      <c r="N32" s="2">
        <v>312.97967596660936</v>
      </c>
      <c r="O32" s="2">
        <f t="shared" si="6"/>
        <v>312.97967596660982</v>
      </c>
      <c r="P32" s="2">
        <f t="shared" si="7"/>
        <v>2.0203240333906365</v>
      </c>
      <c r="Q32" s="8">
        <v>320.79860731000002</v>
      </c>
      <c r="R32" s="1">
        <f>Q32/(Abmessung!D$17*S32)</f>
        <v>52.646833870140391</v>
      </c>
      <c r="S32" s="2">
        <f t="shared" si="1"/>
        <v>11.241694107927065</v>
      </c>
      <c r="T32" s="1">
        <f t="shared" si="2"/>
        <v>4178.5715924267024</v>
      </c>
      <c r="U32" s="1">
        <f t="shared" si="3"/>
        <v>991.8967049261953</v>
      </c>
      <c r="V32" s="1">
        <f t="shared" si="4"/>
        <v>1007.1673633721712</v>
      </c>
      <c r="W32" s="7">
        <f t="shared" si="5"/>
        <v>1.1713292079566697</v>
      </c>
      <c r="AA32" s="4">
        <v>-144.24372570197801</v>
      </c>
      <c r="AB32" s="5">
        <v>10.528700058400901</v>
      </c>
      <c r="AC32" s="4">
        <v>-3.1256926142924198E-2</v>
      </c>
      <c r="AD32" s="4">
        <v>2.9456116190551199E-5</v>
      </c>
      <c r="AE32" s="6">
        <v>17554.453889016499</v>
      </c>
      <c r="AF32" s="6">
        <v>-125.692345063977</v>
      </c>
      <c r="AG32" s="6">
        <v>0.39362054142913999</v>
      </c>
      <c r="AH32" s="6">
        <v>-4.1079636190540202E-4</v>
      </c>
      <c r="AI32" s="6">
        <v>2.30640101199999</v>
      </c>
      <c r="AJ32" s="6">
        <v>-3.7612753199999698E-3</v>
      </c>
      <c r="AK32" s="6">
        <v>995.176197</v>
      </c>
      <c r="AL32" s="6">
        <v>3.9734999999999798E-2</v>
      </c>
      <c r="AN32" s="6">
        <v>-1.0408989683774701</v>
      </c>
      <c r="AO32" s="6">
        <v>4.3025437379100797</v>
      </c>
      <c r="AP32" s="6">
        <v>1.0234654120792801</v>
      </c>
    </row>
    <row r="33" spans="1:42" x14ac:dyDescent="0.45">
      <c r="A33">
        <v>4.3999999999999997E-2</v>
      </c>
      <c r="B33" s="1">
        <f t="shared" si="0"/>
        <v>159.70214444412093</v>
      </c>
      <c r="C33">
        <v>800</v>
      </c>
      <c r="D33" s="2">
        <f t="shared" si="8"/>
        <v>0.71407193217831577</v>
      </c>
      <c r="E33" s="1">
        <v>36.104905034799998</v>
      </c>
      <c r="F33" s="1">
        <f t="shared" si="11"/>
        <v>72.209810069599996</v>
      </c>
      <c r="G33" s="2">
        <f t="shared" si="9"/>
        <v>2.5532904598435495</v>
      </c>
      <c r="H33" s="8">
        <f t="shared" si="12"/>
        <v>1848.7349692307653</v>
      </c>
      <c r="I33">
        <v>315</v>
      </c>
      <c r="J33">
        <v>295</v>
      </c>
      <c r="K33" s="2">
        <f t="shared" si="13"/>
        <v>13.651547933181499</v>
      </c>
      <c r="L33" s="2">
        <v>308.65167215452936</v>
      </c>
      <c r="M33" s="2">
        <f t="shared" si="10"/>
        <v>308.65154793318152</v>
      </c>
      <c r="N33" s="2">
        <v>313.2432470948732</v>
      </c>
      <c r="O33" s="2">
        <f t="shared" si="6"/>
        <v>313.24324709487365</v>
      </c>
      <c r="P33" s="2">
        <f t="shared" si="7"/>
        <v>1.7567529051268025</v>
      </c>
      <c r="Q33" s="8">
        <v>322.991377984</v>
      </c>
      <c r="R33" s="1">
        <f>Q33/(Abmessung!D$17*S33)</f>
        <v>52.881262862760742</v>
      </c>
      <c r="S33" s="2">
        <f t="shared" si="1"/>
        <v>11.268358592914799</v>
      </c>
      <c r="T33" s="1">
        <f t="shared" si="2"/>
        <v>4178.5689464803363</v>
      </c>
      <c r="U33" s="1">
        <f t="shared" si="3"/>
        <v>991.84641853962989</v>
      </c>
      <c r="V33" s="1">
        <f t="shared" si="4"/>
        <v>1007.16924659653</v>
      </c>
      <c r="W33" s="7">
        <f t="shared" si="5"/>
        <v>1.1711509438242178</v>
      </c>
      <c r="AA33" s="4">
        <v>-144.24372570197801</v>
      </c>
      <c r="AB33" s="5">
        <v>10.528700058400901</v>
      </c>
      <c r="AC33" s="4">
        <v>-3.1256926142924198E-2</v>
      </c>
      <c r="AD33" s="4">
        <v>2.9456116190551199E-5</v>
      </c>
      <c r="AE33" s="6">
        <v>17554.453889016499</v>
      </c>
      <c r="AF33" s="6">
        <v>-125.692345063977</v>
      </c>
      <c r="AG33" s="6">
        <v>0.39362054142913999</v>
      </c>
      <c r="AH33" s="6">
        <v>-4.1079636190540202E-4</v>
      </c>
      <c r="AI33" s="6">
        <v>2.30640101199999</v>
      </c>
      <c r="AJ33" s="6">
        <v>-3.7612753199999698E-3</v>
      </c>
      <c r="AK33" s="6">
        <v>995.176197</v>
      </c>
      <c r="AL33" s="6">
        <v>3.9734999999999798E-2</v>
      </c>
      <c r="AN33" s="6">
        <v>-1.0408989683774701</v>
      </c>
      <c r="AO33" s="6">
        <v>4.3025437379100797</v>
      </c>
      <c r="AP33" s="6">
        <v>1.0234654120792801</v>
      </c>
    </row>
    <row r="34" spans="1:42" x14ac:dyDescent="0.45">
      <c r="A34">
        <v>0.05</v>
      </c>
      <c r="B34" s="1">
        <f t="shared" si="0"/>
        <v>181.4868433232771</v>
      </c>
      <c r="C34">
        <v>800</v>
      </c>
      <c r="D34" s="2">
        <f t="shared" si="8"/>
        <v>0.71407193217831577</v>
      </c>
      <c r="E34" s="1">
        <v>36.104905034799998</v>
      </c>
      <c r="F34" s="1">
        <f t="shared" si="11"/>
        <v>72.209810069599996</v>
      </c>
      <c r="G34" s="2">
        <f t="shared" si="9"/>
        <v>2.5532904598435495</v>
      </c>
      <c r="H34" s="8">
        <f t="shared" si="12"/>
        <v>2288.1199999999958</v>
      </c>
      <c r="I34">
        <v>315</v>
      </c>
      <c r="J34">
        <v>295</v>
      </c>
      <c r="K34" s="2">
        <f t="shared" si="13"/>
        <v>13.717952650256716</v>
      </c>
      <c r="L34" s="2">
        <v>308.71816117755719</v>
      </c>
      <c r="M34" s="2">
        <f t="shared" si="10"/>
        <v>308.71795265025673</v>
      </c>
      <c r="N34" s="2">
        <v>313.44670077094895</v>
      </c>
      <c r="O34" s="2">
        <f t="shared" si="6"/>
        <v>313.44670077094935</v>
      </c>
      <c r="P34" s="2">
        <f t="shared" si="7"/>
        <v>1.5532992290510492</v>
      </c>
      <c r="Q34" s="8">
        <v>324.5282656</v>
      </c>
      <c r="R34" s="1">
        <f>Q34/(Abmessung!D$17*S34)</f>
        <v>53.017888197860415</v>
      </c>
      <c r="S34" s="2">
        <f t="shared" si="1"/>
        <v>11.29280038720813</v>
      </c>
      <c r="T34" s="1">
        <f t="shared" si="2"/>
        <v>4178.56726547586</v>
      </c>
      <c r="U34" s="1">
        <f t="shared" si="3"/>
        <v>991.80743189946497</v>
      </c>
      <c r="V34" s="1">
        <f t="shared" si="4"/>
        <v>1007.1705675671951</v>
      </c>
      <c r="W34" s="7">
        <f t="shared" si="5"/>
        <v>1.1710259020635352</v>
      </c>
      <c r="AA34" s="4">
        <v>-144.24372570197801</v>
      </c>
      <c r="AB34" s="5">
        <v>10.528700058400901</v>
      </c>
      <c r="AC34" s="4">
        <v>-3.1256926142924198E-2</v>
      </c>
      <c r="AD34" s="4">
        <v>2.9456116190551199E-5</v>
      </c>
      <c r="AE34" s="6">
        <v>17554.453889016499</v>
      </c>
      <c r="AF34" s="6">
        <v>-125.692345063977</v>
      </c>
      <c r="AG34" s="6">
        <v>0.39362054142913999</v>
      </c>
      <c r="AH34" s="6">
        <v>-4.1079636190540202E-4</v>
      </c>
      <c r="AI34" s="6">
        <v>2.30640101199999</v>
      </c>
      <c r="AJ34" s="6">
        <v>-3.7612753199999698E-3</v>
      </c>
      <c r="AK34" s="6">
        <v>995.176197</v>
      </c>
      <c r="AL34" s="6">
        <v>3.9734999999999798E-2</v>
      </c>
      <c r="AN34" s="6">
        <v>-1.0408989683774701</v>
      </c>
      <c r="AO34" s="6">
        <v>4.3025437379100797</v>
      </c>
      <c r="AP34" s="6">
        <v>1.0234654120792801</v>
      </c>
    </row>
    <row r="35" spans="1:42" x14ac:dyDescent="0.45">
      <c r="A35">
        <v>5.6000000000000001E-2</v>
      </c>
      <c r="B35" s="1">
        <f t="shared" si="0"/>
        <v>203.27164034634626</v>
      </c>
      <c r="C35">
        <v>800</v>
      </c>
      <c r="D35" s="2">
        <f t="shared" si="8"/>
        <v>0.71407193217831577</v>
      </c>
      <c r="E35" s="1">
        <v>36.104905034799998</v>
      </c>
      <c r="F35" s="1">
        <f>E35*2</f>
        <v>72.209810069599996</v>
      </c>
      <c r="G35" s="2">
        <f t="shared" si="9"/>
        <v>2.5532904598435495</v>
      </c>
      <c r="H35" s="8">
        <f t="shared" si="12"/>
        <v>2772.4533846153799</v>
      </c>
      <c r="I35">
        <v>315</v>
      </c>
      <c r="J35">
        <v>295</v>
      </c>
      <c r="K35" s="2">
        <f t="shared" si="13"/>
        <v>13.764765950255349</v>
      </c>
      <c r="L35" s="2">
        <v>308.76506900524134</v>
      </c>
      <c r="M35" s="2">
        <f t="shared" si="10"/>
        <v>308.76476595025537</v>
      </c>
      <c r="N35" s="2">
        <v>313.6084960734359</v>
      </c>
      <c r="O35" s="2">
        <f t="shared" si="6"/>
        <v>313.60849607343624</v>
      </c>
      <c r="P35" s="2">
        <f t="shared" si="7"/>
        <v>1.3915039265640985</v>
      </c>
      <c r="Q35" s="8">
        <v>325.61150716200001</v>
      </c>
      <c r="R35" s="1">
        <f>Q35/(Abmessung!D$17*S35)</f>
        <v>53.085470326575475</v>
      </c>
      <c r="S35" s="2">
        <f t="shared" si="1"/>
        <v>11.316069936420435</v>
      </c>
      <c r="T35" s="1">
        <f t="shared" si="2"/>
        <v>4178.5661458245977</v>
      </c>
      <c r="U35" s="1">
        <f t="shared" si="3"/>
        <v>991.7763228382571</v>
      </c>
      <c r="V35" s="1">
        <f t="shared" si="4"/>
        <v>1007.1714995084616</v>
      </c>
      <c r="W35" s="7">
        <f t="shared" si="5"/>
        <v>1.1709376854362437</v>
      </c>
      <c r="AA35" s="4">
        <v>-144.24372570197801</v>
      </c>
      <c r="AB35" s="5">
        <v>10.528700058400901</v>
      </c>
      <c r="AC35" s="4">
        <v>-3.1256926142924198E-2</v>
      </c>
      <c r="AD35" s="4">
        <v>2.9456116190551199E-5</v>
      </c>
      <c r="AE35" s="6">
        <v>17554.453889016499</v>
      </c>
      <c r="AF35" s="6">
        <v>-125.692345063977</v>
      </c>
      <c r="AG35" s="6">
        <v>0.39362054142913999</v>
      </c>
      <c r="AH35" s="6">
        <v>-4.1079636190540202E-4</v>
      </c>
      <c r="AI35" s="6">
        <v>2.30640101199999</v>
      </c>
      <c r="AJ35" s="6">
        <v>-3.7612753199999698E-3</v>
      </c>
      <c r="AK35" s="6">
        <v>995.176197</v>
      </c>
      <c r="AL35" s="6">
        <v>3.9734999999999798E-2</v>
      </c>
      <c r="AN35" s="6">
        <v>-1.0408989683774701</v>
      </c>
      <c r="AO35" s="6">
        <v>4.3025437379100797</v>
      </c>
      <c r="AP35" s="6">
        <v>1.0234654120792801</v>
      </c>
    </row>
    <row r="36" spans="1:42" x14ac:dyDescent="0.45">
      <c r="A36">
        <v>6.2E-2</v>
      </c>
      <c r="B36" s="1">
        <f t="shared" si="0"/>
        <v>225.05650824265419</v>
      </c>
      <c r="C36">
        <v>800</v>
      </c>
      <c r="D36" s="2">
        <f t="shared" si="8"/>
        <v>0.71407193217831577</v>
      </c>
      <c r="E36" s="1">
        <v>36.104905034799998</v>
      </c>
      <c r="F36" s="1">
        <f t="shared" si="11"/>
        <v>72.209810069599996</v>
      </c>
      <c r="G36" s="2">
        <f t="shared" si="9"/>
        <v>2.5532904598435495</v>
      </c>
      <c r="H36" s="8">
        <f t="shared" si="12"/>
        <v>3301.7351230769173</v>
      </c>
      <c r="I36">
        <v>315</v>
      </c>
      <c r="J36">
        <v>295</v>
      </c>
      <c r="K36" s="2">
        <f t="shared" si="13"/>
        <v>13.79747326252771</v>
      </c>
      <c r="L36" s="2">
        <v>308.79787929689724</v>
      </c>
      <c r="M36" s="2">
        <f t="shared" si="10"/>
        <v>308.79747326252772</v>
      </c>
      <c r="N36" s="2">
        <v>313.74023662305075</v>
      </c>
      <c r="O36" s="2">
        <f t="shared" si="6"/>
        <v>313.74023662305098</v>
      </c>
      <c r="P36" s="2">
        <f t="shared" si="7"/>
        <v>1.2597633769492518</v>
      </c>
      <c r="Q36" s="8">
        <v>326.36822470200002</v>
      </c>
      <c r="R36" s="1">
        <f>Q36/(Abmessung!D$17*S36)</f>
        <v>53.102687793227609</v>
      </c>
      <c r="S36" s="2">
        <f t="shared" si="1"/>
        <v>11.338690825460629</v>
      </c>
      <c r="T36" s="1">
        <f t="shared" si="2"/>
        <v>4178.5653723118776</v>
      </c>
      <c r="U36" s="1">
        <f t="shared" si="3"/>
        <v>991.7509239917091</v>
      </c>
      <c r="V36" s="1">
        <f t="shared" si="4"/>
        <v>1007.1721513669311</v>
      </c>
      <c r="W36" s="7">
        <f t="shared" si="5"/>
        <v>1.1708759811661198</v>
      </c>
      <c r="AA36" s="4">
        <v>-144.24372570197801</v>
      </c>
      <c r="AB36" s="5">
        <v>10.528700058400901</v>
      </c>
      <c r="AC36" s="4">
        <v>-3.1256926142924198E-2</v>
      </c>
      <c r="AD36" s="4">
        <v>2.9456116190551199E-5</v>
      </c>
      <c r="AE36" s="6">
        <v>17554.453889016499</v>
      </c>
      <c r="AF36" s="6">
        <v>-125.692345063977</v>
      </c>
      <c r="AG36" s="6">
        <v>0.39362054142913999</v>
      </c>
      <c r="AH36" s="6">
        <v>-4.1079636190540202E-4</v>
      </c>
      <c r="AI36" s="6">
        <v>2.30640101199999</v>
      </c>
      <c r="AJ36" s="6">
        <v>-3.7612753199999698E-3</v>
      </c>
      <c r="AK36" s="6">
        <v>995.176197</v>
      </c>
      <c r="AL36" s="6">
        <v>3.9734999999999798E-2</v>
      </c>
      <c r="AN36" s="6">
        <v>-1.0408989683774701</v>
      </c>
      <c r="AO36" s="6">
        <v>4.3025437379100797</v>
      </c>
      <c r="AP36" s="6">
        <v>1.0234654120792801</v>
      </c>
    </row>
    <row r="37" spans="1:42" x14ac:dyDescent="0.45">
      <c r="A37">
        <v>6.8000000000000005E-2</v>
      </c>
      <c r="B37" s="1">
        <f t="shared" si="0"/>
        <v>246.84142894758509</v>
      </c>
      <c r="C37">
        <v>800</v>
      </c>
      <c r="D37" s="2">
        <f t="shared" si="8"/>
        <v>0.71407193217831577</v>
      </c>
      <c r="E37" s="1">
        <v>36.104905034799998</v>
      </c>
      <c r="F37" s="1">
        <f t="shared" si="11"/>
        <v>72.209810069599996</v>
      </c>
      <c r="G37" s="2">
        <f t="shared" si="9"/>
        <v>2.5532904598435495</v>
      </c>
      <c r="H37" s="8">
        <f t="shared" si="12"/>
        <v>3875.9652153846091</v>
      </c>
      <c r="I37">
        <v>315</v>
      </c>
      <c r="J37">
        <v>295</v>
      </c>
      <c r="K37" s="2">
        <f t="shared" si="13"/>
        <v>13.819697296222188</v>
      </c>
      <c r="L37" s="2">
        <v>308.8202135692822</v>
      </c>
      <c r="M37" s="2">
        <f t="shared" si="10"/>
        <v>308.81969729622222</v>
      </c>
      <c r="N37" s="2">
        <v>313.84958272760804</v>
      </c>
      <c r="O37" s="2">
        <f t="shared" si="6"/>
        <v>313.84958272760815</v>
      </c>
      <c r="P37" s="2">
        <f t="shared" si="7"/>
        <v>1.1504172723919623</v>
      </c>
      <c r="Q37" s="8">
        <v>326.88233388499998</v>
      </c>
      <c r="R37" s="1">
        <f>Q37/(Abmessung!D$17*S37)</f>
        <v>53.082195522996017</v>
      </c>
      <c r="S37" s="2">
        <f t="shared" si="1"/>
        <v>11.360936189172643</v>
      </c>
      <c r="T37" s="1">
        <f t="shared" si="2"/>
        <v>4178.5648222868122</v>
      </c>
      <c r="U37" s="1">
        <f t="shared" si="3"/>
        <v>991.72979610315519</v>
      </c>
      <c r="V37" s="1">
        <f t="shared" si="4"/>
        <v>1007.1725950930877</v>
      </c>
      <c r="W37" s="7">
        <f t="shared" si="5"/>
        <v>1.170833978492364</v>
      </c>
      <c r="AA37" s="4">
        <v>-144.24372570197801</v>
      </c>
      <c r="AB37" s="5">
        <v>10.528700058400901</v>
      </c>
      <c r="AC37" s="4">
        <v>-3.1256926142924198E-2</v>
      </c>
      <c r="AD37" s="4">
        <v>2.9456116190551199E-5</v>
      </c>
      <c r="AE37" s="6">
        <v>17554.453889016499</v>
      </c>
      <c r="AF37" s="6">
        <v>-125.692345063977</v>
      </c>
      <c r="AG37" s="6">
        <v>0.39362054142913999</v>
      </c>
      <c r="AH37" s="6">
        <v>-4.1079636190540202E-4</v>
      </c>
      <c r="AI37" s="6">
        <v>2.30640101199999</v>
      </c>
      <c r="AJ37" s="6">
        <v>-3.7612753199999698E-3</v>
      </c>
      <c r="AK37" s="6">
        <v>995.176197</v>
      </c>
      <c r="AL37" s="6">
        <v>3.9734999999999798E-2</v>
      </c>
      <c r="AN37" s="6">
        <v>-1.0408989683774701</v>
      </c>
      <c r="AO37" s="6">
        <v>4.3025437379100797</v>
      </c>
      <c r="AP37" s="6">
        <v>1.0234654120792801</v>
      </c>
    </row>
    <row r="38" spans="1:42" x14ac:dyDescent="0.45">
      <c r="A38">
        <v>7.3999999999999996E-2</v>
      </c>
      <c r="B38" s="1">
        <f t="shared" si="0"/>
        <v>268.62639002090657</v>
      </c>
      <c r="C38">
        <v>800</v>
      </c>
      <c r="D38" s="2">
        <f t="shared" si="8"/>
        <v>0.71407193217831577</v>
      </c>
      <c r="E38" s="1">
        <v>36.104905034799998</v>
      </c>
      <c r="F38" s="1">
        <f t="shared" si="11"/>
        <v>72.209810069599996</v>
      </c>
      <c r="G38" s="2">
        <f t="shared" si="9"/>
        <v>2.5532904598435495</v>
      </c>
      <c r="H38" s="8">
        <f t="shared" si="12"/>
        <v>4495.1436615384537</v>
      </c>
      <c r="I38">
        <v>315</v>
      </c>
      <c r="J38">
        <v>295</v>
      </c>
      <c r="K38" s="2">
        <f t="shared" si="13"/>
        <v>13.833926750021053</v>
      </c>
      <c r="L38" s="2">
        <v>308.83455970921528</v>
      </c>
      <c r="M38" s="2">
        <f t="shared" si="10"/>
        <v>308.83392675002108</v>
      </c>
      <c r="N38" s="2">
        <v>313.94179530342223</v>
      </c>
      <c r="O38" s="2">
        <f t="shared" si="6"/>
        <v>313.94179530342234</v>
      </c>
      <c r="P38" s="2">
        <f t="shared" si="7"/>
        <v>1.0582046965777749</v>
      </c>
      <c r="Q38" s="8">
        <v>327.21146073</v>
      </c>
      <c r="R38" s="1">
        <f>Q38/(Abmessung!D$17*S38)</f>
        <v>53.032868916109997</v>
      </c>
      <c r="S38" s="2">
        <f t="shared" si="1"/>
        <v>11.382952738146219</v>
      </c>
      <c r="T38" s="1">
        <f t="shared" si="2"/>
        <v>4178.5644220364029</v>
      </c>
      <c r="U38" s="1">
        <f t="shared" si="3"/>
        <v>991.71194602014623</v>
      </c>
      <c r="V38" s="1">
        <f t="shared" si="4"/>
        <v>1007.1728801150227</v>
      </c>
      <c r="W38" s="7">
        <f t="shared" si="5"/>
        <v>1.1708069986013303</v>
      </c>
      <c r="AA38" s="4">
        <v>-144.24372570197801</v>
      </c>
      <c r="AB38" s="5">
        <v>10.528700058400901</v>
      </c>
      <c r="AC38" s="4">
        <v>-3.1256926142924198E-2</v>
      </c>
      <c r="AD38" s="4">
        <v>2.9456116190551199E-5</v>
      </c>
      <c r="AE38" s="6">
        <v>17554.453889016499</v>
      </c>
      <c r="AF38" s="6">
        <v>-125.692345063977</v>
      </c>
      <c r="AG38" s="6">
        <v>0.39362054142913999</v>
      </c>
      <c r="AH38" s="6">
        <v>-4.1079636190540202E-4</v>
      </c>
      <c r="AI38" s="6">
        <v>2.30640101199999</v>
      </c>
      <c r="AJ38" s="6">
        <v>-3.7612753199999698E-3</v>
      </c>
      <c r="AK38" s="6">
        <v>995.176197</v>
      </c>
      <c r="AL38" s="6">
        <v>3.9734999999999798E-2</v>
      </c>
      <c r="AN38" s="6">
        <v>-1.0408989683774701</v>
      </c>
      <c r="AO38" s="6">
        <v>4.3025437379100797</v>
      </c>
      <c r="AP38" s="6">
        <v>1.0234654120792801</v>
      </c>
    </row>
    <row r="39" spans="1:42" x14ac:dyDescent="0.45">
      <c r="A39">
        <v>8.0000000000000002E-3</v>
      </c>
      <c r="B39" s="1">
        <f t="shared" si="0"/>
        <v>28.997269339869884</v>
      </c>
      <c r="C39">
        <v>1000</v>
      </c>
      <c r="D39" s="2">
        <f t="shared" si="8"/>
        <v>0.92087565734939292</v>
      </c>
      <c r="E39" s="1">
        <v>46.561314986900001</v>
      </c>
      <c r="F39" s="1">
        <f t="shared" si="11"/>
        <v>93.122629973800002</v>
      </c>
      <c r="G39" s="2">
        <f t="shared" si="9"/>
        <v>3.7891197513156785</v>
      </c>
      <c r="H39" s="8">
        <f t="shared" si="12"/>
        <v>156.34021538461522</v>
      </c>
      <c r="I39">
        <v>315</v>
      </c>
      <c r="J39">
        <v>295</v>
      </c>
      <c r="K39" s="2">
        <f t="shared" si="13"/>
        <v>10.242297927771254</v>
      </c>
      <c r="L39" s="2">
        <v>305.24229383893146</v>
      </c>
      <c r="M39" s="2">
        <f t="shared" si="10"/>
        <v>305.24229792777123</v>
      </c>
      <c r="N39" s="2">
        <v>305.60168102863429</v>
      </c>
      <c r="O39" s="2">
        <f t="shared" si="6"/>
        <v>305.60168102787378</v>
      </c>
      <c r="P39" s="2">
        <f t="shared" si="7"/>
        <v>9.3983189713657111</v>
      </c>
      <c r="Q39" s="8">
        <v>314.200913055</v>
      </c>
      <c r="R39" s="1">
        <f>Q39/(Abmessung!D$17*S39)</f>
        <v>56.976167994215473</v>
      </c>
      <c r="S39" s="2">
        <f t="shared" si="1"/>
        <v>10.173859919947439</v>
      </c>
      <c r="T39" s="1">
        <f t="shared" si="2"/>
        <v>4178.9509643541851</v>
      </c>
      <c r="U39" s="1">
        <f t="shared" si="3"/>
        <v>993.19696839182564</v>
      </c>
      <c r="V39" s="1">
        <f t="shared" si="4"/>
        <v>1007.1015107728449</v>
      </c>
      <c r="W39" s="7">
        <f t="shared" si="5"/>
        <v>1.1775627490817184</v>
      </c>
      <c r="AA39" s="4">
        <v>-144.24372570197801</v>
      </c>
      <c r="AB39" s="5">
        <v>10.528700058400901</v>
      </c>
      <c r="AC39" s="4">
        <v>-3.1256926142924198E-2</v>
      </c>
      <c r="AD39" s="4">
        <v>2.9456116190551199E-5</v>
      </c>
      <c r="AE39" s="6">
        <v>17554.453889016499</v>
      </c>
      <c r="AF39" s="6">
        <v>-125.692345063977</v>
      </c>
      <c r="AG39" s="6">
        <v>0.39362054142913999</v>
      </c>
      <c r="AH39" s="6">
        <v>-4.1079636190540202E-4</v>
      </c>
      <c r="AI39" s="6">
        <v>2.30640101199999</v>
      </c>
      <c r="AJ39" s="6">
        <v>-3.7612753199999698E-3</v>
      </c>
      <c r="AK39" s="6">
        <v>995.176197</v>
      </c>
      <c r="AL39" s="6">
        <v>3.9734999999999798E-2</v>
      </c>
      <c r="AN39" s="6">
        <v>-1.0408989683774701</v>
      </c>
      <c r="AO39" s="6">
        <v>4.3025437379100797</v>
      </c>
      <c r="AP39" s="6">
        <v>1.0234654120792801</v>
      </c>
    </row>
    <row r="40" spans="1:42" x14ac:dyDescent="0.45">
      <c r="A40">
        <v>1.4E-2</v>
      </c>
      <c r="B40" s="1">
        <f t="shared" si="0"/>
        <v>50.773140873441697</v>
      </c>
      <c r="C40">
        <v>1000</v>
      </c>
      <c r="D40" s="2">
        <f t="shared" si="8"/>
        <v>0.92087565734939292</v>
      </c>
      <c r="E40" s="1">
        <v>46.561314986900001</v>
      </c>
      <c r="F40" s="1">
        <f t="shared" si="11"/>
        <v>93.122629973800002</v>
      </c>
      <c r="G40" s="2">
        <f t="shared" si="9"/>
        <v>3.7891197513156785</v>
      </c>
      <c r="H40" s="8">
        <f t="shared" si="12"/>
        <v>326.03512307692239</v>
      </c>
      <c r="I40">
        <v>315</v>
      </c>
      <c r="J40">
        <v>295</v>
      </c>
      <c r="K40" s="2">
        <f t="shared" si="13"/>
        <v>11.755305447584705</v>
      </c>
      <c r="L40" s="2">
        <v>306.75532334986508</v>
      </c>
      <c r="M40" s="2">
        <f t="shared" si="10"/>
        <v>306.7553054475847</v>
      </c>
      <c r="N40" s="2">
        <v>308.85053860695564</v>
      </c>
      <c r="O40" s="2">
        <f t="shared" si="6"/>
        <v>308.85053860712981</v>
      </c>
      <c r="P40" s="2">
        <f t="shared" si="7"/>
        <v>6.149461393044362</v>
      </c>
      <c r="Q40" s="8">
        <v>359.754488342</v>
      </c>
      <c r="R40" s="1">
        <f>Q40/(Abmessung!D$17*S40)</f>
        <v>61.418445892831414</v>
      </c>
      <c r="S40" s="2">
        <f t="shared" si="1"/>
        <v>10.806347914837442</v>
      </c>
      <c r="T40" s="1">
        <f t="shared" si="2"/>
        <v>4178.6991616987871</v>
      </c>
      <c r="U40" s="1">
        <f t="shared" si="3"/>
        <v>992.65082153629623</v>
      </c>
      <c r="V40" s="1">
        <f t="shared" si="4"/>
        <v>1007.1315708866534</v>
      </c>
      <c r="W40" s="7">
        <f t="shared" si="5"/>
        <v>1.1747172888027655</v>
      </c>
      <c r="AA40" s="4">
        <v>-144.24372570197801</v>
      </c>
      <c r="AB40" s="5">
        <v>10.528700058400901</v>
      </c>
      <c r="AC40" s="4">
        <v>-3.1256926142924198E-2</v>
      </c>
      <c r="AD40" s="4">
        <v>2.9456116190551199E-5</v>
      </c>
      <c r="AE40" s="6">
        <v>17554.453889016499</v>
      </c>
      <c r="AF40" s="6">
        <v>-125.692345063977</v>
      </c>
      <c r="AG40" s="6">
        <v>0.39362054142913999</v>
      </c>
      <c r="AH40" s="6">
        <v>-4.1079636190540202E-4</v>
      </c>
      <c r="AI40" s="6">
        <v>2.30640101199999</v>
      </c>
      <c r="AJ40" s="6">
        <v>-3.7612753199999698E-3</v>
      </c>
      <c r="AK40" s="6">
        <v>995.176197</v>
      </c>
      <c r="AL40" s="6">
        <v>3.9734999999999798E-2</v>
      </c>
      <c r="AN40" s="6">
        <v>-1.0408989683774701</v>
      </c>
      <c r="AO40" s="6">
        <v>4.3025437379100797</v>
      </c>
      <c r="AP40" s="6">
        <v>1.0234654120792801</v>
      </c>
    </row>
    <row r="41" spans="1:42" x14ac:dyDescent="0.45">
      <c r="A41">
        <v>0.02</v>
      </c>
      <c r="B41" s="1">
        <f t="shared" si="0"/>
        <v>72.553422315278198</v>
      </c>
      <c r="C41">
        <v>1000</v>
      </c>
      <c r="D41" s="2">
        <f t="shared" si="8"/>
        <v>0.92087565734939292</v>
      </c>
      <c r="E41" s="1">
        <v>46.561314986900001</v>
      </c>
      <c r="F41" s="1">
        <f t="shared" si="11"/>
        <v>93.122629973800002</v>
      </c>
      <c r="G41" s="2">
        <f t="shared" si="9"/>
        <v>3.7891197513156785</v>
      </c>
      <c r="H41" s="8">
        <f t="shared" si="12"/>
        <v>540.67838461538327</v>
      </c>
      <c r="I41">
        <v>315</v>
      </c>
      <c r="J41">
        <v>295</v>
      </c>
      <c r="K41" s="2">
        <f t="shared" si="13"/>
        <v>12.52842913264959</v>
      </c>
      <c r="L41" s="2">
        <v>307.52840096935398</v>
      </c>
      <c r="M41" s="2">
        <f t="shared" si="10"/>
        <v>307.52842913264959</v>
      </c>
      <c r="N41" s="2">
        <v>310.41780183577004</v>
      </c>
      <c r="O41" s="2">
        <f t="shared" si="6"/>
        <v>310.41780183573098</v>
      </c>
      <c r="P41" s="2">
        <f t="shared" si="7"/>
        <v>4.5821981642299647</v>
      </c>
      <c r="Q41" s="8">
        <v>382.94615452800002</v>
      </c>
      <c r="R41" s="1">
        <f>Q41/(Abmessung!D$17*S41)</f>
        <v>64.40748064787303</v>
      </c>
      <c r="S41" s="2">
        <f t="shared" si="1"/>
        <v>10.96914933080313</v>
      </c>
      <c r="T41" s="1">
        <f t="shared" si="2"/>
        <v>4178.629347745471</v>
      </c>
      <c r="U41" s="1">
        <f t="shared" si="3"/>
        <v>992.37220936493782</v>
      </c>
      <c r="V41" s="1">
        <f t="shared" si="4"/>
        <v>1007.1469300062586</v>
      </c>
      <c r="W41" s="7">
        <f t="shared" si="5"/>
        <v>1.1732634099174515</v>
      </c>
      <c r="AA41" s="4">
        <v>-144.24372570197801</v>
      </c>
      <c r="AB41" s="5">
        <v>10.528700058400901</v>
      </c>
      <c r="AC41" s="4">
        <v>-3.1256926142924198E-2</v>
      </c>
      <c r="AD41" s="4">
        <v>2.9456116190551199E-5</v>
      </c>
      <c r="AE41" s="6">
        <v>17554.453889016499</v>
      </c>
      <c r="AF41" s="6">
        <v>-125.692345063977</v>
      </c>
      <c r="AG41" s="6">
        <v>0.39362054142913999</v>
      </c>
      <c r="AH41" s="6">
        <v>-4.1079636190540202E-4</v>
      </c>
      <c r="AI41" s="6">
        <v>2.30640101199999</v>
      </c>
      <c r="AJ41" s="6">
        <v>-3.7612753199999698E-3</v>
      </c>
      <c r="AK41" s="6">
        <v>995.176197</v>
      </c>
      <c r="AL41" s="6">
        <v>3.9734999999999798E-2</v>
      </c>
      <c r="AN41" s="6">
        <v>-1.0408989683774701</v>
      </c>
      <c r="AO41" s="6">
        <v>4.3025437379100797</v>
      </c>
      <c r="AP41" s="6">
        <v>1.0234654120792801</v>
      </c>
    </row>
    <row r="42" spans="1:42" x14ac:dyDescent="0.45">
      <c r="A42">
        <v>2.5999999999999999E-2</v>
      </c>
      <c r="B42" s="1">
        <f t="shared" si="0"/>
        <v>94.335715018872023</v>
      </c>
      <c r="C42">
        <v>1000</v>
      </c>
      <c r="D42" s="2">
        <f t="shared" si="8"/>
        <v>0.92087565734939292</v>
      </c>
      <c r="E42" s="1">
        <v>46.561314986900001</v>
      </c>
      <c r="F42" s="1">
        <f t="shared" si="11"/>
        <v>93.122629973800002</v>
      </c>
      <c r="G42" s="2">
        <f t="shared" si="9"/>
        <v>3.7891197513156785</v>
      </c>
      <c r="H42" s="8">
        <f t="shared" si="12"/>
        <v>800.26999999999816</v>
      </c>
      <c r="I42">
        <v>315</v>
      </c>
      <c r="J42">
        <v>295</v>
      </c>
      <c r="K42" s="2">
        <f t="shared" si="13"/>
        <v>12.964759850694399</v>
      </c>
      <c r="L42" s="2">
        <v>307.96472468720935</v>
      </c>
      <c r="M42" s="2">
        <f t="shared" si="10"/>
        <v>307.96475985069441</v>
      </c>
      <c r="N42" s="2">
        <v>311.35496905668913</v>
      </c>
      <c r="O42" s="2">
        <f t="shared" si="6"/>
        <v>311.35496905667759</v>
      </c>
      <c r="P42" s="2">
        <f t="shared" si="7"/>
        <v>3.6450309433108714</v>
      </c>
      <c r="Q42" s="8">
        <v>396.00936818399998</v>
      </c>
      <c r="R42" s="1">
        <f>Q42/(Abmessung!D$17*S42)</f>
        <v>66.131646406217044</v>
      </c>
      <c r="S42" s="2">
        <f t="shared" si="1"/>
        <v>11.047593166405477</v>
      </c>
      <c r="T42" s="1">
        <f t="shared" si="2"/>
        <v>4178.6008904647197</v>
      </c>
      <c r="U42" s="1">
        <f t="shared" si="3"/>
        <v>992.20109776318714</v>
      </c>
      <c r="V42" s="1">
        <f t="shared" si="4"/>
        <v>1007.1555986677231</v>
      </c>
      <c r="W42" s="7">
        <f t="shared" si="5"/>
        <v>1.1724428431017015</v>
      </c>
      <c r="AA42" s="4">
        <v>-144.24372570197801</v>
      </c>
      <c r="AB42" s="5">
        <v>10.528700058400901</v>
      </c>
      <c r="AC42" s="4">
        <v>-3.1256926142924198E-2</v>
      </c>
      <c r="AD42" s="4">
        <v>2.9456116190551199E-5</v>
      </c>
      <c r="AE42" s="6">
        <v>17554.453889016499</v>
      </c>
      <c r="AF42" s="6">
        <v>-125.692345063977</v>
      </c>
      <c r="AG42" s="6">
        <v>0.39362054142913999</v>
      </c>
      <c r="AH42" s="6">
        <v>-4.1079636190540202E-4</v>
      </c>
      <c r="AI42" s="6">
        <v>2.30640101199999</v>
      </c>
      <c r="AJ42" s="6">
        <v>-3.7612753199999698E-3</v>
      </c>
      <c r="AK42" s="6">
        <v>995.176197</v>
      </c>
      <c r="AL42" s="6">
        <v>3.9734999999999798E-2</v>
      </c>
      <c r="AN42" s="6">
        <v>-1.0408989683774701</v>
      </c>
      <c r="AO42" s="6">
        <v>4.3025437379100797</v>
      </c>
      <c r="AP42" s="6">
        <v>1.0234654120792801</v>
      </c>
    </row>
    <row r="43" spans="1:42" x14ac:dyDescent="0.45">
      <c r="A43">
        <v>3.2000000000000001E-2</v>
      </c>
      <c r="B43" s="1">
        <f t="shared" si="0"/>
        <v>116.11906527905938</v>
      </c>
      <c r="C43">
        <v>1000</v>
      </c>
      <c r="D43" s="2">
        <f t="shared" si="8"/>
        <v>0.92087565734939292</v>
      </c>
      <c r="E43" s="1">
        <v>46.561314986900001</v>
      </c>
      <c r="F43" s="1">
        <f t="shared" si="11"/>
        <v>93.122629973800002</v>
      </c>
      <c r="G43" s="2">
        <f t="shared" si="9"/>
        <v>3.7891197513156785</v>
      </c>
      <c r="H43" s="8">
        <f t="shared" si="12"/>
        <v>1104.8099692307667</v>
      </c>
      <c r="I43">
        <v>315</v>
      </c>
      <c r="J43">
        <v>295</v>
      </c>
      <c r="K43" s="2">
        <f t="shared" si="13"/>
        <v>13.225946524864533</v>
      </c>
      <c r="L43" s="2">
        <v>308.22593483717947</v>
      </c>
      <c r="M43" s="2">
        <f t="shared" si="10"/>
        <v>308.22594652486453</v>
      </c>
      <c r="N43" s="2">
        <v>311.97998866644934</v>
      </c>
      <c r="O43" s="2">
        <f t="shared" si="6"/>
        <v>311.97998866644815</v>
      </c>
      <c r="P43" s="2">
        <f t="shared" si="7"/>
        <v>3.0200113335506558</v>
      </c>
      <c r="Q43" s="8">
        <v>403.82014500399998</v>
      </c>
      <c r="R43" s="1">
        <f>Q43/(Abmessung!D$17*S43)</f>
        <v>67.079776317161404</v>
      </c>
      <c r="S43" s="2">
        <f t="shared" si="1"/>
        <v>11.106262206073904</v>
      </c>
      <c r="T43" s="1">
        <f t="shared" si="2"/>
        <v>4178.5868122995707</v>
      </c>
      <c r="U43" s="1">
        <f t="shared" si="3"/>
        <v>992.08514745747675</v>
      </c>
      <c r="V43" s="1">
        <f t="shared" si="4"/>
        <v>1007.1607882603776</v>
      </c>
      <c r="W43" s="7">
        <f t="shared" si="5"/>
        <v>1.1719516014564935</v>
      </c>
      <c r="AA43" s="4">
        <v>-144.24372570197801</v>
      </c>
      <c r="AB43" s="5">
        <v>10.528700058400901</v>
      </c>
      <c r="AC43" s="4">
        <v>-3.1256926142924198E-2</v>
      </c>
      <c r="AD43" s="4">
        <v>2.9456116190551199E-5</v>
      </c>
      <c r="AE43" s="6">
        <v>17554.453889016499</v>
      </c>
      <c r="AF43" s="6">
        <v>-125.692345063977</v>
      </c>
      <c r="AG43" s="6">
        <v>0.39362054142913999</v>
      </c>
      <c r="AH43" s="6">
        <v>-4.1079636190540202E-4</v>
      </c>
      <c r="AI43" s="6">
        <v>2.30640101199999</v>
      </c>
      <c r="AJ43" s="6">
        <v>-3.7612753199999698E-3</v>
      </c>
      <c r="AK43" s="6">
        <v>995.176197</v>
      </c>
      <c r="AL43" s="6">
        <v>3.9734999999999798E-2</v>
      </c>
      <c r="AN43" s="6">
        <v>-1.0408989683774701</v>
      </c>
      <c r="AO43" s="6">
        <v>4.3025437379100797</v>
      </c>
      <c r="AP43" s="6">
        <v>1.0234654120792801</v>
      </c>
    </row>
    <row r="44" spans="1:42" x14ac:dyDescent="0.45">
      <c r="A44">
        <v>3.7999999999999999E-2</v>
      </c>
      <c r="B44" s="1">
        <f t="shared" si="0"/>
        <v>137.90301892723281</v>
      </c>
      <c r="C44">
        <v>1000</v>
      </c>
      <c r="D44" s="2">
        <f t="shared" si="8"/>
        <v>0.92087565734939292</v>
      </c>
      <c r="E44" s="1">
        <v>46.561314986900001</v>
      </c>
      <c r="F44" s="1">
        <f t="shared" si="11"/>
        <v>93.122629973800002</v>
      </c>
      <c r="G44" s="2">
        <f t="shared" si="9"/>
        <v>3.7891197513156785</v>
      </c>
      <c r="H44" s="8">
        <f t="shared" si="12"/>
        <v>1454.2982923076893</v>
      </c>
      <c r="I44">
        <v>315</v>
      </c>
      <c r="J44">
        <v>295</v>
      </c>
      <c r="K44" s="2">
        <f t="shared" si="13"/>
        <v>13.388741887249902</v>
      </c>
      <c r="L44" s="2">
        <v>308.38877154003001</v>
      </c>
      <c r="M44" s="2">
        <f t="shared" si="10"/>
        <v>308.38874188724992</v>
      </c>
      <c r="N44" s="2">
        <v>312.42618887457166</v>
      </c>
      <c r="O44" s="2">
        <f t="shared" si="6"/>
        <v>312.42618887457286</v>
      </c>
      <c r="P44" s="2">
        <f t="shared" si="7"/>
        <v>2.5738111254283353</v>
      </c>
      <c r="Q44" s="8">
        <v>408.685174969</v>
      </c>
      <c r="R44" s="1">
        <f>Q44/(Abmessung!D$17*S44)</f>
        <v>67.569547080306492</v>
      </c>
      <c r="S44" s="2">
        <f t="shared" si="1"/>
        <v>11.158592655249572</v>
      </c>
      <c r="T44" s="1">
        <f t="shared" si="2"/>
        <v>4178.5789637983062</v>
      </c>
      <c r="U44" s="1">
        <f t="shared" si="3"/>
        <v>992.00148817760964</v>
      </c>
      <c r="V44" s="1">
        <f t="shared" si="4"/>
        <v>1007.1640234185716</v>
      </c>
      <c r="W44" s="7">
        <f t="shared" si="5"/>
        <v>1.1716453646206824</v>
      </c>
      <c r="AA44" s="4">
        <v>-144.24372570197801</v>
      </c>
      <c r="AB44" s="5">
        <v>10.528700058400901</v>
      </c>
      <c r="AC44" s="4">
        <v>-3.1256926142924198E-2</v>
      </c>
      <c r="AD44" s="4">
        <v>2.9456116190551199E-5</v>
      </c>
      <c r="AE44" s="6">
        <v>17554.453889016499</v>
      </c>
      <c r="AF44" s="6">
        <v>-125.692345063977</v>
      </c>
      <c r="AG44" s="6">
        <v>0.39362054142913999</v>
      </c>
      <c r="AH44" s="6">
        <v>-4.1079636190540202E-4</v>
      </c>
      <c r="AI44" s="6">
        <v>2.30640101199999</v>
      </c>
      <c r="AJ44" s="6">
        <v>-3.7612753199999698E-3</v>
      </c>
      <c r="AK44" s="6">
        <v>995.176197</v>
      </c>
      <c r="AL44" s="6">
        <v>3.9734999999999798E-2</v>
      </c>
      <c r="AN44" s="6">
        <v>-1.0408989683774701</v>
      </c>
      <c r="AO44" s="6">
        <v>4.3025437379100797</v>
      </c>
      <c r="AP44" s="6">
        <v>1.0234654120792801</v>
      </c>
    </row>
    <row r="45" spans="1:42" x14ac:dyDescent="0.45">
      <c r="A45">
        <v>4.3999999999999997E-2</v>
      </c>
      <c r="B45" s="1">
        <f t="shared" si="0"/>
        <v>159.68733651378253</v>
      </c>
      <c r="C45">
        <v>1000</v>
      </c>
      <c r="D45" s="2">
        <f t="shared" si="8"/>
        <v>0.92087565734939292</v>
      </c>
      <c r="E45" s="1">
        <v>46.561314986900001</v>
      </c>
      <c r="F45" s="1">
        <f t="shared" si="11"/>
        <v>93.122629973800002</v>
      </c>
      <c r="G45" s="2">
        <f t="shared" si="9"/>
        <v>3.7891197513156785</v>
      </c>
      <c r="H45" s="8">
        <f t="shared" si="12"/>
        <v>1848.7349692307653</v>
      </c>
      <c r="I45">
        <v>315</v>
      </c>
      <c r="J45">
        <v>295</v>
      </c>
      <c r="K45" s="2">
        <f t="shared" si="13"/>
        <v>13.493312935995972</v>
      </c>
      <c r="L45" s="2">
        <v>308.49339306239989</v>
      </c>
      <c r="M45" s="2">
        <f t="shared" si="10"/>
        <v>308.49331293599596</v>
      </c>
      <c r="N45" s="2">
        <v>312.76017096657779</v>
      </c>
      <c r="O45" s="2">
        <f t="shared" si="6"/>
        <v>312.76017096657921</v>
      </c>
      <c r="P45" s="2">
        <f t="shared" si="7"/>
        <v>2.2398290334222111</v>
      </c>
      <c r="Q45" s="8">
        <v>411.80884111400002</v>
      </c>
      <c r="R45" s="1">
        <f>Q45/(Abmessung!D$17*S45)</f>
        <v>67.790916295320002</v>
      </c>
      <c r="S45" s="2">
        <f t="shared" si="1"/>
        <v>11.20716355425218</v>
      </c>
      <c r="T45" s="1">
        <f t="shared" si="2"/>
        <v>4178.5742143032585</v>
      </c>
      <c r="U45" s="1">
        <f t="shared" si="3"/>
        <v>991.93839322586837</v>
      </c>
      <c r="V45" s="1">
        <f t="shared" si="4"/>
        <v>1007.1661019866672</v>
      </c>
      <c r="W45" s="7">
        <f t="shared" si="5"/>
        <v>1.1714486094456671</v>
      </c>
      <c r="AA45" s="4">
        <v>-144.24372570197801</v>
      </c>
      <c r="AB45" s="5">
        <v>10.528700058400901</v>
      </c>
      <c r="AC45" s="4">
        <v>-3.1256926142924198E-2</v>
      </c>
      <c r="AD45" s="4">
        <v>2.9456116190551199E-5</v>
      </c>
      <c r="AE45" s="6">
        <v>17554.453889016499</v>
      </c>
      <c r="AF45" s="6">
        <v>-125.692345063977</v>
      </c>
      <c r="AG45" s="6">
        <v>0.39362054142913999</v>
      </c>
      <c r="AH45" s="6">
        <v>-4.1079636190540202E-4</v>
      </c>
      <c r="AI45" s="6">
        <v>2.30640101199999</v>
      </c>
      <c r="AJ45" s="6">
        <v>-3.7612753199999698E-3</v>
      </c>
      <c r="AK45" s="6">
        <v>995.176197</v>
      </c>
      <c r="AL45" s="6">
        <v>3.9734999999999798E-2</v>
      </c>
      <c r="AN45" s="6">
        <v>-1.0408989683774701</v>
      </c>
      <c r="AO45" s="6">
        <v>4.3025437379100797</v>
      </c>
      <c r="AP45" s="6">
        <v>1.0234654120792801</v>
      </c>
    </row>
    <row r="46" spans="1:42" x14ac:dyDescent="0.45">
      <c r="A46">
        <v>0.05</v>
      </c>
      <c r="B46" s="1">
        <f t="shared" si="0"/>
        <v>181.4718829449603</v>
      </c>
      <c r="C46">
        <v>1000</v>
      </c>
      <c r="D46" s="2">
        <f t="shared" si="8"/>
        <v>0.92087565734939292</v>
      </c>
      <c r="E46" s="1">
        <v>46.561314986900001</v>
      </c>
      <c r="F46" s="1">
        <f t="shared" si="11"/>
        <v>93.122629973800002</v>
      </c>
      <c r="G46" s="2">
        <f t="shared" si="9"/>
        <v>3.7891197513156785</v>
      </c>
      <c r="H46" s="8">
        <f t="shared" si="12"/>
        <v>2288.1199999999958</v>
      </c>
      <c r="I46">
        <v>315</v>
      </c>
      <c r="J46">
        <v>295</v>
      </c>
      <c r="K46" s="2">
        <f t="shared" si="13"/>
        <v>13.56209039209827</v>
      </c>
      <c r="L46" s="2">
        <v>308.56222482256857</v>
      </c>
      <c r="M46" s="2">
        <f t="shared" si="10"/>
        <v>308.5620903920983</v>
      </c>
      <c r="N46" s="2">
        <v>313.01911849190793</v>
      </c>
      <c r="O46" s="2">
        <f t="shared" si="6"/>
        <v>313.01911849190907</v>
      </c>
      <c r="P46" s="2">
        <f t="shared" si="7"/>
        <v>1.9808815080920681</v>
      </c>
      <c r="Q46" s="8">
        <v>413.86271725900002</v>
      </c>
      <c r="R46" s="1">
        <f>Q46/(Abmessung!D$17*S46)</f>
        <v>67.856261389877261</v>
      </c>
      <c r="S46" s="2">
        <f t="shared" si="1"/>
        <v>11.252212480917317</v>
      </c>
      <c r="T46" s="1">
        <f t="shared" si="2"/>
        <v>4178.5711620667225</v>
      </c>
      <c r="U46" s="1">
        <f t="shared" si="3"/>
        <v>991.88919560940076</v>
      </c>
      <c r="V46" s="1">
        <f t="shared" si="4"/>
        <v>1007.1674695016623</v>
      </c>
      <c r="W46" s="7">
        <f t="shared" si="5"/>
        <v>1.1713191618452898</v>
      </c>
      <c r="AA46" s="4">
        <v>-144.24372570197801</v>
      </c>
      <c r="AB46" s="5">
        <v>10.528700058400901</v>
      </c>
      <c r="AC46" s="4">
        <v>-3.1256926142924198E-2</v>
      </c>
      <c r="AD46" s="4">
        <v>2.9456116190551199E-5</v>
      </c>
      <c r="AE46" s="6">
        <v>17554.453889016499</v>
      </c>
      <c r="AF46" s="6">
        <v>-125.692345063977</v>
      </c>
      <c r="AG46" s="6">
        <v>0.39362054142913999</v>
      </c>
      <c r="AH46" s="6">
        <v>-4.1079636190540202E-4</v>
      </c>
      <c r="AI46" s="6">
        <v>2.30640101199999</v>
      </c>
      <c r="AJ46" s="6">
        <v>-3.7612753199999698E-3</v>
      </c>
      <c r="AK46" s="6">
        <v>995.176197</v>
      </c>
      <c r="AL46" s="6">
        <v>3.9734999999999798E-2</v>
      </c>
      <c r="AN46" s="6">
        <v>-1.0408989683774701</v>
      </c>
      <c r="AO46" s="6">
        <v>4.3025437379100797</v>
      </c>
      <c r="AP46" s="6">
        <v>1.0234654120792801</v>
      </c>
    </row>
    <row r="47" spans="1:42" x14ac:dyDescent="0.45">
      <c r="A47">
        <v>5.6000000000000001E-2</v>
      </c>
      <c r="B47" s="1">
        <f t="shared" si="0"/>
        <v>203.25657813692638</v>
      </c>
      <c r="C47">
        <v>1000</v>
      </c>
      <c r="D47" s="2">
        <f t="shared" si="8"/>
        <v>0.92087565734939292</v>
      </c>
      <c r="E47" s="1">
        <v>46.561314986900001</v>
      </c>
      <c r="F47" s="1">
        <f t="shared" si="11"/>
        <v>93.122629973800002</v>
      </c>
      <c r="G47" s="2">
        <f t="shared" si="9"/>
        <v>3.7891197513156785</v>
      </c>
      <c r="H47" s="8">
        <f t="shared" si="12"/>
        <v>2772.4533846153799</v>
      </c>
      <c r="I47">
        <v>315</v>
      </c>
      <c r="J47">
        <v>295</v>
      </c>
      <c r="K47" s="2">
        <f t="shared" si="13"/>
        <v>13.60820481031821</v>
      </c>
      <c r="L47" s="2">
        <v>308.60839432235133</v>
      </c>
      <c r="M47" s="2">
        <f t="shared" si="10"/>
        <v>308.60820481031823</v>
      </c>
      <c r="N47" s="2">
        <v>313.2254710385659</v>
      </c>
      <c r="O47" s="2">
        <f t="shared" si="6"/>
        <v>313.2254710385667</v>
      </c>
      <c r="P47" s="2">
        <f t="shared" si="7"/>
        <v>1.7745289614341004</v>
      </c>
      <c r="Q47" s="8">
        <v>415.239546383</v>
      </c>
      <c r="R47" s="1">
        <f>Q47/(Abmessung!D$17*S47)</f>
        <v>67.832272927587795</v>
      </c>
      <c r="S47" s="2">
        <f t="shared" si="1"/>
        <v>11.29363860007826</v>
      </c>
      <c r="T47" s="1">
        <f t="shared" si="2"/>
        <v>4178.5691081126552</v>
      </c>
      <c r="U47" s="1">
        <f t="shared" si="3"/>
        <v>991.84981784053059</v>
      </c>
      <c r="V47" s="1">
        <f t="shared" si="4"/>
        <v>1007.1683867741992</v>
      </c>
      <c r="W47" s="7">
        <f t="shared" si="5"/>
        <v>1.171232333745255</v>
      </c>
      <c r="AA47" s="4">
        <v>-144.24372570197801</v>
      </c>
      <c r="AB47" s="5">
        <v>10.528700058400901</v>
      </c>
      <c r="AC47" s="4">
        <v>-3.1256926142924198E-2</v>
      </c>
      <c r="AD47" s="4">
        <v>2.9456116190551199E-5</v>
      </c>
      <c r="AE47" s="6">
        <v>17554.453889016499</v>
      </c>
      <c r="AF47" s="6">
        <v>-125.692345063977</v>
      </c>
      <c r="AG47" s="6">
        <v>0.39362054142913999</v>
      </c>
      <c r="AH47" s="6">
        <v>-4.1079636190540202E-4</v>
      </c>
      <c r="AI47" s="6">
        <v>2.30640101199999</v>
      </c>
      <c r="AJ47" s="6">
        <v>-3.7612753199999698E-3</v>
      </c>
      <c r="AK47" s="6">
        <v>995.176197</v>
      </c>
      <c r="AL47" s="6">
        <v>3.9734999999999798E-2</v>
      </c>
      <c r="AN47" s="6">
        <v>-1.0408989683774701</v>
      </c>
      <c r="AO47" s="6">
        <v>4.3025437379100797</v>
      </c>
      <c r="AP47" s="6">
        <v>1.0234654120792801</v>
      </c>
    </row>
    <row r="48" spans="1:42" x14ac:dyDescent="0.45">
      <c r="A48">
        <v>6.2E-2</v>
      </c>
      <c r="B48" s="1">
        <f t="shared" si="0"/>
        <v>225.04137275703951</v>
      </c>
      <c r="C48">
        <v>1000</v>
      </c>
      <c r="D48" s="2">
        <f t="shared" si="8"/>
        <v>0.92087565734939292</v>
      </c>
      <c r="E48" s="1">
        <v>46.561314986900001</v>
      </c>
      <c r="F48" s="1">
        <f t="shared" si="11"/>
        <v>93.122629973800002</v>
      </c>
      <c r="G48" s="2">
        <f t="shared" si="9"/>
        <v>3.7891197513156785</v>
      </c>
      <c r="H48" s="8">
        <f t="shared" si="12"/>
        <v>3301.7351230769173</v>
      </c>
      <c r="I48">
        <v>315</v>
      </c>
      <c r="J48">
        <v>295</v>
      </c>
      <c r="K48" s="2">
        <f t="shared" si="13"/>
        <v>13.639625423267052</v>
      </c>
      <c r="L48" s="2">
        <v>308.63986910754863</v>
      </c>
      <c r="M48" s="2">
        <f t="shared" si="10"/>
        <v>308.63962542326703</v>
      </c>
      <c r="N48" s="2">
        <v>313.39357851010658</v>
      </c>
      <c r="O48" s="2">
        <f t="shared" si="6"/>
        <v>313.39357851010715</v>
      </c>
      <c r="P48" s="2">
        <f t="shared" si="7"/>
        <v>1.606421489893421</v>
      </c>
      <c r="Q48" s="8">
        <v>416.177536395</v>
      </c>
      <c r="R48" s="1">
        <f>Q48/(Abmessung!D$17*S48)</f>
        <v>67.758731154443652</v>
      </c>
      <c r="S48" s="2">
        <f t="shared" si="1"/>
        <v>11.331435158911422</v>
      </c>
      <c r="T48" s="1">
        <f t="shared" si="2"/>
        <v>4178.5676746919817</v>
      </c>
      <c r="U48" s="1">
        <f t="shared" si="3"/>
        <v>991.81762564598512</v>
      </c>
      <c r="V48" s="1">
        <f t="shared" si="4"/>
        <v>1007.1690120994942</v>
      </c>
      <c r="W48" s="7">
        <f t="shared" si="5"/>
        <v>1.1711731410788726</v>
      </c>
      <c r="AA48" s="4">
        <v>-144.24372570197801</v>
      </c>
      <c r="AB48" s="5">
        <v>10.528700058400901</v>
      </c>
      <c r="AC48" s="4">
        <v>-3.1256926142924198E-2</v>
      </c>
      <c r="AD48" s="4">
        <v>2.9456116190551199E-5</v>
      </c>
      <c r="AE48" s="6">
        <v>17554.453889016499</v>
      </c>
      <c r="AF48" s="6">
        <v>-125.692345063977</v>
      </c>
      <c r="AG48" s="6">
        <v>0.39362054142913999</v>
      </c>
      <c r="AH48" s="6">
        <v>-4.1079636190540202E-4</v>
      </c>
      <c r="AI48" s="6">
        <v>2.30640101199999</v>
      </c>
      <c r="AJ48" s="6">
        <v>-3.7612753199999698E-3</v>
      </c>
      <c r="AK48" s="6">
        <v>995.176197</v>
      </c>
      <c r="AL48" s="6">
        <v>3.9734999999999798E-2</v>
      </c>
      <c r="AN48" s="6">
        <v>-1.0408989683774701</v>
      </c>
      <c r="AO48" s="6">
        <v>4.3025437379100797</v>
      </c>
      <c r="AP48" s="6">
        <v>1.0234654120792801</v>
      </c>
    </row>
    <row r="49" spans="1:42" x14ac:dyDescent="0.45">
      <c r="A49">
        <v>6.8000000000000005E-2</v>
      </c>
      <c r="B49" s="1">
        <f t="shared" si="0"/>
        <v>246.82623545388148</v>
      </c>
      <c r="C49">
        <v>1000</v>
      </c>
      <c r="D49" s="2">
        <f t="shared" si="8"/>
        <v>0.92087565734939292</v>
      </c>
      <c r="E49" s="1">
        <v>46.561314986900001</v>
      </c>
      <c r="F49" s="1">
        <f t="shared" si="11"/>
        <v>93.122629973800002</v>
      </c>
      <c r="G49" s="2">
        <f t="shared" si="9"/>
        <v>3.7891197513156785</v>
      </c>
      <c r="H49" s="8">
        <f t="shared" si="12"/>
        <v>3875.9652153846091</v>
      </c>
      <c r="I49">
        <v>315</v>
      </c>
      <c r="J49">
        <v>295</v>
      </c>
      <c r="K49" s="2">
        <f t="shared" si="13"/>
        <v>13.66133031396981</v>
      </c>
      <c r="L49" s="2">
        <v>308.66162638017181</v>
      </c>
      <c r="M49" s="2">
        <f t="shared" si="10"/>
        <v>308.66133031396981</v>
      </c>
      <c r="N49" s="2">
        <v>313.53304108531012</v>
      </c>
      <c r="O49" s="2">
        <f t="shared" si="6"/>
        <v>313.53304108531057</v>
      </c>
      <c r="P49" s="2">
        <f t="shared" si="7"/>
        <v>1.4669589146898829</v>
      </c>
      <c r="Q49" s="8">
        <v>416.825420098</v>
      </c>
      <c r="R49" s="1">
        <f>Q49/(Abmessung!D$17*S49)</f>
        <v>67.659433771475548</v>
      </c>
      <c r="S49" s="2">
        <f t="shared" si="1"/>
        <v>11.365731321908823</v>
      </c>
      <c r="T49" s="1">
        <f t="shared" si="2"/>
        <v>4178.5666444340131</v>
      </c>
      <c r="U49" s="1">
        <f t="shared" si="3"/>
        <v>991.79084245175352</v>
      </c>
      <c r="V49" s="1">
        <f t="shared" si="4"/>
        <v>1007.169444362108</v>
      </c>
      <c r="W49" s="7">
        <f t="shared" si="5"/>
        <v>1.1711322235325985</v>
      </c>
      <c r="AA49" s="4">
        <v>-144.24372570197801</v>
      </c>
      <c r="AB49" s="5">
        <v>10.528700058400901</v>
      </c>
      <c r="AC49" s="4">
        <v>-3.1256926142924198E-2</v>
      </c>
      <c r="AD49" s="4">
        <v>2.9456116190551199E-5</v>
      </c>
      <c r="AE49" s="6">
        <v>17554.453889016499</v>
      </c>
      <c r="AF49" s="6">
        <v>-125.692345063977</v>
      </c>
      <c r="AG49" s="6">
        <v>0.39362054142913999</v>
      </c>
      <c r="AH49" s="6">
        <v>-4.1079636190540202E-4</v>
      </c>
      <c r="AI49" s="6">
        <v>2.30640101199999</v>
      </c>
      <c r="AJ49" s="6">
        <v>-3.7612753199999698E-3</v>
      </c>
      <c r="AK49" s="6">
        <v>995.176197</v>
      </c>
      <c r="AL49" s="6">
        <v>3.9734999999999798E-2</v>
      </c>
      <c r="AN49" s="6">
        <v>-1.0408989683774701</v>
      </c>
      <c r="AO49" s="6">
        <v>4.3025437379100797</v>
      </c>
      <c r="AP49" s="6">
        <v>1.0234654120792801</v>
      </c>
    </row>
    <row r="50" spans="1:42" x14ac:dyDescent="0.45">
      <c r="A50">
        <v>7.3999999999999996E-2</v>
      </c>
      <c r="B50" s="1">
        <f t="shared" si="0"/>
        <v>268.61114577508368</v>
      </c>
      <c r="C50">
        <v>1000</v>
      </c>
      <c r="D50" s="2">
        <f t="shared" si="8"/>
        <v>0.92087565734939292</v>
      </c>
      <c r="E50" s="1">
        <v>46.561314986900001</v>
      </c>
      <c r="F50" s="1">
        <f t="shared" si="11"/>
        <v>93.122629973800002</v>
      </c>
      <c r="G50" s="2">
        <f t="shared" si="9"/>
        <v>3.7891197513156785</v>
      </c>
      <c r="H50" s="8">
        <f t="shared" si="12"/>
        <v>4495.1436615384537</v>
      </c>
      <c r="I50">
        <v>315</v>
      </c>
      <c r="J50">
        <v>295</v>
      </c>
      <c r="K50" s="2">
        <f t="shared" si="13"/>
        <v>13.676503519306696</v>
      </c>
      <c r="L50" s="2">
        <v>308.67684976402046</v>
      </c>
      <c r="M50" s="2">
        <f t="shared" si="10"/>
        <v>308.67650351930672</v>
      </c>
      <c r="N50" s="2">
        <v>313.65051884130605</v>
      </c>
      <c r="O50" s="2">
        <f t="shared" si="6"/>
        <v>313.65051884130634</v>
      </c>
      <c r="P50" s="2">
        <f t="shared" si="7"/>
        <v>1.3494811586939477</v>
      </c>
      <c r="Q50" s="8">
        <v>417.27829905800002</v>
      </c>
      <c r="R50" s="1">
        <f>Q50/(Abmessung!D$17*S50)</f>
        <v>67.548591856888663</v>
      </c>
      <c r="S50" s="2">
        <f t="shared" si="1"/>
        <v>11.396750670909242</v>
      </c>
      <c r="T50" s="1">
        <f t="shared" si="2"/>
        <v>4178.5658857769822</v>
      </c>
      <c r="U50" s="1">
        <f t="shared" si="3"/>
        <v>991.76822775278606</v>
      </c>
      <c r="V50" s="1">
        <f t="shared" si="4"/>
        <v>1007.1697468126866</v>
      </c>
      <c r="W50" s="7">
        <f t="shared" si="5"/>
        <v>1.1711035938636201</v>
      </c>
      <c r="AA50" s="4">
        <v>-144.24372570197801</v>
      </c>
      <c r="AB50" s="5">
        <v>10.528700058400901</v>
      </c>
      <c r="AC50" s="4">
        <v>-3.1256926142924198E-2</v>
      </c>
      <c r="AD50" s="4">
        <v>2.9456116190551199E-5</v>
      </c>
      <c r="AE50" s="6">
        <v>17554.453889016499</v>
      </c>
      <c r="AF50" s="6">
        <v>-125.692345063977</v>
      </c>
      <c r="AG50" s="6">
        <v>0.39362054142913999</v>
      </c>
      <c r="AH50" s="6">
        <v>-4.1079636190540202E-4</v>
      </c>
      <c r="AI50" s="6">
        <v>2.30640101199999</v>
      </c>
      <c r="AJ50" s="6">
        <v>-3.7612753199999698E-3</v>
      </c>
      <c r="AK50" s="6">
        <v>995.176197</v>
      </c>
      <c r="AL50" s="6">
        <v>3.9734999999999798E-2</v>
      </c>
      <c r="AN50" s="6">
        <v>-1.0408989683774701</v>
      </c>
      <c r="AO50" s="6">
        <v>4.3025437379100797</v>
      </c>
      <c r="AP50" s="6">
        <v>1.0234654120792801</v>
      </c>
    </row>
    <row r="51" spans="1:42" x14ac:dyDescent="0.45">
      <c r="A51">
        <v>8.0000000000000002E-3</v>
      </c>
      <c r="B51" s="1">
        <f t="shared" si="0"/>
        <v>28.990771115191194</v>
      </c>
      <c r="C51">
        <v>1200</v>
      </c>
      <c r="D51" s="2">
        <f t="shared" si="8"/>
        <v>1.2142429536114079</v>
      </c>
      <c r="E51" s="1">
        <v>61.394552220500003</v>
      </c>
      <c r="F51" s="1">
        <f t="shared" si="11"/>
        <v>122.78910444100001</v>
      </c>
      <c r="G51" s="2">
        <f t="shared" si="9"/>
        <v>5.6924174722696064</v>
      </c>
      <c r="H51" s="8">
        <f t="shared" si="12"/>
        <v>156.34021538461522</v>
      </c>
      <c r="I51">
        <v>315</v>
      </c>
      <c r="J51">
        <v>295</v>
      </c>
      <c r="K51" s="2">
        <f t="shared" si="13"/>
        <v>8.9114210273462948</v>
      </c>
      <c r="L51" s="2">
        <v>303.91141998727295</v>
      </c>
      <c r="M51" s="2">
        <f t="shared" si="10"/>
        <v>303.91142102734631</v>
      </c>
      <c r="N51" s="2">
        <v>304.19566122309305</v>
      </c>
      <c r="O51" s="2">
        <f t="shared" si="6"/>
        <v>304.19566122238103</v>
      </c>
      <c r="P51" s="2">
        <f t="shared" si="7"/>
        <v>10.804338776906945</v>
      </c>
      <c r="Q51" s="8">
        <v>361.22042917300001</v>
      </c>
      <c r="R51" s="1">
        <f>Q51/(Abmessung!D$17*S51)</f>
        <v>65.899262963197458</v>
      </c>
      <c r="S51" s="2">
        <f t="shared" si="1"/>
        <v>10.11261083948316</v>
      </c>
      <c r="T51" s="1">
        <f t="shared" si="2"/>
        <v>4179.1130929879746</v>
      </c>
      <c r="U51" s="1">
        <f t="shared" si="3"/>
        <v>993.41959155093923</v>
      </c>
      <c r="V51" s="1">
        <f t="shared" si="4"/>
        <v>1007.0750696365972</v>
      </c>
      <c r="W51" s="7">
        <f t="shared" si="5"/>
        <v>1.1800656405678569</v>
      </c>
      <c r="AA51" s="4">
        <v>-144.24372570197801</v>
      </c>
      <c r="AB51" s="5">
        <v>10.528700058400901</v>
      </c>
      <c r="AC51" s="4">
        <v>-3.1256926142924198E-2</v>
      </c>
      <c r="AD51" s="4">
        <v>2.9456116190551199E-5</v>
      </c>
      <c r="AE51" s="6">
        <v>17554.453889016499</v>
      </c>
      <c r="AF51" s="6">
        <v>-125.692345063977</v>
      </c>
      <c r="AG51" s="6">
        <v>0.39362054142913999</v>
      </c>
      <c r="AH51" s="6">
        <v>-4.1079636190540202E-4</v>
      </c>
      <c r="AI51" s="6">
        <v>2.30640101199999</v>
      </c>
      <c r="AJ51" s="6">
        <v>-3.7612753199999698E-3</v>
      </c>
      <c r="AK51" s="6">
        <v>995.176197</v>
      </c>
      <c r="AL51" s="6">
        <v>3.9734999999999798E-2</v>
      </c>
      <c r="AN51" s="6">
        <v>-1.0408989683774701</v>
      </c>
      <c r="AO51" s="6">
        <v>4.3025437379100797</v>
      </c>
      <c r="AP51" s="6">
        <v>1.0234654120792801</v>
      </c>
    </row>
    <row r="52" spans="1:42" x14ac:dyDescent="0.45">
      <c r="A52">
        <v>1.4E-2</v>
      </c>
      <c r="B52" s="1">
        <f t="shared" si="0"/>
        <v>50.763033154567218</v>
      </c>
      <c r="C52">
        <v>1200</v>
      </c>
      <c r="D52" s="2">
        <f t="shared" si="8"/>
        <v>1.2142429536114079</v>
      </c>
      <c r="E52" s="1">
        <v>61.394552220500003</v>
      </c>
      <c r="F52" s="1">
        <f t="shared" si="11"/>
        <v>122.78910444100001</v>
      </c>
      <c r="G52" s="2">
        <f t="shared" si="9"/>
        <v>5.6924174722696064</v>
      </c>
      <c r="H52" s="8">
        <f t="shared" si="12"/>
        <v>326.03512307692239</v>
      </c>
      <c r="I52">
        <v>315</v>
      </c>
      <c r="J52">
        <v>295</v>
      </c>
      <c r="K52" s="2">
        <f t="shared" si="13"/>
        <v>10.557371462978262</v>
      </c>
      <c r="L52" s="2">
        <v>305.55738284202755</v>
      </c>
      <c r="M52" s="2">
        <f t="shared" si="10"/>
        <v>305.55737146297827</v>
      </c>
      <c r="N52" s="2">
        <v>307.70411435428383</v>
      </c>
      <c r="O52" s="2">
        <f t="shared" si="6"/>
        <v>307.70411435470663</v>
      </c>
      <c r="P52" s="2">
        <f t="shared" si="7"/>
        <v>7.2958856457161687</v>
      </c>
      <c r="Q52" s="8">
        <v>426.82961086199998</v>
      </c>
      <c r="R52" s="1">
        <f>Q52/(Abmessung!D$17*S52)</f>
        <v>71.633467316792135</v>
      </c>
      <c r="S52" s="2">
        <f t="shared" si="1"/>
        <v>10.992845273975972</v>
      </c>
      <c r="T52" s="1">
        <f t="shared" si="2"/>
        <v>4178.7701767164754</v>
      </c>
      <c r="U52" s="1">
        <f t="shared" si="3"/>
        <v>992.84847393846962</v>
      </c>
      <c r="V52" s="1">
        <f t="shared" si="4"/>
        <v>1007.1077708036139</v>
      </c>
      <c r="W52" s="7">
        <f t="shared" si="5"/>
        <v>1.1769701808362443</v>
      </c>
      <c r="AA52" s="4">
        <v>-144.24372570197801</v>
      </c>
      <c r="AB52" s="5">
        <v>10.528700058400901</v>
      </c>
      <c r="AC52" s="4">
        <v>-3.1256926142924198E-2</v>
      </c>
      <c r="AD52" s="4">
        <v>2.9456116190551199E-5</v>
      </c>
      <c r="AE52" s="6">
        <v>17554.453889016499</v>
      </c>
      <c r="AF52" s="6">
        <v>-125.692345063977</v>
      </c>
      <c r="AG52" s="6">
        <v>0.39362054142913999</v>
      </c>
      <c r="AH52" s="6">
        <v>-4.1079636190540202E-4</v>
      </c>
      <c r="AI52" s="6">
        <v>2.30640101199999</v>
      </c>
      <c r="AJ52" s="6">
        <v>-3.7612753199999698E-3</v>
      </c>
      <c r="AK52" s="6">
        <v>995.176197</v>
      </c>
      <c r="AL52" s="6">
        <v>3.9734999999999798E-2</v>
      </c>
      <c r="AN52" s="6">
        <v>-1.0408989683774701</v>
      </c>
      <c r="AO52" s="6">
        <v>4.3025437379100797</v>
      </c>
      <c r="AP52" s="6">
        <v>1.0234654120792801</v>
      </c>
    </row>
    <row r="53" spans="1:42" x14ac:dyDescent="0.45">
      <c r="A53">
        <v>0.02</v>
      </c>
      <c r="B53" s="1">
        <f t="shared" si="0"/>
        <v>72.541207247379518</v>
      </c>
      <c r="C53">
        <v>1200</v>
      </c>
      <c r="D53" s="2">
        <f t="shared" si="8"/>
        <v>1.2142429536114079</v>
      </c>
      <c r="E53" s="1">
        <v>61.394552220500003</v>
      </c>
      <c r="F53" s="1">
        <f t="shared" si="11"/>
        <v>122.78910444100001</v>
      </c>
      <c r="G53" s="2">
        <f t="shared" si="9"/>
        <v>5.6924174722696064</v>
      </c>
      <c r="H53" s="8">
        <f t="shared" si="12"/>
        <v>540.67838461538327</v>
      </c>
      <c r="I53">
        <v>315</v>
      </c>
      <c r="J53">
        <v>295</v>
      </c>
      <c r="K53" s="2">
        <f t="shared" si="13"/>
        <v>11.417212994264052</v>
      </c>
      <c r="L53" s="2">
        <v>306.41720748457021</v>
      </c>
      <c r="M53" s="2">
        <f t="shared" si="10"/>
        <v>306.41721299426405</v>
      </c>
      <c r="N53" s="2">
        <v>309.48429117177756</v>
      </c>
      <c r="O53" s="2">
        <f t="shared" si="6"/>
        <v>309.48429117174697</v>
      </c>
      <c r="P53" s="2">
        <f t="shared" si="7"/>
        <v>5.5157088282224436</v>
      </c>
      <c r="Q53" s="8">
        <v>460.966248307</v>
      </c>
      <c r="R53" s="1">
        <f>Q53/(Abmessung!D$17*S53)</f>
        <v>75.41080053597976</v>
      </c>
      <c r="S53" s="2">
        <f t="shared" si="1"/>
        <v>11.277351691914268</v>
      </c>
      <c r="T53" s="1">
        <f t="shared" si="2"/>
        <v>4178.6673541014443</v>
      </c>
      <c r="U53" s="1">
        <f t="shared" si="3"/>
        <v>992.53931292411653</v>
      </c>
      <c r="V53" s="1">
        <f t="shared" si="4"/>
        <v>1007.1248533696996</v>
      </c>
      <c r="W53" s="7">
        <f t="shared" si="5"/>
        <v>1.1753531622324824</v>
      </c>
      <c r="AA53" s="4">
        <v>-144.24372570197801</v>
      </c>
      <c r="AB53" s="5">
        <v>10.528700058400901</v>
      </c>
      <c r="AC53" s="4">
        <v>-3.1256926142924198E-2</v>
      </c>
      <c r="AD53" s="4">
        <v>2.9456116190551199E-5</v>
      </c>
      <c r="AE53" s="6">
        <v>17554.453889016499</v>
      </c>
      <c r="AF53" s="6">
        <v>-125.692345063977</v>
      </c>
      <c r="AG53" s="6">
        <v>0.39362054142913999</v>
      </c>
      <c r="AH53" s="6">
        <v>-4.1079636190540202E-4</v>
      </c>
      <c r="AI53" s="6">
        <v>2.30640101199999</v>
      </c>
      <c r="AJ53" s="6">
        <v>-3.7612753199999698E-3</v>
      </c>
      <c r="AK53" s="6">
        <v>995.176197</v>
      </c>
      <c r="AL53" s="6">
        <v>3.9734999999999798E-2</v>
      </c>
      <c r="AN53" s="6">
        <v>-1.0408989683774701</v>
      </c>
      <c r="AO53" s="6">
        <v>4.3025437379100797</v>
      </c>
      <c r="AP53" s="6">
        <v>1.0234654120792801</v>
      </c>
    </row>
    <row r="54" spans="1:42" x14ac:dyDescent="0.45">
      <c r="A54">
        <v>2.5999999999999999E-2</v>
      </c>
      <c r="B54" s="1">
        <f t="shared" si="0"/>
        <v>94.322112321608941</v>
      </c>
      <c r="C54">
        <v>1200</v>
      </c>
      <c r="D54" s="2">
        <f t="shared" si="8"/>
        <v>1.2142429536114079</v>
      </c>
      <c r="E54" s="1">
        <v>61.394552220500003</v>
      </c>
      <c r="F54" s="1">
        <f t="shared" si="11"/>
        <v>122.78910444100001</v>
      </c>
      <c r="G54" s="2">
        <f t="shared" si="9"/>
        <v>5.6924174722696064</v>
      </c>
      <c r="H54" s="8">
        <f t="shared" si="12"/>
        <v>800.26999999999816</v>
      </c>
      <c r="I54">
        <v>315</v>
      </c>
      <c r="J54">
        <v>295</v>
      </c>
      <c r="K54" s="2">
        <f t="shared" si="13"/>
        <v>11.923422877098002</v>
      </c>
      <c r="L54" s="2">
        <v>306.92340433397624</v>
      </c>
      <c r="M54" s="2">
        <f t="shared" si="10"/>
        <v>306.92342287709801</v>
      </c>
      <c r="N54" s="2">
        <v>310.5725285681271</v>
      </c>
      <c r="O54" s="2">
        <f t="shared" si="6"/>
        <v>310.57252856810248</v>
      </c>
      <c r="P54" s="2">
        <f t="shared" si="7"/>
        <v>4.4274714318729025</v>
      </c>
      <c r="Q54" s="8">
        <v>481.01919878299998</v>
      </c>
      <c r="R54" s="1">
        <f>Q54/(Abmessung!D$17*S54)</f>
        <v>77.726315508463671</v>
      </c>
      <c r="S54" s="2">
        <f t="shared" si="1"/>
        <v>11.417364791353339</v>
      </c>
      <c r="T54" s="1">
        <f t="shared" si="2"/>
        <v>4178.6240067960671</v>
      </c>
      <c r="U54" s="1">
        <f t="shared" si="3"/>
        <v>992.3441884004169</v>
      </c>
      <c r="V54" s="1">
        <f t="shared" si="4"/>
        <v>1007.1349102356053</v>
      </c>
      <c r="W54" s="7">
        <f t="shared" si="5"/>
        <v>1.1744011893741162</v>
      </c>
      <c r="AA54" s="4">
        <v>-144.24372570197801</v>
      </c>
      <c r="AB54" s="5">
        <v>10.528700058400901</v>
      </c>
      <c r="AC54" s="4">
        <v>-3.1256926142924198E-2</v>
      </c>
      <c r="AD54" s="4">
        <v>2.9456116190551199E-5</v>
      </c>
      <c r="AE54" s="6">
        <v>17554.453889016499</v>
      </c>
      <c r="AF54" s="6">
        <v>-125.692345063977</v>
      </c>
      <c r="AG54" s="6">
        <v>0.39362054142913999</v>
      </c>
      <c r="AH54" s="6">
        <v>-4.1079636190540202E-4</v>
      </c>
      <c r="AI54" s="6">
        <v>2.30640101199999</v>
      </c>
      <c r="AJ54" s="6">
        <v>-3.7612753199999698E-3</v>
      </c>
      <c r="AK54" s="6">
        <v>995.176197</v>
      </c>
      <c r="AL54" s="6">
        <v>3.9734999999999798E-2</v>
      </c>
      <c r="AN54" s="6">
        <v>-1.0408989683774701</v>
      </c>
      <c r="AO54" s="6">
        <v>4.3025437379100797</v>
      </c>
      <c r="AP54" s="6">
        <v>1.0234654120792801</v>
      </c>
    </row>
    <row r="55" spans="1:42" x14ac:dyDescent="0.45">
      <c r="A55">
        <v>3.2000000000000001E-2</v>
      </c>
      <c r="B55" s="1">
        <f t="shared" si="0"/>
        <v>116.10448697085953</v>
      </c>
      <c r="C55">
        <v>1200</v>
      </c>
      <c r="D55" s="2">
        <f t="shared" si="8"/>
        <v>1.2142429536114079</v>
      </c>
      <c r="E55" s="1">
        <v>61.394552220500003</v>
      </c>
      <c r="F55" s="1">
        <f t="shared" si="11"/>
        <v>122.78910444100001</v>
      </c>
      <c r="G55" s="2">
        <f t="shared" si="9"/>
        <v>5.6924174722696064</v>
      </c>
      <c r="H55" s="8">
        <f t="shared" si="12"/>
        <v>1104.8099692307667</v>
      </c>
      <c r="I55">
        <v>315</v>
      </c>
      <c r="J55">
        <v>295</v>
      </c>
      <c r="K55" s="2">
        <f t="shared" si="13"/>
        <v>12.242696662471053</v>
      </c>
      <c r="L55" s="2">
        <v>307.24267346340247</v>
      </c>
      <c r="M55" s="2">
        <f t="shared" si="10"/>
        <v>307.24269666247108</v>
      </c>
      <c r="N55" s="2">
        <v>311.30819974212915</v>
      </c>
      <c r="O55" s="2">
        <f t="shared" si="6"/>
        <v>311.30819974211937</v>
      </c>
      <c r="P55" s="2">
        <f t="shared" si="7"/>
        <v>3.6918002578708524</v>
      </c>
      <c r="Q55" s="8">
        <v>493.65005744299998</v>
      </c>
      <c r="R55" s="1">
        <f>Q55/(Abmessung!D$17*S55)</f>
        <v>79.138312169945081</v>
      </c>
      <c r="S55" s="2">
        <f t="shared" si="1"/>
        <v>11.508108719702861</v>
      </c>
      <c r="T55" s="1">
        <f t="shared" si="2"/>
        <v>4178.6020958646559</v>
      </c>
      <c r="U55" s="1">
        <f t="shared" si="3"/>
        <v>992.20971562376803</v>
      </c>
      <c r="V55" s="1">
        <f t="shared" si="4"/>
        <v>1007.1412533150341</v>
      </c>
      <c r="W55" s="7">
        <f t="shared" si="5"/>
        <v>1.1738007598256419</v>
      </c>
      <c r="AA55" s="4">
        <v>-144.24372570197801</v>
      </c>
      <c r="AB55" s="5">
        <v>10.528700058400901</v>
      </c>
      <c r="AC55" s="4">
        <v>-3.1256926142924198E-2</v>
      </c>
      <c r="AD55" s="4">
        <v>2.9456116190551199E-5</v>
      </c>
      <c r="AE55" s="6">
        <v>17554.453889016499</v>
      </c>
      <c r="AF55" s="6">
        <v>-125.692345063977</v>
      </c>
      <c r="AG55" s="6">
        <v>0.39362054142913999</v>
      </c>
      <c r="AH55" s="6">
        <v>-4.1079636190540202E-4</v>
      </c>
      <c r="AI55" s="6">
        <v>2.30640101199999</v>
      </c>
      <c r="AJ55" s="6">
        <v>-3.7612753199999698E-3</v>
      </c>
      <c r="AK55" s="6">
        <v>995.176197</v>
      </c>
      <c r="AL55" s="6">
        <v>3.9734999999999798E-2</v>
      </c>
      <c r="AN55" s="6">
        <v>-1.0408989683774701</v>
      </c>
      <c r="AO55" s="6">
        <v>4.3025437379100797</v>
      </c>
      <c r="AP55" s="6">
        <v>1.0234654120792801</v>
      </c>
    </row>
    <row r="56" spans="1:42" x14ac:dyDescent="0.45">
      <c r="A56">
        <v>3.7999999999999999E-2</v>
      </c>
      <c r="B56" s="1">
        <f t="shared" si="0"/>
        <v>137.88772685367465</v>
      </c>
      <c r="C56">
        <v>1200</v>
      </c>
      <c r="D56" s="2">
        <f t="shared" si="8"/>
        <v>1.2142429536114079</v>
      </c>
      <c r="E56" s="1">
        <v>61.394552220500003</v>
      </c>
      <c r="F56" s="1">
        <f t="shared" si="11"/>
        <v>122.78910444100001</v>
      </c>
      <c r="G56" s="2">
        <f t="shared" si="9"/>
        <v>5.6924174722696064</v>
      </c>
      <c r="H56" s="8">
        <f t="shared" si="12"/>
        <v>1454.2982923076893</v>
      </c>
      <c r="I56">
        <v>315</v>
      </c>
      <c r="J56">
        <v>295</v>
      </c>
      <c r="K56" s="2">
        <f t="shared" si="13"/>
        <v>12.453610301751391</v>
      </c>
      <c r="L56" s="2">
        <v>307.45358919616802</v>
      </c>
      <c r="M56" s="2">
        <f t="shared" si="10"/>
        <v>307.45361030175138</v>
      </c>
      <c r="N56" s="2">
        <v>311.83860272560719</v>
      </c>
      <c r="O56" s="2">
        <f t="shared" si="6"/>
        <v>311.83860272560378</v>
      </c>
      <c r="P56" s="2">
        <f t="shared" si="7"/>
        <v>3.1613972743928116</v>
      </c>
      <c r="Q56" s="8">
        <v>501.98691619700003</v>
      </c>
      <c r="R56" s="1">
        <f>Q56/(Abmessung!D$17*S56)</f>
        <v>79.991897121241465</v>
      </c>
      <c r="S56" s="2">
        <f t="shared" si="1"/>
        <v>11.577584217276149</v>
      </c>
      <c r="T56" s="1">
        <f t="shared" si="2"/>
        <v>4178.5896736774603</v>
      </c>
      <c r="U56" s="1">
        <f t="shared" si="3"/>
        <v>992.11150347826856</v>
      </c>
      <c r="V56" s="1">
        <f t="shared" si="4"/>
        <v>1007.1454436833549</v>
      </c>
      <c r="W56" s="7">
        <f t="shared" si="5"/>
        <v>1.1734041037555163</v>
      </c>
      <c r="AA56" s="4">
        <v>-144.24372570197801</v>
      </c>
      <c r="AB56" s="5">
        <v>10.528700058400901</v>
      </c>
      <c r="AC56" s="4">
        <v>-3.1256926142924198E-2</v>
      </c>
      <c r="AD56" s="4">
        <v>2.9456116190551199E-5</v>
      </c>
      <c r="AE56" s="6">
        <v>17554.453889016499</v>
      </c>
      <c r="AF56" s="6">
        <v>-125.692345063977</v>
      </c>
      <c r="AG56" s="6">
        <v>0.39362054142913999</v>
      </c>
      <c r="AH56" s="6">
        <v>-4.1079636190540202E-4</v>
      </c>
      <c r="AI56" s="6">
        <v>2.30640101199999</v>
      </c>
      <c r="AJ56" s="6">
        <v>-3.7612753199999698E-3</v>
      </c>
      <c r="AK56" s="6">
        <v>995.176197</v>
      </c>
      <c r="AL56" s="6">
        <v>3.9734999999999798E-2</v>
      </c>
      <c r="AN56" s="6">
        <v>-1.0408989683774701</v>
      </c>
      <c r="AO56" s="6">
        <v>4.3025437379100797</v>
      </c>
      <c r="AP56" s="6">
        <v>1.0234654120792801</v>
      </c>
    </row>
    <row r="57" spans="1:42" ht="15" customHeight="1" x14ac:dyDescent="0.45">
      <c r="A57">
        <v>4.3999999999999997E-2</v>
      </c>
      <c r="B57" s="1">
        <f t="shared" si="0"/>
        <v>159.67150818974295</v>
      </c>
      <c r="C57">
        <v>1200</v>
      </c>
      <c r="D57" s="2">
        <f t="shared" si="8"/>
        <v>1.2142429536114079</v>
      </c>
      <c r="E57" s="1">
        <v>61.394552220500003</v>
      </c>
      <c r="F57" s="1">
        <f t="shared" si="11"/>
        <v>122.78910444100001</v>
      </c>
      <c r="G57" s="2">
        <f t="shared" si="9"/>
        <v>5.6924174722696064</v>
      </c>
      <c r="H57" s="8">
        <f t="shared" si="12"/>
        <v>1848.7349692307653</v>
      </c>
      <c r="I57">
        <v>315</v>
      </c>
      <c r="J57">
        <v>295</v>
      </c>
      <c r="K57" s="2">
        <f t="shared" si="13"/>
        <v>12.597743227429971</v>
      </c>
      <c r="L57" s="2">
        <v>307.5977286565535</v>
      </c>
      <c r="M57" s="2">
        <f t="shared" si="10"/>
        <v>307.59774322742999</v>
      </c>
      <c r="N57" s="2">
        <v>312.23872816879339</v>
      </c>
      <c r="O57" s="2">
        <f t="shared" si="6"/>
        <v>312.23872816879231</v>
      </c>
      <c r="P57" s="2">
        <f t="shared" si="7"/>
        <v>2.7612718312066136</v>
      </c>
      <c r="Q57" s="8">
        <v>507.68083957699997</v>
      </c>
      <c r="R57" s="1">
        <f>Q57/(Abmessung!D$17*S57)</f>
        <v>80.495440980374539</v>
      </c>
      <c r="S57" s="2">
        <f t="shared" si="1"/>
        <v>11.635660385516108</v>
      </c>
      <c r="T57" s="1">
        <f t="shared" si="2"/>
        <v>4178.58204653141</v>
      </c>
      <c r="U57" s="1">
        <f t="shared" si="3"/>
        <v>992.03672462195334</v>
      </c>
      <c r="V57" s="1">
        <f t="shared" si="4"/>
        <v>1007.148307374084</v>
      </c>
      <c r="W57" s="7">
        <f t="shared" si="5"/>
        <v>1.1731330296580234</v>
      </c>
      <c r="AA57" s="4">
        <v>-144.24372570197801</v>
      </c>
      <c r="AB57" s="5">
        <v>10.528700058400901</v>
      </c>
      <c r="AC57" s="4">
        <v>-3.1256926142924198E-2</v>
      </c>
      <c r="AD57" s="4">
        <v>2.9456116190551199E-5</v>
      </c>
      <c r="AE57" s="6">
        <v>17554.453889016499</v>
      </c>
      <c r="AF57" s="6">
        <v>-125.692345063977</v>
      </c>
      <c r="AG57" s="6">
        <v>0.39362054142913999</v>
      </c>
      <c r="AH57" s="6">
        <v>-4.1079636190540202E-4</v>
      </c>
      <c r="AI57" s="6">
        <v>2.30640101199999</v>
      </c>
      <c r="AJ57" s="6">
        <v>-3.7612753199999698E-3</v>
      </c>
      <c r="AK57" s="6">
        <v>995.176197</v>
      </c>
      <c r="AL57" s="6">
        <v>3.9734999999999798E-2</v>
      </c>
      <c r="AN57" s="6">
        <v>-1.0408989683774701</v>
      </c>
      <c r="AO57" s="6">
        <v>4.3025437379100797</v>
      </c>
      <c r="AP57" s="6">
        <v>1.0234654120792801</v>
      </c>
    </row>
    <row r="58" spans="1:42" x14ac:dyDescent="0.45">
      <c r="A58">
        <v>0.05</v>
      </c>
      <c r="B58" s="1">
        <f t="shared" si="0"/>
        <v>181.45564391556752</v>
      </c>
      <c r="C58">
        <v>1200</v>
      </c>
      <c r="D58" s="2">
        <f t="shared" si="8"/>
        <v>1.2142429536114079</v>
      </c>
      <c r="E58" s="1">
        <v>61.394552220500003</v>
      </c>
      <c r="F58" s="1">
        <f t="shared" si="11"/>
        <v>122.78910444100001</v>
      </c>
      <c r="G58" s="2">
        <f t="shared" si="9"/>
        <v>5.6924174722696064</v>
      </c>
      <c r="H58" s="8">
        <f t="shared" si="12"/>
        <v>2288.1199999999958</v>
      </c>
      <c r="I58">
        <v>315</v>
      </c>
      <c r="J58">
        <v>295</v>
      </c>
      <c r="K58" s="2">
        <f t="shared" si="13"/>
        <v>12.698854510650774</v>
      </c>
      <c r="L58" s="2">
        <v>307.69884907602051</v>
      </c>
      <c r="M58" s="2">
        <f t="shared" si="10"/>
        <v>307.69885451065079</v>
      </c>
      <c r="N58" s="2">
        <v>312.55096717815024</v>
      </c>
      <c r="O58" s="2">
        <f t="shared" si="6"/>
        <v>312.55096717815007</v>
      </c>
      <c r="P58" s="2">
        <f t="shared" si="7"/>
        <v>2.4490328218497552</v>
      </c>
      <c r="Q58" s="8">
        <v>511.67362084000001</v>
      </c>
      <c r="R58" s="1">
        <f>Q58/(Abmessung!D$17*S58)</f>
        <v>80.776726350406264</v>
      </c>
      <c r="S58" s="2">
        <f t="shared" si="1"/>
        <v>11.68633487478253</v>
      </c>
      <c r="T58" s="1">
        <f t="shared" si="2"/>
        <v>4178.5770796938259</v>
      </c>
      <c r="U58" s="1">
        <f t="shared" si="3"/>
        <v>991.97796285551294</v>
      </c>
      <c r="V58" s="1">
        <f t="shared" si="4"/>
        <v>1007.1503163840177</v>
      </c>
      <c r="W58" s="7">
        <f t="shared" si="5"/>
        <v>1.1729428587889787</v>
      </c>
      <c r="AA58" s="4">
        <v>-144.24372570197801</v>
      </c>
      <c r="AB58" s="5">
        <v>10.528700058400901</v>
      </c>
      <c r="AC58" s="4">
        <v>-3.1256926142924198E-2</v>
      </c>
      <c r="AD58" s="4">
        <v>2.9456116190551199E-5</v>
      </c>
      <c r="AE58" s="6">
        <v>17554.453889016499</v>
      </c>
      <c r="AF58" s="6">
        <v>-125.692345063977</v>
      </c>
      <c r="AG58" s="6">
        <v>0.39362054142913999</v>
      </c>
      <c r="AH58" s="6">
        <v>-4.1079636190540202E-4</v>
      </c>
      <c r="AI58" s="6">
        <v>2.30640101199999</v>
      </c>
      <c r="AJ58" s="6">
        <v>-3.7612753199999698E-3</v>
      </c>
      <c r="AK58" s="6">
        <v>995.176197</v>
      </c>
      <c r="AL58" s="6">
        <v>3.9734999999999798E-2</v>
      </c>
      <c r="AN58" s="6">
        <v>-1.0408989683774701</v>
      </c>
      <c r="AO58" s="6">
        <v>4.3025437379100797</v>
      </c>
      <c r="AP58" s="6">
        <v>1.0234654120792801</v>
      </c>
    </row>
    <row r="59" spans="1:42" x14ac:dyDescent="0.45">
      <c r="A59">
        <v>5.6000000000000001E-2</v>
      </c>
      <c r="B59" s="1">
        <f t="shared" si="0"/>
        <v>203.24001983356032</v>
      </c>
      <c r="C59">
        <v>1200</v>
      </c>
      <c r="D59" s="2">
        <f t="shared" si="8"/>
        <v>1.2142429536114079</v>
      </c>
      <c r="E59" s="1">
        <v>61.394552220500003</v>
      </c>
      <c r="F59" s="1">
        <f t="shared" si="11"/>
        <v>122.78910444100001</v>
      </c>
      <c r="G59" s="2">
        <f t="shared" si="9"/>
        <v>5.6924174722696064</v>
      </c>
      <c r="H59" s="8">
        <f t="shared" si="12"/>
        <v>2772.4533846153799</v>
      </c>
      <c r="I59">
        <v>315</v>
      </c>
      <c r="J59">
        <v>295</v>
      </c>
      <c r="K59" s="2">
        <f t="shared" si="13"/>
        <v>12.771294132795907</v>
      </c>
      <c r="L59" s="2">
        <v>307.77129916272673</v>
      </c>
      <c r="M59" s="2">
        <f t="shared" si="10"/>
        <v>307.7712941327959</v>
      </c>
      <c r="N59" s="2">
        <v>312.80114058674906</v>
      </c>
      <c r="O59" s="2">
        <f t="shared" si="6"/>
        <v>312.80114058674917</v>
      </c>
      <c r="P59" s="2">
        <f t="shared" si="7"/>
        <v>2.1988594132509434</v>
      </c>
      <c r="Q59" s="8">
        <v>514.53338183200003</v>
      </c>
      <c r="R59" s="1">
        <f>Q59/(Abmessung!D$17*S59)</f>
        <v>80.915665798690924</v>
      </c>
      <c r="S59" s="2">
        <f t="shared" si="1"/>
        <v>11.731471555189726</v>
      </c>
      <c r="T59" s="1">
        <f t="shared" si="2"/>
        <v>4178.5736954228641</v>
      </c>
      <c r="U59" s="1">
        <f t="shared" si="3"/>
        <v>991.93062549933143</v>
      </c>
      <c r="V59" s="1">
        <f t="shared" si="4"/>
        <v>1007.1517557861155</v>
      </c>
      <c r="W59" s="7">
        <f t="shared" si="5"/>
        <v>1.1728066064274487</v>
      </c>
      <c r="AA59" s="4">
        <v>-144.24372570197801</v>
      </c>
      <c r="AB59" s="5">
        <v>10.528700058400901</v>
      </c>
      <c r="AC59" s="4">
        <v>-3.1256926142924198E-2</v>
      </c>
      <c r="AD59" s="4">
        <v>2.9456116190551199E-5</v>
      </c>
      <c r="AE59" s="6">
        <v>17554.453889016499</v>
      </c>
      <c r="AF59" s="6">
        <v>-125.692345063977</v>
      </c>
      <c r="AG59" s="6">
        <v>0.39362054142913999</v>
      </c>
      <c r="AH59" s="6">
        <v>-4.1079636190540202E-4</v>
      </c>
      <c r="AI59" s="6">
        <v>2.30640101199999</v>
      </c>
      <c r="AJ59" s="6">
        <v>-3.7612753199999698E-3</v>
      </c>
      <c r="AK59" s="6">
        <v>995.176197</v>
      </c>
      <c r="AL59" s="6">
        <v>3.9734999999999798E-2</v>
      </c>
      <c r="AN59" s="6">
        <v>-1.0408989683774701</v>
      </c>
      <c r="AO59" s="6">
        <v>4.3025437379100797</v>
      </c>
      <c r="AP59" s="6">
        <v>1.0234654120792801</v>
      </c>
    </row>
    <row r="60" spans="1:42" x14ac:dyDescent="0.45">
      <c r="A60">
        <v>6.2E-2</v>
      </c>
      <c r="B60" s="1">
        <f t="shared" si="0"/>
        <v>225.02456320869186</v>
      </c>
      <c r="C60">
        <v>1200</v>
      </c>
      <c r="D60" s="2">
        <f t="shared" si="8"/>
        <v>1.2142429536114079</v>
      </c>
      <c r="E60" s="1">
        <v>61.394552220500003</v>
      </c>
      <c r="F60" s="1">
        <f t="shared" si="11"/>
        <v>122.78910444100001</v>
      </c>
      <c r="G60" s="2">
        <f t="shared" si="9"/>
        <v>5.6924174722696064</v>
      </c>
      <c r="H60" s="8">
        <f t="shared" si="12"/>
        <v>3301.7351230769173</v>
      </c>
      <c r="I60">
        <v>315</v>
      </c>
      <c r="J60">
        <v>295</v>
      </c>
      <c r="K60" s="2">
        <f t="shared" si="13"/>
        <v>12.82410296945903</v>
      </c>
      <c r="L60" s="2">
        <v>307.82411896406273</v>
      </c>
      <c r="M60" s="2">
        <f t="shared" si="10"/>
        <v>307.82410296945903</v>
      </c>
      <c r="N60" s="2">
        <v>313.00588681403946</v>
      </c>
      <c r="O60" s="2">
        <f t="shared" si="6"/>
        <v>313.00588681403963</v>
      </c>
      <c r="P60" s="2">
        <f t="shared" si="7"/>
        <v>1.9941131859605434</v>
      </c>
      <c r="Q60" s="8">
        <v>516.61773655100001</v>
      </c>
      <c r="R60" s="1">
        <f>Q60/(Abmessung!D$17*S60)</f>
        <v>80.963141139549464</v>
      </c>
      <c r="S60" s="2">
        <f t="shared" si="1"/>
        <v>11.772088297613552</v>
      </c>
      <c r="T60" s="1">
        <f t="shared" si="2"/>
        <v>4178.5713050718387</v>
      </c>
      <c r="U60" s="1">
        <f t="shared" si="3"/>
        <v>991.89171536353695</v>
      </c>
      <c r="V60" s="1">
        <f t="shared" si="4"/>
        <v>1007.1528051835185</v>
      </c>
      <c r="W60" s="7">
        <f t="shared" si="5"/>
        <v>1.1727072715198625</v>
      </c>
      <c r="AA60" s="4">
        <v>-144.24372570197801</v>
      </c>
      <c r="AB60" s="5">
        <v>10.528700058400901</v>
      </c>
      <c r="AC60" s="4">
        <v>-3.1256926142924198E-2</v>
      </c>
      <c r="AD60" s="4">
        <v>2.9456116190551199E-5</v>
      </c>
      <c r="AE60" s="6">
        <v>17554.453889016499</v>
      </c>
      <c r="AF60" s="6">
        <v>-125.692345063977</v>
      </c>
      <c r="AG60" s="6">
        <v>0.39362054142913999</v>
      </c>
      <c r="AH60" s="6">
        <v>-4.1079636190540202E-4</v>
      </c>
      <c r="AI60" s="6">
        <v>2.30640101199999</v>
      </c>
      <c r="AJ60" s="6">
        <v>-3.7612753199999698E-3</v>
      </c>
      <c r="AK60" s="6">
        <v>995.176197</v>
      </c>
      <c r="AL60" s="6">
        <v>3.9734999999999798E-2</v>
      </c>
      <c r="AN60" s="6">
        <v>-1.0408989683774701</v>
      </c>
      <c r="AO60" s="6">
        <v>4.3025437379100797</v>
      </c>
      <c r="AP60" s="6">
        <v>1.0234654120792801</v>
      </c>
    </row>
    <row r="61" spans="1:42" x14ac:dyDescent="0.45">
      <c r="A61">
        <v>6.8000000000000005E-2</v>
      </c>
      <c r="B61" s="1">
        <f t="shared" si="0"/>
        <v>246.80922611612434</v>
      </c>
      <c r="C61">
        <v>1200</v>
      </c>
      <c r="D61" s="2">
        <f t="shared" si="8"/>
        <v>1.2142429536114079</v>
      </c>
      <c r="E61" s="1">
        <v>61.394552220500003</v>
      </c>
      <c r="F61" s="1">
        <f t="shared" si="11"/>
        <v>122.78910444100001</v>
      </c>
      <c r="G61" s="2">
        <f t="shared" si="9"/>
        <v>5.6924174722696064</v>
      </c>
      <c r="H61" s="8">
        <f t="shared" si="12"/>
        <v>3875.9652153846091</v>
      </c>
      <c r="I61">
        <v>315</v>
      </c>
      <c r="J61">
        <v>295</v>
      </c>
      <c r="K61" s="2">
        <f t="shared" si="13"/>
        <v>12.863170682281748</v>
      </c>
      <c r="L61" s="2">
        <v>307.86319762455133</v>
      </c>
      <c r="M61" s="2">
        <f t="shared" si="10"/>
        <v>307.86317068228175</v>
      </c>
      <c r="N61" s="2">
        <v>313.17641120262056</v>
      </c>
      <c r="O61" s="2">
        <f t="shared" si="6"/>
        <v>313.17641120262073</v>
      </c>
      <c r="P61" s="2">
        <f t="shared" si="7"/>
        <v>1.8235887973794433</v>
      </c>
      <c r="Q61" s="8">
        <v>518.15950025999996</v>
      </c>
      <c r="R61" s="1">
        <f>Q61/(Abmessung!D$17*S61)</f>
        <v>80.952046020235272</v>
      </c>
      <c r="S61" s="2">
        <f t="shared" si="1"/>
        <v>11.808838501393124</v>
      </c>
      <c r="T61" s="1">
        <f t="shared" si="2"/>
        <v>4178.5695666880711</v>
      </c>
      <c r="U61" s="1">
        <f t="shared" si="3"/>
        <v>991.85919364627421</v>
      </c>
      <c r="V61" s="1">
        <f t="shared" si="4"/>
        <v>1007.1535815788056</v>
      </c>
      <c r="W61" s="7">
        <f t="shared" si="5"/>
        <v>1.1726337787192453</v>
      </c>
      <c r="AA61" s="4">
        <v>-144.24372570197801</v>
      </c>
      <c r="AB61" s="5">
        <v>10.528700058400901</v>
      </c>
      <c r="AC61" s="4">
        <v>-3.1256926142924198E-2</v>
      </c>
      <c r="AD61" s="4">
        <v>2.9456116190551199E-5</v>
      </c>
      <c r="AE61" s="6">
        <v>17554.453889016499</v>
      </c>
      <c r="AF61" s="6">
        <v>-125.692345063977</v>
      </c>
      <c r="AG61" s="6">
        <v>0.39362054142913999</v>
      </c>
      <c r="AH61" s="6">
        <v>-4.1079636190540202E-4</v>
      </c>
      <c r="AI61" s="6">
        <v>2.30640101199999</v>
      </c>
      <c r="AJ61" s="6">
        <v>-3.7612753199999698E-3</v>
      </c>
      <c r="AK61" s="6">
        <v>995.176197</v>
      </c>
      <c r="AL61" s="6">
        <v>3.9734999999999798E-2</v>
      </c>
      <c r="AN61" s="6">
        <v>-1.0408989683774701</v>
      </c>
      <c r="AO61" s="6">
        <v>4.3025437379100797</v>
      </c>
      <c r="AP61" s="6">
        <v>1.0234654120792801</v>
      </c>
    </row>
    <row r="62" spans="1:42" x14ac:dyDescent="0.45">
      <c r="A62">
        <v>7.3999999999999996E-2</v>
      </c>
      <c r="B62" s="1">
        <f t="shared" si="0"/>
        <v>268.59397608390731</v>
      </c>
      <c r="C62">
        <v>1200</v>
      </c>
      <c r="D62" s="2">
        <f t="shared" si="8"/>
        <v>1.2142429536114079</v>
      </c>
      <c r="E62" s="1">
        <v>61.394552220500003</v>
      </c>
      <c r="F62" s="1">
        <f t="shared" si="11"/>
        <v>122.78910444100001</v>
      </c>
      <c r="G62" s="2">
        <f t="shared" si="9"/>
        <v>5.6924174722696064</v>
      </c>
      <c r="H62" s="8">
        <f t="shared" si="12"/>
        <v>4495.1436615384537</v>
      </c>
      <c r="I62">
        <v>315</v>
      </c>
      <c r="J62">
        <v>295</v>
      </c>
      <c r="K62" s="2">
        <f t="shared" si="13"/>
        <v>12.892440098600895</v>
      </c>
      <c r="L62" s="2">
        <v>307.89247766176123</v>
      </c>
      <c r="M62" s="2">
        <f t="shared" si="10"/>
        <v>307.8924400986009</v>
      </c>
      <c r="N62" s="2">
        <v>313.32053410274756</v>
      </c>
      <c r="O62" s="2">
        <f t="shared" si="6"/>
        <v>313.32053410274767</v>
      </c>
      <c r="P62" s="2">
        <f t="shared" si="7"/>
        <v>1.6794658972524417</v>
      </c>
      <c r="Q62" s="8">
        <v>519.31445543799998</v>
      </c>
      <c r="R62" s="1">
        <f>Q62/(Abmessung!D$17*S62)</f>
        <v>80.903906176881122</v>
      </c>
      <c r="S62" s="2">
        <f t="shared" si="1"/>
        <v>11.842202108615982</v>
      </c>
      <c r="T62" s="1">
        <f t="shared" si="2"/>
        <v>4178.568271499691</v>
      </c>
      <c r="U62" s="1">
        <f t="shared" si="3"/>
        <v>991.83162587673996</v>
      </c>
      <c r="V62" s="1">
        <f t="shared" si="4"/>
        <v>1007.1541632999449</v>
      </c>
      <c r="W62" s="7">
        <f t="shared" si="5"/>
        <v>1.1725787135785821</v>
      </c>
      <c r="AA62" s="4">
        <v>-144.24372570197801</v>
      </c>
      <c r="AB62" s="5">
        <v>10.528700058400901</v>
      </c>
      <c r="AC62" s="4">
        <v>-3.1256926142924198E-2</v>
      </c>
      <c r="AD62" s="4">
        <v>2.9456116190551199E-5</v>
      </c>
      <c r="AE62" s="6">
        <v>17554.453889016499</v>
      </c>
      <c r="AF62" s="6">
        <v>-125.692345063977</v>
      </c>
      <c r="AG62" s="6">
        <v>0.39362054142913999</v>
      </c>
      <c r="AH62" s="6">
        <v>-4.1079636190540202E-4</v>
      </c>
      <c r="AI62" s="6">
        <v>2.30640101199999</v>
      </c>
      <c r="AJ62" s="6">
        <v>-3.7612753199999698E-3</v>
      </c>
      <c r="AK62" s="6">
        <v>995.176197</v>
      </c>
      <c r="AL62" s="6">
        <v>3.9734999999999798E-2</v>
      </c>
      <c r="AN62" s="6">
        <v>-1.0408989683774701</v>
      </c>
      <c r="AO62" s="6">
        <v>4.3025437379100797</v>
      </c>
      <c r="AP62" s="6">
        <v>1.0234654120792801</v>
      </c>
    </row>
    <row r="63" spans="1:42" x14ac:dyDescent="0.45">
      <c r="A63">
        <v>8.0000000000000002E-3</v>
      </c>
      <c r="B63" s="1">
        <f t="shared" si="0"/>
        <v>28.984786519554287</v>
      </c>
      <c r="C63">
        <v>1500</v>
      </c>
      <c r="D63" s="2">
        <f t="shared" si="8"/>
        <v>1.4625808842450854</v>
      </c>
      <c r="E63" s="1">
        <v>73.951014669200006</v>
      </c>
      <c r="F63" s="1">
        <f t="shared" si="11"/>
        <v>147.90202933840001</v>
      </c>
      <c r="G63" s="2">
        <f t="shared" si="9"/>
        <v>7.441257967583824</v>
      </c>
      <c r="H63" s="8">
        <f t="shared" si="12"/>
        <v>156.34021538461522</v>
      </c>
      <c r="I63">
        <v>315</v>
      </c>
      <c r="J63">
        <v>295</v>
      </c>
      <c r="K63" s="2">
        <f t="shared" si="13"/>
        <v>8.3129796375494678</v>
      </c>
      <c r="L63" s="2">
        <v>303.31298037838121</v>
      </c>
      <c r="M63" s="2">
        <f t="shared" si="10"/>
        <v>303.31297963754946</v>
      </c>
      <c r="N63" s="2">
        <v>302.84901799842618</v>
      </c>
      <c r="O63" s="2">
        <f t="shared" si="6"/>
        <v>302.84901799969475</v>
      </c>
      <c r="P63" s="2">
        <f t="shared" si="7"/>
        <v>12.150982001573823</v>
      </c>
      <c r="Q63" s="8">
        <v>406.26108909200002</v>
      </c>
      <c r="R63" s="1">
        <f>Q63/(Abmessung!D$17*S63)</f>
        <v>77.741566442889919</v>
      </c>
      <c r="S63" s="2">
        <f t="shared" si="1"/>
        <v>9.641031217159858</v>
      </c>
      <c r="T63" s="1">
        <f t="shared" si="2"/>
        <v>4179.3030501752264</v>
      </c>
      <c r="U63" s="1">
        <f t="shared" si="3"/>
        <v>993.624706553225</v>
      </c>
      <c r="V63" s="1">
        <f t="shared" si="4"/>
        <v>1007.0631801376674</v>
      </c>
      <c r="W63" s="7">
        <f t="shared" si="5"/>
        <v>1.1811910886335744</v>
      </c>
      <c r="AA63" s="4">
        <v>-144.24372570197801</v>
      </c>
      <c r="AB63" s="5">
        <v>10.528700058400901</v>
      </c>
      <c r="AC63" s="4">
        <v>-3.1256926142924198E-2</v>
      </c>
      <c r="AD63" s="4">
        <v>2.9456116190551199E-5</v>
      </c>
      <c r="AE63" s="6">
        <v>17554.453889016499</v>
      </c>
      <c r="AF63" s="6">
        <v>-125.692345063977</v>
      </c>
      <c r="AG63" s="6">
        <v>0.39362054142913999</v>
      </c>
      <c r="AH63" s="6">
        <v>-4.1079636190540202E-4</v>
      </c>
      <c r="AI63" s="6">
        <v>2.30640101199999</v>
      </c>
      <c r="AJ63" s="6">
        <v>-3.7612753199999698E-3</v>
      </c>
      <c r="AK63" s="6">
        <v>995.176197</v>
      </c>
      <c r="AL63" s="6">
        <v>3.9734999999999798E-2</v>
      </c>
      <c r="AN63" s="6">
        <v>-1.0408989683774701</v>
      </c>
      <c r="AO63" s="6">
        <v>4.3025437379100797</v>
      </c>
      <c r="AP63" s="6">
        <v>1.0234654120792801</v>
      </c>
    </row>
    <row r="64" spans="1:42" x14ac:dyDescent="0.45">
      <c r="A64">
        <v>1.4E-2</v>
      </c>
      <c r="B64" s="1">
        <f t="shared" si="0"/>
        <v>50.752397664289745</v>
      </c>
      <c r="C64">
        <v>1500</v>
      </c>
      <c r="D64" s="2">
        <f t="shared" si="8"/>
        <v>1.4625808842450854</v>
      </c>
      <c r="E64" s="1">
        <v>73.951014669200006</v>
      </c>
      <c r="F64" s="1">
        <f t="shared" si="11"/>
        <v>147.90202933840001</v>
      </c>
      <c r="G64" s="2">
        <f t="shared" si="9"/>
        <v>7.441257967583824</v>
      </c>
      <c r="H64" s="8">
        <f t="shared" si="12"/>
        <v>326.03512307692239</v>
      </c>
      <c r="I64">
        <v>315</v>
      </c>
      <c r="J64">
        <v>295</v>
      </c>
      <c r="K64" s="2">
        <f t="shared" si="13"/>
        <v>10.251865378505395</v>
      </c>
      <c r="L64" s="2">
        <v>305.25187098997458</v>
      </c>
      <c r="M64" s="2">
        <f t="shared" si="10"/>
        <v>305.25186537850539</v>
      </c>
      <c r="N64" s="2">
        <v>306.46234641357836</v>
      </c>
      <c r="O64" s="2">
        <f t="shared" si="6"/>
        <v>306.46234641416606</v>
      </c>
      <c r="P64" s="2">
        <f t="shared" si="7"/>
        <v>8.5376535864216407</v>
      </c>
      <c r="Q64" s="8">
        <v>499.48824549</v>
      </c>
      <c r="R64" s="1">
        <f>Q64/(Abmessung!D$17*S64)</f>
        <v>87.081253244617685</v>
      </c>
      <c r="S64" s="2">
        <f t="shared" si="1"/>
        <v>10.582107024389154</v>
      </c>
      <c r="T64" s="1">
        <f t="shared" si="2"/>
        <v>4178.8685218983956</v>
      </c>
      <c r="U64" s="1">
        <f t="shared" si="3"/>
        <v>993.05653170081268</v>
      </c>
      <c r="V64" s="1">
        <f t="shared" si="4"/>
        <v>1007.1017010468933</v>
      </c>
      <c r="W64" s="7">
        <f t="shared" si="5"/>
        <v>1.1775447379307913</v>
      </c>
      <c r="AA64" s="4">
        <v>-144.24372570197801</v>
      </c>
      <c r="AB64" s="5">
        <v>10.528700058400901</v>
      </c>
      <c r="AC64" s="4">
        <v>-3.1256926142924198E-2</v>
      </c>
      <c r="AD64" s="4">
        <v>2.9456116190551199E-5</v>
      </c>
      <c r="AE64" s="6">
        <v>17554.453889016499</v>
      </c>
      <c r="AF64" s="6">
        <v>-125.692345063977</v>
      </c>
      <c r="AG64" s="6">
        <v>0.39362054142913999</v>
      </c>
      <c r="AH64" s="6">
        <v>-4.1079636190540202E-4</v>
      </c>
      <c r="AI64" s="6">
        <v>2.30640101199999</v>
      </c>
      <c r="AJ64" s="6">
        <v>-3.7612753199999698E-3</v>
      </c>
      <c r="AK64" s="6">
        <v>995.176197</v>
      </c>
      <c r="AL64" s="6">
        <v>3.9734999999999798E-2</v>
      </c>
      <c r="AN64" s="6">
        <v>-1.0408989683774701</v>
      </c>
      <c r="AO64" s="6">
        <v>4.3025437379100797</v>
      </c>
      <c r="AP64" s="6">
        <v>1.0234654120792801</v>
      </c>
    </row>
    <row r="65" spans="1:42" x14ac:dyDescent="0.45">
      <c r="A65">
        <v>0.02</v>
      </c>
      <c r="B65" s="1">
        <f t="shared" si="0"/>
        <v>72.527756596397353</v>
      </c>
      <c r="C65">
        <v>1500</v>
      </c>
      <c r="D65" s="2">
        <f t="shared" si="8"/>
        <v>1.4625808842450854</v>
      </c>
      <c r="E65" s="1">
        <v>73.951014669200006</v>
      </c>
      <c r="F65" s="1">
        <f t="shared" si="11"/>
        <v>147.90202933840001</v>
      </c>
      <c r="G65" s="2">
        <f t="shared" si="9"/>
        <v>7.441257967583824</v>
      </c>
      <c r="H65" s="8">
        <f t="shared" si="12"/>
        <v>540.67838461538327</v>
      </c>
      <c r="I65">
        <v>315</v>
      </c>
      <c r="J65">
        <v>295</v>
      </c>
      <c r="K65" s="2">
        <f t="shared" si="13"/>
        <v>11.28266969864033</v>
      </c>
      <c r="L65" s="2">
        <v>306.28265837425624</v>
      </c>
      <c r="M65" s="2">
        <f t="shared" si="10"/>
        <v>306.28266969864035</v>
      </c>
      <c r="N65" s="2">
        <v>308.4331973874788</v>
      </c>
      <c r="O65" s="2">
        <f t="shared" si="6"/>
        <v>308.43319738729599</v>
      </c>
      <c r="P65" s="2">
        <f t="shared" si="7"/>
        <v>6.5668026125212009</v>
      </c>
      <c r="Q65" s="8">
        <v>548.81697424799995</v>
      </c>
      <c r="R65" s="1">
        <f>Q65/(Abmessung!D$17*S65)</f>
        <v>92.840837026813645</v>
      </c>
      <c r="S65" s="2">
        <f t="shared" si="1"/>
        <v>10.905862946715001</v>
      </c>
      <c r="T65" s="1">
        <f t="shared" si="2"/>
        <v>4178.7229388185742</v>
      </c>
      <c r="U65" s="1">
        <f t="shared" si="3"/>
        <v>992.72338451974736</v>
      </c>
      <c r="V65" s="1">
        <f t="shared" si="4"/>
        <v>1007.1221802152504</v>
      </c>
      <c r="W65" s="7">
        <f t="shared" si="5"/>
        <v>1.1756062003564582</v>
      </c>
      <c r="AA65" s="4">
        <v>-144.24372570197801</v>
      </c>
      <c r="AB65" s="5">
        <v>10.528700058400901</v>
      </c>
      <c r="AC65" s="4">
        <v>-3.1256926142924198E-2</v>
      </c>
      <c r="AD65" s="4">
        <v>2.9456116190551199E-5</v>
      </c>
      <c r="AE65" s="6">
        <v>17554.453889016499</v>
      </c>
      <c r="AF65" s="6">
        <v>-125.692345063977</v>
      </c>
      <c r="AG65" s="6">
        <v>0.39362054142913999</v>
      </c>
      <c r="AH65" s="6">
        <v>-4.1079636190540202E-4</v>
      </c>
      <c r="AI65" s="6">
        <v>2.30640101199999</v>
      </c>
      <c r="AJ65" s="6">
        <v>-3.7612753199999698E-3</v>
      </c>
      <c r="AK65" s="6">
        <v>995.176197</v>
      </c>
      <c r="AL65" s="6">
        <v>3.9734999999999798E-2</v>
      </c>
      <c r="AN65" s="6">
        <v>-1.0408989683774701</v>
      </c>
      <c r="AO65" s="6">
        <v>4.3025437379100797</v>
      </c>
      <c r="AP65" s="6">
        <v>1.0234654120792801</v>
      </c>
    </row>
    <row r="66" spans="1:42" x14ac:dyDescent="0.45">
      <c r="A66">
        <v>2.5999999999999999E-2</v>
      </c>
      <c r="B66" s="1">
        <f t="shared" ref="B66:B110" si="14">A66/U66*3600*1000</f>
        <v>94.306707617617789</v>
      </c>
      <c r="C66">
        <v>1500</v>
      </c>
      <c r="D66" s="2">
        <f t="shared" si="8"/>
        <v>1.4625808842450854</v>
      </c>
      <c r="E66" s="1">
        <v>73.951014669200006</v>
      </c>
      <c r="F66" s="1">
        <f t="shared" si="11"/>
        <v>147.90202933840001</v>
      </c>
      <c r="G66" s="2">
        <f t="shared" si="9"/>
        <v>7.441257967583824</v>
      </c>
      <c r="H66" s="8">
        <f t="shared" si="12"/>
        <v>800.26999999999816</v>
      </c>
      <c r="I66">
        <v>315</v>
      </c>
      <c r="J66">
        <v>295</v>
      </c>
      <c r="K66" s="2">
        <f t="shared" si="13"/>
        <v>11.916033985607074</v>
      </c>
      <c r="L66" s="2">
        <v>306.9160245257371</v>
      </c>
      <c r="M66" s="2">
        <f t="shared" si="10"/>
        <v>306.9160339856071</v>
      </c>
      <c r="N66" s="2">
        <v>309.67030580602921</v>
      </c>
      <c r="O66" s="2">
        <f t="shared" si="6"/>
        <v>309.67030580599163</v>
      </c>
      <c r="P66" s="2">
        <f t="shared" si="7"/>
        <v>5.3296941939707949</v>
      </c>
      <c r="Q66" s="8">
        <v>579.04533483499995</v>
      </c>
      <c r="R66" s="1">
        <f>Q66/(Abmessung!D$17*S66)</f>
        <v>96.659459264264868</v>
      </c>
      <c r="S66" s="2">
        <f t="shared" si="1"/>
        <v>11.051971429303016</v>
      </c>
      <c r="T66" s="1">
        <f t="shared" si="2"/>
        <v>4178.658963542005</v>
      </c>
      <c r="U66" s="1">
        <f t="shared" si="3"/>
        <v>992.5062847015796</v>
      </c>
      <c r="V66" s="1">
        <f t="shared" si="4"/>
        <v>1007.134763617265</v>
      </c>
      <c r="W66" s="7">
        <f t="shared" si="5"/>
        <v>1.1744150681194143</v>
      </c>
      <c r="AA66" s="4">
        <v>-144.24372570197801</v>
      </c>
      <c r="AB66" s="5">
        <v>10.528700058400901</v>
      </c>
      <c r="AC66" s="4">
        <v>-3.1256926142924198E-2</v>
      </c>
      <c r="AD66" s="4">
        <v>2.9456116190551199E-5</v>
      </c>
      <c r="AE66" s="6">
        <v>17554.453889016499</v>
      </c>
      <c r="AF66" s="6">
        <v>-125.692345063977</v>
      </c>
      <c r="AG66" s="6">
        <v>0.39362054142913999</v>
      </c>
      <c r="AH66" s="6">
        <v>-4.1079636190540202E-4</v>
      </c>
      <c r="AI66" s="6">
        <v>2.30640101199999</v>
      </c>
      <c r="AJ66" s="6">
        <v>-3.7612753199999698E-3</v>
      </c>
      <c r="AK66" s="6">
        <v>995.176197</v>
      </c>
      <c r="AL66" s="6">
        <v>3.9734999999999798E-2</v>
      </c>
      <c r="AN66" s="6">
        <v>-1.0408989683774701</v>
      </c>
      <c r="AO66" s="6">
        <v>4.3025437379100797</v>
      </c>
      <c r="AP66" s="6">
        <v>1.0234654120792801</v>
      </c>
    </row>
    <row r="67" spans="1:42" x14ac:dyDescent="0.45">
      <c r="A67">
        <v>3.2000000000000001E-2</v>
      </c>
      <c r="B67" s="1">
        <f t="shared" si="14"/>
        <v>116.08762482022529</v>
      </c>
      <c r="C67">
        <v>1500</v>
      </c>
      <c r="D67" s="2">
        <f t="shared" si="8"/>
        <v>1.4625808842450854</v>
      </c>
      <c r="E67" s="1">
        <v>73.951014669200006</v>
      </c>
      <c r="F67" s="1">
        <f t="shared" si="11"/>
        <v>147.90202933840001</v>
      </c>
      <c r="G67" s="2">
        <f t="shared" si="9"/>
        <v>7.441257967583824</v>
      </c>
      <c r="H67" s="8">
        <f t="shared" si="12"/>
        <v>1104.8099692307667</v>
      </c>
      <c r="I67">
        <v>315</v>
      </c>
      <c r="J67">
        <v>295</v>
      </c>
      <c r="K67" s="2">
        <f t="shared" si="13"/>
        <v>12.337806422362846</v>
      </c>
      <c r="L67" s="2">
        <v>307.33782357717951</v>
      </c>
      <c r="M67" s="2">
        <f t="shared" si="10"/>
        <v>307.33780642236286</v>
      </c>
      <c r="N67" s="2">
        <v>310.51930381283188</v>
      </c>
      <c r="O67" s="2">
        <f t="shared" si="6"/>
        <v>310.51930381285393</v>
      </c>
      <c r="P67" s="2">
        <f t="shared" si="7"/>
        <v>4.480696187168121</v>
      </c>
      <c r="Q67" s="8">
        <v>599.14088813599994</v>
      </c>
      <c r="R67" s="1">
        <f>Q67/(Abmessung!D$17*S67)</f>
        <v>99.291333169869532</v>
      </c>
      <c r="S67" s="2">
        <f t="shared" ref="S67:S110" si="15">((I67-L67)-(N67-J67))/LN((I67-L67)/(N67-J67))</f>
        <v>11.132409281120507</v>
      </c>
      <c r="T67" s="1">
        <f t="shared" ref="T67:T110" si="16">((AE67 + AF67*I67 +AG67*I67^2 +  AH67*I67^3)+(AE67 + AF67*N67 + AG67*N67^2 +  AH67*N67^3))/2</f>
        <v>4178.6258144352005</v>
      </c>
      <c r="U67" s="1">
        <f t="shared" ref="U67:U110" si="17">((AA67 + AB67*I67 + AC67*I67^2 +  AD67*I67^3)+(AA67 + AB67*N67 + AC67*N67^2 +  AD67*N67^3))/2</f>
        <v>992.35383770147882</v>
      </c>
      <c r="V67" s="1">
        <f t="shared" ref="V67:V110" si="18">((AK67 + AL67*J67)+(AK67 + AL67*L67))/2</f>
        <v>1007.1431437099195</v>
      </c>
      <c r="W67" s="7">
        <f t="shared" ref="W67:W110" si="19">((AI67 + AJ67*J67)+(AI67 + AJ67*L67))/2</f>
        <v>1.1736218169383195</v>
      </c>
      <c r="AA67" s="4">
        <v>-144.24372570197801</v>
      </c>
      <c r="AB67" s="5">
        <v>10.528700058400901</v>
      </c>
      <c r="AC67" s="4">
        <v>-3.1256926142924198E-2</v>
      </c>
      <c r="AD67" s="4">
        <v>2.9456116190551199E-5</v>
      </c>
      <c r="AE67" s="6">
        <v>17554.453889016499</v>
      </c>
      <c r="AF67" s="6">
        <v>-125.692345063977</v>
      </c>
      <c r="AG67" s="6">
        <v>0.39362054142913999</v>
      </c>
      <c r="AH67" s="6">
        <v>-4.1079636190540202E-4</v>
      </c>
      <c r="AI67" s="6">
        <v>2.30640101199999</v>
      </c>
      <c r="AJ67" s="6">
        <v>-3.7612753199999698E-3</v>
      </c>
      <c r="AK67" s="6">
        <v>995.176197</v>
      </c>
      <c r="AL67" s="6">
        <v>3.9734999999999798E-2</v>
      </c>
      <c r="AN67" s="6">
        <v>-1.0408989683774701</v>
      </c>
      <c r="AO67" s="6">
        <v>4.3025437379100797</v>
      </c>
      <c r="AP67" s="6">
        <v>1.0234654120792801</v>
      </c>
    </row>
    <row r="68" spans="1:42" x14ac:dyDescent="0.45">
      <c r="A68">
        <v>3.7999999999999999E-2</v>
      </c>
      <c r="B68" s="1">
        <f t="shared" si="14"/>
        <v>137.86973116886551</v>
      </c>
      <c r="C68">
        <v>1500</v>
      </c>
      <c r="D68" s="2">
        <f t="shared" si="8"/>
        <v>1.4625808842450854</v>
      </c>
      <c r="E68" s="1">
        <v>73.951014669200006</v>
      </c>
      <c r="F68" s="1">
        <f t="shared" si="11"/>
        <v>147.90202933840001</v>
      </c>
      <c r="G68" s="2">
        <f t="shared" si="9"/>
        <v>7.441257967583824</v>
      </c>
      <c r="H68" s="8">
        <f t="shared" si="12"/>
        <v>1454.2982923076893</v>
      </c>
      <c r="I68">
        <v>315</v>
      </c>
      <c r="J68">
        <v>295</v>
      </c>
      <c r="K68" s="2">
        <f t="shared" si="13"/>
        <v>12.63384094384315</v>
      </c>
      <c r="L68" s="2">
        <v>307.63390692250027</v>
      </c>
      <c r="M68" s="2">
        <f t="shared" si="10"/>
        <v>307.63384094384315</v>
      </c>
      <c r="N68" s="2">
        <v>311.1380401102262</v>
      </c>
      <c r="O68" s="2">
        <f t="shared" ref="O68:O110" si="20">I68-Q68/(T68*A68)</f>
        <v>311.13804011025951</v>
      </c>
      <c r="P68" s="2">
        <f t="shared" si="7"/>
        <v>3.8619598897738001</v>
      </c>
      <c r="Q68" s="8">
        <v>613.22923093600002</v>
      </c>
      <c r="R68" s="1">
        <f>Q68/(Abmessung!D$17*S68)</f>
        <v>101.15236788509746</v>
      </c>
      <c r="S68" s="2">
        <f t="shared" si="15"/>
        <v>11.184545546612105</v>
      </c>
      <c r="T68" s="1">
        <f t="shared" si="16"/>
        <v>4178.6066663435868</v>
      </c>
      <c r="U68" s="1">
        <f t="shared" si="17"/>
        <v>992.24100054597716</v>
      </c>
      <c r="V68" s="1">
        <f t="shared" si="18"/>
        <v>1007.1490261457827</v>
      </c>
      <c r="W68" s="7">
        <f t="shared" si="19"/>
        <v>1.1730649914486104</v>
      </c>
      <c r="AA68" s="4">
        <v>-144.24372570197801</v>
      </c>
      <c r="AB68" s="5">
        <v>10.528700058400901</v>
      </c>
      <c r="AC68" s="4">
        <v>-3.1256926142924198E-2</v>
      </c>
      <c r="AD68" s="4">
        <v>2.9456116190551199E-5</v>
      </c>
      <c r="AE68" s="6">
        <v>17554.453889016499</v>
      </c>
      <c r="AF68" s="6">
        <v>-125.692345063977</v>
      </c>
      <c r="AG68" s="6">
        <v>0.39362054142913999</v>
      </c>
      <c r="AH68" s="6">
        <v>-4.1079636190540202E-4</v>
      </c>
      <c r="AI68" s="6">
        <v>2.30640101199999</v>
      </c>
      <c r="AJ68" s="6">
        <v>-3.7612753199999698E-3</v>
      </c>
      <c r="AK68" s="6">
        <v>995.176197</v>
      </c>
      <c r="AL68" s="6">
        <v>3.9734999999999798E-2</v>
      </c>
      <c r="AN68" s="6">
        <v>-1.0408989683774701</v>
      </c>
      <c r="AO68" s="6">
        <v>4.3025437379100797</v>
      </c>
      <c r="AP68" s="6">
        <v>1.0234654120792801</v>
      </c>
    </row>
    <row r="69" spans="1:42" x14ac:dyDescent="0.45">
      <c r="A69">
        <v>4.3999999999999997E-2</v>
      </c>
      <c r="B69" s="1">
        <f t="shared" si="14"/>
        <v>159.6526069599355</v>
      </c>
      <c r="C69">
        <v>1500</v>
      </c>
      <c r="D69" s="2">
        <f t="shared" si="8"/>
        <v>1.4625808842450854</v>
      </c>
      <c r="E69" s="1">
        <v>73.951014669200006</v>
      </c>
      <c r="F69" s="1">
        <f t="shared" si="11"/>
        <v>147.90202933840001</v>
      </c>
      <c r="G69" s="2">
        <f t="shared" si="9"/>
        <v>7.441257967583824</v>
      </c>
      <c r="H69" s="8">
        <f t="shared" si="12"/>
        <v>1848.7349692307653</v>
      </c>
      <c r="I69">
        <v>315</v>
      </c>
      <c r="J69">
        <v>295</v>
      </c>
      <c r="K69" s="2">
        <f t="shared" si="13"/>
        <v>12.84958443339649</v>
      </c>
      <c r="L69" s="2">
        <v>307.8497176216714</v>
      </c>
      <c r="M69" s="2">
        <f t="shared" si="10"/>
        <v>307.8495844333965</v>
      </c>
      <c r="N69" s="2">
        <v>311.60886435489977</v>
      </c>
      <c r="O69" s="2">
        <f t="shared" si="20"/>
        <v>311.60886435492995</v>
      </c>
      <c r="P69" s="2">
        <f t="shared" si="7"/>
        <v>3.3911356451002348</v>
      </c>
      <c r="Q69" s="8">
        <v>623.48798631800003</v>
      </c>
      <c r="R69" s="1">
        <f>Q69/(Abmessung!D$17*S69)</f>
        <v>102.49206620776451</v>
      </c>
      <c r="S69" s="2">
        <f t="shared" si="15"/>
        <v>11.223011011563337</v>
      </c>
      <c r="T69" s="1">
        <f t="shared" si="16"/>
        <v>4178.5947217498097</v>
      </c>
      <c r="U69" s="1">
        <f t="shared" si="17"/>
        <v>992.1541715867512</v>
      </c>
      <c r="V69" s="1">
        <f t="shared" si="18"/>
        <v>1007.1533137648485</v>
      </c>
      <c r="W69" s="7">
        <f t="shared" si="19"/>
        <v>1.1726591297203184</v>
      </c>
      <c r="AA69" s="4">
        <v>-144.24372570197801</v>
      </c>
      <c r="AB69" s="5">
        <v>10.528700058400901</v>
      </c>
      <c r="AC69" s="4">
        <v>-3.1256926142924198E-2</v>
      </c>
      <c r="AD69" s="4">
        <v>2.9456116190551199E-5</v>
      </c>
      <c r="AE69" s="6">
        <v>17554.453889016499</v>
      </c>
      <c r="AF69" s="6">
        <v>-125.692345063977</v>
      </c>
      <c r="AG69" s="6">
        <v>0.39362054142913999</v>
      </c>
      <c r="AH69" s="6">
        <v>-4.1079636190540202E-4</v>
      </c>
      <c r="AI69" s="6">
        <v>2.30640101199999</v>
      </c>
      <c r="AJ69" s="6">
        <v>-3.7612753199999698E-3</v>
      </c>
      <c r="AK69" s="6">
        <v>995.176197</v>
      </c>
      <c r="AL69" s="6">
        <v>3.9734999999999798E-2</v>
      </c>
      <c r="AN69" s="6">
        <v>-1.0408989683774701</v>
      </c>
      <c r="AO69" s="6">
        <v>4.3025437379100797</v>
      </c>
      <c r="AP69" s="6">
        <v>1.0234654120792801</v>
      </c>
    </row>
    <row r="70" spans="1:42" x14ac:dyDescent="0.45">
      <c r="A70">
        <v>0.05</v>
      </c>
      <c r="B70" s="1">
        <f t="shared" si="14"/>
        <v>181.43600571748559</v>
      </c>
      <c r="C70">
        <v>1500</v>
      </c>
      <c r="D70" s="2">
        <f t="shared" si="8"/>
        <v>1.4625808842450854</v>
      </c>
      <c r="E70" s="1">
        <v>73.951014669200006</v>
      </c>
      <c r="F70" s="1">
        <f t="shared" si="11"/>
        <v>147.90202933840001</v>
      </c>
      <c r="G70" s="2">
        <f t="shared" si="9"/>
        <v>7.441257967583824</v>
      </c>
      <c r="H70" s="8">
        <f t="shared" si="12"/>
        <v>2288.1199999999958</v>
      </c>
      <c r="I70">
        <v>315</v>
      </c>
      <c r="J70">
        <v>295</v>
      </c>
      <c r="K70" s="2">
        <f t="shared" si="13"/>
        <v>13.011358264819052</v>
      </c>
      <c r="L70" s="2">
        <v>308.01157369904348</v>
      </c>
      <c r="M70" s="2">
        <f t="shared" si="10"/>
        <v>308.01135826481902</v>
      </c>
      <c r="N70" s="2">
        <v>311.97899915334619</v>
      </c>
      <c r="O70" s="2">
        <f t="shared" si="20"/>
        <v>311.97899915337041</v>
      </c>
      <c r="P70" s="2">
        <f t="shared" si="7"/>
        <v>3.0210008466538056</v>
      </c>
      <c r="Q70" s="8">
        <v>631.17571781200002</v>
      </c>
      <c r="R70" s="1">
        <f>Q70/(Abmessung!D$17*S70)</f>
        <v>103.46854563907075</v>
      </c>
      <c r="S70" s="2">
        <f t="shared" si="15"/>
        <v>11.254170379866091</v>
      </c>
      <c r="T70" s="1">
        <f t="shared" si="16"/>
        <v>4178.5868316864708</v>
      </c>
      <c r="U70" s="1">
        <f t="shared" si="17"/>
        <v>992.08533217093861</v>
      </c>
      <c r="V70" s="1">
        <f t="shared" si="18"/>
        <v>1007.1565294404656</v>
      </c>
      <c r="W70" s="7">
        <f t="shared" si="19"/>
        <v>1.1723547370857124</v>
      </c>
      <c r="AA70" s="4">
        <v>-144.24372570197801</v>
      </c>
      <c r="AB70" s="5">
        <v>10.528700058400901</v>
      </c>
      <c r="AC70" s="4">
        <v>-3.1256926142924198E-2</v>
      </c>
      <c r="AD70" s="4">
        <v>2.9456116190551199E-5</v>
      </c>
      <c r="AE70" s="6">
        <v>17554.453889016499</v>
      </c>
      <c r="AF70" s="6">
        <v>-125.692345063977</v>
      </c>
      <c r="AG70" s="6">
        <v>0.39362054142913999</v>
      </c>
      <c r="AH70" s="6">
        <v>-4.1079636190540202E-4</v>
      </c>
      <c r="AI70" s="6">
        <v>2.30640101199999</v>
      </c>
      <c r="AJ70" s="6">
        <v>-3.7612753199999698E-3</v>
      </c>
      <c r="AK70" s="6">
        <v>995.176197</v>
      </c>
      <c r="AL70" s="6">
        <v>3.9734999999999798E-2</v>
      </c>
      <c r="AN70" s="6">
        <v>-1.0408989683774701</v>
      </c>
      <c r="AO70" s="6">
        <v>4.3025437379100797</v>
      </c>
      <c r="AP70" s="6">
        <v>1.0234654120792801</v>
      </c>
    </row>
    <row r="71" spans="1:42" x14ac:dyDescent="0.45">
      <c r="A71">
        <v>5.6000000000000001E-2</v>
      </c>
      <c r="B71" s="1">
        <f t="shared" si="14"/>
        <v>203.21977355568561</v>
      </c>
      <c r="C71">
        <v>1500</v>
      </c>
      <c r="D71" s="2">
        <f t="shared" si="8"/>
        <v>1.4625808842450854</v>
      </c>
      <c r="E71" s="1">
        <v>73.951014669200006</v>
      </c>
      <c r="F71" s="1">
        <f t="shared" si="11"/>
        <v>147.90202933840001</v>
      </c>
      <c r="G71" s="2">
        <f t="shared" si="9"/>
        <v>7.441257967583824</v>
      </c>
      <c r="H71" s="8">
        <f t="shared" si="12"/>
        <v>2772.4533846153799</v>
      </c>
      <c r="I71">
        <v>315</v>
      </c>
      <c r="J71">
        <v>295</v>
      </c>
      <c r="K71" s="2">
        <f t="shared" si="13"/>
        <v>13.135422468771344</v>
      </c>
      <c r="L71" s="2">
        <v>308.13573260583371</v>
      </c>
      <c r="M71" s="2">
        <f t="shared" si="10"/>
        <v>308.13542246877137</v>
      </c>
      <c r="N71" s="2">
        <v>312.2774907921239</v>
      </c>
      <c r="O71" s="2">
        <f t="shared" si="20"/>
        <v>312.2774907921426</v>
      </c>
      <c r="P71" s="2">
        <f t="shared" si="7"/>
        <v>2.7225092078761008</v>
      </c>
      <c r="Q71" s="8">
        <v>637.06867243900001</v>
      </c>
      <c r="R71" s="1">
        <f>Q71/(Abmessung!D$17*S71)</f>
        <v>104.18608220460769</v>
      </c>
      <c r="S71" s="2">
        <f t="shared" si="15"/>
        <v>11.281012747391502</v>
      </c>
      <c r="T71" s="1">
        <f t="shared" si="16"/>
        <v>4178.5813839383009</v>
      </c>
      <c r="U71" s="1">
        <f t="shared" si="17"/>
        <v>992.02944906716107</v>
      </c>
      <c r="V71" s="1">
        <f t="shared" si="18"/>
        <v>1007.1589961675463</v>
      </c>
      <c r="W71" s="7">
        <f t="shared" si="19"/>
        <v>1.1721212391697784</v>
      </c>
      <c r="AA71" s="4">
        <v>-144.24372570197801</v>
      </c>
      <c r="AB71" s="5">
        <v>10.528700058400901</v>
      </c>
      <c r="AC71" s="4">
        <v>-3.1256926142924198E-2</v>
      </c>
      <c r="AD71" s="4">
        <v>2.9456116190551199E-5</v>
      </c>
      <c r="AE71" s="6">
        <v>17554.453889016499</v>
      </c>
      <c r="AF71" s="6">
        <v>-125.692345063977</v>
      </c>
      <c r="AG71" s="6">
        <v>0.39362054142913999</v>
      </c>
      <c r="AH71" s="6">
        <v>-4.1079636190540202E-4</v>
      </c>
      <c r="AI71" s="6">
        <v>2.30640101199999</v>
      </c>
      <c r="AJ71" s="6">
        <v>-3.7612753199999698E-3</v>
      </c>
      <c r="AK71" s="6">
        <v>995.176197</v>
      </c>
      <c r="AL71" s="6">
        <v>3.9734999999999798E-2</v>
      </c>
      <c r="AN71" s="6">
        <v>-1.0408989683774701</v>
      </c>
      <c r="AO71" s="6">
        <v>4.3025437379100797</v>
      </c>
      <c r="AP71" s="6">
        <v>1.0234654120792801</v>
      </c>
    </row>
    <row r="72" spans="1:42" x14ac:dyDescent="0.45">
      <c r="A72">
        <v>6.2E-2</v>
      </c>
      <c r="B72" s="1">
        <f t="shared" si="14"/>
        <v>225.00380977468515</v>
      </c>
      <c r="C72">
        <v>1500</v>
      </c>
      <c r="D72" s="2">
        <f t="shared" si="8"/>
        <v>1.4625808842450854</v>
      </c>
      <c r="E72" s="1">
        <v>73.951014669200006</v>
      </c>
      <c r="F72" s="1">
        <f t="shared" si="11"/>
        <v>147.90202933840001</v>
      </c>
      <c r="G72" s="2">
        <f t="shared" si="9"/>
        <v>7.441257967583824</v>
      </c>
      <c r="H72" s="8">
        <f t="shared" si="12"/>
        <v>3301.7351230769173</v>
      </c>
      <c r="I72">
        <v>315</v>
      </c>
      <c r="J72">
        <v>295</v>
      </c>
      <c r="K72" s="2">
        <f t="shared" si="13"/>
        <v>13.232324106597311</v>
      </c>
      <c r="L72" s="2">
        <v>308.23273951878718</v>
      </c>
      <c r="M72" s="2">
        <f t="shared" si="10"/>
        <v>308.23232410659733</v>
      </c>
      <c r="N72" s="2">
        <v>312.52319729024987</v>
      </c>
      <c r="O72" s="2">
        <f t="shared" si="20"/>
        <v>312.52319729026414</v>
      </c>
      <c r="P72" s="2">
        <f t="shared" si="7"/>
        <v>2.4768027097501317</v>
      </c>
      <c r="Q72" s="8">
        <v>641.66974673000004</v>
      </c>
      <c r="R72" s="1">
        <f>Q72/(Abmessung!D$17*S72)</f>
        <v>104.71559182885318</v>
      </c>
      <c r="S72" s="2">
        <f t="shared" si="15"/>
        <v>11.305031062300337</v>
      </c>
      <c r="T72" s="1">
        <f t="shared" si="16"/>
        <v>4178.5774875609486</v>
      </c>
      <c r="U72" s="1">
        <f t="shared" si="17"/>
        <v>991.98320341112696</v>
      </c>
      <c r="V72" s="1">
        <f t="shared" si="18"/>
        <v>1007.1609234523894</v>
      </c>
      <c r="W72" s="7">
        <f t="shared" si="19"/>
        <v>1.1719388043159977</v>
      </c>
      <c r="AA72" s="4">
        <v>-144.24372570197801</v>
      </c>
      <c r="AB72" s="5">
        <v>10.528700058400901</v>
      </c>
      <c r="AC72" s="4">
        <v>-3.1256926142924198E-2</v>
      </c>
      <c r="AD72" s="4">
        <v>2.9456116190551199E-5</v>
      </c>
      <c r="AE72" s="6">
        <v>17554.453889016499</v>
      </c>
      <c r="AF72" s="6">
        <v>-125.692345063977</v>
      </c>
      <c r="AG72" s="6">
        <v>0.39362054142913999</v>
      </c>
      <c r="AH72" s="6">
        <v>-4.1079636190540202E-4</v>
      </c>
      <c r="AI72" s="6">
        <v>2.30640101199999</v>
      </c>
      <c r="AJ72" s="6">
        <v>-3.7612753199999698E-3</v>
      </c>
      <c r="AK72" s="6">
        <v>995.176197</v>
      </c>
      <c r="AL72" s="6">
        <v>3.9734999999999798E-2</v>
      </c>
      <c r="AN72" s="6">
        <v>-1.0408989683774701</v>
      </c>
      <c r="AO72" s="6">
        <v>4.3025437379100797</v>
      </c>
      <c r="AP72" s="6">
        <v>1.0234654120792801</v>
      </c>
    </row>
    <row r="73" spans="1:42" x14ac:dyDescent="0.45">
      <c r="A73">
        <v>6.8000000000000005E-2</v>
      </c>
      <c r="B73" s="1">
        <f t="shared" si="14"/>
        <v>246.78804597209523</v>
      </c>
      <c r="C73">
        <v>1500</v>
      </c>
      <c r="D73" s="2">
        <f t="shared" si="8"/>
        <v>1.4625808842450854</v>
      </c>
      <c r="E73" s="1">
        <v>73.951014669200006</v>
      </c>
      <c r="F73" s="1">
        <f t="shared" si="11"/>
        <v>147.90202933840001</v>
      </c>
      <c r="G73" s="2">
        <f t="shared" si="9"/>
        <v>7.441257967583824</v>
      </c>
      <c r="H73" s="8">
        <f t="shared" si="12"/>
        <v>3875.9652153846091</v>
      </c>
      <c r="I73">
        <v>315</v>
      </c>
      <c r="J73">
        <v>295</v>
      </c>
      <c r="K73" s="2">
        <f t="shared" si="13"/>
        <v>13.309172267198734</v>
      </c>
      <c r="L73" s="2">
        <v>308.309702193573</v>
      </c>
      <c r="M73" s="2">
        <f t="shared" si="10"/>
        <v>308.30917226719873</v>
      </c>
      <c r="N73" s="2">
        <v>312.72889912480036</v>
      </c>
      <c r="O73" s="2">
        <f t="shared" si="20"/>
        <v>312.72889912481128</v>
      </c>
      <c r="P73" s="2">
        <f t="shared" si="7"/>
        <v>2.271100875199636</v>
      </c>
      <c r="Q73" s="8">
        <v>645.31758434100004</v>
      </c>
      <c r="R73" s="1">
        <f>Q73/(Abmessung!D$17*S73)</f>
        <v>105.10651008592846</v>
      </c>
      <c r="S73" s="2">
        <f t="shared" si="15"/>
        <v>11.327013836584374</v>
      </c>
      <c r="T73" s="1">
        <f t="shared" si="16"/>
        <v>4178.5746195946667</v>
      </c>
      <c r="U73" s="1">
        <f t="shared" si="17"/>
        <v>991.94431819311058</v>
      </c>
      <c r="V73" s="1">
        <f t="shared" si="18"/>
        <v>1007.1624525083307</v>
      </c>
      <c r="W73" s="7">
        <f t="shared" si="19"/>
        <v>1.171794065411381</v>
      </c>
      <c r="AA73" s="4">
        <v>-144.24372570197801</v>
      </c>
      <c r="AB73" s="5">
        <v>10.528700058400901</v>
      </c>
      <c r="AC73" s="4">
        <v>-3.1256926142924198E-2</v>
      </c>
      <c r="AD73" s="4">
        <v>2.9456116190551199E-5</v>
      </c>
      <c r="AE73" s="6">
        <v>17554.453889016499</v>
      </c>
      <c r="AF73" s="6">
        <v>-125.692345063977</v>
      </c>
      <c r="AG73" s="6">
        <v>0.39362054142913999</v>
      </c>
      <c r="AH73" s="6">
        <v>-4.1079636190540202E-4</v>
      </c>
      <c r="AI73" s="6">
        <v>2.30640101199999</v>
      </c>
      <c r="AJ73" s="6">
        <v>-3.7612753199999698E-3</v>
      </c>
      <c r="AK73" s="6">
        <v>995.176197</v>
      </c>
      <c r="AL73" s="6">
        <v>3.9734999999999798E-2</v>
      </c>
      <c r="AN73" s="6">
        <v>-1.0408989683774701</v>
      </c>
      <c r="AO73" s="6">
        <v>4.3025437379100797</v>
      </c>
      <c r="AP73" s="6">
        <v>1.0234654120792801</v>
      </c>
    </row>
    <row r="74" spans="1:42" x14ac:dyDescent="0.45">
      <c r="A74">
        <v>7.3999999999999996E-2</v>
      </c>
      <c r="B74" s="1">
        <f t="shared" si="14"/>
        <v>268.57243424715949</v>
      </c>
      <c r="C74">
        <v>1500</v>
      </c>
      <c r="D74" s="2">
        <f t="shared" si="8"/>
        <v>1.4625808842450854</v>
      </c>
      <c r="E74" s="1">
        <v>73.951014669200006</v>
      </c>
      <c r="F74" s="1">
        <f t="shared" si="11"/>
        <v>147.90202933840001</v>
      </c>
      <c r="G74" s="2">
        <f t="shared" si="9"/>
        <v>7.441257967583824</v>
      </c>
      <c r="H74" s="8">
        <f t="shared" si="12"/>
        <v>4495.1436615384537</v>
      </c>
      <c r="I74">
        <v>315</v>
      </c>
      <c r="J74">
        <v>295</v>
      </c>
      <c r="K74" s="2">
        <f t="shared" si="13"/>
        <v>13.370910006061949</v>
      </c>
      <c r="L74" s="2">
        <v>308.37156277253524</v>
      </c>
      <c r="M74" s="2">
        <f t="shared" si="10"/>
        <v>308.37091000606193</v>
      </c>
      <c r="N74" s="2">
        <v>312.9035661077682</v>
      </c>
      <c r="O74" s="2">
        <f t="shared" si="20"/>
        <v>312.90356610777656</v>
      </c>
      <c r="P74" s="2">
        <f t="shared" si="7"/>
        <v>2.0964338922318007</v>
      </c>
      <c r="Q74" s="8">
        <v>648.24746818699998</v>
      </c>
      <c r="R74" s="1">
        <f>Q74/(Abmessung!D$17*S74)</f>
        <v>105.39401040414214</v>
      </c>
      <c r="S74" s="2">
        <f t="shared" si="15"/>
        <v>11.347402155119134</v>
      </c>
      <c r="T74" s="1">
        <f t="shared" si="16"/>
        <v>4178.5724577058836</v>
      </c>
      <c r="U74" s="1">
        <f t="shared" si="17"/>
        <v>991.91117936861588</v>
      </c>
      <c r="V74" s="1">
        <f t="shared" si="18"/>
        <v>1007.1636815233833</v>
      </c>
      <c r="W74" s="7">
        <f t="shared" si="19"/>
        <v>1.1716777280769153</v>
      </c>
      <c r="AA74" s="4">
        <v>-144.24372570197801</v>
      </c>
      <c r="AB74" s="5">
        <v>10.528700058400901</v>
      </c>
      <c r="AC74" s="4">
        <v>-3.1256926142924198E-2</v>
      </c>
      <c r="AD74" s="4">
        <v>2.9456116190551199E-5</v>
      </c>
      <c r="AE74" s="6">
        <v>17554.453889016499</v>
      </c>
      <c r="AF74" s="6">
        <v>-125.692345063977</v>
      </c>
      <c r="AG74" s="6">
        <v>0.39362054142913999</v>
      </c>
      <c r="AH74" s="6">
        <v>-4.1079636190540202E-4</v>
      </c>
      <c r="AI74" s="6">
        <v>2.30640101199999</v>
      </c>
      <c r="AJ74" s="6">
        <v>-3.7612753199999698E-3</v>
      </c>
      <c r="AK74" s="6">
        <v>995.176197</v>
      </c>
      <c r="AL74" s="6">
        <v>3.9734999999999798E-2</v>
      </c>
      <c r="AN74" s="6">
        <v>-1.0408989683774701</v>
      </c>
      <c r="AO74" s="6">
        <v>4.3025437379100797</v>
      </c>
      <c r="AP74" s="6">
        <v>1.0234654120792801</v>
      </c>
    </row>
    <row r="75" spans="1:42" x14ac:dyDescent="0.45">
      <c r="A75">
        <v>8.0000000000000002E-3</v>
      </c>
      <c r="B75" s="1">
        <f t="shared" si="14"/>
        <v>28.978710840124801</v>
      </c>
      <c r="C75">
        <v>2000</v>
      </c>
      <c r="D75" s="2">
        <f t="shared" si="8"/>
        <v>1.9910749388869113</v>
      </c>
      <c r="E75" s="1">
        <v>100.67273106</v>
      </c>
      <c r="F75" s="1">
        <f t="shared" si="11"/>
        <v>201.34546212000001</v>
      </c>
      <c r="G75" s="2">
        <f t="shared" si="9"/>
        <v>11.583193250451</v>
      </c>
      <c r="H75" s="8">
        <f t="shared" si="12"/>
        <v>156.34021538461522</v>
      </c>
      <c r="I75">
        <v>315</v>
      </c>
      <c r="J75">
        <v>295</v>
      </c>
      <c r="K75" s="2">
        <f t="shared" si="13"/>
        <v>6.8074049094762596</v>
      </c>
      <c r="L75" s="2">
        <v>301.80740582562265</v>
      </c>
      <c r="M75" s="2">
        <f t="shared" si="10"/>
        <v>301.80740490947625</v>
      </c>
      <c r="N75" s="2">
        <v>301.4229392084402</v>
      </c>
      <c r="O75" s="2">
        <f t="shared" si="20"/>
        <v>301.42293921413858</v>
      </c>
      <c r="P75" s="2">
        <f t="shared" si="7"/>
        <v>13.577060791559802</v>
      </c>
      <c r="Q75" s="8">
        <v>453.96744815199997</v>
      </c>
      <c r="R75" s="1">
        <f>Q75/(Abmessung!D$17*S75)</f>
        <v>89.04906738014769</v>
      </c>
      <c r="S75" s="2">
        <f t="shared" si="15"/>
        <v>9.4051750949683104</v>
      </c>
      <c r="T75" s="1">
        <f t="shared" si="16"/>
        <v>4179.5445946660802</v>
      </c>
      <c r="U75" s="1">
        <f t="shared" si="17"/>
        <v>993.83303000914202</v>
      </c>
      <c r="V75" s="1">
        <f t="shared" si="18"/>
        <v>1007.0332681352405</v>
      </c>
      <c r="W75" s="7">
        <f t="shared" si="19"/>
        <v>1.1840225288374295</v>
      </c>
      <c r="AA75" s="4">
        <v>-144.24372570197801</v>
      </c>
      <c r="AB75" s="5">
        <v>10.528700058400901</v>
      </c>
      <c r="AC75" s="4">
        <v>-3.1256926142924198E-2</v>
      </c>
      <c r="AD75" s="4">
        <v>2.9456116190551199E-5</v>
      </c>
      <c r="AE75" s="6">
        <v>17554.453889016499</v>
      </c>
      <c r="AF75" s="6">
        <v>-125.692345063977</v>
      </c>
      <c r="AG75" s="6">
        <v>0.39362054142913999</v>
      </c>
      <c r="AH75" s="6">
        <v>-4.1079636190540202E-4</v>
      </c>
      <c r="AI75" s="6">
        <v>2.30640101199999</v>
      </c>
      <c r="AJ75" s="6">
        <v>-3.7612753199999698E-3</v>
      </c>
      <c r="AK75" s="6">
        <v>995.176197</v>
      </c>
      <c r="AL75" s="6">
        <v>3.9734999999999798E-2</v>
      </c>
      <c r="AN75" s="6">
        <v>-1.0408989683774701</v>
      </c>
      <c r="AO75" s="6">
        <v>4.3025437379100797</v>
      </c>
      <c r="AP75" s="6">
        <v>1.0234654120792801</v>
      </c>
    </row>
    <row r="76" spans="1:42" x14ac:dyDescent="0.45">
      <c r="A76">
        <v>1.4E-2</v>
      </c>
      <c r="B76" s="1">
        <f t="shared" si="14"/>
        <v>50.740145058582492</v>
      </c>
      <c r="C76">
        <v>2000</v>
      </c>
      <c r="D76" s="2">
        <f t="shared" si="8"/>
        <v>1.9910749388869113</v>
      </c>
      <c r="E76" s="1">
        <v>100.67273106</v>
      </c>
      <c r="F76" s="1">
        <f t="shared" si="11"/>
        <v>201.34546212000001</v>
      </c>
      <c r="G76" s="2">
        <f t="shared" si="9"/>
        <v>11.583193250451</v>
      </c>
      <c r="H76" s="8">
        <f t="shared" si="12"/>
        <v>326.03512307692239</v>
      </c>
      <c r="I76">
        <v>315</v>
      </c>
      <c r="J76">
        <v>295</v>
      </c>
      <c r="K76" s="2">
        <f t="shared" si="13"/>
        <v>8.8179095708857158</v>
      </c>
      <c r="L76" s="2">
        <v>303.81790925355904</v>
      </c>
      <c r="M76" s="2">
        <f t="shared" si="10"/>
        <v>303.81790957088572</v>
      </c>
      <c r="N76" s="2">
        <v>304.98076388226519</v>
      </c>
      <c r="O76" s="2">
        <f t="shared" si="20"/>
        <v>304.98076388211121</v>
      </c>
      <c r="P76" s="2">
        <f t="shared" si="7"/>
        <v>10.019236117734806</v>
      </c>
      <c r="Q76" s="8">
        <v>586.18798344100003</v>
      </c>
      <c r="R76" s="1">
        <f>Q76/(Abmessung!D$17*S76)</f>
        <v>102.31312341215217</v>
      </c>
      <c r="S76" s="2">
        <f t="shared" si="15"/>
        <v>10.570051813259493</v>
      </c>
      <c r="T76" s="1">
        <f t="shared" si="16"/>
        <v>4179.018215872572</v>
      </c>
      <c r="U76" s="1">
        <f t="shared" si="17"/>
        <v>993.29633255502563</v>
      </c>
      <c r="V76" s="1">
        <f t="shared" si="18"/>
        <v>1007.073211812095</v>
      </c>
      <c r="W76" s="7">
        <f t="shared" si="19"/>
        <v>1.1802415003752933</v>
      </c>
      <c r="AA76" s="4">
        <v>-144.24372570197801</v>
      </c>
      <c r="AB76" s="5">
        <v>10.528700058400901</v>
      </c>
      <c r="AC76" s="4">
        <v>-3.1256926142924198E-2</v>
      </c>
      <c r="AD76" s="4">
        <v>2.9456116190551199E-5</v>
      </c>
      <c r="AE76" s="6">
        <v>17554.453889016499</v>
      </c>
      <c r="AF76" s="6">
        <v>-125.692345063977</v>
      </c>
      <c r="AG76" s="6">
        <v>0.39362054142913999</v>
      </c>
      <c r="AH76" s="6">
        <v>-4.1079636190540202E-4</v>
      </c>
      <c r="AI76" s="6">
        <v>2.30640101199999</v>
      </c>
      <c r="AJ76" s="6">
        <v>-3.7612753199999698E-3</v>
      </c>
      <c r="AK76" s="6">
        <v>995.176197</v>
      </c>
      <c r="AL76" s="6">
        <v>3.9734999999999798E-2</v>
      </c>
      <c r="AN76" s="6">
        <v>-1.0408989683774701</v>
      </c>
      <c r="AO76" s="6">
        <v>4.3025437379100797</v>
      </c>
      <c r="AP76" s="6">
        <v>1.0234654120792801</v>
      </c>
    </row>
    <row r="77" spans="1:42" x14ac:dyDescent="0.45">
      <c r="A77">
        <v>0.02</v>
      </c>
      <c r="B77" s="1">
        <f t="shared" si="14"/>
        <v>72.510949326724415</v>
      </c>
      <c r="C77">
        <v>2000</v>
      </c>
      <c r="D77" s="2">
        <f t="shared" si="8"/>
        <v>1.9910749388869113</v>
      </c>
      <c r="E77" s="1">
        <v>100.67273106</v>
      </c>
      <c r="F77" s="1">
        <f t="shared" si="11"/>
        <v>201.34546212000001</v>
      </c>
      <c r="G77" s="2">
        <f t="shared" si="9"/>
        <v>11.583193250451</v>
      </c>
      <c r="H77" s="8">
        <f t="shared" si="12"/>
        <v>540.67838461538327</v>
      </c>
      <c r="I77">
        <v>315</v>
      </c>
      <c r="J77">
        <v>295</v>
      </c>
      <c r="K77" s="2">
        <f t="shared" si="13"/>
        <v>9.9726893128761507</v>
      </c>
      <c r="L77" s="2">
        <v>304.97268938311493</v>
      </c>
      <c r="M77" s="2">
        <f t="shared" si="10"/>
        <v>304.97268931287613</v>
      </c>
      <c r="N77" s="2">
        <v>307.0820949623178</v>
      </c>
      <c r="O77" s="2">
        <f t="shared" si="20"/>
        <v>307.08209496231922</v>
      </c>
      <c r="P77" s="2">
        <f t="shared" si="7"/>
        <v>7.9179050376822033</v>
      </c>
      <c r="Q77" s="8">
        <v>661.74944660000006</v>
      </c>
      <c r="R77" s="1">
        <f>Q77/(Abmessung!D$17*S77)</f>
        <v>110.75750064032438</v>
      </c>
      <c r="S77" s="2">
        <f t="shared" si="15"/>
        <v>11.022801526942077</v>
      </c>
      <c r="T77" s="1">
        <f t="shared" si="16"/>
        <v>4178.8165142848839</v>
      </c>
      <c r="U77" s="1">
        <f t="shared" si="17"/>
        <v>992.95348728062936</v>
      </c>
      <c r="V77" s="1">
        <f t="shared" si="18"/>
        <v>1007.096154406319</v>
      </c>
      <c r="W77" s="7">
        <f t="shared" si="19"/>
        <v>1.1780697773746309</v>
      </c>
      <c r="AA77" s="4">
        <v>-144.24372570197801</v>
      </c>
      <c r="AB77" s="5">
        <v>10.528700058400901</v>
      </c>
      <c r="AC77" s="4">
        <v>-3.1256926142924198E-2</v>
      </c>
      <c r="AD77" s="4">
        <v>2.9456116190551199E-5</v>
      </c>
      <c r="AE77" s="6">
        <v>17554.453889016499</v>
      </c>
      <c r="AF77" s="6">
        <v>-125.692345063977</v>
      </c>
      <c r="AG77" s="6">
        <v>0.39362054142913999</v>
      </c>
      <c r="AH77" s="6">
        <v>-4.1079636190540202E-4</v>
      </c>
      <c r="AI77" s="6">
        <v>2.30640101199999</v>
      </c>
      <c r="AJ77" s="6">
        <v>-3.7612753199999698E-3</v>
      </c>
      <c r="AK77" s="6">
        <v>995.176197</v>
      </c>
      <c r="AL77" s="6">
        <v>3.9734999999999798E-2</v>
      </c>
      <c r="AN77" s="6">
        <v>-1.0408989683774701</v>
      </c>
      <c r="AO77" s="6">
        <v>4.3025437379100797</v>
      </c>
      <c r="AP77" s="6">
        <v>1.0234654120792801</v>
      </c>
    </row>
    <row r="78" spans="1:42" x14ac:dyDescent="0.45">
      <c r="A78">
        <v>2.5999999999999999E-2</v>
      </c>
      <c r="B78" s="1">
        <f t="shared" si="14"/>
        <v>94.286309995019408</v>
      </c>
      <c r="C78">
        <v>2000</v>
      </c>
      <c r="D78" s="2">
        <f t="shared" si="8"/>
        <v>1.9910749388869113</v>
      </c>
      <c r="E78" s="1">
        <v>100.67273106</v>
      </c>
      <c r="F78" s="1">
        <f t="shared" si="11"/>
        <v>201.34546212000001</v>
      </c>
      <c r="G78" s="2">
        <f t="shared" si="9"/>
        <v>11.583193250451</v>
      </c>
      <c r="H78" s="8">
        <f t="shared" si="12"/>
        <v>800.26999999999816</v>
      </c>
      <c r="I78">
        <v>315</v>
      </c>
      <c r="J78">
        <v>295</v>
      </c>
      <c r="K78" s="2">
        <f t="shared" si="13"/>
        <v>10.742490699597276</v>
      </c>
      <c r="L78" s="2">
        <v>305.74248971707192</v>
      </c>
      <c r="M78" s="2">
        <f t="shared" si="10"/>
        <v>305.74249069959728</v>
      </c>
      <c r="N78" s="2">
        <v>308.44697217526169</v>
      </c>
      <c r="O78" s="2">
        <f t="shared" si="20"/>
        <v>308.44697217524231</v>
      </c>
      <c r="P78" s="2">
        <f t="shared" si="7"/>
        <v>6.553027824738308</v>
      </c>
      <c r="Q78" s="8">
        <v>711.96533991499996</v>
      </c>
      <c r="R78" s="1">
        <f>Q78/(Abmessung!D$17*S78)</f>
        <v>117.04477697440549</v>
      </c>
      <c r="S78" s="2">
        <f t="shared" si="15"/>
        <v>11.222209217773724</v>
      </c>
      <c r="T78" s="1">
        <f t="shared" si="16"/>
        <v>4178.7221169682261</v>
      </c>
      <c r="U78" s="1">
        <f t="shared" si="17"/>
        <v>992.72100058793603</v>
      </c>
      <c r="V78" s="1">
        <f t="shared" si="18"/>
        <v>1007.1114484144539</v>
      </c>
      <c r="W78" s="7">
        <f t="shared" si="19"/>
        <v>1.1766220618759109</v>
      </c>
      <c r="AA78" s="4">
        <v>-144.24372570197801</v>
      </c>
      <c r="AB78" s="5">
        <v>10.528700058400901</v>
      </c>
      <c r="AC78" s="4">
        <v>-3.1256926142924198E-2</v>
      </c>
      <c r="AD78" s="4">
        <v>2.9456116190551199E-5</v>
      </c>
      <c r="AE78" s="6">
        <v>17554.453889016499</v>
      </c>
      <c r="AF78" s="6">
        <v>-125.692345063977</v>
      </c>
      <c r="AG78" s="6">
        <v>0.39362054142913999</v>
      </c>
      <c r="AH78" s="6">
        <v>-4.1079636190540202E-4</v>
      </c>
      <c r="AI78" s="6">
        <v>2.30640101199999</v>
      </c>
      <c r="AJ78" s="6">
        <v>-3.7612753199999698E-3</v>
      </c>
      <c r="AK78" s="6">
        <v>995.176197</v>
      </c>
      <c r="AL78" s="6">
        <v>3.9734999999999798E-2</v>
      </c>
      <c r="AN78" s="6">
        <v>-1.0408989683774701</v>
      </c>
      <c r="AO78" s="6">
        <v>4.3025437379100797</v>
      </c>
      <c r="AP78" s="6">
        <v>1.0234654120792801</v>
      </c>
    </row>
    <row r="79" spans="1:42" x14ac:dyDescent="0.45">
      <c r="A79">
        <v>3.2000000000000001E-2</v>
      </c>
      <c r="B79" s="1">
        <f t="shared" si="14"/>
        <v>116.0642902841749</v>
      </c>
      <c r="C79">
        <v>2000</v>
      </c>
      <c r="D79" s="2">
        <f t="shared" si="8"/>
        <v>1.9910749388869113</v>
      </c>
      <c r="E79" s="1">
        <v>100.67273106</v>
      </c>
      <c r="F79" s="1">
        <f t="shared" si="11"/>
        <v>201.34546212000001</v>
      </c>
      <c r="G79" s="2">
        <f t="shared" ref="G79:G110" si="21">AN79 + AO79*D79 + AP79*D79^2</f>
        <v>11.583193250451</v>
      </c>
      <c r="H79" s="8">
        <f t="shared" si="12"/>
        <v>1104.8099692307667</v>
      </c>
      <c r="I79">
        <v>315</v>
      </c>
      <c r="J79">
        <v>295</v>
      </c>
      <c r="K79" s="2">
        <f t="shared" si="13"/>
        <v>11.298346214976952</v>
      </c>
      <c r="L79" s="2">
        <v>306.29834215193972</v>
      </c>
      <c r="M79" s="2">
        <f t="shared" si="10"/>
        <v>306.29834621497696</v>
      </c>
      <c r="N79" s="2">
        <v>309.40500984019388</v>
      </c>
      <c r="O79" s="2">
        <f t="shared" si="20"/>
        <v>309.40500984016825</v>
      </c>
      <c r="P79" s="2">
        <f t="shared" si="7"/>
        <v>5.594990159806116</v>
      </c>
      <c r="Q79" s="8">
        <v>748.147950466</v>
      </c>
      <c r="R79" s="1">
        <f>Q79/(Abmessung!D$17*S79)</f>
        <v>121.9869127967348</v>
      </c>
      <c r="S79" s="2">
        <f t="shared" si="15"/>
        <v>11.314771760370647</v>
      </c>
      <c r="T79" s="1">
        <f t="shared" si="16"/>
        <v>4178.6710582464157</v>
      </c>
      <c r="U79" s="1">
        <f t="shared" si="17"/>
        <v>992.55334882022066</v>
      </c>
      <c r="V79" s="1">
        <f t="shared" si="18"/>
        <v>1007.1224918127036</v>
      </c>
      <c r="W79" s="7">
        <f t="shared" si="19"/>
        <v>1.1755767048534957</v>
      </c>
      <c r="AA79" s="4">
        <v>-144.24372570197801</v>
      </c>
      <c r="AB79" s="5">
        <v>10.528700058400901</v>
      </c>
      <c r="AC79" s="4">
        <v>-3.1256926142924198E-2</v>
      </c>
      <c r="AD79" s="4">
        <v>2.9456116190551199E-5</v>
      </c>
      <c r="AE79" s="6">
        <v>17554.453889016499</v>
      </c>
      <c r="AF79" s="6">
        <v>-125.692345063977</v>
      </c>
      <c r="AG79" s="6">
        <v>0.39362054142913999</v>
      </c>
      <c r="AH79" s="6">
        <v>-4.1079636190540202E-4</v>
      </c>
      <c r="AI79" s="6">
        <v>2.30640101199999</v>
      </c>
      <c r="AJ79" s="6">
        <v>-3.7612753199999698E-3</v>
      </c>
      <c r="AK79" s="6">
        <v>995.176197</v>
      </c>
      <c r="AL79" s="6">
        <v>3.9734999999999798E-2</v>
      </c>
      <c r="AN79" s="6">
        <v>-1.0408989683774701</v>
      </c>
      <c r="AO79" s="6">
        <v>4.3025437379100797</v>
      </c>
      <c r="AP79" s="6">
        <v>1.0234654120792801</v>
      </c>
    </row>
    <row r="80" spans="1:42" x14ac:dyDescent="0.45">
      <c r="A80">
        <v>3.7999999999999999E-2</v>
      </c>
      <c r="B80" s="1">
        <f t="shared" si="14"/>
        <v>137.84393603515085</v>
      </c>
      <c r="C80">
        <v>2000</v>
      </c>
      <c r="D80" s="2">
        <f t="shared" si="8"/>
        <v>1.9910749388869113</v>
      </c>
      <c r="E80" s="1">
        <v>100.67273106</v>
      </c>
      <c r="F80" s="1">
        <f t="shared" ref="F80:F110" si="22">E80*2</f>
        <v>201.34546212000001</v>
      </c>
      <c r="G80" s="2">
        <f t="shared" si="21"/>
        <v>11.583193250451</v>
      </c>
      <c r="H80" s="8">
        <f t="shared" ref="H80:H110" si="23">H68</f>
        <v>1454.2982923076893</v>
      </c>
      <c r="I80">
        <v>315</v>
      </c>
      <c r="J80">
        <v>295</v>
      </c>
      <c r="K80" s="2">
        <f t="shared" si="13"/>
        <v>11.720630961612239</v>
      </c>
      <c r="L80" s="2">
        <v>306.72062202224686</v>
      </c>
      <c r="M80" s="2">
        <f t="shared" si="10"/>
        <v>306.72063096161224</v>
      </c>
      <c r="N80" s="2">
        <v>310.11555610102863</v>
      </c>
      <c r="O80" s="2">
        <f t="shared" si="20"/>
        <v>310.11555610100618</v>
      </c>
      <c r="P80" s="2">
        <f t="shared" si="7"/>
        <v>4.8844438989713694</v>
      </c>
      <c r="Q80" s="8">
        <v>775.59274278600003</v>
      </c>
      <c r="R80" s="1">
        <f>Q80/(Abmessung!D$17*S80)</f>
        <v>125.99609294555118</v>
      </c>
      <c r="S80" s="2">
        <f t="shared" si="15"/>
        <v>11.356596782960946</v>
      </c>
      <c r="T80" s="1">
        <f t="shared" si="16"/>
        <v>4178.6405491683881</v>
      </c>
      <c r="U80" s="1">
        <f t="shared" si="17"/>
        <v>992.4266814690734</v>
      </c>
      <c r="V80" s="1">
        <f t="shared" si="18"/>
        <v>1007.1308814580269</v>
      </c>
      <c r="W80" s="7">
        <f t="shared" si="19"/>
        <v>1.1747825494263364</v>
      </c>
      <c r="AA80" s="4">
        <v>-144.24372570197801</v>
      </c>
      <c r="AB80" s="5">
        <v>10.528700058400901</v>
      </c>
      <c r="AC80" s="4">
        <v>-3.1256926142924198E-2</v>
      </c>
      <c r="AD80" s="4">
        <v>2.9456116190551199E-5</v>
      </c>
      <c r="AE80" s="6">
        <v>17554.453889016499</v>
      </c>
      <c r="AF80" s="6">
        <v>-125.692345063977</v>
      </c>
      <c r="AG80" s="6">
        <v>0.39362054142913999</v>
      </c>
      <c r="AH80" s="6">
        <v>-4.1079636190540202E-4</v>
      </c>
      <c r="AI80" s="6">
        <v>2.30640101199999</v>
      </c>
      <c r="AJ80" s="6">
        <v>-3.7612753199999698E-3</v>
      </c>
      <c r="AK80" s="6">
        <v>995.176197</v>
      </c>
      <c r="AL80" s="6">
        <v>3.9734999999999798E-2</v>
      </c>
      <c r="AN80" s="6">
        <v>-1.0408989683774701</v>
      </c>
      <c r="AO80" s="6">
        <v>4.3025437379100797</v>
      </c>
      <c r="AP80" s="6">
        <v>1.0234654120792801</v>
      </c>
    </row>
    <row r="81" spans="1:42" x14ac:dyDescent="0.45">
      <c r="A81">
        <v>4.3999999999999997E-2</v>
      </c>
      <c r="B81" s="1">
        <f t="shared" si="14"/>
        <v>159.62471484870318</v>
      </c>
      <c r="C81">
        <v>2000</v>
      </c>
      <c r="D81" s="2">
        <f t="shared" si="8"/>
        <v>1.9910749388869113</v>
      </c>
      <c r="E81" s="1">
        <v>100.67273106</v>
      </c>
      <c r="F81" s="1">
        <f t="shared" si="22"/>
        <v>201.34546212000001</v>
      </c>
      <c r="G81" s="2">
        <f t="shared" si="21"/>
        <v>11.583193250451</v>
      </c>
      <c r="H81" s="8">
        <f t="shared" si="23"/>
        <v>1848.7349692307653</v>
      </c>
      <c r="I81">
        <v>315</v>
      </c>
      <c r="J81">
        <v>295</v>
      </c>
      <c r="K81" s="2">
        <f t="shared" si="13"/>
        <v>12.053032850439019</v>
      </c>
      <c r="L81" s="2">
        <v>307.0530176517338</v>
      </c>
      <c r="M81" s="2">
        <f t="shared" si="10"/>
        <v>307.05303285043902</v>
      </c>
      <c r="N81" s="2">
        <v>310.664241114709</v>
      </c>
      <c r="O81" s="2">
        <f t="shared" si="20"/>
        <v>310.66424111469166</v>
      </c>
      <c r="P81" s="2">
        <f t="shared" si="7"/>
        <v>4.3357588852909998</v>
      </c>
      <c r="Q81" s="8">
        <v>797.16969084799996</v>
      </c>
      <c r="R81" s="1">
        <f>Q81/(Abmessung!D$17*S81)</f>
        <v>129.31996161035011</v>
      </c>
      <c r="S81" s="2">
        <f t="shared" si="15"/>
        <v>11.372521298121006</v>
      </c>
      <c r="T81" s="1">
        <f t="shared" si="16"/>
        <v>4178.6209641890237</v>
      </c>
      <c r="U81" s="1">
        <f t="shared" si="17"/>
        <v>992.32753618470679</v>
      </c>
      <c r="V81" s="1">
        <f t="shared" si="18"/>
        <v>1007.1374853281958</v>
      </c>
      <c r="W81" s="7">
        <f t="shared" si="19"/>
        <v>1.1741574336875038</v>
      </c>
      <c r="AA81" s="4">
        <v>-144.24372570197801</v>
      </c>
      <c r="AB81" s="5">
        <v>10.528700058400901</v>
      </c>
      <c r="AC81" s="4">
        <v>-3.1256926142924198E-2</v>
      </c>
      <c r="AD81" s="4">
        <v>2.9456116190551199E-5</v>
      </c>
      <c r="AE81" s="6">
        <v>17554.453889016499</v>
      </c>
      <c r="AF81" s="6">
        <v>-125.692345063977</v>
      </c>
      <c r="AG81" s="6">
        <v>0.39362054142913999</v>
      </c>
      <c r="AH81" s="6">
        <v>-4.1079636190540202E-4</v>
      </c>
      <c r="AI81" s="6">
        <v>2.30640101199999</v>
      </c>
      <c r="AJ81" s="6">
        <v>-3.7612753199999698E-3</v>
      </c>
      <c r="AK81" s="6">
        <v>995.176197</v>
      </c>
      <c r="AL81" s="6">
        <v>3.9734999999999798E-2</v>
      </c>
      <c r="AN81" s="6">
        <v>-1.0408989683774701</v>
      </c>
      <c r="AO81" s="6">
        <v>4.3025437379100797</v>
      </c>
      <c r="AP81" s="6">
        <v>1.0234654120792801</v>
      </c>
    </row>
    <row r="82" spans="1:42" x14ac:dyDescent="0.45">
      <c r="A82">
        <v>0.05</v>
      </c>
      <c r="B82" s="1">
        <f t="shared" si="14"/>
        <v>181.40630320119809</v>
      </c>
      <c r="C82">
        <v>2000</v>
      </c>
      <c r="D82" s="2">
        <f t="shared" si="8"/>
        <v>1.9910749388869113</v>
      </c>
      <c r="E82" s="1">
        <v>100.67273106</v>
      </c>
      <c r="F82" s="1">
        <f t="shared" si="22"/>
        <v>201.34546212000001</v>
      </c>
      <c r="G82" s="2">
        <f t="shared" si="21"/>
        <v>11.583193250451</v>
      </c>
      <c r="H82" s="8">
        <f t="shared" si="23"/>
        <v>2288.1199999999958</v>
      </c>
      <c r="I82">
        <v>315</v>
      </c>
      <c r="J82">
        <v>295</v>
      </c>
      <c r="K82" s="2">
        <f t="shared" si="13"/>
        <v>12.321674159629886</v>
      </c>
      <c r="L82" s="2">
        <v>307.32165171404984</v>
      </c>
      <c r="M82" s="2">
        <f t="shared" si="10"/>
        <v>307.32167415962988</v>
      </c>
      <c r="N82" s="2">
        <v>311.10113721181534</v>
      </c>
      <c r="O82" s="2">
        <f t="shared" si="20"/>
        <v>311.1011372118025</v>
      </c>
      <c r="P82" s="2">
        <f t="shared" si="7"/>
        <v>3.8988627881846583</v>
      </c>
      <c r="Q82" s="8">
        <v>814.59090266500004</v>
      </c>
      <c r="R82" s="1">
        <f>Q82/(Abmessung!D$17*S82)</f>
        <v>132.12095778031255</v>
      </c>
      <c r="S82" s="2">
        <f t="shared" si="15"/>
        <v>11.374685300964465</v>
      </c>
      <c r="T82" s="1">
        <f t="shared" si="16"/>
        <v>4178.607696228265</v>
      </c>
      <c r="U82" s="1">
        <f t="shared" si="17"/>
        <v>992.24777101797645</v>
      </c>
      <c r="V82" s="1">
        <f t="shared" si="18"/>
        <v>1007.1428224154288</v>
      </c>
      <c r="W82" s="7">
        <f t="shared" si="19"/>
        <v>1.1736522303531536</v>
      </c>
      <c r="AA82" s="4">
        <v>-144.24372570197801</v>
      </c>
      <c r="AB82" s="5">
        <v>10.528700058400901</v>
      </c>
      <c r="AC82" s="4">
        <v>-3.1256926142924198E-2</v>
      </c>
      <c r="AD82" s="4">
        <v>2.9456116190551199E-5</v>
      </c>
      <c r="AE82" s="6">
        <v>17554.453889016499</v>
      </c>
      <c r="AF82" s="6">
        <v>-125.692345063977</v>
      </c>
      <c r="AG82" s="6">
        <v>0.39362054142913999</v>
      </c>
      <c r="AH82" s="6">
        <v>-4.1079636190540202E-4</v>
      </c>
      <c r="AI82" s="6">
        <v>2.30640101199999</v>
      </c>
      <c r="AJ82" s="6">
        <v>-3.7612753199999698E-3</v>
      </c>
      <c r="AK82" s="6">
        <v>995.176197</v>
      </c>
      <c r="AL82" s="6">
        <v>3.9734999999999798E-2</v>
      </c>
      <c r="AN82" s="6">
        <v>-1.0408989683774701</v>
      </c>
      <c r="AO82" s="6">
        <v>4.3025437379100797</v>
      </c>
      <c r="AP82" s="6">
        <v>1.0234654120792801</v>
      </c>
    </row>
    <row r="83" spans="1:42" x14ac:dyDescent="0.45">
      <c r="A83">
        <v>5.6000000000000001E-2</v>
      </c>
      <c r="B83" s="1">
        <f t="shared" si="14"/>
        <v>203.18849183652591</v>
      </c>
      <c r="C83">
        <v>2000</v>
      </c>
      <c r="D83" s="2">
        <f t="shared" si="8"/>
        <v>1.9910749388869113</v>
      </c>
      <c r="E83" s="1">
        <v>100.67273106</v>
      </c>
      <c r="F83" s="1">
        <f t="shared" si="22"/>
        <v>201.34546212000001</v>
      </c>
      <c r="G83" s="2">
        <f t="shared" si="21"/>
        <v>11.583193250451</v>
      </c>
      <c r="H83" s="8">
        <f t="shared" si="23"/>
        <v>2772.4533846153799</v>
      </c>
      <c r="I83">
        <v>315</v>
      </c>
      <c r="J83">
        <v>295</v>
      </c>
      <c r="K83" s="2">
        <f t="shared" si="13"/>
        <v>12.543271178036527</v>
      </c>
      <c r="L83" s="2">
        <v>307.54324082536073</v>
      </c>
      <c r="M83" s="2">
        <f t="shared" si="10"/>
        <v>307.54327117803655</v>
      </c>
      <c r="N83" s="2">
        <v>311.45750161813032</v>
      </c>
      <c r="O83" s="2">
        <f t="shared" si="20"/>
        <v>311.45750161812094</v>
      </c>
      <c r="P83" s="2">
        <f t="shared" si="7"/>
        <v>3.5424983818696774</v>
      </c>
      <c r="Q83" s="8">
        <v>828.94995678099997</v>
      </c>
      <c r="R83" s="1">
        <f>Q83/(Abmessung!D$17*S83)</f>
        <v>134.51183768835074</v>
      </c>
      <c r="S83" s="2">
        <f t="shared" si="15"/>
        <v>11.369447354003004</v>
      </c>
      <c r="T83" s="1">
        <f t="shared" si="16"/>
        <v>4178.5983235393542</v>
      </c>
      <c r="U83" s="1">
        <f t="shared" si="17"/>
        <v>992.18217615491767</v>
      </c>
      <c r="V83" s="1">
        <f t="shared" si="18"/>
        <v>1007.1472248370978</v>
      </c>
      <c r="W83" s="7">
        <f t="shared" si="19"/>
        <v>1.1732355015253764</v>
      </c>
      <c r="AA83" s="4">
        <v>-144.24372570197801</v>
      </c>
      <c r="AB83" s="5">
        <v>10.528700058400901</v>
      </c>
      <c r="AC83" s="4">
        <v>-3.1256926142924198E-2</v>
      </c>
      <c r="AD83" s="4">
        <v>2.9456116190551199E-5</v>
      </c>
      <c r="AE83" s="6">
        <v>17554.453889016499</v>
      </c>
      <c r="AF83" s="6">
        <v>-125.692345063977</v>
      </c>
      <c r="AG83" s="6">
        <v>0.39362054142913999</v>
      </c>
      <c r="AH83" s="6">
        <v>-4.1079636190540202E-4</v>
      </c>
      <c r="AI83" s="6">
        <v>2.30640101199999</v>
      </c>
      <c r="AJ83" s="6">
        <v>-3.7612753199999698E-3</v>
      </c>
      <c r="AK83" s="6">
        <v>995.176197</v>
      </c>
      <c r="AL83" s="6">
        <v>3.9734999999999798E-2</v>
      </c>
      <c r="AN83" s="6">
        <v>-1.0408989683774701</v>
      </c>
      <c r="AO83" s="6">
        <v>4.3025437379100797</v>
      </c>
      <c r="AP83" s="6">
        <v>1.0234654120792801</v>
      </c>
    </row>
    <row r="84" spans="1:42" x14ac:dyDescent="0.45">
      <c r="A84">
        <v>6.2E-2</v>
      </c>
      <c r="B84" s="1">
        <f t="shared" si="14"/>
        <v>224.97113878487576</v>
      </c>
      <c r="C84">
        <v>2000</v>
      </c>
      <c r="D84" s="2">
        <f t="shared" si="8"/>
        <v>1.9910749388869113</v>
      </c>
      <c r="E84" s="1">
        <v>100.67273106</v>
      </c>
      <c r="F84" s="1">
        <f t="shared" si="22"/>
        <v>201.34546212000001</v>
      </c>
      <c r="G84" s="2">
        <f t="shared" si="21"/>
        <v>11.583193250451</v>
      </c>
      <c r="H84" s="8">
        <f t="shared" si="23"/>
        <v>3301.7351230769173</v>
      </c>
      <c r="I84">
        <v>315</v>
      </c>
      <c r="J84">
        <v>295</v>
      </c>
      <c r="K84" s="2">
        <f t="shared" ref="K84:K110" si="24">Q84*3600/(V84*W84*F84)</f>
        <v>12.729081002193372</v>
      </c>
      <c r="L84" s="2">
        <v>307.72904233779883</v>
      </c>
      <c r="M84" s="2">
        <f t="shared" si="10"/>
        <v>307.72908100219337</v>
      </c>
      <c r="N84" s="2">
        <v>311.75387548456757</v>
      </c>
      <c r="O84" s="2">
        <f t="shared" si="20"/>
        <v>311.75387548456069</v>
      </c>
      <c r="P84" s="2">
        <f t="shared" si="7"/>
        <v>3.2461245154324274</v>
      </c>
      <c r="Q84" s="8">
        <v>840.98215055499998</v>
      </c>
      <c r="R84" s="1">
        <f>Q84/(Abmessung!D$17*S84)</f>
        <v>136.57411429120651</v>
      </c>
      <c r="S84" s="2">
        <f t="shared" si="15"/>
        <v>11.360303479560521</v>
      </c>
      <c r="T84" s="1">
        <f t="shared" si="16"/>
        <v>4178.5914773889754</v>
      </c>
      <c r="U84" s="1">
        <f t="shared" si="17"/>
        <v>992.12726221486855</v>
      </c>
      <c r="V84" s="1">
        <f t="shared" si="18"/>
        <v>1007.1509162486461</v>
      </c>
      <c r="W84" s="7">
        <f t="shared" si="19"/>
        <v>1.1728860762038003</v>
      </c>
      <c r="AA84" s="4">
        <v>-144.24372570197801</v>
      </c>
      <c r="AB84" s="5">
        <v>10.528700058400901</v>
      </c>
      <c r="AC84" s="4">
        <v>-3.1256926142924198E-2</v>
      </c>
      <c r="AD84" s="4">
        <v>2.9456116190551199E-5</v>
      </c>
      <c r="AE84" s="6">
        <v>17554.453889016499</v>
      </c>
      <c r="AF84" s="6">
        <v>-125.692345063977</v>
      </c>
      <c r="AG84" s="6">
        <v>0.39362054142913999</v>
      </c>
      <c r="AH84" s="6">
        <v>-4.1079636190540202E-4</v>
      </c>
      <c r="AI84" s="6">
        <v>2.30640101199999</v>
      </c>
      <c r="AJ84" s="6">
        <v>-3.7612753199999698E-3</v>
      </c>
      <c r="AK84" s="6">
        <v>995.176197</v>
      </c>
      <c r="AL84" s="6">
        <v>3.9734999999999798E-2</v>
      </c>
      <c r="AN84" s="6">
        <v>-1.0408989683774701</v>
      </c>
      <c r="AO84" s="6">
        <v>4.3025437379100797</v>
      </c>
      <c r="AP84" s="6">
        <v>1.0234654120792801</v>
      </c>
    </row>
    <row r="85" spans="1:42" x14ac:dyDescent="0.45">
      <c r="A85">
        <v>6.8000000000000005E-2</v>
      </c>
      <c r="B85" s="1">
        <f t="shared" si="14"/>
        <v>246.75414401519737</v>
      </c>
      <c r="C85">
        <v>2000</v>
      </c>
      <c r="D85" s="2">
        <f t="shared" si="8"/>
        <v>1.9910749388869113</v>
      </c>
      <c r="E85" s="1">
        <v>100.67273106</v>
      </c>
      <c r="F85" s="1">
        <f t="shared" si="22"/>
        <v>201.34546212000001</v>
      </c>
      <c r="G85" s="2">
        <f t="shared" si="21"/>
        <v>11.583193250451</v>
      </c>
      <c r="H85" s="8">
        <f t="shared" si="23"/>
        <v>3875.9652153846091</v>
      </c>
      <c r="I85">
        <v>315</v>
      </c>
      <c r="J85">
        <v>295</v>
      </c>
      <c r="K85" s="2">
        <f t="shared" si="24"/>
        <v>12.886992708362433</v>
      </c>
      <c r="L85" s="2">
        <v>307.88694552152828</v>
      </c>
      <c r="M85" s="2">
        <f t="shared" si="10"/>
        <v>307.88699270836241</v>
      </c>
      <c r="N85" s="2">
        <v>312.00432703857263</v>
      </c>
      <c r="O85" s="2">
        <f t="shared" si="20"/>
        <v>312.00432703856757</v>
      </c>
      <c r="P85" s="2">
        <f t="shared" si="7"/>
        <v>2.995672961427374</v>
      </c>
      <c r="Q85" s="8">
        <v>851.20211151800004</v>
      </c>
      <c r="R85" s="1">
        <f>Q85/(Abmessung!D$17*S85)</f>
        <v>138.36856785265118</v>
      </c>
      <c r="S85" s="2">
        <f t="shared" si="15"/>
        <v>11.349240369023011</v>
      </c>
      <c r="T85" s="1">
        <f t="shared" si="16"/>
        <v>4178.5863382675043</v>
      </c>
      <c r="U85" s="1">
        <f t="shared" si="17"/>
        <v>992.08060305128242</v>
      </c>
      <c r="V85" s="1">
        <f t="shared" si="18"/>
        <v>1007.1540533901489</v>
      </c>
      <c r="W85" s="7">
        <f t="shared" si="19"/>
        <v>1.1725891175298446</v>
      </c>
      <c r="AA85" s="4">
        <v>-144.24372570197801</v>
      </c>
      <c r="AB85" s="5">
        <v>10.528700058400901</v>
      </c>
      <c r="AC85" s="4">
        <v>-3.1256926142924198E-2</v>
      </c>
      <c r="AD85" s="4">
        <v>2.9456116190551199E-5</v>
      </c>
      <c r="AE85" s="6">
        <v>17554.453889016499</v>
      </c>
      <c r="AF85" s="6">
        <v>-125.692345063977</v>
      </c>
      <c r="AG85" s="6">
        <v>0.39362054142913999</v>
      </c>
      <c r="AH85" s="6">
        <v>-4.1079636190540202E-4</v>
      </c>
      <c r="AI85" s="6">
        <v>2.30640101199999</v>
      </c>
      <c r="AJ85" s="6">
        <v>-3.7612753199999698E-3</v>
      </c>
      <c r="AK85" s="6">
        <v>995.176197</v>
      </c>
      <c r="AL85" s="6">
        <v>3.9734999999999798E-2</v>
      </c>
      <c r="AN85" s="6">
        <v>-1.0408989683774701</v>
      </c>
      <c r="AO85" s="6">
        <v>4.3025437379100797</v>
      </c>
      <c r="AP85" s="6">
        <v>1.0234654120792801</v>
      </c>
    </row>
    <row r="86" spans="1:42" x14ac:dyDescent="0.45">
      <c r="A86">
        <v>7.3999999999999996E-2</v>
      </c>
      <c r="B86" s="1">
        <f t="shared" si="14"/>
        <v>268.53743484785292</v>
      </c>
      <c r="C86">
        <v>2000</v>
      </c>
      <c r="D86" s="2">
        <f t="shared" si="8"/>
        <v>1.9910749388869113</v>
      </c>
      <c r="E86" s="1">
        <v>100.67273106</v>
      </c>
      <c r="F86" s="1">
        <f t="shared" si="22"/>
        <v>201.34546212000001</v>
      </c>
      <c r="G86" s="2">
        <f t="shared" si="21"/>
        <v>11.583193250451</v>
      </c>
      <c r="H86" s="8">
        <f t="shared" si="23"/>
        <v>4495.1436615384537</v>
      </c>
      <c r="I86">
        <v>315</v>
      </c>
      <c r="J86">
        <v>295</v>
      </c>
      <c r="K86" s="2">
        <f t="shared" si="24"/>
        <v>13.022715231230293</v>
      </c>
      <c r="L86" s="2">
        <v>308.02265945576079</v>
      </c>
      <c r="M86" s="2">
        <f t="shared" si="10"/>
        <v>308.02271523123028</v>
      </c>
      <c r="N86" s="2">
        <v>312.21882327299409</v>
      </c>
      <c r="O86" s="2">
        <f t="shared" si="20"/>
        <v>312.21882327299033</v>
      </c>
      <c r="P86" s="2">
        <f t="shared" si="7"/>
        <v>2.7811767270059136</v>
      </c>
      <c r="Q86" s="8">
        <v>859.98183142300002</v>
      </c>
      <c r="R86" s="1">
        <f>Q86/(Abmessung!D$17*S86)</f>
        <v>139.94164746087128</v>
      </c>
      <c r="S86" s="2">
        <f t="shared" si="15"/>
        <v>11.337409715144666</v>
      </c>
      <c r="T86" s="1">
        <f t="shared" si="16"/>
        <v>4178.5823919238046</v>
      </c>
      <c r="U86" s="1">
        <f t="shared" si="17"/>
        <v>992.04045853396951</v>
      </c>
      <c r="V86" s="1">
        <f t="shared" si="18"/>
        <v>1007.1567496867373</v>
      </c>
      <c r="W86" s="7">
        <f t="shared" si="19"/>
        <v>1.1723338887941401</v>
      </c>
      <c r="AA86" s="4">
        <v>-144.24372570197801</v>
      </c>
      <c r="AB86" s="5">
        <v>10.528700058400901</v>
      </c>
      <c r="AC86" s="4">
        <v>-3.1256926142924198E-2</v>
      </c>
      <c r="AD86" s="4">
        <v>2.9456116190551199E-5</v>
      </c>
      <c r="AE86" s="6">
        <v>17554.453889016499</v>
      </c>
      <c r="AF86" s="6">
        <v>-125.692345063977</v>
      </c>
      <c r="AG86" s="6">
        <v>0.39362054142913999</v>
      </c>
      <c r="AH86" s="6">
        <v>-4.1079636190540202E-4</v>
      </c>
      <c r="AI86" s="6">
        <v>2.30640101199999</v>
      </c>
      <c r="AJ86" s="6">
        <v>-3.7612753199999698E-3</v>
      </c>
      <c r="AK86" s="6">
        <v>995.176197</v>
      </c>
      <c r="AL86" s="6">
        <v>3.9734999999999798E-2</v>
      </c>
      <c r="AN86" s="6">
        <v>-1.0408989683774701</v>
      </c>
      <c r="AO86" s="6">
        <v>4.3025437379100797</v>
      </c>
      <c r="AP86" s="6">
        <v>1.0234654120792801</v>
      </c>
    </row>
    <row r="87" spans="1:42" x14ac:dyDescent="0.45">
      <c r="A87">
        <v>8.0000000000000002E-3</v>
      </c>
      <c r="B87" s="1">
        <f t="shared" si="14"/>
        <v>28.976133869297044</v>
      </c>
      <c r="C87">
        <v>2500</v>
      </c>
      <c r="D87" s="2">
        <f t="shared" si="8"/>
        <v>2.5615565630710813</v>
      </c>
      <c r="E87" s="1">
        <v>129.517422942</v>
      </c>
      <c r="F87" s="1">
        <f t="shared" si="22"/>
        <v>259.03484588399999</v>
      </c>
      <c r="G87" s="2">
        <f t="shared" si="21"/>
        <v>16.695852198652574</v>
      </c>
      <c r="H87" s="8">
        <f t="shared" si="23"/>
        <v>156.34021538461522</v>
      </c>
      <c r="I87">
        <v>315</v>
      </c>
      <c r="J87">
        <v>295</v>
      </c>
      <c r="K87" s="2">
        <f t="shared" si="24"/>
        <v>5.5240399830378797</v>
      </c>
      <c r="L87" s="2">
        <v>300.52404041527205</v>
      </c>
      <c r="M87" s="2">
        <f t="shared" si="10"/>
        <v>300.52403998303788</v>
      </c>
      <c r="N87" s="2">
        <v>300.79771380799087</v>
      </c>
      <c r="O87" s="2">
        <f t="shared" si="20"/>
        <v>300.79771381462677</v>
      </c>
      <c r="P87" s="2">
        <f t="shared" si="7"/>
        <v>14.202286192009126</v>
      </c>
      <c r="Q87" s="8">
        <v>474.88632955999998</v>
      </c>
      <c r="R87" s="1">
        <f>Q87/(Abmessung!D$17*S87)</f>
        <v>92.376719622891613</v>
      </c>
      <c r="S87" s="2">
        <f t="shared" si="15"/>
        <v>9.4841557983666611</v>
      </c>
      <c r="T87" s="1">
        <f t="shared" si="16"/>
        <v>4179.6644864215523</v>
      </c>
      <c r="U87" s="1">
        <f t="shared" si="17"/>
        <v>993.92141580752173</v>
      </c>
      <c r="V87" s="1">
        <f t="shared" si="18"/>
        <v>1007.0077708729503</v>
      </c>
      <c r="W87" s="7">
        <f t="shared" si="19"/>
        <v>1.1864360741596762</v>
      </c>
      <c r="AA87" s="4">
        <v>-144.24372570197801</v>
      </c>
      <c r="AB87" s="5">
        <v>10.528700058400901</v>
      </c>
      <c r="AC87" s="4">
        <v>-3.1256926142924198E-2</v>
      </c>
      <c r="AD87" s="4">
        <v>2.9456116190551199E-5</v>
      </c>
      <c r="AE87" s="6">
        <v>17554.453889016499</v>
      </c>
      <c r="AF87" s="6">
        <v>-125.692345063977</v>
      </c>
      <c r="AG87" s="6">
        <v>0.39362054142913999</v>
      </c>
      <c r="AH87" s="6">
        <v>-4.1079636190540202E-4</v>
      </c>
      <c r="AI87" s="6">
        <v>2.30640101199999</v>
      </c>
      <c r="AJ87" s="6">
        <v>-3.7612753199999698E-3</v>
      </c>
      <c r="AK87" s="6">
        <v>995.176197</v>
      </c>
      <c r="AL87" s="6">
        <v>3.9734999999999798E-2</v>
      </c>
      <c r="AN87" s="6">
        <v>-1.0408989683774701</v>
      </c>
      <c r="AO87" s="6">
        <v>4.3025437379100797</v>
      </c>
      <c r="AP87" s="6">
        <v>1.0234654120792801</v>
      </c>
    </row>
    <row r="88" spans="1:42" x14ac:dyDescent="0.45">
      <c r="A88">
        <v>1.4E-2</v>
      </c>
      <c r="B88" s="1">
        <f t="shared" si="14"/>
        <v>50.73392549502654</v>
      </c>
      <c r="C88">
        <v>2500</v>
      </c>
      <c r="D88" s="2">
        <f t="shared" si="8"/>
        <v>2.5615565630710813</v>
      </c>
      <c r="E88" s="1">
        <v>129.517422942</v>
      </c>
      <c r="F88" s="1">
        <f t="shared" si="22"/>
        <v>259.03484588399999</v>
      </c>
      <c r="G88" s="2">
        <f t="shared" si="21"/>
        <v>16.695852198652574</v>
      </c>
      <c r="H88" s="8">
        <f t="shared" si="23"/>
        <v>326.03512307692239</v>
      </c>
      <c r="I88">
        <v>315</v>
      </c>
      <c r="J88">
        <v>295</v>
      </c>
      <c r="K88" s="2">
        <f t="shared" si="24"/>
        <v>7.367959827549412</v>
      </c>
      <c r="L88" s="2">
        <v>302.36795709628626</v>
      </c>
      <c r="M88" s="2">
        <f t="shared" si="10"/>
        <v>302.36795982754938</v>
      </c>
      <c r="N88" s="2">
        <v>304.20524854911719</v>
      </c>
      <c r="O88" s="2">
        <f t="shared" si="20"/>
        <v>304.20524854581919</v>
      </c>
      <c r="P88" s="2">
        <f t="shared" si="7"/>
        <v>10.794751450882814</v>
      </c>
      <c r="Q88" s="8">
        <v>631.57463449199997</v>
      </c>
      <c r="R88" s="1">
        <f>Q88/(Abmessung!D$17*S88)</f>
        <v>107.60462286431171</v>
      </c>
      <c r="S88" s="2">
        <f t="shared" si="15"/>
        <v>10.828425115684732</v>
      </c>
      <c r="T88" s="1">
        <f t="shared" si="16"/>
        <v>4179.1118659627555</v>
      </c>
      <c r="U88" s="1">
        <f t="shared" si="17"/>
        <v>993.41810254640609</v>
      </c>
      <c r="V88" s="1">
        <f t="shared" si="18"/>
        <v>1007.0444048876104</v>
      </c>
      <c r="W88" s="7">
        <f t="shared" si="19"/>
        <v>1.1829683350074589</v>
      </c>
      <c r="AA88" s="4">
        <v>-144.24372570197801</v>
      </c>
      <c r="AB88" s="5">
        <v>10.528700058400901</v>
      </c>
      <c r="AC88" s="4">
        <v>-3.1256926142924198E-2</v>
      </c>
      <c r="AD88" s="4">
        <v>2.9456116190551199E-5</v>
      </c>
      <c r="AE88" s="6">
        <v>17554.453889016499</v>
      </c>
      <c r="AF88" s="6">
        <v>-125.692345063977</v>
      </c>
      <c r="AG88" s="6">
        <v>0.39362054142913999</v>
      </c>
      <c r="AH88" s="6">
        <v>-4.1079636190540202E-4</v>
      </c>
      <c r="AI88" s="6">
        <v>2.30640101199999</v>
      </c>
      <c r="AJ88" s="6">
        <v>-3.7612753199999698E-3</v>
      </c>
      <c r="AK88" s="6">
        <v>995.176197</v>
      </c>
      <c r="AL88" s="6">
        <v>3.9734999999999798E-2</v>
      </c>
      <c r="AN88" s="6">
        <v>-1.0408989683774701</v>
      </c>
      <c r="AO88" s="6">
        <v>4.3025437379100797</v>
      </c>
      <c r="AP88" s="6">
        <v>1.0234654120792801</v>
      </c>
    </row>
    <row r="89" spans="1:42" x14ac:dyDescent="0.45">
      <c r="A89">
        <v>0.02</v>
      </c>
      <c r="B89" s="1">
        <f t="shared" si="14"/>
        <v>72.501638435254804</v>
      </c>
      <c r="C89">
        <v>2500</v>
      </c>
      <c r="D89" s="2">
        <f t="shared" si="8"/>
        <v>2.5615565630710813</v>
      </c>
      <c r="E89" s="1">
        <v>129.517422942</v>
      </c>
      <c r="F89" s="1">
        <f t="shared" si="22"/>
        <v>259.03484588399999</v>
      </c>
      <c r="G89" s="2">
        <f t="shared" si="21"/>
        <v>16.695852198652574</v>
      </c>
      <c r="H89" s="8">
        <f t="shared" si="23"/>
        <v>540.67838461538327</v>
      </c>
      <c r="I89">
        <v>315</v>
      </c>
      <c r="J89">
        <v>295</v>
      </c>
      <c r="K89" s="2">
        <f t="shared" si="24"/>
        <v>8.4841461310974626</v>
      </c>
      <c r="L89" s="2">
        <v>303.48415054521575</v>
      </c>
      <c r="M89" s="2">
        <f t="shared" si="10"/>
        <v>303.48414613109748</v>
      </c>
      <c r="N89" s="2">
        <v>306.31372231035368</v>
      </c>
      <c r="O89" s="2">
        <f t="shared" si="20"/>
        <v>306.31372231125403</v>
      </c>
      <c r="P89" s="2">
        <f t="shared" si="7"/>
        <v>8.6862776896463174</v>
      </c>
      <c r="Q89" s="8">
        <v>725.97857104299999</v>
      </c>
      <c r="R89" s="1">
        <f>Q89/(Abmessung!D$17*S89)</f>
        <v>117.33806669431696</v>
      </c>
      <c r="S89" s="2">
        <f t="shared" si="15"/>
        <v>11.414487612727013</v>
      </c>
      <c r="T89" s="1">
        <f t="shared" si="16"/>
        <v>4178.8818931242731</v>
      </c>
      <c r="U89" s="1">
        <f t="shared" si="17"/>
        <v>993.08100553199529</v>
      </c>
      <c r="V89" s="1">
        <f t="shared" si="18"/>
        <v>1007.0665808609569</v>
      </c>
      <c r="W89" s="7">
        <f t="shared" si="19"/>
        <v>1.1808691795715567</v>
      </c>
      <c r="AA89" s="4">
        <v>-144.24372570197801</v>
      </c>
      <c r="AB89" s="5">
        <v>10.528700058400901</v>
      </c>
      <c r="AC89" s="4">
        <v>-3.1256926142924198E-2</v>
      </c>
      <c r="AD89" s="4">
        <v>2.9456116190551199E-5</v>
      </c>
      <c r="AE89" s="6">
        <v>17554.453889016499</v>
      </c>
      <c r="AF89" s="6">
        <v>-125.692345063977</v>
      </c>
      <c r="AG89" s="6">
        <v>0.39362054142913999</v>
      </c>
      <c r="AH89" s="6">
        <v>-4.1079636190540202E-4</v>
      </c>
      <c r="AI89" s="6">
        <v>2.30640101199999</v>
      </c>
      <c r="AJ89" s="6">
        <v>-3.7612753199999698E-3</v>
      </c>
      <c r="AK89" s="6">
        <v>995.176197</v>
      </c>
      <c r="AL89" s="6">
        <v>3.9734999999999798E-2</v>
      </c>
      <c r="AN89" s="6">
        <v>-1.0408989683774701</v>
      </c>
      <c r="AO89" s="6">
        <v>4.3025437379100797</v>
      </c>
      <c r="AP89" s="6">
        <v>1.0234654120792801</v>
      </c>
    </row>
    <row r="90" spans="1:42" x14ac:dyDescent="0.45">
      <c r="A90">
        <v>2.5999999999999999E-2</v>
      </c>
      <c r="B90" s="1">
        <f t="shared" si="14"/>
        <v>94.274221727490286</v>
      </c>
      <c r="C90">
        <v>2500</v>
      </c>
      <c r="D90" s="2">
        <f t="shared" si="8"/>
        <v>2.5615565630710813</v>
      </c>
      <c r="E90" s="1">
        <v>129.517422942</v>
      </c>
      <c r="F90" s="1">
        <f t="shared" si="22"/>
        <v>259.03484588399999</v>
      </c>
      <c r="G90" s="2">
        <f t="shared" si="21"/>
        <v>16.695852198652574</v>
      </c>
      <c r="H90" s="8">
        <f t="shared" si="23"/>
        <v>800.26999999999816</v>
      </c>
      <c r="I90">
        <v>315</v>
      </c>
      <c r="J90">
        <v>295</v>
      </c>
      <c r="K90" s="2">
        <f t="shared" si="24"/>
        <v>9.273853003119692</v>
      </c>
      <c r="L90" s="2">
        <v>304.27385559573776</v>
      </c>
      <c r="M90" s="2">
        <f t="shared" si="10"/>
        <v>304.27385300311971</v>
      </c>
      <c r="N90" s="2">
        <v>307.70518531640226</v>
      </c>
      <c r="O90" s="2">
        <f t="shared" si="20"/>
        <v>307.70518531654</v>
      </c>
      <c r="P90" s="2">
        <f t="shared" si="7"/>
        <v>7.2948146835977354</v>
      </c>
      <c r="Q90" s="8">
        <v>792.56719093799995</v>
      </c>
      <c r="R90" s="1">
        <f>Q90/(Abmessung!D$17*S90)</f>
        <v>125.1055612803579</v>
      </c>
      <c r="S90" s="2">
        <f t="shared" si="15"/>
        <v>11.687752932190044</v>
      </c>
      <c r="T90" s="1">
        <f t="shared" si="16"/>
        <v>4178.770101827582</v>
      </c>
      <c r="U90" s="1">
        <f t="shared" si="17"/>
        <v>992.84829176909898</v>
      </c>
      <c r="V90" s="1">
        <f t="shared" si="18"/>
        <v>1007.0822703260483</v>
      </c>
      <c r="W90" s="7">
        <f t="shared" si="19"/>
        <v>1.179384030513253</v>
      </c>
      <c r="AA90" s="4">
        <v>-144.24372570197801</v>
      </c>
      <c r="AB90" s="5">
        <v>10.528700058400901</v>
      </c>
      <c r="AC90" s="4">
        <v>-3.1256926142924198E-2</v>
      </c>
      <c r="AD90" s="4">
        <v>2.9456116190551199E-5</v>
      </c>
      <c r="AE90" s="6">
        <v>17554.453889016499</v>
      </c>
      <c r="AF90" s="6">
        <v>-125.692345063977</v>
      </c>
      <c r="AG90" s="6">
        <v>0.39362054142913999</v>
      </c>
      <c r="AH90" s="6">
        <v>-4.1079636190540202E-4</v>
      </c>
      <c r="AI90" s="6">
        <v>2.30640101199999</v>
      </c>
      <c r="AJ90" s="6">
        <v>-3.7612753199999698E-3</v>
      </c>
      <c r="AK90" s="6">
        <v>995.176197</v>
      </c>
      <c r="AL90" s="6">
        <v>3.9734999999999798E-2</v>
      </c>
      <c r="AN90" s="6">
        <v>-1.0408989683774701</v>
      </c>
      <c r="AO90" s="6">
        <v>4.3025437379100797</v>
      </c>
      <c r="AP90" s="6">
        <v>1.0234654120792801</v>
      </c>
    </row>
    <row r="91" spans="1:42" x14ac:dyDescent="0.45">
      <c r="A91">
        <v>3.2000000000000001E-2</v>
      </c>
      <c r="B91" s="1">
        <f t="shared" si="14"/>
        <v>116.04966061343872</v>
      </c>
      <c r="C91">
        <v>2500</v>
      </c>
      <c r="D91" s="2">
        <f t="shared" si="8"/>
        <v>2.5615565630710813</v>
      </c>
      <c r="E91" s="1">
        <v>129.517422942</v>
      </c>
      <c r="F91" s="1">
        <f t="shared" si="22"/>
        <v>259.03484588399999</v>
      </c>
      <c r="G91" s="2">
        <f t="shared" si="21"/>
        <v>16.695852198652574</v>
      </c>
      <c r="H91" s="8">
        <f t="shared" si="23"/>
        <v>1104.8099692307667</v>
      </c>
      <c r="I91">
        <v>315</v>
      </c>
      <c r="J91">
        <v>295</v>
      </c>
      <c r="K91" s="2">
        <f t="shared" si="24"/>
        <v>9.8792574710512824</v>
      </c>
      <c r="L91" s="2">
        <v>304.87924326093912</v>
      </c>
      <c r="M91" s="2">
        <f t="shared" si="10"/>
        <v>304.87925747105129</v>
      </c>
      <c r="N91" s="2">
        <v>308.69196737265196</v>
      </c>
      <c r="O91" s="2">
        <f t="shared" si="20"/>
        <v>308.69196737238076</v>
      </c>
      <c r="P91" s="2">
        <f t="shared" si="7"/>
        <v>6.3080326273480409</v>
      </c>
      <c r="Q91" s="8">
        <v>843.50162971999998</v>
      </c>
      <c r="R91" s="1">
        <f>Q91/(Abmessung!D$17*S91)</f>
        <v>131.6941557147052</v>
      </c>
      <c r="S91" s="2">
        <f t="shared" si="15"/>
        <v>11.816557467824337</v>
      </c>
      <c r="T91" s="1">
        <f t="shared" si="16"/>
        <v>4178.7079244544793</v>
      </c>
      <c r="U91" s="1">
        <f t="shared" si="17"/>
        <v>992.67847394858882</v>
      </c>
      <c r="V91" s="1">
        <f t="shared" si="18"/>
        <v>1007.0942978654866</v>
      </c>
      <c r="W91" s="7">
        <f t="shared" si="19"/>
        <v>1.1782455156711757</v>
      </c>
      <c r="AA91" s="4">
        <v>-144.24372570197801</v>
      </c>
      <c r="AB91" s="5">
        <v>10.528700058400901</v>
      </c>
      <c r="AC91" s="4">
        <v>-3.1256926142924198E-2</v>
      </c>
      <c r="AD91" s="4">
        <v>2.9456116190551199E-5</v>
      </c>
      <c r="AE91" s="6">
        <v>17554.453889016499</v>
      </c>
      <c r="AF91" s="6">
        <v>-125.692345063977</v>
      </c>
      <c r="AG91" s="6">
        <v>0.39362054142913999</v>
      </c>
      <c r="AH91" s="6">
        <v>-4.1079636190540202E-4</v>
      </c>
      <c r="AI91" s="6">
        <v>2.30640101199999</v>
      </c>
      <c r="AJ91" s="6">
        <v>-3.7612753199999698E-3</v>
      </c>
      <c r="AK91" s="6">
        <v>995.176197</v>
      </c>
      <c r="AL91" s="6">
        <v>3.9734999999999798E-2</v>
      </c>
      <c r="AN91" s="6">
        <v>-1.0408989683774701</v>
      </c>
      <c r="AO91" s="6">
        <v>4.3025437379100797</v>
      </c>
      <c r="AP91" s="6">
        <v>1.0234654120792801</v>
      </c>
    </row>
    <row r="92" spans="1:42" x14ac:dyDescent="0.45">
      <c r="A92">
        <v>3.7999999999999999E-2</v>
      </c>
      <c r="B92" s="1">
        <f t="shared" si="14"/>
        <v>137.82695909445439</v>
      </c>
      <c r="C92">
        <v>2500</v>
      </c>
      <c r="D92" s="2">
        <f t="shared" si="8"/>
        <v>2.5615565630710813</v>
      </c>
      <c r="E92" s="1">
        <v>129.517422942</v>
      </c>
      <c r="F92" s="1">
        <f t="shared" si="22"/>
        <v>259.03484588399999</v>
      </c>
      <c r="G92" s="2">
        <f t="shared" si="21"/>
        <v>16.695852198652574</v>
      </c>
      <c r="H92" s="8">
        <f t="shared" si="23"/>
        <v>1454.2982923076893</v>
      </c>
      <c r="I92">
        <v>315</v>
      </c>
      <c r="J92">
        <v>295</v>
      </c>
      <c r="K92" s="2">
        <f t="shared" si="24"/>
        <v>10.366876385185904</v>
      </c>
      <c r="L92" s="2">
        <v>305.36683065114823</v>
      </c>
      <c r="M92" s="2">
        <f t="shared" si="10"/>
        <v>305.36687638518589</v>
      </c>
      <c r="N92" s="2">
        <v>309.43001614248385</v>
      </c>
      <c r="O92" s="2">
        <f t="shared" si="20"/>
        <v>309.4300161421279</v>
      </c>
      <c r="P92" s="2">
        <f t="shared" si="7"/>
        <v>5.5699838575161493</v>
      </c>
      <c r="Q92" s="8">
        <v>884.45470393699998</v>
      </c>
      <c r="R92" s="1">
        <f>Q92/(Abmessung!D$17*S92)</f>
        <v>137.46059530030257</v>
      </c>
      <c r="S92" s="2">
        <f t="shared" si="15"/>
        <v>11.870497570766387</v>
      </c>
      <c r="T92" s="1">
        <f t="shared" si="16"/>
        <v>4178.6698815869941</v>
      </c>
      <c r="U92" s="1">
        <f t="shared" si="17"/>
        <v>992.54892438169077</v>
      </c>
      <c r="V92" s="1">
        <f t="shared" si="18"/>
        <v>1007.1039850079617</v>
      </c>
      <c r="W92" s="7">
        <f t="shared" si="19"/>
        <v>1.1773285404626073</v>
      </c>
      <c r="AA92" s="4">
        <v>-144.24372570197801</v>
      </c>
      <c r="AB92" s="5">
        <v>10.528700058400901</v>
      </c>
      <c r="AC92" s="4">
        <v>-3.1256926142924198E-2</v>
      </c>
      <c r="AD92" s="4">
        <v>2.9456116190551199E-5</v>
      </c>
      <c r="AE92" s="6">
        <v>17554.453889016499</v>
      </c>
      <c r="AF92" s="6">
        <v>-125.692345063977</v>
      </c>
      <c r="AG92" s="6">
        <v>0.39362054142913999</v>
      </c>
      <c r="AH92" s="6">
        <v>-4.1079636190540202E-4</v>
      </c>
      <c r="AI92" s="6">
        <v>2.30640101199999</v>
      </c>
      <c r="AJ92" s="6">
        <v>-3.7612753199999698E-3</v>
      </c>
      <c r="AK92" s="6">
        <v>995.176197</v>
      </c>
      <c r="AL92" s="6">
        <v>3.9734999999999798E-2</v>
      </c>
      <c r="AN92" s="6">
        <v>-1.0408989683774701</v>
      </c>
      <c r="AO92" s="6">
        <v>4.3025437379100797</v>
      </c>
      <c r="AP92" s="6">
        <v>1.0234654120792801</v>
      </c>
    </row>
    <row r="93" spans="1:42" x14ac:dyDescent="0.45">
      <c r="A93">
        <v>4.3999999999999997E-2</v>
      </c>
      <c r="B93" s="1">
        <f t="shared" si="14"/>
        <v>159.60555639693314</v>
      </c>
      <c r="C93">
        <v>2500</v>
      </c>
      <c r="D93" s="2">
        <f t="shared" si="8"/>
        <v>2.5615565630710813</v>
      </c>
      <c r="E93" s="1">
        <v>129.517422942</v>
      </c>
      <c r="F93" s="1">
        <f t="shared" si="22"/>
        <v>259.03484588399999</v>
      </c>
      <c r="G93" s="2">
        <f t="shared" si="21"/>
        <v>16.695852198652574</v>
      </c>
      <c r="H93" s="8">
        <f t="shared" si="23"/>
        <v>1848.7349692307653</v>
      </c>
      <c r="I93">
        <v>315</v>
      </c>
      <c r="J93">
        <v>295</v>
      </c>
      <c r="K93" s="2">
        <f t="shared" si="24"/>
        <v>10.77305224836037</v>
      </c>
      <c r="L93" s="2">
        <v>305.77296267082681</v>
      </c>
      <c r="M93" s="2">
        <f t="shared" si="10"/>
        <v>305.77305224836039</v>
      </c>
      <c r="N93" s="2">
        <v>310.00425874567321</v>
      </c>
      <c r="O93" s="2">
        <f t="shared" si="20"/>
        <v>310.00425874534989</v>
      </c>
      <c r="P93" s="2">
        <f t="shared" si="7"/>
        <v>4.9957412543267878</v>
      </c>
      <c r="Q93" s="8">
        <v>918.518871246</v>
      </c>
      <c r="R93" s="1">
        <f>Q93/(Abmessung!D$17*S93)</f>
        <v>142.61068189224204</v>
      </c>
      <c r="S93" s="2">
        <f t="shared" si="15"/>
        <v>11.88249320952688</v>
      </c>
      <c r="T93" s="1">
        <f t="shared" si="16"/>
        <v>4178.6449353283479</v>
      </c>
      <c r="U93" s="1">
        <f t="shared" si="17"/>
        <v>992.44665145657609</v>
      </c>
      <c r="V93" s="1">
        <f t="shared" si="18"/>
        <v>1007.1120538358625</v>
      </c>
      <c r="W93" s="7">
        <f t="shared" si="19"/>
        <v>1.1765647532914678</v>
      </c>
      <c r="AA93" s="4">
        <v>-144.24372570197801</v>
      </c>
      <c r="AB93" s="5">
        <v>10.528700058400901</v>
      </c>
      <c r="AC93" s="4">
        <v>-3.1256926142924198E-2</v>
      </c>
      <c r="AD93" s="4">
        <v>2.9456116190551199E-5</v>
      </c>
      <c r="AE93" s="6">
        <v>17554.453889016499</v>
      </c>
      <c r="AF93" s="6">
        <v>-125.692345063977</v>
      </c>
      <c r="AG93" s="6">
        <v>0.39362054142913999</v>
      </c>
      <c r="AH93" s="6">
        <v>-4.1079636190540202E-4</v>
      </c>
      <c r="AI93" s="6">
        <v>2.30640101199999</v>
      </c>
      <c r="AJ93" s="6">
        <v>-3.7612753199999698E-3</v>
      </c>
      <c r="AK93" s="6">
        <v>995.176197</v>
      </c>
      <c r="AL93" s="6">
        <v>3.9734999999999798E-2</v>
      </c>
      <c r="AN93" s="6">
        <v>-1.0408989683774701</v>
      </c>
      <c r="AO93" s="6">
        <v>4.3025437379100797</v>
      </c>
      <c r="AP93" s="6">
        <v>1.0234654120792801</v>
      </c>
    </row>
    <row r="94" spans="1:42" x14ac:dyDescent="0.45">
      <c r="A94">
        <v>0.05</v>
      </c>
      <c r="B94" s="1">
        <f t="shared" si="14"/>
        <v>181.38510752544934</v>
      </c>
      <c r="C94">
        <v>2500</v>
      </c>
      <c r="D94" s="2">
        <f t="shared" si="8"/>
        <v>2.5615565630710813</v>
      </c>
      <c r="E94" s="1">
        <v>129.517422942</v>
      </c>
      <c r="F94" s="1">
        <f t="shared" si="22"/>
        <v>259.03484588399999</v>
      </c>
      <c r="G94" s="2">
        <f t="shared" si="21"/>
        <v>16.695852198652574</v>
      </c>
      <c r="H94" s="8">
        <f t="shared" si="23"/>
        <v>2288.1199999999958</v>
      </c>
      <c r="I94">
        <v>315</v>
      </c>
      <c r="J94">
        <v>295</v>
      </c>
      <c r="K94" s="2">
        <f t="shared" si="24"/>
        <v>11.119746628667158</v>
      </c>
      <c r="L94" s="2">
        <v>306.11960370367774</v>
      </c>
      <c r="M94" s="2">
        <f t="shared" si="10"/>
        <v>306.11974662866714</v>
      </c>
      <c r="N94" s="2">
        <v>310.46473365963931</v>
      </c>
      <c r="O94" s="2">
        <f t="shared" si="20"/>
        <v>310.46473365937629</v>
      </c>
      <c r="P94" s="2">
        <f t="shared" si="7"/>
        <v>4.5352663403606925</v>
      </c>
      <c r="Q94" s="8">
        <v>947.55947787800005</v>
      </c>
      <c r="R94" s="1">
        <f>Q94/(Abmessung!D$17*S94)</f>
        <v>147.27758206574825</v>
      </c>
      <c r="S94" s="2">
        <f t="shared" si="15"/>
        <v>11.869744814931869</v>
      </c>
      <c r="T94" s="1">
        <f t="shared" si="16"/>
        <v>4178.6276999453403</v>
      </c>
      <c r="U94" s="1">
        <f t="shared" si="17"/>
        <v>992.36371968820538</v>
      </c>
      <c r="V94" s="1">
        <f t="shared" si="18"/>
        <v>1007.1189407265828</v>
      </c>
      <c r="W94" s="7">
        <f t="shared" si="19"/>
        <v>1.1759128471105873</v>
      </c>
      <c r="AA94" s="4">
        <v>-144.24372570197801</v>
      </c>
      <c r="AB94" s="5">
        <v>10.528700058400901</v>
      </c>
      <c r="AC94" s="4">
        <v>-3.1256926142924198E-2</v>
      </c>
      <c r="AD94" s="4">
        <v>2.9456116190551199E-5</v>
      </c>
      <c r="AE94" s="6">
        <v>17554.453889016499</v>
      </c>
      <c r="AF94" s="6">
        <v>-125.692345063977</v>
      </c>
      <c r="AG94" s="6">
        <v>0.39362054142913999</v>
      </c>
      <c r="AH94" s="6">
        <v>-4.1079636190540202E-4</v>
      </c>
      <c r="AI94" s="6">
        <v>2.30640101199999</v>
      </c>
      <c r="AJ94" s="6">
        <v>-3.7612753199999698E-3</v>
      </c>
      <c r="AK94" s="6">
        <v>995.176197</v>
      </c>
      <c r="AL94" s="6">
        <v>3.9734999999999798E-2</v>
      </c>
      <c r="AN94" s="6">
        <v>-1.0408989683774701</v>
      </c>
      <c r="AO94" s="6">
        <v>4.3025437379100797</v>
      </c>
      <c r="AP94" s="6">
        <v>1.0234654120792801</v>
      </c>
    </row>
    <row r="95" spans="1:42" x14ac:dyDescent="0.45">
      <c r="A95">
        <v>5.6000000000000001E-2</v>
      </c>
      <c r="B95" s="1">
        <f t="shared" si="14"/>
        <v>203.16538607812052</v>
      </c>
      <c r="C95">
        <v>2500</v>
      </c>
      <c r="D95" s="2">
        <f t="shared" si="8"/>
        <v>2.5615565630710813</v>
      </c>
      <c r="E95" s="1">
        <v>129.517422942</v>
      </c>
      <c r="F95" s="1">
        <f t="shared" si="22"/>
        <v>259.03484588399999</v>
      </c>
      <c r="G95" s="2">
        <f t="shared" si="21"/>
        <v>16.695852198652574</v>
      </c>
      <c r="H95" s="8">
        <f t="shared" si="23"/>
        <v>2772.4533846153799</v>
      </c>
      <c r="I95">
        <v>315</v>
      </c>
      <c r="J95">
        <v>295</v>
      </c>
      <c r="K95" s="2">
        <f t="shared" si="24"/>
        <v>11.421210544089378</v>
      </c>
      <c r="L95" s="2">
        <v>306.42100734935542</v>
      </c>
      <c r="M95" s="2">
        <f t="shared" si="10"/>
        <v>306.42121054408938</v>
      </c>
      <c r="N95" s="2">
        <v>310.84284233773957</v>
      </c>
      <c r="O95" s="2">
        <f t="shared" si="20"/>
        <v>310.84284233753431</v>
      </c>
      <c r="P95" s="2">
        <f t="shared" si="7"/>
        <v>4.1571576622604312</v>
      </c>
      <c r="Q95" s="8">
        <v>972.78510583699995</v>
      </c>
      <c r="R95" s="1">
        <f>Q95/(Abmessung!D$17*S95)</f>
        <v>151.55361900330874</v>
      </c>
      <c r="S95" s="2">
        <f t="shared" si="15"/>
        <v>11.841920710393245</v>
      </c>
      <c r="T95" s="1">
        <f t="shared" si="16"/>
        <v>4178.6152979170247</v>
      </c>
      <c r="U95" s="1">
        <f t="shared" si="17"/>
        <v>992.29501585708795</v>
      </c>
      <c r="V95" s="1">
        <f t="shared" si="18"/>
        <v>1007.1249288635133</v>
      </c>
      <c r="W95" s="7">
        <f t="shared" si="19"/>
        <v>1.1753460160636644</v>
      </c>
      <c r="AA95" s="4">
        <v>-144.24372570197801</v>
      </c>
      <c r="AB95" s="5">
        <v>10.528700058400901</v>
      </c>
      <c r="AC95" s="4">
        <v>-3.1256926142924198E-2</v>
      </c>
      <c r="AD95" s="4">
        <v>2.9456116190551199E-5</v>
      </c>
      <c r="AE95" s="6">
        <v>17554.453889016499</v>
      </c>
      <c r="AF95" s="6">
        <v>-125.692345063977</v>
      </c>
      <c r="AG95" s="6">
        <v>0.39362054142913999</v>
      </c>
      <c r="AH95" s="6">
        <v>-4.1079636190540202E-4</v>
      </c>
      <c r="AI95" s="6">
        <v>2.30640101199999</v>
      </c>
      <c r="AJ95" s="6">
        <v>-3.7612753199999698E-3</v>
      </c>
      <c r="AK95" s="6">
        <v>995.176197</v>
      </c>
      <c r="AL95" s="6">
        <v>3.9734999999999798E-2</v>
      </c>
      <c r="AN95" s="6">
        <v>-1.0408989683774701</v>
      </c>
      <c r="AO95" s="6">
        <v>4.3025437379100797</v>
      </c>
      <c r="AP95" s="6">
        <v>1.0234654120792801</v>
      </c>
    </row>
    <row r="96" spans="1:42" x14ac:dyDescent="0.45">
      <c r="A96">
        <v>6.2E-2</v>
      </c>
      <c r="B96" s="1">
        <f t="shared" si="14"/>
        <v>224.94623598283872</v>
      </c>
      <c r="C96">
        <v>2500</v>
      </c>
      <c r="D96" s="2">
        <f t="shared" si="8"/>
        <v>2.5615565630710813</v>
      </c>
      <c r="E96" s="1">
        <v>129.517422942</v>
      </c>
      <c r="F96" s="1">
        <f t="shared" si="22"/>
        <v>259.03484588399999</v>
      </c>
      <c r="G96" s="2">
        <f t="shared" si="21"/>
        <v>16.695852198652574</v>
      </c>
      <c r="H96" s="8">
        <f t="shared" si="23"/>
        <v>3301.7351230769173</v>
      </c>
      <c r="I96">
        <v>315</v>
      </c>
      <c r="J96">
        <v>295</v>
      </c>
      <c r="K96" s="2">
        <f t="shared" si="24"/>
        <v>11.687196923116703</v>
      </c>
      <c r="L96" s="2">
        <v>306.68692868835575</v>
      </c>
      <c r="M96" s="2">
        <f t="shared" si="10"/>
        <v>306.68719692311669</v>
      </c>
      <c r="N96" s="2">
        <v>311.15930813970635</v>
      </c>
      <c r="O96" s="2">
        <f t="shared" si="20"/>
        <v>311.15930813954861</v>
      </c>
      <c r="P96" s="2">
        <f t="shared" si="7"/>
        <v>3.8406918602936457</v>
      </c>
      <c r="Q96" s="8">
        <v>995.02177807299995</v>
      </c>
      <c r="R96" s="1">
        <f>Q96/(Abmessung!D$17*S96)</f>
        <v>155.50591318611893</v>
      </c>
      <c r="S96" s="2">
        <f t="shared" si="15"/>
        <v>11.804761744467166</v>
      </c>
      <c r="T96" s="1">
        <f t="shared" si="16"/>
        <v>4178.6060790958572</v>
      </c>
      <c r="U96" s="1">
        <f t="shared" si="17"/>
        <v>992.23709623231071</v>
      </c>
      <c r="V96" s="1">
        <f t="shared" si="18"/>
        <v>1007.1302120557159</v>
      </c>
      <c r="W96" s="7">
        <f t="shared" si="19"/>
        <v>1.1748459143789427</v>
      </c>
      <c r="AA96" s="4">
        <v>-144.24372570197801</v>
      </c>
      <c r="AB96" s="5">
        <v>10.528700058400901</v>
      </c>
      <c r="AC96" s="4">
        <v>-3.1256926142924198E-2</v>
      </c>
      <c r="AD96" s="4">
        <v>2.9456116190551199E-5</v>
      </c>
      <c r="AE96" s="6">
        <v>17554.453889016499</v>
      </c>
      <c r="AF96" s="6">
        <v>-125.692345063977</v>
      </c>
      <c r="AG96" s="6">
        <v>0.39362054142913999</v>
      </c>
      <c r="AH96" s="6">
        <v>-4.1079636190540202E-4</v>
      </c>
      <c r="AI96" s="6">
        <v>2.30640101199999</v>
      </c>
      <c r="AJ96" s="6">
        <v>-3.7612753199999698E-3</v>
      </c>
      <c r="AK96" s="6">
        <v>995.176197</v>
      </c>
      <c r="AL96" s="6">
        <v>3.9734999999999798E-2</v>
      </c>
      <c r="AN96" s="6">
        <v>-1.0408989683774701</v>
      </c>
      <c r="AO96" s="6">
        <v>4.3025437379100797</v>
      </c>
      <c r="AP96" s="6">
        <v>1.0234654120792801</v>
      </c>
    </row>
    <row r="97" spans="1:42" x14ac:dyDescent="0.45">
      <c r="A97">
        <v>6.8000000000000005E-2</v>
      </c>
      <c r="B97" s="1">
        <f t="shared" si="14"/>
        <v>246.72754539165231</v>
      </c>
      <c r="C97">
        <v>2500</v>
      </c>
      <c r="D97" s="2">
        <f t="shared" si="8"/>
        <v>2.5615565630710813</v>
      </c>
      <c r="E97" s="1">
        <v>129.517422942</v>
      </c>
      <c r="F97" s="1">
        <f t="shared" si="22"/>
        <v>259.03484588399999</v>
      </c>
      <c r="G97" s="2">
        <f t="shared" si="21"/>
        <v>16.695852198652574</v>
      </c>
      <c r="H97" s="8">
        <f t="shared" si="23"/>
        <v>3875.9652153846091</v>
      </c>
      <c r="I97">
        <v>315</v>
      </c>
      <c r="J97">
        <v>295</v>
      </c>
      <c r="K97" s="2">
        <f t="shared" si="24"/>
        <v>11.924662044377353</v>
      </c>
      <c r="L97" s="2">
        <v>306.92432570733268</v>
      </c>
      <c r="M97" s="2">
        <f t="shared" si="10"/>
        <v>306.92466204437733</v>
      </c>
      <c r="N97" s="2">
        <v>311.42837663362678</v>
      </c>
      <c r="O97" s="2">
        <f t="shared" si="20"/>
        <v>311.42837663350599</v>
      </c>
      <c r="P97" s="2">
        <f t="shared" si="7"/>
        <v>3.5716233663732169</v>
      </c>
      <c r="Q97" s="8">
        <v>1014.85797452</v>
      </c>
      <c r="R97" s="1">
        <f>Q97/(Abmessung!D$17*S97)</f>
        <v>159.18502054346783</v>
      </c>
      <c r="S97" s="2">
        <f t="shared" si="15"/>
        <v>11.761822433630893</v>
      </c>
      <c r="T97" s="1">
        <f t="shared" si="16"/>
        <v>4178.5990421732085</v>
      </c>
      <c r="U97" s="1">
        <f t="shared" si="17"/>
        <v>992.18755494611457</v>
      </c>
      <c r="V97" s="1">
        <f t="shared" si="18"/>
        <v>1007.1349285409904</v>
      </c>
      <c r="W97" s="7">
        <f t="shared" si="19"/>
        <v>1.1743994566046831</v>
      </c>
      <c r="AA97" s="4">
        <v>-144.24372570197801</v>
      </c>
      <c r="AB97" s="5">
        <v>10.528700058400901</v>
      </c>
      <c r="AC97" s="4">
        <v>-3.1256926142924198E-2</v>
      </c>
      <c r="AD97" s="4">
        <v>2.9456116190551199E-5</v>
      </c>
      <c r="AE97" s="6">
        <v>17554.453889016499</v>
      </c>
      <c r="AF97" s="6">
        <v>-125.692345063977</v>
      </c>
      <c r="AG97" s="6">
        <v>0.39362054142913999</v>
      </c>
      <c r="AH97" s="6">
        <v>-4.1079636190540202E-4</v>
      </c>
      <c r="AI97" s="6">
        <v>2.30640101199999</v>
      </c>
      <c r="AJ97" s="6">
        <v>-3.7612753199999698E-3</v>
      </c>
      <c r="AK97" s="6">
        <v>995.176197</v>
      </c>
      <c r="AL97" s="6">
        <v>3.9734999999999798E-2</v>
      </c>
      <c r="AN97" s="6">
        <v>-1.0408989683774701</v>
      </c>
      <c r="AO97" s="6">
        <v>4.3025437379100797</v>
      </c>
      <c r="AP97" s="6">
        <v>1.0234654120792801</v>
      </c>
    </row>
    <row r="98" spans="1:42" x14ac:dyDescent="0.45">
      <c r="A98">
        <v>7.3999999999999996E-2</v>
      </c>
      <c r="B98" s="1">
        <f t="shared" si="14"/>
        <v>268.50923159157821</v>
      </c>
      <c r="C98">
        <v>2500</v>
      </c>
      <c r="D98" s="2">
        <f t="shared" si="8"/>
        <v>2.5615565630710813</v>
      </c>
      <c r="E98" s="1">
        <v>129.517422942</v>
      </c>
      <c r="F98" s="1">
        <f t="shared" si="22"/>
        <v>259.03484588399999</v>
      </c>
      <c r="G98" s="2">
        <f t="shared" si="21"/>
        <v>16.695852198652574</v>
      </c>
      <c r="H98" s="8">
        <f t="shared" si="23"/>
        <v>4495.1436615384537</v>
      </c>
      <c r="I98">
        <v>315</v>
      </c>
      <c r="J98">
        <v>295</v>
      </c>
      <c r="K98" s="2">
        <f t="shared" si="24"/>
        <v>12.138734369825292</v>
      </c>
      <c r="L98" s="2">
        <v>307.13832818378228</v>
      </c>
      <c r="M98" s="2">
        <f t="shared" si="10"/>
        <v>307.13873436982527</v>
      </c>
      <c r="N98" s="2">
        <v>311.66017489570663</v>
      </c>
      <c r="O98" s="2">
        <f t="shared" si="20"/>
        <v>311.66017489561386</v>
      </c>
      <c r="P98" s="2">
        <f t="shared" si="7"/>
        <v>3.339825104293368</v>
      </c>
      <c r="Q98" s="8">
        <v>1032.72710153</v>
      </c>
      <c r="R98" s="1">
        <f>Q98/(Abmessung!D$17*S98)</f>
        <v>162.63009097932149</v>
      </c>
      <c r="S98" s="2">
        <f t="shared" si="15"/>
        <v>11.715375606558526</v>
      </c>
      <c r="T98" s="1">
        <f t="shared" si="16"/>
        <v>4178.5935508926659</v>
      </c>
      <c r="U98" s="1">
        <f t="shared" si="17"/>
        <v>992.14465894123714</v>
      </c>
      <c r="V98" s="1">
        <f t="shared" si="18"/>
        <v>1007.1391802351912</v>
      </c>
      <c r="W98" s="7">
        <f t="shared" si="19"/>
        <v>1.1739969954881389</v>
      </c>
      <c r="AA98" s="4">
        <v>-144.24372570197801</v>
      </c>
      <c r="AB98" s="5">
        <v>10.528700058400901</v>
      </c>
      <c r="AC98" s="4">
        <v>-3.1256926142924198E-2</v>
      </c>
      <c r="AD98" s="4">
        <v>2.9456116190551199E-5</v>
      </c>
      <c r="AE98" s="6">
        <v>17554.453889016499</v>
      </c>
      <c r="AF98" s="6">
        <v>-125.692345063977</v>
      </c>
      <c r="AG98" s="6">
        <v>0.39362054142913999</v>
      </c>
      <c r="AH98" s="6">
        <v>-4.1079636190540202E-4</v>
      </c>
      <c r="AI98" s="6">
        <v>2.30640101199999</v>
      </c>
      <c r="AJ98" s="6">
        <v>-3.7612753199999698E-3</v>
      </c>
      <c r="AK98" s="6">
        <v>995.176197</v>
      </c>
      <c r="AL98" s="6">
        <v>3.9734999999999798E-2</v>
      </c>
      <c r="AN98" s="6">
        <v>-1.0408989683774701</v>
      </c>
      <c r="AO98" s="6">
        <v>4.3025437379100797</v>
      </c>
      <c r="AP98" s="6">
        <v>1.0234654120792801</v>
      </c>
    </row>
    <row r="99" spans="1:42" x14ac:dyDescent="0.45">
      <c r="A99">
        <v>8.0000000000000002E-3</v>
      </c>
      <c r="B99" s="1">
        <f t="shared" si="14"/>
        <v>28.975305193153222</v>
      </c>
      <c r="C99">
        <v>3000</v>
      </c>
      <c r="D99" s="2">
        <f t="shared" si="8"/>
        <v>3.1443955238914603</v>
      </c>
      <c r="E99" s="1">
        <v>158.986926479</v>
      </c>
      <c r="F99" s="1">
        <f t="shared" si="22"/>
        <v>317.97385295800001</v>
      </c>
      <c r="G99" s="2">
        <f t="shared" si="21"/>
        <v>22.607231280081031</v>
      </c>
      <c r="H99" s="8">
        <f t="shared" si="23"/>
        <v>156.34021538461522</v>
      </c>
      <c r="I99">
        <v>315</v>
      </c>
      <c r="J99">
        <v>295</v>
      </c>
      <c r="K99" s="2">
        <f t="shared" si="24"/>
        <v>4.5578626618039291</v>
      </c>
      <c r="L99" s="2">
        <v>299.55786350910131</v>
      </c>
      <c r="M99" s="2">
        <f t="shared" si="10"/>
        <v>299.55786266180394</v>
      </c>
      <c r="N99" s="2">
        <v>300.59384859727078</v>
      </c>
      <c r="O99" s="2">
        <f t="shared" si="20"/>
        <v>300.5938486231517</v>
      </c>
      <c r="P99" s="2">
        <f t="shared" si="7"/>
        <v>14.406151402729222</v>
      </c>
      <c r="Q99" s="8">
        <v>481.70776132999998</v>
      </c>
      <c r="R99" s="1">
        <f>Q99/(Abmessung!D$17*S99)</f>
        <v>91.631640867115649</v>
      </c>
      <c r="S99" s="2">
        <f t="shared" si="15"/>
        <v>9.6986151827916132</v>
      </c>
      <c r="T99" s="1">
        <f t="shared" si="16"/>
        <v>4179.7055015690903</v>
      </c>
      <c r="U99" s="1">
        <f t="shared" si="17"/>
        <v>993.94984135681693</v>
      </c>
      <c r="V99" s="1">
        <f t="shared" si="18"/>
        <v>1006.988575353267</v>
      </c>
      <c r="W99" s="7">
        <f t="shared" si="19"/>
        <v>1.1882531028356433</v>
      </c>
      <c r="AA99" s="4">
        <v>-144.24372570197801</v>
      </c>
      <c r="AB99" s="5">
        <v>10.528700058400901</v>
      </c>
      <c r="AC99" s="4">
        <v>-3.1256926142924198E-2</v>
      </c>
      <c r="AD99" s="4">
        <v>2.9456116190551199E-5</v>
      </c>
      <c r="AE99" s="6">
        <v>17554.453889016499</v>
      </c>
      <c r="AF99" s="6">
        <v>-125.692345063977</v>
      </c>
      <c r="AG99" s="6">
        <v>0.39362054142913999</v>
      </c>
      <c r="AH99" s="6">
        <v>-4.1079636190540202E-4</v>
      </c>
      <c r="AI99" s="6">
        <v>2.30640101199999</v>
      </c>
      <c r="AJ99" s="6">
        <v>-3.7612753199999698E-3</v>
      </c>
      <c r="AK99" s="6">
        <v>995.176197</v>
      </c>
      <c r="AL99" s="6">
        <v>3.9734999999999798E-2</v>
      </c>
      <c r="AN99" s="6">
        <v>-1.0408989683774701</v>
      </c>
      <c r="AO99" s="6">
        <v>4.3025437379100797</v>
      </c>
      <c r="AP99" s="6">
        <v>1.0234654120792801</v>
      </c>
    </row>
    <row r="100" spans="1:42" x14ac:dyDescent="0.45">
      <c r="A100">
        <v>1.4E-2</v>
      </c>
      <c r="B100" s="1">
        <f t="shared" si="14"/>
        <v>50.730533143842187</v>
      </c>
      <c r="C100">
        <v>3000</v>
      </c>
      <c r="D100" s="2">
        <f t="shared" si="8"/>
        <v>3.1443955238914603</v>
      </c>
      <c r="E100" s="1">
        <v>158.986926479</v>
      </c>
      <c r="F100" s="1">
        <f t="shared" si="22"/>
        <v>317.97385295800001</v>
      </c>
      <c r="G100" s="2">
        <f t="shared" si="21"/>
        <v>22.607231280081031</v>
      </c>
      <c r="H100" s="8">
        <f t="shared" si="23"/>
        <v>326.03512307692239</v>
      </c>
      <c r="I100">
        <v>315</v>
      </c>
      <c r="J100">
        <v>295</v>
      </c>
      <c r="K100" s="2">
        <f t="shared" si="24"/>
        <v>6.2304588821604829</v>
      </c>
      <c r="L100" s="2">
        <v>301.23045236159663</v>
      </c>
      <c r="M100" s="2">
        <f t="shared" si="10"/>
        <v>301.23045888216046</v>
      </c>
      <c r="N100" s="2">
        <v>303.77496623337845</v>
      </c>
      <c r="O100" s="2">
        <f t="shared" si="20"/>
        <v>303.77496621700232</v>
      </c>
      <c r="P100" s="2">
        <f t="shared" si="7"/>
        <v>11.22503376662155</v>
      </c>
      <c r="Q100" s="8">
        <v>656.75832931499997</v>
      </c>
      <c r="R100" s="1">
        <f>Q100/(Abmessung!D$17*S100)</f>
        <v>109.30180627410731</v>
      </c>
      <c r="S100" s="2">
        <f t="shared" si="15"/>
        <v>11.085359916786544</v>
      </c>
      <c r="T100" s="1">
        <f t="shared" si="16"/>
        <v>4179.1686460526562</v>
      </c>
      <c r="U100" s="1">
        <f t="shared" si="17"/>
        <v>993.48453242340292</v>
      </c>
      <c r="V100" s="1">
        <f t="shared" si="18"/>
        <v>1007.0218055122939</v>
      </c>
      <c r="W100" s="7">
        <f t="shared" si="19"/>
        <v>1.1851075692499444</v>
      </c>
      <c r="AA100" s="4">
        <v>-144.24372570197801</v>
      </c>
      <c r="AB100" s="5">
        <v>10.528700058400901</v>
      </c>
      <c r="AC100" s="4">
        <v>-3.1256926142924198E-2</v>
      </c>
      <c r="AD100" s="4">
        <v>2.9456116190551199E-5</v>
      </c>
      <c r="AE100" s="6">
        <v>17554.453889016499</v>
      </c>
      <c r="AF100" s="6">
        <v>-125.692345063977</v>
      </c>
      <c r="AG100" s="6">
        <v>0.39362054142913999</v>
      </c>
      <c r="AH100" s="6">
        <v>-4.1079636190540202E-4</v>
      </c>
      <c r="AI100" s="6">
        <v>2.30640101199999</v>
      </c>
      <c r="AJ100" s="6">
        <v>-3.7612753199999698E-3</v>
      </c>
      <c r="AK100" s="6">
        <v>995.176197</v>
      </c>
      <c r="AL100" s="6">
        <v>3.9734999999999798E-2</v>
      </c>
      <c r="AN100" s="6">
        <v>-1.0408989683774701</v>
      </c>
      <c r="AO100" s="6">
        <v>4.3025437379100797</v>
      </c>
      <c r="AP100" s="6">
        <v>1.0234654120792801</v>
      </c>
    </row>
    <row r="101" spans="1:42" x14ac:dyDescent="0.45">
      <c r="A101">
        <v>0.02</v>
      </c>
      <c r="B101" s="1">
        <f t="shared" si="14"/>
        <v>72.49701573174211</v>
      </c>
      <c r="C101">
        <v>3000</v>
      </c>
      <c r="D101" s="2">
        <f t="shared" si="8"/>
        <v>3.1443955238914603</v>
      </c>
      <c r="E101" s="1">
        <v>158.986926479</v>
      </c>
      <c r="F101" s="1">
        <f t="shared" si="22"/>
        <v>317.97385295800001</v>
      </c>
      <c r="G101" s="2">
        <f t="shared" si="21"/>
        <v>22.607231280081031</v>
      </c>
      <c r="H101" s="8">
        <f t="shared" si="23"/>
        <v>540.67838461538327</v>
      </c>
      <c r="I101">
        <v>315</v>
      </c>
      <c r="J101">
        <v>295</v>
      </c>
      <c r="K101" s="2">
        <f t="shared" si="24"/>
        <v>7.2051910076160128</v>
      </c>
      <c r="L101" s="2">
        <v>302.20519560602759</v>
      </c>
      <c r="M101" s="2">
        <f t="shared" si="10"/>
        <v>302.20519100761601</v>
      </c>
      <c r="N101" s="2">
        <v>305.92653380366045</v>
      </c>
      <c r="O101" s="2">
        <f t="shared" si="20"/>
        <v>305.92653380567629</v>
      </c>
      <c r="P101" s="2">
        <f t="shared" si="7"/>
        <v>9.0734661963395524</v>
      </c>
      <c r="Q101" s="8">
        <v>758.34549840399995</v>
      </c>
      <c r="R101" s="1">
        <f>Q101/(Abmessung!D$17*S101)</f>
        <v>118.20337288993959</v>
      </c>
      <c r="S101" s="2">
        <f t="shared" si="15"/>
        <v>11.836104524354276</v>
      </c>
      <c r="T101" s="1">
        <f t="shared" si="16"/>
        <v>4178.9184098047081</v>
      </c>
      <c r="U101" s="1">
        <f t="shared" si="17"/>
        <v>993.14432840130689</v>
      </c>
      <c r="V101" s="1">
        <f t="shared" si="18"/>
        <v>1007.0411712237027</v>
      </c>
      <c r="W101" s="7">
        <f t="shared" si="19"/>
        <v>1.1832744303956368</v>
      </c>
      <c r="AA101" s="4">
        <v>-144.24372570197801</v>
      </c>
      <c r="AB101" s="5">
        <v>10.528700058400901</v>
      </c>
      <c r="AC101" s="4">
        <v>-3.1256926142924198E-2</v>
      </c>
      <c r="AD101" s="4">
        <v>2.9456116190551199E-5</v>
      </c>
      <c r="AE101" s="6">
        <v>17554.453889016499</v>
      </c>
      <c r="AF101" s="6">
        <v>-125.692345063977</v>
      </c>
      <c r="AG101" s="6">
        <v>0.39362054142913999</v>
      </c>
      <c r="AH101" s="6">
        <v>-4.1079636190540202E-4</v>
      </c>
      <c r="AI101" s="6">
        <v>2.30640101199999</v>
      </c>
      <c r="AJ101" s="6">
        <v>-3.7612753199999698E-3</v>
      </c>
      <c r="AK101" s="6">
        <v>995.176197</v>
      </c>
      <c r="AL101" s="6">
        <v>3.9734999999999798E-2</v>
      </c>
      <c r="AN101" s="6">
        <v>-1.0408989683774701</v>
      </c>
      <c r="AO101" s="6">
        <v>4.3025437379100797</v>
      </c>
      <c r="AP101" s="6">
        <v>1.0234654120792801</v>
      </c>
    </row>
    <row r="102" spans="1:42" x14ac:dyDescent="0.45">
      <c r="A102">
        <v>2.5999999999999999E-2</v>
      </c>
      <c r="B102" s="1">
        <f t="shared" si="14"/>
        <v>94.268142511957336</v>
      </c>
      <c r="C102">
        <v>3000</v>
      </c>
      <c r="D102" s="2">
        <f t="shared" ref="D102:D110" si="25">F102/(0.02809*3600)</f>
        <v>3.1443955238914603</v>
      </c>
      <c r="E102" s="1">
        <v>158.986926479</v>
      </c>
      <c r="F102" s="1">
        <f t="shared" si="22"/>
        <v>317.97385295800001</v>
      </c>
      <c r="G102" s="2">
        <f t="shared" si="21"/>
        <v>22.607231280081031</v>
      </c>
      <c r="H102" s="8">
        <f t="shared" si="23"/>
        <v>800.26999999999816</v>
      </c>
      <c r="I102">
        <v>315</v>
      </c>
      <c r="J102">
        <v>295</v>
      </c>
      <c r="K102" s="2">
        <f t="shared" si="24"/>
        <v>7.929737861134762</v>
      </c>
      <c r="L102" s="2">
        <v>302.92974423486953</v>
      </c>
      <c r="M102" s="2">
        <f t="shared" ref="M102:M110" si="26">J102+K102</f>
        <v>302.92973786113475</v>
      </c>
      <c r="N102" s="2">
        <v>307.32706417468728</v>
      </c>
      <c r="O102" s="2">
        <f t="shared" si="20"/>
        <v>307.32706417544404</v>
      </c>
      <c r="P102" s="2">
        <f t="shared" ref="P102:P110" si="27">I102-N102</f>
        <v>7.6729358253127202</v>
      </c>
      <c r="Q102" s="8">
        <v>833.65478719199996</v>
      </c>
      <c r="R102" s="1">
        <f>Q102/(Abmessung!D$17*S102)</f>
        <v>126.08450301719407</v>
      </c>
      <c r="S102" s="2">
        <f t="shared" si="15"/>
        <v>12.198209425148951</v>
      </c>
      <c r="T102" s="1">
        <f t="shared" si="16"/>
        <v>4178.7975807925295</v>
      </c>
      <c r="U102" s="1">
        <f t="shared" si="17"/>
        <v>992.91231911276282</v>
      </c>
      <c r="V102" s="1">
        <f t="shared" si="18"/>
        <v>1007.0555661935862</v>
      </c>
      <c r="W102" s="7">
        <f t="shared" si="19"/>
        <v>1.1819118169577356</v>
      </c>
      <c r="AA102" s="4">
        <v>-144.24372570197801</v>
      </c>
      <c r="AB102" s="5">
        <v>10.528700058400901</v>
      </c>
      <c r="AC102" s="4">
        <v>-3.1256926142924198E-2</v>
      </c>
      <c r="AD102" s="4">
        <v>2.9456116190551199E-5</v>
      </c>
      <c r="AE102" s="6">
        <v>17554.453889016499</v>
      </c>
      <c r="AF102" s="6">
        <v>-125.692345063977</v>
      </c>
      <c r="AG102" s="6">
        <v>0.39362054142913999</v>
      </c>
      <c r="AH102" s="6">
        <v>-4.1079636190540202E-4</v>
      </c>
      <c r="AI102" s="6">
        <v>2.30640101199999</v>
      </c>
      <c r="AJ102" s="6">
        <v>-3.7612753199999698E-3</v>
      </c>
      <c r="AK102" s="6">
        <v>995.176197</v>
      </c>
      <c r="AL102" s="6">
        <v>3.9734999999999798E-2</v>
      </c>
      <c r="AN102" s="6">
        <v>-1.0408989683774701</v>
      </c>
      <c r="AO102" s="6">
        <v>4.3025437379100797</v>
      </c>
      <c r="AP102" s="6">
        <v>1.0234654120792801</v>
      </c>
    </row>
    <row r="103" spans="1:42" x14ac:dyDescent="0.45">
      <c r="A103">
        <v>3.2000000000000001E-2</v>
      </c>
      <c r="B103" s="1">
        <f t="shared" si="14"/>
        <v>116.04190053125367</v>
      </c>
      <c r="C103">
        <v>3000</v>
      </c>
      <c r="D103" s="2">
        <f t="shared" si="25"/>
        <v>3.1443955238914603</v>
      </c>
      <c r="E103" s="1">
        <v>158.986926479</v>
      </c>
      <c r="F103" s="1">
        <f t="shared" si="22"/>
        <v>317.97385295800001</v>
      </c>
      <c r="G103" s="2">
        <f t="shared" si="21"/>
        <v>22.607231280081031</v>
      </c>
      <c r="H103" s="8">
        <f t="shared" si="23"/>
        <v>1104.8099692307667</v>
      </c>
      <c r="I103">
        <v>315</v>
      </c>
      <c r="J103">
        <v>295</v>
      </c>
      <c r="K103" s="2">
        <f t="shared" si="24"/>
        <v>8.5185341395253538</v>
      </c>
      <c r="L103" s="2">
        <v>303.51852411152947</v>
      </c>
      <c r="M103" s="2">
        <f t="shared" si="26"/>
        <v>303.51853413952534</v>
      </c>
      <c r="N103" s="2">
        <v>308.3089245048356</v>
      </c>
      <c r="O103" s="2">
        <f t="shared" si="20"/>
        <v>308.30892450440888</v>
      </c>
      <c r="P103" s="2">
        <f t="shared" si="27"/>
        <v>6.691075495164398</v>
      </c>
      <c r="Q103" s="8">
        <v>894.72643353900003</v>
      </c>
      <c r="R103" s="1">
        <f>Q103/(Abmessung!D$17*S103)</f>
        <v>133.41258149492992</v>
      </c>
      <c r="S103" s="2">
        <f t="shared" si="15"/>
        <v>12.372715541884027</v>
      </c>
      <c r="T103" s="1">
        <f t="shared" si="16"/>
        <v>4178.7304696408401</v>
      </c>
      <c r="U103" s="1">
        <f t="shared" si="17"/>
        <v>992.74485744029221</v>
      </c>
      <c r="V103" s="1">
        <f t="shared" si="18"/>
        <v>1007.0672637777857</v>
      </c>
      <c r="W103" s="7">
        <f t="shared" si="19"/>
        <v>1.1808045353482388</v>
      </c>
      <c r="AA103" s="4">
        <v>-144.24372570197801</v>
      </c>
      <c r="AB103" s="5">
        <v>10.528700058400901</v>
      </c>
      <c r="AC103" s="4">
        <v>-3.1256926142924198E-2</v>
      </c>
      <c r="AD103" s="4">
        <v>2.9456116190551199E-5</v>
      </c>
      <c r="AE103" s="6">
        <v>17554.453889016499</v>
      </c>
      <c r="AF103" s="6">
        <v>-125.692345063977</v>
      </c>
      <c r="AG103" s="6">
        <v>0.39362054142913999</v>
      </c>
      <c r="AH103" s="6">
        <v>-4.1079636190540202E-4</v>
      </c>
      <c r="AI103" s="6">
        <v>2.30640101199999</v>
      </c>
      <c r="AJ103" s="6">
        <v>-3.7612753199999698E-3</v>
      </c>
      <c r="AK103" s="6">
        <v>995.176197</v>
      </c>
      <c r="AL103" s="6">
        <v>3.9734999999999798E-2</v>
      </c>
      <c r="AN103" s="6">
        <v>-1.0408989683774701</v>
      </c>
      <c r="AO103" s="6">
        <v>4.3025437379100797</v>
      </c>
      <c r="AP103" s="6">
        <v>1.0234654120792801</v>
      </c>
    </row>
    <row r="104" spans="1:42" x14ac:dyDescent="0.45">
      <c r="A104">
        <v>3.7999999999999999E-2</v>
      </c>
      <c r="B104" s="1">
        <f t="shared" si="14"/>
        <v>137.81737165766302</v>
      </c>
      <c r="C104">
        <v>3000</v>
      </c>
      <c r="D104" s="2">
        <f t="shared" si="25"/>
        <v>3.1443955238914603</v>
      </c>
      <c r="E104" s="1">
        <v>158.986926479</v>
      </c>
      <c r="F104" s="1">
        <f t="shared" si="22"/>
        <v>317.97385295800001</v>
      </c>
      <c r="G104" s="2">
        <f t="shared" si="21"/>
        <v>22.607231280081031</v>
      </c>
      <c r="H104" s="8">
        <f t="shared" si="23"/>
        <v>1454.2982923076893</v>
      </c>
      <c r="I104">
        <v>315</v>
      </c>
      <c r="J104">
        <v>295</v>
      </c>
      <c r="K104" s="2">
        <f t="shared" si="24"/>
        <v>9.0202908355705649</v>
      </c>
      <c r="L104" s="2">
        <v>304.02024520096995</v>
      </c>
      <c r="M104" s="2">
        <f t="shared" si="26"/>
        <v>304.02029083557056</v>
      </c>
      <c r="N104" s="2">
        <v>309.03817263630253</v>
      </c>
      <c r="O104" s="2">
        <f t="shared" si="20"/>
        <v>309.03817263549763</v>
      </c>
      <c r="P104" s="2">
        <f t="shared" si="27"/>
        <v>5.9618273636974664</v>
      </c>
      <c r="Q104" s="8">
        <v>946.67970089100004</v>
      </c>
      <c r="R104" s="1">
        <f>Q104/(Abmessung!D$17*S104)</f>
        <v>140.32366082264232</v>
      </c>
      <c r="S104" s="2">
        <f t="shared" si="15"/>
        <v>12.446398633513242</v>
      </c>
      <c r="T104" s="1">
        <f t="shared" si="16"/>
        <v>4178.6892146511036</v>
      </c>
      <c r="U104" s="1">
        <f t="shared" si="17"/>
        <v>992.61797228153364</v>
      </c>
      <c r="V104" s="1">
        <f t="shared" si="18"/>
        <v>1007.0772317215302</v>
      </c>
      <c r="W104" s="7">
        <f t="shared" si="19"/>
        <v>1.1798609797726207</v>
      </c>
      <c r="AA104" s="4">
        <v>-144.24372570197801</v>
      </c>
      <c r="AB104" s="5">
        <v>10.528700058400901</v>
      </c>
      <c r="AC104" s="4">
        <v>-3.1256926142924198E-2</v>
      </c>
      <c r="AD104" s="4">
        <v>2.9456116190551199E-5</v>
      </c>
      <c r="AE104" s="6">
        <v>17554.453889016499</v>
      </c>
      <c r="AF104" s="6">
        <v>-125.692345063977</v>
      </c>
      <c r="AG104" s="6">
        <v>0.39362054142913999</v>
      </c>
      <c r="AH104" s="6">
        <v>-4.1079636190540202E-4</v>
      </c>
      <c r="AI104" s="6">
        <v>2.30640101199999</v>
      </c>
      <c r="AJ104" s="6">
        <v>-3.7612753199999698E-3</v>
      </c>
      <c r="AK104" s="6">
        <v>995.176197</v>
      </c>
      <c r="AL104" s="6">
        <v>3.9734999999999798E-2</v>
      </c>
      <c r="AN104" s="6">
        <v>-1.0408989683774701</v>
      </c>
      <c r="AO104" s="6">
        <v>4.3025437379100797</v>
      </c>
      <c r="AP104" s="6">
        <v>1.0234654120792801</v>
      </c>
    </row>
    <row r="105" spans="1:42" x14ac:dyDescent="0.45">
      <c r="A105">
        <v>4.3999999999999997E-2</v>
      </c>
      <c r="B105" s="1">
        <f t="shared" si="14"/>
        <v>159.5940550169953</v>
      </c>
      <c r="C105">
        <v>3000</v>
      </c>
      <c r="D105" s="2">
        <f t="shared" si="25"/>
        <v>3.1443955238914603</v>
      </c>
      <c r="E105" s="1">
        <v>158.986926479</v>
      </c>
      <c r="F105" s="1">
        <f t="shared" si="22"/>
        <v>317.97385295800001</v>
      </c>
      <c r="G105" s="2">
        <f t="shared" si="21"/>
        <v>22.607231280081031</v>
      </c>
      <c r="H105" s="8">
        <f t="shared" si="23"/>
        <v>1848.7349692307653</v>
      </c>
      <c r="I105">
        <v>315</v>
      </c>
      <c r="J105">
        <v>295</v>
      </c>
      <c r="K105" s="2">
        <f t="shared" si="24"/>
        <v>9.4607592488927459</v>
      </c>
      <c r="L105" s="2">
        <v>304.46066074960868</v>
      </c>
      <c r="M105" s="2">
        <f t="shared" si="26"/>
        <v>304.46075924889277</v>
      </c>
      <c r="N105" s="2">
        <v>309.60343522935057</v>
      </c>
      <c r="O105" s="2">
        <f t="shared" si="20"/>
        <v>309.60343522853054</v>
      </c>
      <c r="P105" s="2">
        <f t="shared" si="27"/>
        <v>5.3965647706494337</v>
      </c>
      <c r="Q105" s="8">
        <v>992.218469992</v>
      </c>
      <c r="R105" s="1">
        <f>Q105/(Abmessung!D$17*S105)</f>
        <v>146.89991629315162</v>
      </c>
      <c r="S105" s="2">
        <f t="shared" si="15"/>
        <v>12.46112655071685</v>
      </c>
      <c r="T105" s="1">
        <f t="shared" si="16"/>
        <v>4178.6619317097502</v>
      </c>
      <c r="U105" s="1">
        <f t="shared" si="17"/>
        <v>992.5181735819159</v>
      </c>
      <c r="V105" s="1">
        <f t="shared" si="18"/>
        <v>1007.0859816774428</v>
      </c>
      <c r="W105" s="7">
        <f t="shared" si="19"/>
        <v>1.1790327177058011</v>
      </c>
      <c r="AA105" s="4">
        <v>-144.24372570197801</v>
      </c>
      <c r="AB105" s="5">
        <v>10.528700058400901</v>
      </c>
      <c r="AC105" s="4">
        <v>-3.1256926142924198E-2</v>
      </c>
      <c r="AD105" s="4">
        <v>2.9456116190551199E-5</v>
      </c>
      <c r="AE105" s="6">
        <v>17554.453889016499</v>
      </c>
      <c r="AF105" s="6">
        <v>-125.692345063977</v>
      </c>
      <c r="AG105" s="6">
        <v>0.39362054142913999</v>
      </c>
      <c r="AH105" s="6">
        <v>-4.1079636190540202E-4</v>
      </c>
      <c r="AI105" s="6">
        <v>2.30640101199999</v>
      </c>
      <c r="AJ105" s="6">
        <v>-3.7612753199999698E-3</v>
      </c>
      <c r="AK105" s="6">
        <v>995.176197</v>
      </c>
      <c r="AL105" s="6">
        <v>3.9734999999999798E-2</v>
      </c>
      <c r="AN105" s="6">
        <v>-1.0408989683774701</v>
      </c>
      <c r="AO105" s="6">
        <v>4.3025437379100797</v>
      </c>
      <c r="AP105" s="6">
        <v>1.0234654120792801</v>
      </c>
    </row>
    <row r="106" spans="1:42" x14ac:dyDescent="0.45">
      <c r="A106">
        <v>0.05</v>
      </c>
      <c r="B106" s="1">
        <f t="shared" si="14"/>
        <v>181.37164570142292</v>
      </c>
      <c r="C106">
        <v>3000</v>
      </c>
      <c r="D106" s="2">
        <f t="shared" si="25"/>
        <v>3.1443955238914603</v>
      </c>
      <c r="E106" s="1">
        <v>158.986926479</v>
      </c>
      <c r="F106" s="1">
        <f t="shared" si="22"/>
        <v>317.97385295800001</v>
      </c>
      <c r="G106" s="2">
        <f t="shared" si="21"/>
        <v>22.607231280081031</v>
      </c>
      <c r="H106" s="8">
        <f t="shared" si="23"/>
        <v>2288.1199999999958</v>
      </c>
      <c r="I106">
        <v>315</v>
      </c>
      <c r="J106">
        <v>295</v>
      </c>
      <c r="K106" s="2">
        <f t="shared" si="24"/>
        <v>9.8553775846749154</v>
      </c>
      <c r="L106" s="2">
        <v>304.85521178172962</v>
      </c>
      <c r="M106" s="2">
        <f t="shared" si="26"/>
        <v>304.8553775846749</v>
      </c>
      <c r="N106" s="2">
        <v>310.05599045680384</v>
      </c>
      <c r="O106" s="2">
        <f t="shared" si="20"/>
        <v>310.05599045608795</v>
      </c>
      <c r="P106" s="2">
        <f t="shared" si="27"/>
        <v>4.9440095431961595</v>
      </c>
      <c r="Q106" s="8">
        <v>1032.9625136899999</v>
      </c>
      <c r="R106" s="1">
        <f>Q106/(Abmessung!D$17*S106)</f>
        <v>153.20144848712152</v>
      </c>
      <c r="S106" s="2">
        <f t="shared" si="15"/>
        <v>12.439222541179882</v>
      </c>
      <c r="T106" s="1">
        <f t="shared" si="16"/>
        <v>4178.6428788834883</v>
      </c>
      <c r="U106" s="1">
        <f t="shared" si="17"/>
        <v>992.43737522412448</v>
      </c>
      <c r="V106" s="1">
        <f t="shared" si="18"/>
        <v>1007.0938204200735</v>
      </c>
      <c r="W106" s="7">
        <f t="shared" si="19"/>
        <v>1.1782907101760025</v>
      </c>
      <c r="AA106" s="4">
        <v>-144.24372570197801</v>
      </c>
      <c r="AB106" s="5">
        <v>10.528700058400901</v>
      </c>
      <c r="AC106" s="4">
        <v>-3.1256926142924198E-2</v>
      </c>
      <c r="AD106" s="4">
        <v>2.9456116190551199E-5</v>
      </c>
      <c r="AE106" s="6">
        <v>17554.453889016499</v>
      </c>
      <c r="AF106" s="6">
        <v>-125.692345063977</v>
      </c>
      <c r="AG106" s="6">
        <v>0.39362054142913999</v>
      </c>
      <c r="AH106" s="6">
        <v>-4.1079636190540202E-4</v>
      </c>
      <c r="AI106" s="6">
        <v>2.30640101199999</v>
      </c>
      <c r="AJ106" s="6">
        <v>-3.7612753199999698E-3</v>
      </c>
      <c r="AK106" s="6">
        <v>995.176197</v>
      </c>
      <c r="AL106" s="6">
        <v>3.9734999999999798E-2</v>
      </c>
      <c r="AN106" s="6">
        <v>-1.0408989683774701</v>
      </c>
      <c r="AO106" s="6">
        <v>4.3025437379100797</v>
      </c>
      <c r="AP106" s="6">
        <v>1.0234654120792801</v>
      </c>
    </row>
    <row r="107" spans="1:42" x14ac:dyDescent="0.45">
      <c r="A107">
        <v>5.6000000000000001E-2</v>
      </c>
      <c r="B107" s="1">
        <f t="shared" si="14"/>
        <v>203.14994356633773</v>
      </c>
      <c r="C107">
        <v>3000</v>
      </c>
      <c r="D107" s="2">
        <f t="shared" si="25"/>
        <v>3.1443955238914603</v>
      </c>
      <c r="E107" s="1">
        <v>158.986926479</v>
      </c>
      <c r="F107" s="1">
        <f t="shared" si="22"/>
        <v>317.97385295800001</v>
      </c>
      <c r="G107" s="2">
        <f t="shared" si="21"/>
        <v>22.607231280081031</v>
      </c>
      <c r="H107" s="8">
        <f t="shared" si="23"/>
        <v>2772.4533846153799</v>
      </c>
      <c r="I107">
        <v>315</v>
      </c>
      <c r="J107">
        <v>295</v>
      </c>
      <c r="K107" s="2">
        <f t="shared" si="24"/>
        <v>10.214204881255045</v>
      </c>
      <c r="L107" s="2">
        <v>305.21396013327472</v>
      </c>
      <c r="M107" s="2">
        <f t="shared" si="26"/>
        <v>305.21420488125506</v>
      </c>
      <c r="N107" s="2">
        <v>310.42755650567733</v>
      </c>
      <c r="O107" s="2">
        <f t="shared" si="20"/>
        <v>310.42755650508764</v>
      </c>
      <c r="P107" s="2">
        <f t="shared" si="27"/>
        <v>4.5724434943226697</v>
      </c>
      <c r="Q107" s="8">
        <v>1069.9665202000001</v>
      </c>
      <c r="R107" s="1">
        <f>Q107/(Abmessung!D$17*S107)</f>
        <v>159.27463400548856</v>
      </c>
      <c r="S107" s="2">
        <f t="shared" si="15"/>
        <v>12.393532803315006</v>
      </c>
      <c r="T107" s="1">
        <f t="shared" si="16"/>
        <v>4178.6290032519155</v>
      </c>
      <c r="U107" s="1">
        <f t="shared" si="17"/>
        <v>992.37044549888537</v>
      </c>
      <c r="V107" s="1">
        <f t="shared" si="18"/>
        <v>1007.1009478529478</v>
      </c>
      <c r="W107" s="7">
        <f t="shared" si="19"/>
        <v>1.1776160345156241</v>
      </c>
      <c r="AA107" s="4">
        <v>-144.24372570197801</v>
      </c>
      <c r="AB107" s="5">
        <v>10.528700058400901</v>
      </c>
      <c r="AC107" s="4">
        <v>-3.1256926142924198E-2</v>
      </c>
      <c r="AD107" s="4">
        <v>2.9456116190551199E-5</v>
      </c>
      <c r="AE107" s="6">
        <v>17554.453889016499</v>
      </c>
      <c r="AF107" s="6">
        <v>-125.692345063977</v>
      </c>
      <c r="AG107" s="6">
        <v>0.39362054142913999</v>
      </c>
      <c r="AH107" s="6">
        <v>-4.1079636190540202E-4</v>
      </c>
      <c r="AI107" s="6">
        <v>2.30640101199999</v>
      </c>
      <c r="AJ107" s="6">
        <v>-3.7612753199999698E-3</v>
      </c>
      <c r="AK107" s="6">
        <v>995.176197</v>
      </c>
      <c r="AL107" s="6">
        <v>3.9734999999999798E-2</v>
      </c>
      <c r="AN107" s="6">
        <v>-1.0408989683774701</v>
      </c>
      <c r="AO107" s="6">
        <v>4.3025437379100797</v>
      </c>
      <c r="AP107" s="6">
        <v>1.0234654120792801</v>
      </c>
    </row>
    <row r="108" spans="1:42" x14ac:dyDescent="0.45">
      <c r="A108">
        <v>6.2E-2</v>
      </c>
      <c r="B108" s="1">
        <f t="shared" si="14"/>
        <v>224.92880976107887</v>
      </c>
      <c r="C108">
        <v>3000</v>
      </c>
      <c r="D108" s="2">
        <f t="shared" si="25"/>
        <v>3.1443955238914603</v>
      </c>
      <c r="E108" s="1">
        <v>158.986926479</v>
      </c>
      <c r="F108" s="1">
        <f t="shared" si="22"/>
        <v>317.97385295800001</v>
      </c>
      <c r="G108" s="2">
        <f t="shared" si="21"/>
        <v>22.607231280081031</v>
      </c>
      <c r="H108" s="8">
        <f t="shared" si="23"/>
        <v>3301.7351230769173</v>
      </c>
      <c r="I108">
        <v>315</v>
      </c>
      <c r="J108">
        <v>295</v>
      </c>
      <c r="K108" s="2">
        <f t="shared" si="24"/>
        <v>10.544197235074103</v>
      </c>
      <c r="L108" s="2">
        <v>305.54386433881837</v>
      </c>
      <c r="M108" s="2">
        <f t="shared" si="26"/>
        <v>305.54419723507408</v>
      </c>
      <c r="N108" s="2">
        <v>310.73883173884087</v>
      </c>
      <c r="O108" s="2">
        <f t="shared" si="20"/>
        <v>310.73883173836629</v>
      </c>
      <c r="P108" s="2">
        <f t="shared" si="27"/>
        <v>4.2611682611591277</v>
      </c>
      <c r="Q108" s="8">
        <v>1103.95939974</v>
      </c>
      <c r="R108" s="1">
        <f>Q108/(Abmessung!D$17*S108)</f>
        <v>165.15618258407244</v>
      </c>
      <c r="S108" s="2">
        <f t="shared" si="15"/>
        <v>12.331894862198009</v>
      </c>
      <c r="T108" s="1">
        <f t="shared" si="16"/>
        <v>4178.6185563987237</v>
      </c>
      <c r="U108" s="1">
        <f t="shared" si="17"/>
        <v>992.3139691935628</v>
      </c>
      <c r="V108" s="1">
        <f t="shared" si="18"/>
        <v>1007.1075022247514</v>
      </c>
      <c r="W108" s="7">
        <f t="shared" si="19"/>
        <v>1.1769956042424863</v>
      </c>
      <c r="AA108" s="4">
        <v>-144.24372570197801</v>
      </c>
      <c r="AB108" s="5">
        <v>10.528700058400901</v>
      </c>
      <c r="AC108" s="4">
        <v>-3.1256926142924198E-2</v>
      </c>
      <c r="AD108" s="4">
        <v>2.9456116190551199E-5</v>
      </c>
      <c r="AE108" s="6">
        <v>17554.453889016499</v>
      </c>
      <c r="AF108" s="6">
        <v>-125.692345063977</v>
      </c>
      <c r="AG108" s="6">
        <v>0.39362054142913999</v>
      </c>
      <c r="AH108" s="6">
        <v>-4.1079636190540202E-4</v>
      </c>
      <c r="AI108" s="6">
        <v>2.30640101199999</v>
      </c>
      <c r="AJ108" s="6">
        <v>-3.7612753199999698E-3</v>
      </c>
      <c r="AK108" s="6">
        <v>995.176197</v>
      </c>
      <c r="AL108" s="6">
        <v>3.9734999999999798E-2</v>
      </c>
      <c r="AN108" s="6">
        <v>-1.0408989683774701</v>
      </c>
      <c r="AO108" s="6">
        <v>4.3025437379100797</v>
      </c>
      <c r="AP108" s="6">
        <v>1.0234654120792801</v>
      </c>
    </row>
    <row r="109" spans="1:42" x14ac:dyDescent="0.45">
      <c r="A109">
        <v>6.8000000000000005E-2</v>
      </c>
      <c r="B109" s="1">
        <f t="shared" si="14"/>
        <v>246.70814378167759</v>
      </c>
      <c r="C109">
        <v>3000</v>
      </c>
      <c r="D109" s="2">
        <f t="shared" si="25"/>
        <v>3.1443955238914603</v>
      </c>
      <c r="E109" s="1">
        <v>158.986926479</v>
      </c>
      <c r="F109" s="1">
        <f t="shared" si="22"/>
        <v>317.97385295800001</v>
      </c>
      <c r="G109" s="2">
        <f t="shared" si="21"/>
        <v>22.607231280081031</v>
      </c>
      <c r="H109" s="8">
        <f t="shared" si="23"/>
        <v>3875.9652153846091</v>
      </c>
      <c r="I109">
        <v>315</v>
      </c>
      <c r="J109">
        <v>295</v>
      </c>
      <c r="K109" s="2">
        <f t="shared" si="24"/>
        <v>10.850385324330372</v>
      </c>
      <c r="L109" s="2">
        <v>305.84995707039724</v>
      </c>
      <c r="M109" s="2">
        <f t="shared" si="26"/>
        <v>305.85038532433038</v>
      </c>
      <c r="N109" s="2">
        <v>311.00392063975193</v>
      </c>
      <c r="O109" s="2">
        <f t="shared" si="20"/>
        <v>311.00392063937295</v>
      </c>
      <c r="P109" s="2">
        <f t="shared" si="27"/>
        <v>3.9960793602480749</v>
      </c>
      <c r="Q109" s="8">
        <v>1135.4680174299999</v>
      </c>
      <c r="R109" s="1">
        <f>Q109/(Abmessung!D$17*S109)</f>
        <v>170.87569744402865</v>
      </c>
      <c r="S109" s="2">
        <f t="shared" si="15"/>
        <v>12.259313570287174</v>
      </c>
      <c r="T109" s="1">
        <f t="shared" si="16"/>
        <v>4178.6104761524648</v>
      </c>
      <c r="U109" s="1">
        <f t="shared" si="17"/>
        <v>992.26558251207882</v>
      </c>
      <c r="V109" s="1">
        <f t="shared" si="18"/>
        <v>1007.1135835220961</v>
      </c>
      <c r="W109" s="7">
        <f t="shared" si="19"/>
        <v>1.1764199547240266</v>
      </c>
      <c r="AA109" s="4">
        <v>-144.24372570197801</v>
      </c>
      <c r="AB109" s="5">
        <v>10.528700058400901</v>
      </c>
      <c r="AC109" s="4">
        <v>-3.1256926142924198E-2</v>
      </c>
      <c r="AD109" s="4">
        <v>2.9456116190551199E-5</v>
      </c>
      <c r="AE109" s="6">
        <v>17554.453889016499</v>
      </c>
      <c r="AF109" s="6">
        <v>-125.692345063977</v>
      </c>
      <c r="AG109" s="6">
        <v>0.39362054142913999</v>
      </c>
      <c r="AH109" s="6">
        <v>-4.1079636190540202E-4</v>
      </c>
      <c r="AI109" s="6">
        <v>2.30640101199999</v>
      </c>
      <c r="AJ109" s="6">
        <v>-3.7612753199999698E-3</v>
      </c>
      <c r="AK109" s="6">
        <v>995.176197</v>
      </c>
      <c r="AL109" s="6">
        <v>3.9734999999999798E-2</v>
      </c>
      <c r="AN109" s="6">
        <v>-1.0408989683774701</v>
      </c>
      <c r="AO109" s="6">
        <v>4.3025437379100797</v>
      </c>
      <c r="AP109" s="6">
        <v>1.0234654120792801</v>
      </c>
    </row>
    <row r="110" spans="1:42" x14ac:dyDescent="0.45">
      <c r="A110">
        <v>7.3999999999999996E-2</v>
      </c>
      <c r="B110" s="1">
        <f t="shared" si="14"/>
        <v>268.48787039328147</v>
      </c>
      <c r="C110">
        <v>3000</v>
      </c>
      <c r="D110" s="2">
        <f t="shared" si="25"/>
        <v>3.1443955238914603</v>
      </c>
      <c r="E110" s="1">
        <v>158.986926479</v>
      </c>
      <c r="F110" s="1">
        <f t="shared" si="22"/>
        <v>317.97385295800001</v>
      </c>
      <c r="G110" s="2">
        <f t="shared" si="21"/>
        <v>22.607231280081031</v>
      </c>
      <c r="H110" s="8">
        <f t="shared" si="23"/>
        <v>4495.1436615384537</v>
      </c>
      <c r="I110">
        <v>315</v>
      </c>
      <c r="J110">
        <v>295</v>
      </c>
      <c r="K110" s="2">
        <f t="shared" si="24"/>
        <v>11.136536872310241</v>
      </c>
      <c r="L110" s="2">
        <v>306.13600762432361</v>
      </c>
      <c r="M110" s="2">
        <f t="shared" si="26"/>
        <v>306.13653687231022</v>
      </c>
      <c r="N110" s="2">
        <v>311.23278185493115</v>
      </c>
      <c r="O110" s="2">
        <f t="shared" si="20"/>
        <v>311.23278185462851</v>
      </c>
      <c r="P110" s="2">
        <f t="shared" si="27"/>
        <v>3.7672181450688527</v>
      </c>
      <c r="Q110" s="8">
        <v>1164.8867718900001</v>
      </c>
      <c r="R110" s="1">
        <f>Q110/(Abmessung!D$17*S110)</f>
        <v>176.4574377351646</v>
      </c>
      <c r="S110" s="2">
        <f t="shared" si="15"/>
        <v>12.179102699485904</v>
      </c>
      <c r="T110" s="1">
        <f t="shared" si="16"/>
        <v>4178.6040856140335</v>
      </c>
      <c r="U110" s="1">
        <f t="shared" si="17"/>
        <v>992.22359509119281</v>
      </c>
      <c r="V110" s="1">
        <f t="shared" si="18"/>
        <v>1007.1192666314762</v>
      </c>
      <c r="W110" s="7">
        <f t="shared" si="19"/>
        <v>1.175881997279649</v>
      </c>
      <c r="AA110" s="4">
        <v>-144.24372570197801</v>
      </c>
      <c r="AB110" s="5">
        <v>10.528700058400901</v>
      </c>
      <c r="AC110" s="4">
        <v>-3.1256926142924198E-2</v>
      </c>
      <c r="AD110" s="4">
        <v>2.9456116190551199E-5</v>
      </c>
      <c r="AE110" s="6">
        <v>17554.453889016499</v>
      </c>
      <c r="AF110" s="6">
        <v>-125.692345063977</v>
      </c>
      <c r="AG110" s="6">
        <v>0.39362054142913999</v>
      </c>
      <c r="AH110" s="6">
        <v>-4.1079636190540202E-4</v>
      </c>
      <c r="AI110" s="6">
        <v>2.30640101199999</v>
      </c>
      <c r="AJ110" s="6">
        <v>-3.7612753199999698E-3</v>
      </c>
      <c r="AK110" s="6">
        <v>995.176197</v>
      </c>
      <c r="AL110" s="6">
        <v>3.9734999999999798E-2</v>
      </c>
      <c r="AN110" s="6">
        <v>-1.0408989683774701</v>
      </c>
      <c r="AO110" s="6">
        <v>4.3025437379100797</v>
      </c>
      <c r="AP110" s="6">
        <v>1.0234654120792801</v>
      </c>
    </row>
    <row r="111" spans="1:42" x14ac:dyDescent="0.45">
      <c r="AK111" s="6"/>
      <c r="AL111" s="6"/>
      <c r="AM111" s="6"/>
    </row>
    <row r="112" spans="1:42" x14ac:dyDescent="0.45">
      <c r="AK112" s="6"/>
      <c r="AL112" s="6"/>
      <c r="AM112" s="6"/>
    </row>
    <row r="113" spans="1:39" x14ac:dyDescent="0.45">
      <c r="AK113" s="6"/>
      <c r="AL113" s="6"/>
      <c r="AM113" s="6"/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$Y$195 - $Z$195*EXP(-$AA$195*A121^$AB$195)</f>
        <v>36.950782619864981</v>
      </c>
      <c r="C121" s="9">
        <f>20/B121</f>
        <v>0.54126052500029787</v>
      </c>
      <c r="AK121" s="6"/>
      <c r="AL121" s="6"/>
      <c r="AM121" s="6"/>
    </row>
    <row r="122" spans="1:39" x14ac:dyDescent="0.45">
      <c r="A122">
        <v>5</v>
      </c>
      <c r="B122" s="8">
        <f t="shared" ref="B122:B185" si="28">$Y$195 - $Z$195*EXP(-$AA$195*A122^$AB$195)</f>
        <v>37.159872063716477</v>
      </c>
      <c r="C122" s="9">
        <f t="shared" ref="C122:C185" si="29">20/B122</f>
        <v>0.53821498539356749</v>
      </c>
      <c r="AK122" s="6"/>
      <c r="AL122" s="6"/>
      <c r="AM122" s="6"/>
    </row>
    <row r="123" spans="1:39" x14ac:dyDescent="0.45">
      <c r="A123">
        <v>10</v>
      </c>
      <c r="B123" s="8">
        <f t="shared" si="28"/>
        <v>37.518013785708604</v>
      </c>
      <c r="C123" s="9">
        <f t="shared" si="29"/>
        <v>0.53307726027912539</v>
      </c>
      <c r="AK123" s="6"/>
      <c r="AL123" s="6"/>
      <c r="AM123" s="6"/>
    </row>
    <row r="124" spans="1:39" x14ac:dyDescent="0.45">
      <c r="A124">
        <v>15</v>
      </c>
      <c r="B124" s="8">
        <f t="shared" si="28"/>
        <v>37.967459892655768</v>
      </c>
      <c r="C124" s="9">
        <f t="shared" si="29"/>
        <v>0.52676686974965892</v>
      </c>
    </row>
    <row r="125" spans="1:39" x14ac:dyDescent="0.45">
      <c r="A125">
        <v>20</v>
      </c>
      <c r="B125" s="8">
        <f t="shared" si="28"/>
        <v>38.488553487669094</v>
      </c>
      <c r="C125" s="9">
        <f t="shared" si="29"/>
        <v>0.51963501321003325</v>
      </c>
    </row>
    <row r="126" spans="1:39" x14ac:dyDescent="0.45">
      <c r="A126">
        <v>25</v>
      </c>
      <c r="B126" s="8">
        <f t="shared" si="28"/>
        <v>39.070111054418078</v>
      </c>
      <c r="C126" s="9">
        <f t="shared" si="29"/>
        <v>0.51190025982120635</v>
      </c>
      <c r="D126">
        <v>0</v>
      </c>
      <c r="E126" s="8">
        <f>$AC$195 - $AD$195*EXP(-$AE$195*D126^$AF$195)</f>
        <v>48.501446447229</v>
      </c>
      <c r="F126" s="9">
        <f>20/E126</f>
        <v>0.4123588359732856</v>
      </c>
    </row>
    <row r="127" spans="1:39" x14ac:dyDescent="0.45">
      <c r="A127">
        <v>30</v>
      </c>
      <c r="B127" s="8">
        <f t="shared" si="28"/>
        <v>39.704646866529913</v>
      </c>
      <c r="C127" s="9">
        <f t="shared" si="29"/>
        <v>0.50371937741271111</v>
      </c>
      <c r="D127">
        <v>5</v>
      </c>
      <c r="E127" s="8">
        <f t="shared" ref="E127:E190" si="30">$AC$195 - $AD$195*EXP(-$AE$195*D127^$AF$195)</f>
        <v>48.642803928738317</v>
      </c>
      <c r="F127" s="9">
        <f t="shared" ref="F127:F190" si="31">20/E127</f>
        <v>0.41116050853688429</v>
      </c>
    </row>
    <row r="128" spans="1:39" x14ac:dyDescent="0.45">
      <c r="A128">
        <v>35</v>
      </c>
      <c r="B128" s="8">
        <f t="shared" si="28"/>
        <v>40.386685998230291</v>
      </c>
      <c r="C128" s="9">
        <f t="shared" si="29"/>
        <v>0.49521270452535726</v>
      </c>
      <c r="D128">
        <v>10</v>
      </c>
      <c r="E128" s="8">
        <f t="shared" si="30"/>
        <v>48.905611683320444</v>
      </c>
      <c r="F128" s="9">
        <f t="shared" si="31"/>
        <v>0.40895102446538095</v>
      </c>
      <c r="G128">
        <v>0</v>
      </c>
      <c r="H128" s="8">
        <f>$AG$195 - $AH$195*EXP(-$AI$195*G128^$AJ$195)</f>
        <v>55.744833426184073</v>
      </c>
      <c r="I128" s="9">
        <f>20/H128</f>
        <v>0.35877764396737333</v>
      </c>
    </row>
    <row r="129" spans="1:20" x14ac:dyDescent="0.45">
      <c r="A129">
        <v>40</v>
      </c>
      <c r="B129" s="8">
        <f t="shared" si="28"/>
        <v>41.111990472161153</v>
      </c>
      <c r="C129" s="9">
        <f t="shared" si="29"/>
        <v>0.48647608082958022</v>
      </c>
      <c r="D129">
        <v>15</v>
      </c>
      <c r="E129" s="8">
        <f t="shared" si="30"/>
        <v>49.248542180794288</v>
      </c>
      <c r="F129" s="9">
        <f t="shared" si="31"/>
        <v>0.40610339137712598</v>
      </c>
      <c r="G129">
        <v>5</v>
      </c>
      <c r="H129" s="8">
        <f t="shared" ref="H129:H192" si="32">$AG$195 - $AH$195*EXP(-$AI$195*G129^$AJ$195)</f>
        <v>55.848513407675568</v>
      </c>
      <c r="I129" s="9">
        <f t="shared" ref="I129:I192" si="33">20/H129</f>
        <v>0.35811159115385316</v>
      </c>
    </row>
    <row r="130" spans="1:20" x14ac:dyDescent="0.45">
      <c r="A130">
        <v>45</v>
      </c>
      <c r="B130" s="8">
        <f t="shared" si="28"/>
        <v>41.877147032712969</v>
      </c>
      <c r="C130" s="9">
        <f t="shared" si="29"/>
        <v>0.47758745323258761</v>
      </c>
      <c r="D130">
        <v>20</v>
      </c>
      <c r="E130" s="8">
        <f t="shared" si="30"/>
        <v>49.656570323125152</v>
      </c>
      <c r="F130" s="9">
        <f t="shared" si="31"/>
        <v>0.40276643895975967</v>
      </c>
      <c r="G130">
        <v>10</v>
      </c>
      <c r="H130" s="8">
        <f t="shared" si="32"/>
        <v>56.053837362813169</v>
      </c>
      <c r="I130" s="9">
        <f t="shared" si="33"/>
        <v>0.35679983638851198</v>
      </c>
    </row>
    <row r="131" spans="1:20" x14ac:dyDescent="0.45">
      <c r="A131">
        <v>50</v>
      </c>
      <c r="B131" s="8">
        <f t="shared" si="28"/>
        <v>42.679324657445363</v>
      </c>
      <c r="C131" s="9">
        <f t="shared" si="29"/>
        <v>0.4686109764042628</v>
      </c>
      <c r="D131">
        <v>25</v>
      </c>
      <c r="E131" s="8">
        <f t="shared" si="30"/>
        <v>50.120914210080855</v>
      </c>
      <c r="F131" s="9">
        <f t="shared" si="31"/>
        <v>0.39903501991544649</v>
      </c>
      <c r="G131">
        <v>15</v>
      </c>
      <c r="H131" s="8">
        <f t="shared" si="32"/>
        <v>56.330090887978599</v>
      </c>
      <c r="I131" s="9">
        <f t="shared" si="33"/>
        <v>0.35505002183953865</v>
      </c>
      <c r="J131">
        <v>0</v>
      </c>
      <c r="K131" s="8">
        <f>$AK$195 - $AL$195*EXP(-$AM$195*J131^$AN$195)</f>
        <v>60.628112774030001</v>
      </c>
      <c r="L131" s="9">
        <f>20/K131</f>
        <v>0.32987996961975341</v>
      </c>
      <c r="M131" s="8">
        <f>$AO$195 - $AP$195*EXP(-$AQ$195*J131^$AR$195)</f>
        <v>64.124269627678018</v>
      </c>
      <c r="N131" s="9">
        <f>20/M131</f>
        <v>0.31189439062815277</v>
      </c>
      <c r="O131" s="8">
        <f>$AS$195 - $AT$195*EXP(-$AU$195*J131^$AV$195)</f>
        <v>66.728770557523035</v>
      </c>
      <c r="P131" s="9">
        <f>20/O131</f>
        <v>0.29972079258914491</v>
      </c>
      <c r="Q131" s="8">
        <f>$AW$195 - $AX$195*EXP(-$AY$195*J131^$AZ$195)</f>
        <v>68.720745753489837</v>
      </c>
      <c r="R131" s="9">
        <f>20/Q131</f>
        <v>0.29103293016846143</v>
      </c>
      <c r="S131" s="8">
        <f>$BA$195 - $BB$195*EXP(-$BC$195*J131^$BD$195)</f>
        <v>70.271356144339961</v>
      </c>
      <c r="T131" s="9">
        <f>20/S131</f>
        <v>0.28461098657210004</v>
      </c>
    </row>
    <row r="132" spans="1:20" x14ac:dyDescent="0.45">
      <c r="A132">
        <v>100</v>
      </c>
      <c r="B132" s="8">
        <f t="shared" si="28"/>
        <v>52.328562834869217</v>
      </c>
      <c r="C132" s="9">
        <f t="shared" si="29"/>
        <v>0.38220044496756117</v>
      </c>
      <c r="D132">
        <v>75</v>
      </c>
      <c r="E132" s="8">
        <f t="shared" si="30"/>
        <v>57.017114999534101</v>
      </c>
      <c r="F132" s="9">
        <f t="shared" si="31"/>
        <v>0.35077186911620178</v>
      </c>
      <c r="G132">
        <v>65</v>
      </c>
      <c r="H132" s="8">
        <f t="shared" si="32"/>
        <v>61.62236511953904</v>
      </c>
      <c r="I132" s="9">
        <f t="shared" si="33"/>
        <v>0.32455748754859876</v>
      </c>
      <c r="J132">
        <v>50</v>
      </c>
      <c r="K132" s="8">
        <f t="shared" ref="K132:K195" si="34">$AK$195 - $AL$195*EXP(-$AM$195*J132^$AN$195)</f>
        <v>64.211197124960563</v>
      </c>
      <c r="L132" s="9">
        <f t="shared" ref="L132:L195" si="35">20/K132</f>
        <v>0.31147215587770877</v>
      </c>
      <c r="M132" s="8">
        <f t="shared" ref="M132:M195" si="36">$AO$195 - $AP$195*EXP(-$AQ$195*J132^$AR$195)</f>
        <v>67.579582656868297</v>
      </c>
      <c r="N132" s="9">
        <f t="shared" ref="N132:N195" si="37">20/M132</f>
        <v>0.29594737365498286</v>
      </c>
      <c r="O132" s="8">
        <f t="shared" ref="O132:O195" si="38">$AS$195 - $AT$195*EXP(-$AU$195*J132^$AV$195)</f>
        <v>70.146341302790802</v>
      </c>
      <c r="P132" s="9">
        <f t="shared" ref="P132:P195" si="39">20/O132</f>
        <v>0.28511822040252716</v>
      </c>
      <c r="Q132" s="8">
        <f t="shared" ref="Q132:Q195" si="40">$AW$195 - $AX$195*EXP(-$AY$195*J132^$AZ$195)</f>
        <v>72.151405020214497</v>
      </c>
      <c r="R132" s="9">
        <f t="shared" ref="R132:R195" si="41">20/Q132</f>
        <v>0.27719487921817526</v>
      </c>
      <c r="S132" s="8">
        <f t="shared" ref="S132:S195" si="42">$BA$195 - $BB$195*EXP(-$BC$195*J132^$BD$195)</f>
        <v>73.747071260385383</v>
      </c>
      <c r="T132" s="9">
        <f t="shared" ref="T132:T195" si="43">20/S132</f>
        <v>0.27119721038662281</v>
      </c>
    </row>
    <row r="133" spans="1:20" x14ac:dyDescent="0.45">
      <c r="A133">
        <v>150</v>
      </c>
      <c r="B133" s="8">
        <f t="shared" si="28"/>
        <v>64.152139735369701</v>
      </c>
      <c r="C133" s="9">
        <f t="shared" si="29"/>
        <v>0.31175889194812284</v>
      </c>
      <c r="D133">
        <v>125</v>
      </c>
      <c r="E133" s="8">
        <f t="shared" si="30"/>
        <v>66.826052335243048</v>
      </c>
      <c r="F133" s="9">
        <f t="shared" si="31"/>
        <v>0.29928447515748741</v>
      </c>
      <c r="G133">
        <v>115</v>
      </c>
      <c r="H133" s="8">
        <f t="shared" si="32"/>
        <v>70.101823060601873</v>
      </c>
      <c r="I133" s="9">
        <f t="shared" si="33"/>
        <v>0.28529928505155033</v>
      </c>
      <c r="J133">
        <v>100</v>
      </c>
      <c r="K133" s="8">
        <f t="shared" si="34"/>
        <v>71.457276587757747</v>
      </c>
      <c r="L133" s="9">
        <f t="shared" si="35"/>
        <v>0.27988752097818481</v>
      </c>
      <c r="M133" s="8">
        <f t="shared" si="36"/>
        <v>74.639081106788581</v>
      </c>
      <c r="N133" s="9">
        <f t="shared" si="37"/>
        <v>0.26795613910875116</v>
      </c>
      <c r="O133" s="8">
        <f t="shared" si="38"/>
        <v>77.132363512471215</v>
      </c>
      <c r="P133" s="9">
        <f t="shared" si="39"/>
        <v>0.25929453071623149</v>
      </c>
      <c r="Q133" s="8">
        <f t="shared" si="40"/>
        <v>79.129533049408792</v>
      </c>
      <c r="R133" s="9">
        <f t="shared" si="41"/>
        <v>0.25275013296883631</v>
      </c>
      <c r="S133" s="8">
        <f t="shared" si="42"/>
        <v>80.758818347961778</v>
      </c>
      <c r="T133" s="9">
        <f t="shared" si="43"/>
        <v>0.24765097371567432</v>
      </c>
    </row>
    <row r="134" spans="1:20" x14ac:dyDescent="0.45">
      <c r="A134">
        <v>200</v>
      </c>
      <c r="B134" s="8">
        <f t="shared" si="28"/>
        <v>77.472466161025579</v>
      </c>
      <c r="C134" s="9">
        <f t="shared" si="29"/>
        <v>0.25815623267278265</v>
      </c>
      <c r="D134">
        <v>175</v>
      </c>
      <c r="E134" s="8">
        <f t="shared" si="30"/>
        <v>78.719128782200642</v>
      </c>
      <c r="F134" s="9">
        <f t="shared" si="31"/>
        <v>0.25406785249536762</v>
      </c>
      <c r="G134">
        <v>165</v>
      </c>
      <c r="H134" s="8">
        <f t="shared" si="32"/>
        <v>80.910311126048896</v>
      </c>
      <c r="I134" s="9">
        <f t="shared" si="33"/>
        <v>0.24718728332217529</v>
      </c>
      <c r="J134">
        <v>150</v>
      </c>
      <c r="K134" s="8">
        <f t="shared" si="34"/>
        <v>81.236880546211182</v>
      </c>
      <c r="L134" s="9">
        <f t="shared" si="35"/>
        <v>0.24619359908364652</v>
      </c>
      <c r="M134" s="8">
        <f t="shared" si="36"/>
        <v>84.222113956265389</v>
      </c>
      <c r="N134" s="9">
        <f t="shared" si="37"/>
        <v>0.23746732372908072</v>
      </c>
      <c r="O134" s="8">
        <f t="shared" si="38"/>
        <v>86.623173756750816</v>
      </c>
      <c r="P134" s="9">
        <f t="shared" si="39"/>
        <v>0.23088509843985411</v>
      </c>
      <c r="Q134" s="8">
        <f t="shared" si="40"/>
        <v>88.590453344765933</v>
      </c>
      <c r="R134" s="9">
        <f t="shared" si="41"/>
        <v>0.22575795974501164</v>
      </c>
      <c r="S134" s="8">
        <f t="shared" si="42"/>
        <v>90.230122253555237</v>
      </c>
      <c r="T134" s="9">
        <f t="shared" si="43"/>
        <v>0.22165546826810337</v>
      </c>
    </row>
    <row r="135" spans="1:20" x14ac:dyDescent="0.45">
      <c r="A135">
        <v>250</v>
      </c>
      <c r="B135" s="8">
        <f t="shared" si="28"/>
        <v>91.860613268536781</v>
      </c>
      <c r="C135" s="9">
        <f t="shared" si="29"/>
        <v>0.21772116784735432</v>
      </c>
      <c r="D135">
        <v>225</v>
      </c>
      <c r="E135" s="8">
        <f t="shared" si="30"/>
        <v>92.22881599275911</v>
      </c>
      <c r="F135" s="9">
        <f t="shared" si="31"/>
        <v>0.21685196524229697</v>
      </c>
      <c r="G135">
        <v>215</v>
      </c>
      <c r="H135" s="8">
        <f t="shared" si="32"/>
        <v>93.58968355706952</v>
      </c>
      <c r="I135" s="9">
        <f t="shared" si="33"/>
        <v>0.2136987672129943</v>
      </c>
      <c r="J135">
        <v>200</v>
      </c>
      <c r="K135" s="8">
        <f t="shared" si="34"/>
        <v>93.059091978268384</v>
      </c>
      <c r="L135" s="9">
        <f t="shared" si="35"/>
        <v>0.21491720556085481</v>
      </c>
      <c r="M135" s="8">
        <f t="shared" si="36"/>
        <v>95.858557256989229</v>
      </c>
      <c r="N135" s="9">
        <f t="shared" si="37"/>
        <v>0.20864073664682412</v>
      </c>
      <c r="O135" s="8">
        <f t="shared" si="38"/>
        <v>98.159290185850068</v>
      </c>
      <c r="P135" s="9">
        <f t="shared" si="39"/>
        <v>0.20375045461446353</v>
      </c>
      <c r="Q135" s="8">
        <f t="shared" si="40"/>
        <v>100.07938293703114</v>
      </c>
      <c r="R135" s="9">
        <f t="shared" si="41"/>
        <v>0.1998413600589822</v>
      </c>
      <c r="S135" s="8">
        <f t="shared" si="42"/>
        <v>101.70732178292133</v>
      </c>
      <c r="T135" s="9">
        <f t="shared" si="43"/>
        <v>0.19664267674540611</v>
      </c>
    </row>
    <row r="136" spans="1:20" x14ac:dyDescent="0.45">
      <c r="A136">
        <v>300</v>
      </c>
      <c r="B136" s="8">
        <f t="shared" si="28"/>
        <v>107.00323053348188</v>
      </c>
      <c r="C136" s="9">
        <f t="shared" si="29"/>
        <v>0.18691024467473338</v>
      </c>
      <c r="D136">
        <v>275</v>
      </c>
      <c r="E136" s="8">
        <f t="shared" si="30"/>
        <v>107.02367201836114</v>
      </c>
      <c r="F136" s="9">
        <f t="shared" si="31"/>
        <v>0.18687454488170402</v>
      </c>
      <c r="G136">
        <v>265</v>
      </c>
      <c r="H136" s="8">
        <f t="shared" si="32"/>
        <v>107.81724263788158</v>
      </c>
      <c r="I136" s="9">
        <f t="shared" si="33"/>
        <v>0.18549908633049203</v>
      </c>
      <c r="J136">
        <v>250</v>
      </c>
      <c r="K136" s="8">
        <f t="shared" si="34"/>
        <v>106.59420159280057</v>
      </c>
      <c r="L136" s="9">
        <f t="shared" si="35"/>
        <v>0.18762746660837892</v>
      </c>
      <c r="M136" s="8">
        <f t="shared" si="36"/>
        <v>109.23321492412902</v>
      </c>
      <c r="N136" s="9">
        <f t="shared" si="37"/>
        <v>0.18309449203606759</v>
      </c>
      <c r="O136" s="8">
        <f t="shared" si="38"/>
        <v>111.4345920457281</v>
      </c>
      <c r="P136" s="9">
        <f t="shared" si="39"/>
        <v>0.17947748210710759</v>
      </c>
      <c r="Q136" s="8">
        <f t="shared" si="40"/>
        <v>113.29592436517066</v>
      </c>
      <c r="R136" s="9">
        <f t="shared" si="41"/>
        <v>0.17652885672689195</v>
      </c>
      <c r="S136" s="8">
        <f t="shared" si="42"/>
        <v>114.89365042841905</v>
      </c>
      <c r="T136" s="9">
        <f t="shared" si="43"/>
        <v>0.1740740234592893</v>
      </c>
    </row>
    <row r="137" spans="1:20" x14ac:dyDescent="0.45">
      <c r="A137">
        <v>350</v>
      </c>
      <c r="B137" s="8">
        <f t="shared" si="28"/>
        <v>122.65515561113421</v>
      </c>
      <c r="C137" s="9">
        <f t="shared" si="29"/>
        <v>0.16305877971740529</v>
      </c>
      <c r="D137">
        <v>325</v>
      </c>
      <c r="E137" s="8">
        <f t="shared" si="30"/>
        <v>122.84397908438189</v>
      </c>
      <c r="F137" s="9">
        <f t="shared" si="31"/>
        <v>0.1628081420763971</v>
      </c>
      <c r="G137">
        <v>315</v>
      </c>
      <c r="H137" s="8">
        <f t="shared" si="32"/>
        <v>123.33829360969617</v>
      </c>
      <c r="I137" s="9">
        <f t="shared" si="33"/>
        <v>0.16215564051250755</v>
      </c>
      <c r="J137">
        <v>300</v>
      </c>
      <c r="K137" s="8">
        <f t="shared" si="34"/>
        <v>121.58699193066843</v>
      </c>
      <c r="L137" s="9">
        <f t="shared" si="35"/>
        <v>0.16449128054261297</v>
      </c>
      <c r="M137" s="8">
        <f t="shared" si="36"/>
        <v>124.10239495615542</v>
      </c>
      <c r="N137" s="9">
        <f t="shared" si="37"/>
        <v>0.16115724444371821</v>
      </c>
      <c r="O137" s="8">
        <f t="shared" si="38"/>
        <v>126.21364902603023</v>
      </c>
      <c r="P137" s="9">
        <f t="shared" si="39"/>
        <v>0.15846146715776527</v>
      </c>
      <c r="Q137" s="8">
        <f t="shared" si="40"/>
        <v>128.0107347727569</v>
      </c>
      <c r="R137" s="9">
        <f t="shared" si="41"/>
        <v>0.15623689712822722</v>
      </c>
      <c r="S137" s="8">
        <f t="shared" si="42"/>
        <v>129.56441479794262</v>
      </c>
      <c r="T137" s="9">
        <f t="shared" si="43"/>
        <v>0.1543633723132255</v>
      </c>
    </row>
    <row r="138" spans="1:20" x14ac:dyDescent="0.45">
      <c r="A138">
        <v>400</v>
      </c>
      <c r="B138" s="8">
        <f t="shared" si="28"/>
        <v>138.61737746147048</v>
      </c>
      <c r="C138" s="9">
        <f t="shared" si="29"/>
        <v>0.14428205443115613</v>
      </c>
      <c r="D138">
        <v>375</v>
      </c>
      <c r="E138" s="8">
        <f t="shared" si="30"/>
        <v>139.47495710495093</v>
      </c>
      <c r="F138" s="9">
        <f t="shared" si="31"/>
        <v>0.14339491773387369</v>
      </c>
      <c r="G138">
        <v>365</v>
      </c>
      <c r="H138" s="8">
        <f t="shared" si="32"/>
        <v>139.93931243862494</v>
      </c>
      <c r="I138" s="9">
        <f t="shared" si="33"/>
        <v>0.14291909579569836</v>
      </c>
      <c r="J138">
        <v>350</v>
      </c>
      <c r="K138" s="8">
        <f t="shared" si="34"/>
        <v>137.82504053451669</v>
      </c>
      <c r="L138" s="9">
        <f t="shared" si="35"/>
        <v>0.14511151183003812</v>
      </c>
      <c r="M138" s="8">
        <f t="shared" si="36"/>
        <v>140.26329711761923</v>
      </c>
      <c r="N138" s="9">
        <f t="shared" si="37"/>
        <v>0.14258897666742279</v>
      </c>
      <c r="O138" s="8">
        <f t="shared" si="38"/>
        <v>142.30132342954073</v>
      </c>
      <c r="P138" s="9">
        <f t="shared" si="39"/>
        <v>0.14054683061259671</v>
      </c>
      <c r="Q138" s="8">
        <f t="shared" si="40"/>
        <v>144.03486549585284</v>
      </c>
      <c r="R138" s="9">
        <f t="shared" si="41"/>
        <v>0.13885526904300718</v>
      </c>
      <c r="S138" s="8">
        <f t="shared" si="42"/>
        <v>145.53579881004032</v>
      </c>
      <c r="T138" s="9">
        <f t="shared" si="43"/>
        <v>0.13742323307068163</v>
      </c>
    </row>
    <row r="139" spans="1:20" x14ac:dyDescent="0.45">
      <c r="A139">
        <v>450</v>
      </c>
      <c r="B139" s="8">
        <f t="shared" si="28"/>
        <v>154.72502709912078</v>
      </c>
      <c r="C139" s="9">
        <f t="shared" si="29"/>
        <v>0.12926157050977599</v>
      </c>
      <c r="D139">
        <v>425</v>
      </c>
      <c r="E139" s="8">
        <f t="shared" si="30"/>
        <v>156.73331757281926</v>
      </c>
      <c r="F139" s="9">
        <f t="shared" si="31"/>
        <v>0.12760528718284725</v>
      </c>
      <c r="G139">
        <v>415</v>
      </c>
      <c r="H139" s="8">
        <f t="shared" si="32"/>
        <v>157.43489635945934</v>
      </c>
      <c r="I139" s="9">
        <f t="shared" si="33"/>
        <v>0.12703663839772533</v>
      </c>
      <c r="J139">
        <v>400</v>
      </c>
      <c r="K139" s="8">
        <f t="shared" si="34"/>
        <v>155.12399858166884</v>
      </c>
      <c r="L139" s="9">
        <f t="shared" si="35"/>
        <v>0.12892911595152381</v>
      </c>
      <c r="M139" s="8">
        <f t="shared" si="36"/>
        <v>157.53975085028071</v>
      </c>
      <c r="N139" s="9">
        <f t="shared" si="37"/>
        <v>0.12695208601038843</v>
      </c>
      <c r="O139" s="8">
        <f t="shared" si="38"/>
        <v>159.52856934762804</v>
      </c>
      <c r="P139" s="9">
        <f t="shared" si="39"/>
        <v>0.1253693935938088</v>
      </c>
      <c r="Q139" s="8">
        <f t="shared" si="40"/>
        <v>161.20541008716032</v>
      </c>
      <c r="R139" s="9">
        <f t="shared" si="41"/>
        <v>0.12406531511061836</v>
      </c>
      <c r="S139" s="8">
        <f t="shared" si="42"/>
        <v>162.65024370381707</v>
      </c>
      <c r="T139" s="9">
        <f t="shared" si="43"/>
        <v>0.12296323414319385</v>
      </c>
    </row>
    <row r="140" spans="1:20" x14ac:dyDescent="0.45">
      <c r="A140">
        <v>500</v>
      </c>
      <c r="B140" s="8">
        <f t="shared" si="28"/>
        <v>170.84006034127384</v>
      </c>
      <c r="C140" s="9">
        <f t="shared" si="29"/>
        <v>0.11706856085187257</v>
      </c>
      <c r="D140">
        <v>475</v>
      </c>
      <c r="E140" s="8">
        <f t="shared" si="30"/>
        <v>174.45965590226609</v>
      </c>
      <c r="F140" s="9">
        <f t="shared" si="31"/>
        <v>0.11463968501235715</v>
      </c>
      <c r="G140">
        <v>465</v>
      </c>
      <c r="H140" s="8">
        <f t="shared" si="32"/>
        <v>175.66059785300411</v>
      </c>
      <c r="I140" s="9">
        <f t="shared" si="33"/>
        <v>0.1138559258276939</v>
      </c>
      <c r="J140">
        <v>450</v>
      </c>
      <c r="K140" s="8">
        <f t="shared" si="34"/>
        <v>173.31976208879564</v>
      </c>
      <c r="L140" s="9">
        <f t="shared" si="35"/>
        <v>0.11539365020449051</v>
      </c>
      <c r="M140" s="8">
        <f t="shared" si="36"/>
        <v>175.77461212716298</v>
      </c>
      <c r="N140" s="9">
        <f t="shared" si="37"/>
        <v>0.11378207443024327</v>
      </c>
      <c r="O140" s="8">
        <f t="shared" si="38"/>
        <v>177.74483679642822</v>
      </c>
      <c r="P140" s="9">
        <f t="shared" si="39"/>
        <v>0.11252084932799522</v>
      </c>
      <c r="Q140" s="8">
        <f t="shared" si="40"/>
        <v>179.37780358973339</v>
      </c>
      <c r="R140" s="9">
        <f t="shared" si="41"/>
        <v>0.11149651517499511</v>
      </c>
      <c r="S140" s="8">
        <f t="shared" si="42"/>
        <v>180.7685839943714</v>
      </c>
      <c r="T140" s="9">
        <f t="shared" si="43"/>
        <v>0.11063869372690745</v>
      </c>
    </row>
    <row r="141" spans="1:20" x14ac:dyDescent="0.45">
      <c r="A141">
        <v>550</v>
      </c>
      <c r="B141" s="8">
        <f t="shared" si="28"/>
        <v>186.84639865455534</v>
      </c>
      <c r="C141" s="9">
        <f t="shared" si="29"/>
        <v>0.10703979388426065</v>
      </c>
      <c r="D141">
        <v>525</v>
      </c>
      <c r="E141" s="8">
        <f t="shared" si="30"/>
        <v>192.51375607505395</v>
      </c>
      <c r="F141" s="9">
        <f t="shared" si="31"/>
        <v>0.10388867999751013</v>
      </c>
      <c r="G141">
        <v>515</v>
      </c>
      <c r="H141" s="8">
        <f t="shared" si="32"/>
        <v>194.46864419146914</v>
      </c>
      <c r="I141" s="9">
        <f t="shared" si="33"/>
        <v>0.1028443432778216</v>
      </c>
      <c r="J141">
        <v>500</v>
      </c>
      <c r="K141" s="8">
        <f t="shared" si="34"/>
        <v>192.26392129620899</v>
      </c>
      <c r="L141" s="9">
        <f t="shared" si="35"/>
        <v>0.10402367675205819</v>
      </c>
      <c r="M141" s="8">
        <f t="shared" si="36"/>
        <v>194.8253376926682</v>
      </c>
      <c r="N141" s="9">
        <f t="shared" si="37"/>
        <v>0.10265605201490512</v>
      </c>
      <c r="O141" s="8">
        <f t="shared" si="38"/>
        <v>196.81363356378972</v>
      </c>
      <c r="P141" s="9">
        <f t="shared" si="39"/>
        <v>0.10161897647968454</v>
      </c>
      <c r="Q141" s="8">
        <f t="shared" si="40"/>
        <v>198.42130464330376</v>
      </c>
      <c r="R141" s="9">
        <f t="shared" si="41"/>
        <v>0.10079562794909257</v>
      </c>
      <c r="S141" s="8">
        <f t="shared" si="42"/>
        <v>199.76541706249566</v>
      </c>
      <c r="T141" s="9">
        <f t="shared" si="43"/>
        <v>0.10011742920318933</v>
      </c>
    </row>
    <row r="142" spans="1:20" x14ac:dyDescent="0.45">
      <c r="A142">
        <v>600</v>
      </c>
      <c r="B142" s="8">
        <f t="shared" si="28"/>
        <v>202.6464693894963</v>
      </c>
      <c r="C142" s="9">
        <f t="shared" si="29"/>
        <v>9.869404613982706E-2</v>
      </c>
      <c r="D142">
        <v>575</v>
      </c>
      <c r="E142" s="8">
        <f t="shared" si="30"/>
        <v>210.77148487256829</v>
      </c>
      <c r="F142" s="9">
        <f t="shared" si="31"/>
        <v>9.4889496138872528E-2</v>
      </c>
      <c r="G142">
        <v>565</v>
      </c>
      <c r="H142" s="8">
        <f t="shared" si="32"/>
        <v>213.7252103539538</v>
      </c>
      <c r="I142" s="9">
        <f t="shared" si="33"/>
        <v>9.3578104178153224E-2</v>
      </c>
      <c r="J142">
        <v>550</v>
      </c>
      <c r="K142" s="8">
        <f t="shared" si="34"/>
        <v>211.82093958363782</v>
      </c>
      <c r="L142" s="9">
        <f t="shared" si="35"/>
        <v>9.4419371565968191E-2</v>
      </c>
      <c r="M142" s="8">
        <f t="shared" si="36"/>
        <v>214.56124207323558</v>
      </c>
      <c r="N142" s="9">
        <f t="shared" si="37"/>
        <v>9.3213479782026321E-2</v>
      </c>
      <c r="O142" s="8">
        <f t="shared" si="38"/>
        <v>216.60976414893548</v>
      </c>
      <c r="P142" s="9">
        <f t="shared" si="39"/>
        <v>9.2331941168859302E-2</v>
      </c>
      <c r="Q142" s="8">
        <f t="shared" si="40"/>
        <v>218.21617123112753</v>
      </c>
      <c r="R142" s="9">
        <f t="shared" si="41"/>
        <v>9.1652235886847469E-2</v>
      </c>
      <c r="S142" s="8">
        <f t="shared" si="42"/>
        <v>219.52619535519193</v>
      </c>
      <c r="T142" s="9">
        <f t="shared" si="43"/>
        <v>9.1105300520697E-2</v>
      </c>
    </row>
    <row r="143" spans="1:20" x14ac:dyDescent="0.45">
      <c r="A143">
        <v>650</v>
      </c>
      <c r="B143" s="8">
        <f t="shared" si="28"/>
        <v>218.1585966907532</v>
      </c>
      <c r="C143" s="9">
        <f t="shared" si="29"/>
        <v>9.1676423956607314E-2</v>
      </c>
      <c r="D143">
        <v>625</v>
      </c>
      <c r="E143" s="8">
        <f t="shared" si="30"/>
        <v>229.12261261452329</v>
      </c>
      <c r="F143" s="9">
        <f t="shared" si="31"/>
        <v>8.7289507446600537E-2</v>
      </c>
      <c r="G143">
        <v>615</v>
      </c>
      <c r="H143" s="8">
        <f t="shared" si="32"/>
        <v>233.30858489908576</v>
      </c>
      <c r="I143" s="9">
        <f t="shared" si="33"/>
        <v>8.5723377940210427E-2</v>
      </c>
      <c r="J143">
        <v>600</v>
      </c>
      <c r="K143" s="8">
        <f t="shared" si="34"/>
        <v>231.86631316749515</v>
      </c>
      <c r="L143" s="9">
        <f t="shared" si="35"/>
        <v>8.625660074023965E-2</v>
      </c>
      <c r="M143" s="8">
        <f t="shared" si="36"/>
        <v>234.86171331915079</v>
      </c>
      <c r="N143" s="9">
        <f t="shared" si="37"/>
        <v>8.5156493654724552E-2</v>
      </c>
      <c r="O143" s="8">
        <f t="shared" si="38"/>
        <v>237.01752805470937</v>
      </c>
      <c r="P143" s="9">
        <f t="shared" si="39"/>
        <v>8.4381944931024327E-2</v>
      </c>
      <c r="Q143" s="8">
        <f t="shared" si="40"/>
        <v>238.65180823079572</v>
      </c>
      <c r="R143" s="9">
        <f t="shared" si="41"/>
        <v>8.3804099990972505E-2</v>
      </c>
      <c r="S143" s="8">
        <f t="shared" si="42"/>
        <v>239.94530917823192</v>
      </c>
      <c r="T143" s="9">
        <f t="shared" si="43"/>
        <v>8.3352327530370487E-2</v>
      </c>
    </row>
    <row r="144" spans="1:20" x14ac:dyDescent="0.45">
      <c r="A144">
        <v>700</v>
      </c>
      <c r="B144" s="8">
        <f t="shared" si="28"/>
        <v>233.31493884060171</v>
      </c>
      <c r="C144" s="9">
        <f t="shared" si="29"/>
        <v>8.5721043407613898E-2</v>
      </c>
      <c r="D144">
        <v>675</v>
      </c>
      <c r="E144" s="8">
        <f t="shared" si="30"/>
        <v>247.46920158835809</v>
      </c>
      <c r="F144" s="9">
        <f t="shared" si="31"/>
        <v>8.0818137657663491E-2</v>
      </c>
      <c r="G144">
        <v>665</v>
      </c>
      <c r="H144" s="8">
        <f t="shared" si="32"/>
        <v>253.10787404052189</v>
      </c>
      <c r="I144" s="9">
        <f t="shared" si="33"/>
        <v>7.9017691866820602E-2</v>
      </c>
      <c r="J144">
        <v>650</v>
      </c>
      <c r="K144" s="8">
        <f t="shared" si="34"/>
        <v>252.28531636245327</v>
      </c>
      <c r="L144" s="9">
        <f t="shared" si="35"/>
        <v>7.9275323226764408E-2</v>
      </c>
      <c r="M144" s="8">
        <f t="shared" si="36"/>
        <v>255.61500445720003</v>
      </c>
      <c r="N144" s="9">
        <f t="shared" si="37"/>
        <v>7.8242668275558078E-2</v>
      </c>
      <c r="O144" s="8">
        <f t="shared" si="38"/>
        <v>257.92949737840422</v>
      </c>
      <c r="P144" s="9">
        <f t="shared" si="39"/>
        <v>7.7540569044176916E-2</v>
      </c>
      <c r="Q144" s="8">
        <f t="shared" si="40"/>
        <v>259.62550446275645</v>
      </c>
      <c r="R144" s="9">
        <f t="shared" si="41"/>
        <v>7.7034034238608565E-2</v>
      </c>
      <c r="S144" s="8">
        <f t="shared" si="42"/>
        <v>260.92477247475688</v>
      </c>
      <c r="T144" s="9">
        <f t="shared" si="43"/>
        <v>7.6650445300033357E-2</v>
      </c>
    </row>
    <row r="145" spans="1:20" x14ac:dyDescent="0.45">
      <c r="A145">
        <v>750</v>
      </c>
      <c r="B145" s="8">
        <f t="shared" si="28"/>
        <v>248.0597942404309</v>
      </c>
      <c r="C145" s="9">
        <f t="shared" si="29"/>
        <v>8.0625721960468466E-2</v>
      </c>
      <c r="D145">
        <v>725</v>
      </c>
      <c r="E145" s="8">
        <f t="shared" si="30"/>
        <v>265.72435635873006</v>
      </c>
      <c r="F145" s="9">
        <f t="shared" si="31"/>
        <v>7.526596460356022E-2</v>
      </c>
      <c r="G145">
        <v>715</v>
      </c>
      <c r="H145" s="8">
        <f t="shared" si="32"/>
        <v>273.0220414064766</v>
      </c>
      <c r="I145" s="9">
        <f t="shared" si="33"/>
        <v>7.325415888391186E-2</v>
      </c>
      <c r="J145">
        <v>700</v>
      </c>
      <c r="K145" s="8">
        <f t="shared" si="34"/>
        <v>272.97210948284635</v>
      </c>
      <c r="L145" s="9">
        <f t="shared" si="35"/>
        <v>7.3267558498524205E-2</v>
      </c>
      <c r="M145" s="8">
        <f t="shared" si="36"/>
        <v>276.71738401969833</v>
      </c>
      <c r="N145" s="9">
        <f t="shared" si="37"/>
        <v>7.2275907315516849E-2</v>
      </c>
      <c r="O145" s="8">
        <f t="shared" si="38"/>
        <v>279.24565843890696</v>
      </c>
      <c r="P145" s="9">
        <f t="shared" si="39"/>
        <v>7.1621525332955446E-2</v>
      </c>
      <c r="Q145" s="8">
        <f t="shared" si="40"/>
        <v>281.0415425662768</v>
      </c>
      <c r="R145" s="9">
        <f t="shared" si="41"/>
        <v>7.1163856479628765E-2</v>
      </c>
      <c r="S145" s="8">
        <f t="shared" si="42"/>
        <v>282.37329189204718</v>
      </c>
      <c r="T145" s="9">
        <f t="shared" si="43"/>
        <v>7.0828228356830961E-2</v>
      </c>
    </row>
    <row r="146" spans="1:20" x14ac:dyDescent="0.45">
      <c r="A146">
        <v>800</v>
      </c>
      <c r="B146" s="8">
        <f t="shared" si="28"/>
        <v>262.34816766368385</v>
      </c>
      <c r="C146" s="9">
        <f t="shared" si="29"/>
        <v>7.6234570944817559E-2</v>
      </c>
      <c r="D146">
        <v>775</v>
      </c>
      <c r="E146" s="8">
        <f t="shared" si="30"/>
        <v>283.81121247133382</v>
      </c>
      <c r="F146" s="9">
        <f t="shared" si="31"/>
        <v>7.0469379366116788E-2</v>
      </c>
      <c r="G146">
        <v>765</v>
      </c>
      <c r="H146" s="8">
        <f t="shared" si="32"/>
        <v>292.9591623376848</v>
      </c>
      <c r="I146" s="9">
        <f t="shared" si="33"/>
        <v>6.8268900827025955E-2</v>
      </c>
      <c r="J146">
        <v>750</v>
      </c>
      <c r="K146" s="8">
        <f t="shared" si="34"/>
        <v>293.82907702815942</v>
      </c>
      <c r="L146" s="9">
        <f t="shared" si="35"/>
        <v>6.8066782914351531E-2</v>
      </c>
      <c r="M146" s="8">
        <f t="shared" si="36"/>
        <v>298.07251657273321</v>
      </c>
      <c r="N146" s="9">
        <f t="shared" si="37"/>
        <v>6.7097766107261231E-2</v>
      </c>
      <c r="O146" s="8">
        <f t="shared" si="38"/>
        <v>300.87278891087351</v>
      </c>
      <c r="P146" s="9">
        <f t="shared" si="39"/>
        <v>6.647327620552794E-2</v>
      </c>
      <c r="Q146" s="8">
        <f t="shared" si="40"/>
        <v>302.81055218346876</v>
      </c>
      <c r="R146" s="9">
        <f t="shared" si="41"/>
        <v>6.6047896467895453E-2</v>
      </c>
      <c r="S146" s="8">
        <f t="shared" si="42"/>
        <v>304.205587734755</v>
      </c>
      <c r="T146" s="9">
        <f t="shared" si="43"/>
        <v>6.5745011947113005E-2</v>
      </c>
    </row>
    <row r="147" spans="1:20" x14ac:dyDescent="0.45">
      <c r="A147">
        <v>850</v>
      </c>
      <c r="B147" s="8">
        <f t="shared" si="28"/>
        <v>276.1445283968917</v>
      </c>
      <c r="C147" s="9">
        <f t="shared" si="29"/>
        <v>7.2425842062149373E-2</v>
      </c>
      <c r="D147">
        <v>825</v>
      </c>
      <c r="E147" s="8">
        <f t="shared" si="30"/>
        <v>301.66208682808639</v>
      </c>
      <c r="F147" s="9">
        <f t="shared" si="31"/>
        <v>6.6299349083923029E-2</v>
      </c>
      <c r="G147">
        <v>815</v>
      </c>
      <c r="H147" s="8">
        <f t="shared" si="32"/>
        <v>312.83581761446374</v>
      </c>
      <c r="I147" s="9">
        <f t="shared" si="33"/>
        <v>6.3931298380442592E-2</v>
      </c>
      <c r="J147">
        <v>800</v>
      </c>
      <c r="K147" s="8">
        <f t="shared" si="34"/>
        <v>314.7663143787953</v>
      </c>
      <c r="L147" s="9">
        <f t="shared" si="35"/>
        <v>6.3539200627204501E-2</v>
      </c>
      <c r="M147" s="8">
        <f t="shared" si="36"/>
        <v>319.59099311891521</v>
      </c>
      <c r="N147" s="9">
        <f t="shared" si="37"/>
        <v>6.2579986390787573E-2</v>
      </c>
      <c r="O147" s="8">
        <f t="shared" si="38"/>
        <v>322.72399043563928</v>
      </c>
      <c r="P147" s="9">
        <f t="shared" si="39"/>
        <v>6.1972461275662714E-2</v>
      </c>
      <c r="Q147" s="8">
        <f t="shared" si="40"/>
        <v>324.84902565043751</v>
      </c>
      <c r="R147" s="9">
        <f t="shared" si="41"/>
        <v>6.1567061683360368E-2</v>
      </c>
      <c r="S147" s="8">
        <f t="shared" si="42"/>
        <v>326.34188473592121</v>
      </c>
      <c r="T147" s="9">
        <f t="shared" si="43"/>
        <v>6.1285421625189733E-2</v>
      </c>
    </row>
    <row r="148" spans="1:20" x14ac:dyDescent="0.45">
      <c r="A148">
        <v>900</v>
      </c>
      <c r="B148" s="8">
        <f t="shared" si="28"/>
        <v>289.42171581162279</v>
      </c>
      <c r="C148" s="9">
        <f t="shared" si="29"/>
        <v>6.9103315015302758E-2</v>
      </c>
      <c r="D148">
        <v>875</v>
      </c>
      <c r="E148" s="8">
        <f t="shared" si="30"/>
        <v>319.21774077076401</v>
      </c>
      <c r="F148" s="9">
        <f t="shared" si="31"/>
        <v>6.2653159413099027E-2</v>
      </c>
      <c r="G148">
        <v>865</v>
      </c>
      <c r="H148" s="8">
        <f t="shared" si="32"/>
        <v>332.57657878626424</v>
      </c>
      <c r="I148" s="9">
        <f t="shared" si="33"/>
        <v>6.0136525767959526E-2</v>
      </c>
      <c r="J148">
        <v>850</v>
      </c>
      <c r="K148" s="8">
        <f t="shared" si="34"/>
        <v>335.70121091416547</v>
      </c>
      <c r="L148" s="9">
        <f t="shared" si="35"/>
        <v>5.95767883754037E-2</v>
      </c>
      <c r="M148" s="8">
        <f t="shared" si="36"/>
        <v>341.18996001360813</v>
      </c>
      <c r="N148" s="9">
        <f t="shared" si="37"/>
        <v>5.8618372003684735E-2</v>
      </c>
      <c r="O148" s="8">
        <f t="shared" si="38"/>
        <v>344.71832518064866</v>
      </c>
      <c r="P148" s="9">
        <f t="shared" si="39"/>
        <v>5.8018383529564482E-2</v>
      </c>
      <c r="Q148" s="8">
        <f t="shared" si="40"/>
        <v>347.0789440175455</v>
      </c>
      <c r="R148" s="9">
        <f t="shared" si="41"/>
        <v>5.7623777946578525E-2</v>
      </c>
      <c r="S148" s="8">
        <f t="shared" si="42"/>
        <v>348.70751954690752</v>
      </c>
      <c r="T148" s="9">
        <f t="shared" si="43"/>
        <v>5.7354656492601491E-2</v>
      </c>
    </row>
    <row r="149" spans="1:20" x14ac:dyDescent="0.45">
      <c r="A149">
        <v>950</v>
      </c>
      <c r="B149" s="8">
        <f t="shared" si="28"/>
        <v>302.15996267667413</v>
      </c>
      <c r="C149" s="9">
        <f t="shared" si="29"/>
        <v>6.6190106137261381E-2</v>
      </c>
      <c r="D149">
        <v>925</v>
      </c>
      <c r="E149" s="8">
        <f t="shared" si="30"/>
        <v>336.42672399468699</v>
      </c>
      <c r="F149" s="9">
        <f t="shared" si="31"/>
        <v>5.9448309464012285E-2</v>
      </c>
      <c r="G149">
        <v>915</v>
      </c>
      <c r="H149" s="8">
        <f t="shared" si="32"/>
        <v>352.11355407824419</v>
      </c>
      <c r="I149" s="9">
        <f t="shared" si="33"/>
        <v>5.6799858364883452E-2</v>
      </c>
      <c r="J149">
        <v>900</v>
      </c>
      <c r="K149" s="8">
        <f t="shared" si="34"/>
        <v>356.55809562069703</v>
      </c>
      <c r="L149" s="9">
        <f t="shared" si="35"/>
        <v>5.6091840980875669E-2</v>
      </c>
      <c r="M149" s="8">
        <f t="shared" si="36"/>
        <v>362.79281265076895</v>
      </c>
      <c r="N149" s="9">
        <f t="shared" si="37"/>
        <v>5.5127883746838087E-2</v>
      </c>
      <c r="O149" s="8">
        <f t="shared" si="38"/>
        <v>366.78052228065076</v>
      </c>
      <c r="P149" s="9">
        <f t="shared" si="39"/>
        <v>5.4528522604307024E-2</v>
      </c>
      <c r="Q149" s="8">
        <f t="shared" si="40"/>
        <v>369.42747875177326</v>
      </c>
      <c r="R149" s="9">
        <f t="shared" si="41"/>
        <v>5.4137824472549473E-2</v>
      </c>
      <c r="S149" s="8">
        <f t="shared" si="42"/>
        <v>371.23262958260193</v>
      </c>
      <c r="T149" s="9">
        <f t="shared" si="43"/>
        <v>5.3874574609691889E-2</v>
      </c>
    </row>
    <row r="150" spans="1:20" x14ac:dyDescent="0.45">
      <c r="A150">
        <v>1000</v>
      </c>
      <c r="B150" s="8">
        <f t="shared" si="28"/>
        <v>314.34601586127911</v>
      </c>
      <c r="C150" s="9">
        <f t="shared" si="29"/>
        <v>6.3624156155444964E-2</v>
      </c>
      <c r="D150">
        <v>975</v>
      </c>
      <c r="E150" s="8">
        <f t="shared" si="30"/>
        <v>353.24477824231354</v>
      </c>
      <c r="F150" s="9">
        <f t="shared" si="31"/>
        <v>5.6617963610153359E-2</v>
      </c>
      <c r="G150">
        <v>965</v>
      </c>
      <c r="H150" s="8">
        <f t="shared" si="32"/>
        <v>371.38597452948312</v>
      </c>
      <c r="I150" s="9">
        <f t="shared" si="33"/>
        <v>5.3852329844546312E-2</v>
      </c>
      <c r="J150">
        <v>950</v>
      </c>
      <c r="K150" s="8">
        <f t="shared" si="34"/>
        <v>377.26792275152934</v>
      </c>
      <c r="L150" s="9">
        <f t="shared" si="35"/>
        <v>5.3012723303200379E-2</v>
      </c>
      <c r="M150" s="8">
        <f t="shared" si="36"/>
        <v>384.32893134956396</v>
      </c>
      <c r="N150" s="9">
        <f t="shared" si="37"/>
        <v>5.2038757347177507E-2</v>
      </c>
      <c r="O150" s="8">
        <f t="shared" si="38"/>
        <v>388.84073117519893</v>
      </c>
      <c r="P150" s="9">
        <f t="shared" si="39"/>
        <v>5.1434940829253442E-2</v>
      </c>
      <c r="Q150" s="8">
        <f t="shared" si="40"/>
        <v>391.82674559758323</v>
      </c>
      <c r="R150" s="9">
        <f t="shared" si="41"/>
        <v>5.1042967905362301E-2</v>
      </c>
      <c r="S150" s="8">
        <f t="shared" si="42"/>
        <v>393.85189910655004</v>
      </c>
      <c r="T150" s="9">
        <f t="shared" si="43"/>
        <v>5.0780509235501578E-2</v>
      </c>
    </row>
    <row r="151" spans="1:20" x14ac:dyDescent="0.45">
      <c r="A151">
        <v>1050</v>
      </c>
      <c r="B151" s="8">
        <f t="shared" si="28"/>
        <v>325.97234010618331</v>
      </c>
      <c r="C151" s="9">
        <f t="shared" si="29"/>
        <v>6.1354898987702862E-2</v>
      </c>
      <c r="D151">
        <v>1025</v>
      </c>
      <c r="E151" s="8">
        <f t="shared" si="30"/>
        <v>369.63428675365168</v>
      </c>
      <c r="F151" s="9">
        <f t="shared" si="31"/>
        <v>5.4107534708568043E-2</v>
      </c>
      <c r="G151">
        <v>1015</v>
      </c>
      <c r="H151" s="8">
        <f t="shared" si="32"/>
        <v>390.3398069854843</v>
      </c>
      <c r="I151" s="9">
        <f t="shared" si="33"/>
        <v>5.1237408130254437E-2</v>
      </c>
      <c r="J151">
        <v>1000</v>
      </c>
      <c r="K151" s="8">
        <f t="shared" si="34"/>
        <v>397.76798259060814</v>
      </c>
      <c r="L151" s="9">
        <f t="shared" si="35"/>
        <v>5.0280567756466346E-2</v>
      </c>
      <c r="M151" s="8">
        <f t="shared" si="36"/>
        <v>405.73344417548572</v>
      </c>
      <c r="N151" s="9">
        <f t="shared" si="37"/>
        <v>4.9293446934460014E-2</v>
      </c>
      <c r="O151" s="8">
        <f t="shared" si="38"/>
        <v>410.83430610420271</v>
      </c>
      <c r="P151" s="9">
        <f t="shared" si="39"/>
        <v>4.8681426314304103E-2</v>
      </c>
      <c r="Q151" s="8">
        <f t="shared" si="40"/>
        <v>414.21359434739622</v>
      </c>
      <c r="R151" s="9">
        <f t="shared" si="41"/>
        <v>4.8284267520264504E-2</v>
      </c>
      <c r="S151" s="8">
        <f t="shared" si="42"/>
        <v>416.50434579463717</v>
      </c>
      <c r="T151" s="9">
        <f t="shared" si="43"/>
        <v>4.8018706652009961E-2</v>
      </c>
    </row>
    <row r="152" spans="1:20" x14ac:dyDescent="0.45">
      <c r="A152">
        <v>1100</v>
      </c>
      <c r="B152" s="8">
        <f t="shared" si="28"/>
        <v>337.03639448615752</v>
      </c>
      <c r="C152" s="9">
        <f t="shared" si="29"/>
        <v>5.9340772472040622E-2</v>
      </c>
      <c r="D152">
        <v>1075</v>
      </c>
      <c r="E152" s="8">
        <f t="shared" si="30"/>
        <v>385.56376009527236</v>
      </c>
      <c r="F152" s="9">
        <f t="shared" si="31"/>
        <v>5.1872095020180378E-2</v>
      </c>
      <c r="G152">
        <v>1065</v>
      </c>
      <c r="H152" s="8">
        <f t="shared" si="32"/>
        <v>408.92738520932261</v>
      </c>
      <c r="I152" s="9">
        <f t="shared" si="33"/>
        <v>4.8908438816740916E-2</v>
      </c>
      <c r="J152">
        <v>1050</v>
      </c>
      <c r="K152" s="8">
        <f t="shared" si="34"/>
        <v>418.00162737491161</v>
      </c>
      <c r="L152" s="9">
        <f t="shared" si="35"/>
        <v>4.7846703673384783E-2</v>
      </c>
      <c r="M152" s="8">
        <f t="shared" si="36"/>
        <v>426.94700632360059</v>
      </c>
      <c r="N152" s="9">
        <f t="shared" si="37"/>
        <v>4.6844221188521891E-2</v>
      </c>
      <c r="O152" s="8">
        <f t="shared" si="38"/>
        <v>432.70161088695045</v>
      </c>
      <c r="P152" s="9">
        <f t="shared" si="39"/>
        <v>4.6221228432693051E-2</v>
      </c>
      <c r="Q152" s="8">
        <f t="shared" si="40"/>
        <v>436.52942315636653</v>
      </c>
      <c r="R152" s="9">
        <f t="shared" si="41"/>
        <v>4.5815926576926118E-2</v>
      </c>
      <c r="S152" s="8">
        <f t="shared" si="42"/>
        <v>439.13313595196041</v>
      </c>
      <c r="T152" s="9">
        <f t="shared" si="43"/>
        <v>4.5544274304519641E-2</v>
      </c>
    </row>
    <row r="153" spans="1:20" x14ac:dyDescent="0.45">
      <c r="A153">
        <v>1150</v>
      </c>
      <c r="B153" s="8">
        <f t="shared" si="28"/>
        <v>347.53997380226645</v>
      </c>
      <c r="C153" s="9">
        <f t="shared" si="29"/>
        <v>5.7547337019076369E-2</v>
      </c>
      <c r="D153">
        <v>1125</v>
      </c>
      <c r="E153" s="8">
        <f t="shared" si="30"/>
        <v>401.00735210129113</v>
      </c>
      <c r="F153" s="9">
        <f t="shared" si="31"/>
        <v>4.9874397302691262E-2</v>
      </c>
      <c r="G153">
        <v>1115</v>
      </c>
      <c r="H153" s="8">
        <f t="shared" si="32"/>
        <v>427.10705351711931</v>
      </c>
      <c r="I153" s="9">
        <f t="shared" si="33"/>
        <v>4.6826667542259073E-2</v>
      </c>
      <c r="J153">
        <v>1100</v>
      </c>
      <c r="K153" s="8">
        <f t="shared" si="34"/>
        <v>437.91800583328887</v>
      </c>
      <c r="L153" s="9">
        <f t="shared" si="35"/>
        <v>4.5670650061403972E-2</v>
      </c>
      <c r="M153" s="8">
        <f t="shared" si="36"/>
        <v>447.91558904131779</v>
      </c>
      <c r="N153" s="9">
        <f t="shared" si="37"/>
        <v>4.4651270215458179E-2</v>
      </c>
      <c r="O153" s="8">
        <f t="shared" si="38"/>
        <v>454.38783644677972</v>
      </c>
      <c r="P153" s="9">
        <f t="shared" si="39"/>
        <v>4.4015262724451262E-2</v>
      </c>
      <c r="Q153" s="8">
        <f t="shared" si="40"/>
        <v>458.72000938920291</v>
      </c>
      <c r="R153" s="9">
        <f t="shared" si="41"/>
        <v>4.3599580551610333E-2</v>
      </c>
      <c r="S153" s="8">
        <f t="shared" si="42"/>
        <v>461.68541994706379</v>
      </c>
      <c r="T153" s="9">
        <f t="shared" si="43"/>
        <v>4.3319539963582065E-2</v>
      </c>
    </row>
    <row r="154" spans="1:20" x14ac:dyDescent="0.45">
      <c r="A154">
        <v>1200</v>
      </c>
      <c r="B154" s="8">
        <f t="shared" si="28"/>
        <v>357.48860888930881</v>
      </c>
      <c r="C154" s="9">
        <f t="shared" si="29"/>
        <v>5.5945838560111191E-2</v>
      </c>
      <c r="D154">
        <v>1175</v>
      </c>
      <c r="E154" s="8">
        <f t="shared" si="30"/>
        <v>415.94440176156013</v>
      </c>
      <c r="F154" s="9">
        <f t="shared" si="31"/>
        <v>4.8083349397896186E-2</v>
      </c>
      <c r="G154">
        <v>1165</v>
      </c>
      <c r="H154" s="8">
        <f t="shared" si="32"/>
        <v>444.84281949230518</v>
      </c>
      <c r="I154" s="9">
        <f t="shared" si="33"/>
        <v>4.4959700648480302E-2</v>
      </c>
      <c r="J154">
        <v>1150</v>
      </c>
      <c r="K154" s="8">
        <f t="shared" si="34"/>
        <v>457.47180215388607</v>
      </c>
      <c r="L154" s="9">
        <f t="shared" si="35"/>
        <v>4.371854157094545E-2</v>
      </c>
      <c r="M154" s="8">
        <f t="shared" si="36"/>
        <v>468.59027340100477</v>
      </c>
      <c r="N154" s="9">
        <f t="shared" si="37"/>
        <v>4.2681210292396812E-2</v>
      </c>
      <c r="O154" s="8">
        <f t="shared" si="38"/>
        <v>475.8428258758621</v>
      </c>
      <c r="P154" s="9">
        <f t="shared" si="39"/>
        <v>4.2030685159930518E-2</v>
      </c>
      <c r="Q154" s="8">
        <f t="shared" si="40"/>
        <v>480.73535133419614</v>
      </c>
      <c r="R154" s="9">
        <f t="shared" si="41"/>
        <v>4.1602931726351162E-2</v>
      </c>
      <c r="S154" s="8">
        <f t="shared" si="42"/>
        <v>484.11218180206856</v>
      </c>
      <c r="T154" s="9">
        <f t="shared" si="43"/>
        <v>4.1312738558967083E-2</v>
      </c>
    </row>
    <row r="155" spans="1:20" x14ac:dyDescent="0.45">
      <c r="A155">
        <v>1250</v>
      </c>
      <c r="B155" s="8">
        <f t="shared" si="28"/>
        <v>366.89102099876146</v>
      </c>
      <c r="C155" s="9">
        <f t="shared" si="29"/>
        <v>5.4512099929715958E-2</v>
      </c>
      <c r="D155">
        <v>1225</v>
      </c>
      <c r="E155" s="8">
        <f t="shared" si="30"/>
        <v>430.35899831640108</v>
      </c>
      <c r="F155" s="9">
        <f t="shared" si="31"/>
        <v>4.6472828680802783E-2</v>
      </c>
      <c r="G155">
        <v>1215</v>
      </c>
      <c r="H155" s="8">
        <f t="shared" si="32"/>
        <v>462.10401381067931</v>
      </c>
      <c r="I155" s="9">
        <f t="shared" si="33"/>
        <v>4.3280299244909518E-2</v>
      </c>
      <c r="J155">
        <v>1200</v>
      </c>
      <c r="K155" s="8">
        <f t="shared" si="34"/>
        <v>476.62297683641697</v>
      </c>
      <c r="L155" s="9">
        <f t="shared" si="35"/>
        <v>4.1961888058250817E-2</v>
      </c>
      <c r="M155" s="8">
        <f t="shared" si="36"/>
        <v>488.92704587972344</v>
      </c>
      <c r="N155" s="9">
        <f t="shared" si="37"/>
        <v>4.0905898269575421E-2</v>
      </c>
      <c r="O155" s="8">
        <f t="shared" si="38"/>
        <v>497.02090349007347</v>
      </c>
      <c r="P155" s="9">
        <f t="shared" si="39"/>
        <v>4.0239756234718288E-2</v>
      </c>
      <c r="Q155" s="8">
        <f t="shared" si="40"/>
        <v>502.52951679029366</v>
      </c>
      <c r="R155" s="9">
        <f t="shared" si="41"/>
        <v>3.9798657256477195E-2</v>
      </c>
      <c r="S155" s="8">
        <f t="shared" si="42"/>
        <v>506.36809856926459</v>
      </c>
      <c r="T155" s="9">
        <f t="shared" si="43"/>
        <v>3.9496958944510323E-2</v>
      </c>
    </row>
    <row r="156" spans="1:20" x14ac:dyDescent="0.45">
      <c r="A156">
        <v>1300</v>
      </c>
      <c r="B156" s="8">
        <f t="shared" si="28"/>
        <v>375.75862621196183</v>
      </c>
      <c r="C156" s="9">
        <f t="shared" si="29"/>
        <v>5.3225657655875593E-2</v>
      </c>
      <c r="D156">
        <v>1275</v>
      </c>
      <c r="E156" s="8">
        <f t="shared" si="30"/>
        <v>444.23956777887025</v>
      </c>
      <c r="F156" s="9">
        <f t="shared" si="31"/>
        <v>4.5020753329103338E-2</v>
      </c>
      <c r="G156">
        <v>1265</v>
      </c>
      <c r="H156" s="8">
        <f t="shared" si="32"/>
        <v>478.86495622293324</v>
      </c>
      <c r="I156" s="9">
        <f t="shared" si="33"/>
        <v>4.1765428311461357E-2</v>
      </c>
      <c r="J156">
        <v>1250</v>
      </c>
      <c r="K156" s="8">
        <f t="shared" si="34"/>
        <v>495.33650804106594</v>
      </c>
      <c r="L156" s="9">
        <f t="shared" si="35"/>
        <v>4.0376591822587599E-2</v>
      </c>
      <c r="M156" s="8">
        <f t="shared" si="36"/>
        <v>508.8865938774187</v>
      </c>
      <c r="N156" s="9">
        <f t="shared" si="37"/>
        <v>3.9301487287396741E-2</v>
      </c>
      <c r="O156" s="8">
        <f t="shared" si="38"/>
        <v>517.88070551346971</v>
      </c>
      <c r="P156" s="9">
        <f t="shared" si="39"/>
        <v>3.8618932482086483E-2</v>
      </c>
      <c r="Q156" s="8">
        <f t="shared" si="40"/>
        <v>524.06049573865016</v>
      </c>
      <c r="R156" s="9">
        <f t="shared" si="41"/>
        <v>3.8163532955886134E-2</v>
      </c>
      <c r="S156" s="8">
        <f t="shared" si="42"/>
        <v>528.41140634851195</v>
      </c>
      <c r="T156" s="9">
        <f t="shared" si="43"/>
        <v>3.784929651349931E-2</v>
      </c>
    </row>
    <row r="157" spans="1:20" x14ac:dyDescent="0.45">
      <c r="A157">
        <v>1350</v>
      </c>
      <c r="B157" s="8">
        <f t="shared" si="28"/>
        <v>384.10508637870902</v>
      </c>
      <c r="C157" s="9">
        <f t="shared" si="29"/>
        <v>5.2069083980525496E-2</v>
      </c>
      <c r="D157">
        <v>1325</v>
      </c>
      <c r="E157" s="8">
        <f t="shared" si="30"/>
        <v>457.57847974787438</v>
      </c>
      <c r="F157" s="9">
        <f t="shared" si="31"/>
        <v>4.3708349245401561E-2</v>
      </c>
      <c r="G157">
        <v>1315</v>
      </c>
      <c r="H157" s="8">
        <f t="shared" si="32"/>
        <v>495.10462743162805</v>
      </c>
      <c r="I157" s="9">
        <f t="shared" si="33"/>
        <v>4.0395502065393073E-2</v>
      </c>
      <c r="J157">
        <v>1300</v>
      </c>
      <c r="K157" s="8">
        <f t="shared" si="34"/>
        <v>513.58213285786951</v>
      </c>
      <c r="L157" s="9">
        <f t="shared" si="35"/>
        <v>3.8942164690793223E-2</v>
      </c>
      <c r="M157" s="8">
        <f t="shared" si="36"/>
        <v>528.43410014633719</v>
      </c>
      <c r="N157" s="9">
        <f t="shared" si="37"/>
        <v>3.7847671061465332E-2</v>
      </c>
      <c r="O157" s="8">
        <f t="shared" si="38"/>
        <v>538.3850108942529</v>
      </c>
      <c r="P157" s="9">
        <f t="shared" si="39"/>
        <v>3.714813673356205E-2</v>
      </c>
      <c r="Q157" s="8">
        <f t="shared" si="40"/>
        <v>545.2900551897103</v>
      </c>
      <c r="R157" s="9">
        <f t="shared" si="41"/>
        <v>3.667772740333923E-2</v>
      </c>
      <c r="S157" s="8">
        <f t="shared" si="42"/>
        <v>550.2037706959336</v>
      </c>
      <c r="T157" s="9">
        <f t="shared" si="43"/>
        <v>3.6350168910515998E-2</v>
      </c>
    </row>
    <row r="158" spans="1:20" x14ac:dyDescent="0.45">
      <c r="A158">
        <v>1400</v>
      </c>
      <c r="B158" s="8">
        <f t="shared" si="28"/>
        <v>391.94590344757802</v>
      </c>
      <c r="C158" s="9">
        <f t="shared" si="29"/>
        <v>5.102745002327843E-2</v>
      </c>
      <c r="D158">
        <v>1375</v>
      </c>
      <c r="E158" s="8">
        <f t="shared" si="30"/>
        <v>470.3716737951566</v>
      </c>
      <c r="F158" s="9">
        <f t="shared" si="31"/>
        <v>4.2519567215073953E-2</v>
      </c>
      <c r="G158">
        <v>1365</v>
      </c>
      <c r="H158" s="8">
        <f t="shared" si="32"/>
        <v>510.80634705942214</v>
      </c>
      <c r="I158" s="9">
        <f t="shared" si="33"/>
        <v>3.915378130114229E-2</v>
      </c>
      <c r="J158">
        <v>1350</v>
      </c>
      <c r="K158" s="8">
        <f t="shared" si="34"/>
        <v>531.33408848727186</v>
      </c>
      <c r="L158" s="9">
        <f t="shared" si="35"/>
        <v>3.7641100831570497E-2</v>
      </c>
      <c r="M158" s="8">
        <f t="shared" si="36"/>
        <v>547.53903570798957</v>
      </c>
      <c r="N158" s="9">
        <f t="shared" si="37"/>
        <v>3.6527076054293027E-2</v>
      </c>
      <c r="O158" s="8">
        <f t="shared" si="38"/>
        <v>558.50057138270563</v>
      </c>
      <c r="P158" s="9">
        <f t="shared" si="39"/>
        <v>3.5810169272495238E-2</v>
      </c>
      <c r="Q158" s="8">
        <f t="shared" si="40"/>
        <v>566.18359494404626</v>
      </c>
      <c r="R158" s="9">
        <f t="shared" si="41"/>
        <v>3.5324230830065861E-2</v>
      </c>
      <c r="S158" s="8">
        <f t="shared" si="42"/>
        <v>571.71015983733889</v>
      </c>
      <c r="T158" s="9">
        <f t="shared" si="43"/>
        <v>3.4982761204891542E-2</v>
      </c>
    </row>
    <row r="159" spans="1:20" x14ac:dyDescent="0.45">
      <c r="A159">
        <v>1450</v>
      </c>
      <c r="B159" s="8">
        <f t="shared" si="28"/>
        <v>399.2980543131967</v>
      </c>
      <c r="C159" s="9">
        <f t="shared" si="29"/>
        <v>5.00878974589559E-2</v>
      </c>
      <c r="D159">
        <v>1425</v>
      </c>
      <c r="E159" s="8">
        <f t="shared" si="30"/>
        <v>482.61830497288605</v>
      </c>
      <c r="F159" s="9">
        <f t="shared" si="31"/>
        <v>4.1440616308831509E-2</v>
      </c>
      <c r="G159">
        <v>1415</v>
      </c>
      <c r="H159" s="8">
        <f t="shared" si="32"/>
        <v>525.95745819976241</v>
      </c>
      <c r="I159" s="9">
        <f t="shared" si="33"/>
        <v>3.8025889144068105E-2</v>
      </c>
      <c r="J159">
        <v>1400</v>
      </c>
      <c r="K159" s="8">
        <f t="shared" si="34"/>
        <v>548.57085371153335</v>
      </c>
      <c r="L159" s="9">
        <f t="shared" si="35"/>
        <v>3.6458371538851432E-2</v>
      </c>
      <c r="M159" s="8">
        <f t="shared" si="36"/>
        <v>566.17495126445669</v>
      </c>
      <c r="N159" s="9">
        <f t="shared" si="37"/>
        <v>3.5324770118023339E-2</v>
      </c>
      <c r="O159" s="8">
        <f t="shared" si="38"/>
        <v>578.1979404602705</v>
      </c>
      <c r="P159" s="9">
        <f t="shared" si="39"/>
        <v>3.4590230439214532E-2</v>
      </c>
      <c r="Q159" s="8">
        <f t="shared" si="40"/>
        <v>586.71000348385996</v>
      </c>
      <c r="R159" s="9">
        <f t="shared" si="41"/>
        <v>3.408839099596192E-2</v>
      </c>
      <c r="S159" s="8">
        <f t="shared" si="42"/>
        <v>592.89871959409322</v>
      </c>
      <c r="T159" s="9">
        <f t="shared" si="43"/>
        <v>3.3732574112644874E-2</v>
      </c>
    </row>
    <row r="160" spans="1:20" x14ac:dyDescent="0.45">
      <c r="A160">
        <v>1500</v>
      </c>
      <c r="B160" s="8">
        <f t="shared" si="28"/>
        <v>406.17966349142876</v>
      </c>
      <c r="C160" s="9">
        <f t="shared" si="29"/>
        <v>4.9239294326270576E-2</v>
      </c>
      <c r="D160">
        <v>1475</v>
      </c>
      <c r="E160" s="8">
        <f t="shared" si="30"/>
        <v>494.3204081429443</v>
      </c>
      <c r="F160" s="9">
        <f t="shared" si="31"/>
        <v>4.0459587891860882E-2</v>
      </c>
      <c r="G160">
        <v>1465</v>
      </c>
      <c r="H160" s="8">
        <f t="shared" si="32"/>
        <v>540.54901921607757</v>
      </c>
      <c r="I160" s="9">
        <f t="shared" si="33"/>
        <v>3.6999419643762695E-2</v>
      </c>
      <c r="J160">
        <v>1450</v>
      </c>
      <c r="K160" s="8">
        <f t="shared" si="34"/>
        <v>565.274891295359</v>
      </c>
      <c r="L160" s="9">
        <f t="shared" si="35"/>
        <v>3.5381016047199412E-2</v>
      </c>
      <c r="M160" s="8">
        <f t="shared" si="36"/>
        <v>584.3192674138179</v>
      </c>
      <c r="N160" s="9">
        <f t="shared" si="37"/>
        <v>3.4227863285288346E-2</v>
      </c>
      <c r="O160" s="8">
        <f t="shared" si="38"/>
        <v>597.45130104257692</v>
      </c>
      <c r="P160" s="9">
        <f t="shared" si="39"/>
        <v>3.3475531754804423E-2</v>
      </c>
      <c r="Q160" s="8">
        <f t="shared" si="40"/>
        <v>606.84151356680445</v>
      </c>
      <c r="R160" s="9">
        <f t="shared" si="41"/>
        <v>3.2957534303226753E-2</v>
      </c>
      <c r="S160" s="8">
        <f t="shared" si="42"/>
        <v>613.74064929967233</v>
      </c>
      <c r="T160" s="9">
        <f t="shared" si="43"/>
        <v>3.2587054520214064E-2</v>
      </c>
    </row>
    <row r="161" spans="1:20" x14ac:dyDescent="0.45">
      <c r="A161">
        <v>1550</v>
      </c>
      <c r="B161" s="8">
        <f t="shared" si="28"/>
        <v>412.60971107237663</v>
      </c>
      <c r="C161" s="9">
        <f t="shared" si="29"/>
        <v>4.8471956581001951E-2</v>
      </c>
      <c r="D161">
        <v>1525</v>
      </c>
      <c r="E161" s="8">
        <f t="shared" si="30"/>
        <v>505.48258090697311</v>
      </c>
      <c r="F161" s="9">
        <f t="shared" si="31"/>
        <v>3.9566150754620596E-2</v>
      </c>
      <c r="G161">
        <v>1515</v>
      </c>
      <c r="H161" s="8">
        <f t="shared" si="32"/>
        <v>554.57550354364605</v>
      </c>
      <c r="I161" s="9">
        <f t="shared" si="33"/>
        <v>3.6063619601304595E-2</v>
      </c>
      <c r="J161">
        <v>1500</v>
      </c>
      <c r="K161" s="8">
        <f t="shared" si="34"/>
        <v>581.4323921162852</v>
      </c>
      <c r="L161" s="9">
        <f t="shared" si="35"/>
        <v>3.4397808362902571E-2</v>
      </c>
      <c r="M161" s="8">
        <f t="shared" si="36"/>
        <v>601.95306418740449</v>
      </c>
      <c r="N161" s="9">
        <f t="shared" si="37"/>
        <v>3.3225181812137849E-2</v>
      </c>
      <c r="O161" s="8">
        <f t="shared" si="38"/>
        <v>616.23829211938357</v>
      </c>
      <c r="P161" s="9">
        <f t="shared" si="39"/>
        <v>3.2454977653555823E-2</v>
      </c>
      <c r="Q161" s="8">
        <f t="shared" si="40"/>
        <v>626.5535573562363</v>
      </c>
      <c r="R161" s="9">
        <f t="shared" si="41"/>
        <v>3.1920655090349609E-2</v>
      </c>
      <c r="S161" s="8">
        <f t="shared" si="42"/>
        <v>634.21007826360494</v>
      </c>
      <c r="T161" s="9">
        <f t="shared" si="43"/>
        <v>3.1535291988354593E-2</v>
      </c>
    </row>
    <row r="162" spans="1:20" x14ac:dyDescent="0.45">
      <c r="A162">
        <v>1600</v>
      </c>
      <c r="B162" s="8">
        <f t="shared" si="28"/>
        <v>418.60777351135636</v>
      </c>
      <c r="C162" s="9">
        <f t="shared" si="29"/>
        <v>4.7777421408676787E-2</v>
      </c>
      <c r="D162">
        <v>1575</v>
      </c>
      <c r="E162" s="8">
        <f t="shared" si="30"/>
        <v>516.11168494153526</v>
      </c>
      <c r="F162" s="9">
        <f t="shared" si="31"/>
        <v>3.8751302447774624E-2</v>
      </c>
      <c r="G162">
        <v>1565</v>
      </c>
      <c r="H162" s="8">
        <f t="shared" si="32"/>
        <v>568.03450827369863</v>
      </c>
      <c r="I162" s="9">
        <f t="shared" si="33"/>
        <v>3.5209128510135003E-2</v>
      </c>
      <c r="J162">
        <v>1550</v>
      </c>
      <c r="K162" s="8">
        <f t="shared" si="34"/>
        <v>597.03302191578689</v>
      </c>
      <c r="L162" s="9">
        <f t="shared" si="35"/>
        <v>3.3498984588529263E-2</v>
      </c>
      <c r="M162" s="8">
        <f t="shared" si="36"/>
        <v>619.06087056293154</v>
      </c>
      <c r="N162" s="9">
        <f t="shared" si="37"/>
        <v>3.2307000734537412E-2</v>
      </c>
      <c r="O162" s="8">
        <f t="shared" si="38"/>
        <v>634.53983466413911</v>
      </c>
      <c r="P162" s="9">
        <f t="shared" si="39"/>
        <v>3.1518903790470405E-2</v>
      </c>
      <c r="Q162" s="8">
        <f t="shared" si="40"/>
        <v>645.82462111483346</v>
      </c>
      <c r="R162" s="9">
        <f t="shared" si="41"/>
        <v>3.0968159692449725E-2</v>
      </c>
      <c r="S162" s="8">
        <f t="shared" si="42"/>
        <v>654.2839425487864</v>
      </c>
      <c r="T162" s="9">
        <f t="shared" si="43"/>
        <v>3.0567768363822728E-2</v>
      </c>
    </row>
    <row r="163" spans="1:20" x14ac:dyDescent="0.45">
      <c r="A163">
        <v>1650</v>
      </c>
      <c r="B163" s="8">
        <f t="shared" si="28"/>
        <v>424.19379491175141</v>
      </c>
      <c r="C163" s="9">
        <f t="shared" si="29"/>
        <v>4.7148261572663427E-2</v>
      </c>
      <c r="D163">
        <v>1625</v>
      </c>
      <c r="E163" s="8">
        <f t="shared" si="30"/>
        <v>526.21656553243531</v>
      </c>
      <c r="F163" s="9">
        <f t="shared" si="31"/>
        <v>3.8007165319403513E-2</v>
      </c>
      <c r="G163">
        <v>1615</v>
      </c>
      <c r="H163" s="8">
        <f t="shared" si="32"/>
        <v>580.92647227967745</v>
      </c>
      <c r="I163" s="9">
        <f t="shared" si="33"/>
        <v>3.442776487963408E-2</v>
      </c>
      <c r="J163">
        <v>1600</v>
      </c>
      <c r="K163" s="8">
        <f t="shared" si="34"/>
        <v>612.06967159885176</v>
      </c>
      <c r="L163" s="9">
        <f t="shared" si="35"/>
        <v>3.2676018643034363E-2</v>
      </c>
      <c r="M163" s="8">
        <f t="shared" si="36"/>
        <v>635.63045468971802</v>
      </c>
      <c r="N163" s="9">
        <f t="shared" si="37"/>
        <v>3.1464823392961826E-2</v>
      </c>
      <c r="O163" s="8">
        <f t="shared" si="38"/>
        <v>652.33995726192438</v>
      </c>
      <c r="P163" s="9">
        <f t="shared" si="39"/>
        <v>3.0658860885888824E-2</v>
      </c>
      <c r="Q163" s="8">
        <f t="shared" si="40"/>
        <v>664.63609962829969</v>
      </c>
      <c r="R163" s="9">
        <f t="shared" si="41"/>
        <v>3.0091654683194424E-2</v>
      </c>
      <c r="S163" s="8">
        <f t="shared" si="42"/>
        <v>673.94186198468674</v>
      </c>
      <c r="T163" s="9">
        <f t="shared" si="43"/>
        <v>2.9676150315254401E-2</v>
      </c>
    </row>
    <row r="164" spans="1:20" x14ac:dyDescent="0.45">
      <c r="A164">
        <v>1700</v>
      </c>
      <c r="B164" s="8">
        <f t="shared" si="28"/>
        <v>429.38788653896069</v>
      </c>
      <c r="C164" s="9">
        <f t="shared" si="29"/>
        <v>4.6577932510411639E-2</v>
      </c>
      <c r="D164">
        <v>1675</v>
      </c>
      <c r="E164" s="8">
        <f t="shared" si="30"/>
        <v>535.80778906877742</v>
      </c>
      <c r="F164" s="9">
        <f t="shared" si="31"/>
        <v>3.7326818325578236E-2</v>
      </c>
      <c r="G164">
        <v>1665</v>
      </c>
      <c r="H164" s="8">
        <f t="shared" si="32"/>
        <v>593.2544045940557</v>
      </c>
      <c r="I164" s="9">
        <f t="shared" si="33"/>
        <v>3.3712349786404597E-2</v>
      </c>
      <c r="J164">
        <v>1650</v>
      </c>
      <c r="K164" s="8">
        <f t="shared" si="34"/>
        <v>626.53821200674577</v>
      </c>
      <c r="L164" s="9">
        <f t="shared" si="35"/>
        <v>3.1921436899980594E-2</v>
      </c>
      <c r="M164" s="8">
        <f t="shared" si="36"/>
        <v>651.65261560311342</v>
      </c>
      <c r="N164" s="9">
        <f t="shared" si="37"/>
        <v>3.0691198839875332E-2</v>
      </c>
      <c r="O164" s="8">
        <f t="shared" si="38"/>
        <v>669.62562197942316</v>
      </c>
      <c r="P164" s="9">
        <f t="shared" si="39"/>
        <v>2.9867435390061252E-2</v>
      </c>
      <c r="Q164" s="8">
        <f t="shared" si="40"/>
        <v>682.97215062498651</v>
      </c>
      <c r="R164" s="9">
        <f t="shared" si="41"/>
        <v>2.9283770914667658E-2</v>
      </c>
      <c r="S164" s="8">
        <f t="shared" si="42"/>
        <v>693.16601745512492</v>
      </c>
      <c r="T164" s="9">
        <f t="shared" si="43"/>
        <v>2.8853116708501634E-2</v>
      </c>
    </row>
    <row r="165" spans="1:20" x14ac:dyDescent="0.45">
      <c r="A165">
        <v>1750</v>
      </c>
      <c r="B165" s="8">
        <f t="shared" si="28"/>
        <v>434.21015238678893</v>
      </c>
      <c r="C165" s="9">
        <f t="shared" si="29"/>
        <v>4.6060645726644027E-2</v>
      </c>
      <c r="D165">
        <v>1725</v>
      </c>
      <c r="E165" s="8">
        <f t="shared" si="30"/>
        <v>544.89739820979446</v>
      </c>
      <c r="F165" s="9">
        <f t="shared" si="31"/>
        <v>3.670415763721388E-2</v>
      </c>
      <c r="G165">
        <v>1715</v>
      </c>
      <c r="H165" s="8">
        <f t="shared" si="32"/>
        <v>605.02362367082117</v>
      </c>
      <c r="I165" s="9">
        <f t="shared" si="33"/>
        <v>3.3056560467267834E-2</v>
      </c>
      <c r="J165">
        <v>1700</v>
      </c>
      <c r="K165" s="8">
        <f t="shared" si="34"/>
        <v>640.43725405509531</v>
      </c>
      <c r="L165" s="9">
        <f t="shared" si="35"/>
        <v>3.1228664281106058E-2</v>
      </c>
      <c r="M165" s="8">
        <f t="shared" si="36"/>
        <v>667.12097721477187</v>
      </c>
      <c r="N165" s="9">
        <f t="shared" si="37"/>
        <v>2.9979569947717642E-2</v>
      </c>
      <c r="O165" s="8">
        <f t="shared" si="38"/>
        <v>686.38655104379598</v>
      </c>
      <c r="P165" s="9">
        <f t="shared" si="39"/>
        <v>2.9138100053950313E-2</v>
      </c>
      <c r="Q165" s="8">
        <f t="shared" si="40"/>
        <v>700.81954952476667</v>
      </c>
      <c r="R165" s="9">
        <f t="shared" si="41"/>
        <v>2.8538016688550164E-2</v>
      </c>
      <c r="S165" s="8">
        <f t="shared" si="42"/>
        <v>711.94102858410236</v>
      </c>
      <c r="T165" s="9">
        <f t="shared" si="43"/>
        <v>2.8092214378732605E-2</v>
      </c>
    </row>
    <row r="166" spans="1:20" x14ac:dyDescent="0.45">
      <c r="A166">
        <v>1800</v>
      </c>
      <c r="B166" s="8">
        <f t="shared" si="28"/>
        <v>438.68053869979974</v>
      </c>
      <c r="C166" s="9">
        <f t="shared" si="29"/>
        <v>4.5591263426633361E-2</v>
      </c>
      <c r="D166">
        <v>1775</v>
      </c>
      <c r="E166" s="8">
        <f t="shared" si="30"/>
        <v>553.49868438248893</v>
      </c>
      <c r="F166" s="9">
        <f t="shared" si="31"/>
        <v>3.6133780556882461E-2</v>
      </c>
      <c r="G166">
        <v>1765</v>
      </c>
      <c r="H166" s="8">
        <f t="shared" si="32"/>
        <v>616.24150808112188</v>
      </c>
      <c r="I166" s="9">
        <f t="shared" si="33"/>
        <v>3.2454808281702448E-2</v>
      </c>
      <c r="J166">
        <v>1750</v>
      </c>
      <c r="K166" s="8">
        <f t="shared" si="34"/>
        <v>653.76791507546227</v>
      </c>
      <c r="L166" s="9">
        <f t="shared" si="35"/>
        <v>3.0591895898854974E-2</v>
      </c>
      <c r="M166" s="8">
        <f t="shared" si="36"/>
        <v>682.03178535115421</v>
      </c>
      <c r="N166" s="9">
        <f t="shared" si="37"/>
        <v>2.9324146512765093E-2</v>
      </c>
      <c r="O166" s="8">
        <f t="shared" si="38"/>
        <v>702.61505491603748</v>
      </c>
      <c r="P166" s="9">
        <f t="shared" si="39"/>
        <v>2.8465088899055829E-2</v>
      </c>
      <c r="Q166" s="8">
        <f t="shared" si="40"/>
        <v>718.16754489358459</v>
      </c>
      <c r="R166" s="9">
        <f t="shared" si="41"/>
        <v>2.7848654735523486E-2</v>
      </c>
      <c r="S166" s="8">
        <f t="shared" si="42"/>
        <v>730.25383200359283</v>
      </c>
      <c r="T166" s="9">
        <f t="shared" si="43"/>
        <v>2.7387737144940583E-2</v>
      </c>
    </row>
    <row r="167" spans="1:20" x14ac:dyDescent="0.45">
      <c r="A167">
        <v>1850</v>
      </c>
      <c r="B167" s="8">
        <f t="shared" si="28"/>
        <v>442.81870543919206</v>
      </c>
      <c r="C167" s="9">
        <f t="shared" si="29"/>
        <v>4.5165210399510561E-2</v>
      </c>
      <c r="D167">
        <v>1825</v>
      </c>
      <c r="E167" s="8">
        <f t="shared" si="30"/>
        <v>561.62597721047962</v>
      </c>
      <c r="F167" s="9">
        <f t="shared" si="31"/>
        <v>3.5610888405371306E-2</v>
      </c>
      <c r="G167">
        <v>1815</v>
      </c>
      <c r="H167" s="8">
        <f t="shared" si="32"/>
        <v>626.91725909357422</v>
      </c>
      <c r="I167" s="9">
        <f t="shared" si="33"/>
        <v>3.1902136541777329E-2</v>
      </c>
      <c r="J167">
        <v>1800</v>
      </c>
      <c r="K167" s="8">
        <f t="shared" si="34"/>
        <v>666.53359212931787</v>
      </c>
      <c r="L167" s="9">
        <f t="shared" si="35"/>
        <v>3.0005989549765542E-2</v>
      </c>
      <c r="M167" s="8">
        <f t="shared" si="36"/>
        <v>696.38370858048631</v>
      </c>
      <c r="N167" s="9">
        <f t="shared" si="37"/>
        <v>2.8719798802829762E-2</v>
      </c>
      <c r="O167" s="8">
        <f t="shared" si="38"/>
        <v>718.30586234426573</v>
      </c>
      <c r="P167" s="9">
        <f t="shared" si="39"/>
        <v>2.7843292180197338E-2</v>
      </c>
      <c r="Q167" s="8">
        <f t="shared" si="40"/>
        <v>735.00771500401061</v>
      </c>
      <c r="R167" s="9">
        <f t="shared" si="41"/>
        <v>2.721059873485936E-2</v>
      </c>
      <c r="S167" s="8">
        <f t="shared" si="42"/>
        <v>748.09356042852562</v>
      </c>
      <c r="T167" s="9">
        <f t="shared" si="43"/>
        <v>2.6734623926642984E-2</v>
      </c>
    </row>
    <row r="168" spans="1:20" x14ac:dyDescent="0.45">
      <c r="A168">
        <v>1900</v>
      </c>
      <c r="B168" s="8">
        <f t="shared" si="28"/>
        <v>446.64391776653775</v>
      </c>
      <c r="C168" s="9">
        <f t="shared" si="29"/>
        <v>4.4778399983617524E-2</v>
      </c>
      <c r="D168">
        <v>1875</v>
      </c>
      <c r="E168" s="8">
        <f t="shared" si="30"/>
        <v>569.29445041760675</v>
      </c>
      <c r="F168" s="9">
        <f t="shared" si="31"/>
        <v>3.5131204924497283E-2</v>
      </c>
      <c r="G168">
        <v>1865</v>
      </c>
      <c r="H168" s="8">
        <f t="shared" si="32"/>
        <v>637.061675490737</v>
      </c>
      <c r="I168" s="9">
        <f t="shared" si="33"/>
        <v>3.1394134617490112E-2</v>
      </c>
      <c r="J168">
        <v>1850</v>
      </c>
      <c r="K168" s="8">
        <f t="shared" si="34"/>
        <v>678.73974298380597</v>
      </c>
      <c r="L168" s="9">
        <f t="shared" si="35"/>
        <v>2.9466375303261384E-2</v>
      </c>
      <c r="M168" s="8">
        <f t="shared" si="36"/>
        <v>710.17764352300935</v>
      </c>
      <c r="N168" s="9">
        <f t="shared" si="37"/>
        <v>2.8161967899728756E-2</v>
      </c>
      <c r="O168" s="8">
        <f t="shared" si="38"/>
        <v>733.45595296775616</v>
      </c>
      <c r="P168" s="9">
        <f t="shared" si="39"/>
        <v>2.7268167800772122E-2</v>
      </c>
      <c r="Q168" s="8">
        <f t="shared" si="40"/>
        <v>751.33382591117243</v>
      </c>
      <c r="R168" s="9">
        <f t="shared" si="41"/>
        <v>2.6619325937768348E-2</v>
      </c>
      <c r="S168" s="8">
        <f t="shared" si="42"/>
        <v>765.45142279042739</v>
      </c>
      <c r="T168" s="9">
        <f t="shared" si="43"/>
        <v>2.6128372623687435E-2</v>
      </c>
    </row>
    <row r="169" spans="1:20" x14ac:dyDescent="0.45">
      <c r="A169">
        <v>1950</v>
      </c>
      <c r="B169" s="8">
        <f t="shared" si="28"/>
        <v>450.17495570941486</v>
      </c>
      <c r="C169" s="9">
        <f t="shared" si="29"/>
        <v>4.4427171583729497E-2</v>
      </c>
      <c r="D169">
        <v>1925</v>
      </c>
      <c r="E169" s="8">
        <f t="shared" si="30"/>
        <v>576.51994369623515</v>
      </c>
      <c r="F169" s="9">
        <f t="shared" si="31"/>
        <v>3.4690907432922871E-2</v>
      </c>
      <c r="G169">
        <v>1915</v>
      </c>
      <c r="H169" s="8">
        <f t="shared" si="32"/>
        <v>646.68694087268977</v>
      </c>
      <c r="I169" s="9">
        <f t="shared" si="33"/>
        <v>3.0926865436636839E-2</v>
      </c>
      <c r="J169">
        <v>1900</v>
      </c>
      <c r="K169" s="8">
        <f t="shared" si="34"/>
        <v>690.39367535267377</v>
      </c>
      <c r="L169" s="9">
        <f t="shared" si="35"/>
        <v>2.896897916943315E-2</v>
      </c>
      <c r="M169" s="8">
        <f t="shared" si="36"/>
        <v>723.41652528446571</v>
      </c>
      <c r="N169" s="9">
        <f t="shared" si="37"/>
        <v>2.7646589898033491E-2</v>
      </c>
      <c r="O169" s="8">
        <f t="shared" si="38"/>
        <v>748.06439301692706</v>
      </c>
      <c r="P169" s="9">
        <f t="shared" si="39"/>
        <v>2.673566632324317E-2</v>
      </c>
      <c r="Q169" s="8">
        <f t="shared" si="40"/>
        <v>767.14169145082508</v>
      </c>
      <c r="R169" s="9">
        <f t="shared" si="41"/>
        <v>2.6070803116143806E-2</v>
      </c>
      <c r="S169" s="8">
        <f t="shared" si="42"/>
        <v>782.32058569566937</v>
      </c>
      <c r="T169" s="9">
        <f t="shared" si="43"/>
        <v>2.556496705530922E-2</v>
      </c>
    </row>
    <row r="170" spans="1:20" x14ac:dyDescent="0.45">
      <c r="A170">
        <v>2000</v>
      </c>
      <c r="B170" s="8">
        <f t="shared" si="28"/>
        <v>453.4300402653725</v>
      </c>
      <c r="C170" s="9">
        <f t="shared" si="29"/>
        <v>4.4108237708059411E-2</v>
      </c>
      <c r="D170">
        <v>1975</v>
      </c>
      <c r="E170" s="8">
        <f t="shared" si="30"/>
        <v>583.31879998150578</v>
      </c>
      <c r="F170" s="9">
        <f t="shared" si="31"/>
        <v>3.4286568512165397E-2</v>
      </c>
      <c r="G170">
        <v>1965</v>
      </c>
      <c r="H170" s="8">
        <f t="shared" si="32"/>
        <v>655.80642360011575</v>
      </c>
      <c r="I170" s="9">
        <f t="shared" si="33"/>
        <v>3.0496804057221605E-2</v>
      </c>
      <c r="J170">
        <v>1950</v>
      </c>
      <c r="K170" s="8">
        <f t="shared" si="34"/>
        <v>701.50434491635804</v>
      </c>
      <c r="L170" s="9">
        <f t="shared" si="35"/>
        <v>2.8510158411612755E-2</v>
      </c>
      <c r="M170" s="8">
        <f t="shared" si="36"/>
        <v>736.10514359127956</v>
      </c>
      <c r="N170" s="9">
        <f t="shared" si="37"/>
        <v>2.7170031583293688E-2</v>
      </c>
      <c r="O170" s="8">
        <f t="shared" si="38"/>
        <v>762.13217462060823</v>
      </c>
      <c r="P170" s="9">
        <f t="shared" si="39"/>
        <v>2.6242167259184487E-2</v>
      </c>
      <c r="Q170" s="8">
        <f t="shared" si="40"/>
        <v>782.42903555476528</v>
      </c>
      <c r="R170" s="9">
        <f t="shared" si="41"/>
        <v>2.5561423581142294E-2</v>
      </c>
      <c r="S170" s="8">
        <f t="shared" si="42"/>
        <v>798.69605647934259</v>
      </c>
      <c r="T170" s="9">
        <f t="shared" si="43"/>
        <v>2.504081476019818E-2</v>
      </c>
    </row>
    <row r="171" spans="1:20" x14ac:dyDescent="0.45">
      <c r="A171">
        <v>2050</v>
      </c>
      <c r="B171" s="8">
        <f t="shared" si="28"/>
        <v>456.42677429521592</v>
      </c>
      <c r="C171" s="9">
        <f t="shared" si="29"/>
        <v>4.3818638884370181E-2</v>
      </c>
      <c r="D171">
        <v>2025</v>
      </c>
      <c r="E171" s="8">
        <f t="shared" si="30"/>
        <v>589.70771753004692</v>
      </c>
      <c r="F171" s="9">
        <f t="shared" si="31"/>
        <v>3.3915106425550477E-2</v>
      </c>
      <c r="G171">
        <v>2015</v>
      </c>
      <c r="H171" s="8">
        <f t="shared" si="32"/>
        <v>664.43448943474016</v>
      </c>
      <c r="I171" s="9">
        <f t="shared" si="33"/>
        <v>3.0100785431856143E-2</v>
      </c>
      <c r="J171">
        <v>2000</v>
      </c>
      <c r="K171" s="8">
        <f t="shared" si="34"/>
        <v>712.0821625448765</v>
      </c>
      <c r="L171" s="9">
        <f t="shared" si="35"/>
        <v>2.8086646530398898E-2</v>
      </c>
      <c r="M171" s="8">
        <f t="shared" si="36"/>
        <v>748.24996514026861</v>
      </c>
      <c r="N171" s="9">
        <f t="shared" si="37"/>
        <v>2.6729035658893421E-2</v>
      </c>
      <c r="O171" s="8">
        <f t="shared" si="38"/>
        <v>775.66205919214531</v>
      </c>
      <c r="P171" s="9">
        <f t="shared" si="39"/>
        <v>2.5784424754293215E-2</v>
      </c>
      <c r="Q171" s="8">
        <f t="shared" si="40"/>
        <v>797.19535726035087</v>
      </c>
      <c r="R171" s="9">
        <f t="shared" si="41"/>
        <v>2.5087953433060861E-2</v>
      </c>
      <c r="S171" s="8">
        <f t="shared" si="42"/>
        <v>814.57456812362238</v>
      </c>
      <c r="T171" s="9">
        <f t="shared" si="43"/>
        <v>2.4552693863337919E-2</v>
      </c>
    </row>
    <row r="172" spans="1:20" x14ac:dyDescent="0.45">
      <c r="A172">
        <v>2100</v>
      </c>
      <c r="B172" s="8">
        <f t="shared" si="28"/>
        <v>459.18209665266141</v>
      </c>
      <c r="C172" s="9">
        <f t="shared" si="29"/>
        <v>4.3555705123949066E-2</v>
      </c>
      <c r="D172">
        <v>2075</v>
      </c>
      <c r="E172" s="8">
        <f t="shared" si="30"/>
        <v>595.7036161655468</v>
      </c>
      <c r="F172" s="9">
        <f t="shared" si="31"/>
        <v>3.3573742809783404E-2</v>
      </c>
      <c r="G172">
        <v>2065</v>
      </c>
      <c r="H172" s="8">
        <f t="shared" si="32"/>
        <v>672.58632684581903</v>
      </c>
      <c r="I172" s="9">
        <f t="shared" si="33"/>
        <v>2.9735959834022493E-2</v>
      </c>
      <c r="J172">
        <v>2050</v>
      </c>
      <c r="K172" s="8">
        <f t="shared" si="34"/>
        <v>722.13881105777705</v>
      </c>
      <c r="L172" s="9">
        <f t="shared" si="35"/>
        <v>2.769550631228964E-2</v>
      </c>
      <c r="M172" s="8">
        <f t="shared" si="36"/>
        <v>759.85896260783784</v>
      </c>
      <c r="N172" s="9">
        <f t="shared" si="37"/>
        <v>2.6320673946333344E-2</v>
      </c>
      <c r="O172" s="8">
        <f t="shared" si="38"/>
        <v>788.6584253219055</v>
      </c>
      <c r="P172" s="9">
        <f t="shared" si="39"/>
        <v>2.5359521128347332E-2</v>
      </c>
      <c r="Q172" s="8">
        <f t="shared" si="40"/>
        <v>811.44179876724832</v>
      </c>
      <c r="R172" s="9">
        <f t="shared" si="41"/>
        <v>2.4647485537945209E-2</v>
      </c>
      <c r="S172" s="8">
        <f t="shared" si="42"/>
        <v>829.95446630158153</v>
      </c>
      <c r="T172" s="9">
        <f t="shared" si="43"/>
        <v>2.4097707539455032E-2</v>
      </c>
    </row>
    <row r="173" spans="1:20" x14ac:dyDescent="0.45">
      <c r="A173">
        <v>2150</v>
      </c>
      <c r="B173" s="8">
        <f t="shared" si="28"/>
        <v>461.7122480941934</v>
      </c>
      <c r="C173" s="9">
        <f t="shared" si="29"/>
        <v>4.331702284822174E-2</v>
      </c>
      <c r="D173">
        <v>2125</v>
      </c>
      <c r="E173" s="8">
        <f t="shared" si="30"/>
        <v>601.32351702436665</v>
      </c>
      <c r="F173" s="9">
        <f t="shared" si="31"/>
        <v>3.3259966446962635E-2</v>
      </c>
      <c r="G173">
        <v>2015</v>
      </c>
      <c r="H173" s="8">
        <f t="shared" si="32"/>
        <v>664.43448943474016</v>
      </c>
      <c r="I173" s="9">
        <f t="shared" si="33"/>
        <v>3.0100785431856143E-2</v>
      </c>
      <c r="J173">
        <v>2100</v>
      </c>
      <c r="K173" s="8">
        <f t="shared" si="34"/>
        <v>731.68707176849375</v>
      </c>
      <c r="L173" s="9">
        <f t="shared" si="35"/>
        <v>2.7334089628862558E-2</v>
      </c>
      <c r="M173" s="8">
        <f t="shared" si="36"/>
        <v>770.94145069504225</v>
      </c>
      <c r="N173" s="9">
        <f t="shared" si="37"/>
        <v>2.5942307268559759E-2</v>
      </c>
      <c r="O173" s="8">
        <f t="shared" si="38"/>
        <v>801.12712155711847</v>
      </c>
      <c r="P173" s="9">
        <f t="shared" si="39"/>
        <v>2.4964827006638855E-2</v>
      </c>
      <c r="Q173" s="8">
        <f t="shared" si="40"/>
        <v>825.17101686712999</v>
      </c>
      <c r="R173" s="9">
        <f t="shared" si="41"/>
        <v>2.4237399994891513E-2</v>
      </c>
      <c r="S173" s="8">
        <f t="shared" si="42"/>
        <v>844.83559879511063</v>
      </c>
      <c r="T173" s="9">
        <f t="shared" si="43"/>
        <v>2.3673244863880786E-2</v>
      </c>
    </row>
    <row r="174" spans="1:20" x14ac:dyDescent="0.45">
      <c r="A174">
        <v>2200</v>
      </c>
      <c r="B174" s="8">
        <f t="shared" si="28"/>
        <v>464.03274760970265</v>
      </c>
      <c r="C174" s="9">
        <f t="shared" si="29"/>
        <v>4.3100406389468819E-2</v>
      </c>
      <c r="D174">
        <v>2175</v>
      </c>
      <c r="E174" s="8">
        <f t="shared" si="30"/>
        <v>606.58443511209578</v>
      </c>
      <c r="F174" s="9">
        <f t="shared" si="31"/>
        <v>3.2971502139358448E-2</v>
      </c>
      <c r="G174">
        <v>2165</v>
      </c>
      <c r="H174" s="8">
        <f t="shared" si="32"/>
        <v>687.5252233257786</v>
      </c>
      <c r="I174" s="9">
        <f t="shared" si="33"/>
        <v>2.9089841829007562E-2</v>
      </c>
      <c r="J174">
        <v>2150</v>
      </c>
      <c r="K174" s="8">
        <f t="shared" si="34"/>
        <v>740.7406609771831</v>
      </c>
      <c r="L174" s="9">
        <f t="shared" si="35"/>
        <v>2.7000002907381988E-2</v>
      </c>
      <c r="M174" s="8">
        <f t="shared" si="36"/>
        <v>781.50792951694484</v>
      </c>
      <c r="N174" s="9">
        <f t="shared" si="37"/>
        <v>2.5591550955039101E-2</v>
      </c>
      <c r="O174" s="8">
        <f t="shared" si="38"/>
        <v>813.07532440190175</v>
      </c>
      <c r="P174" s="9">
        <f t="shared" si="39"/>
        <v>2.4597967002272514E-2</v>
      </c>
      <c r="Q174" s="8">
        <f t="shared" si="40"/>
        <v>838.3870580419823</v>
      </c>
      <c r="R174" s="9">
        <f t="shared" si="41"/>
        <v>2.385533007476184E-2</v>
      </c>
      <c r="S174" s="8">
        <f t="shared" si="42"/>
        <v>859.21920752001097</v>
      </c>
      <c r="T174" s="9">
        <f t="shared" si="43"/>
        <v>2.327694705257646E-2</v>
      </c>
    </row>
    <row r="175" spans="1:20" x14ac:dyDescent="0.45">
      <c r="A175">
        <v>2250</v>
      </c>
      <c r="B175" s="8">
        <f t="shared" si="28"/>
        <v>466.15837791041707</v>
      </c>
      <c r="C175" s="9">
        <f t="shared" si="29"/>
        <v>4.290387333517677E-2</v>
      </c>
      <c r="D175">
        <v>2225</v>
      </c>
      <c r="E175" s="8">
        <f t="shared" si="30"/>
        <v>611.50328396644181</v>
      </c>
      <c r="F175" s="9">
        <f t="shared" si="31"/>
        <v>3.2706283881702852E-2</v>
      </c>
      <c r="G175">
        <v>2215</v>
      </c>
      <c r="H175" s="8">
        <f t="shared" si="32"/>
        <v>694.34537515267743</v>
      </c>
      <c r="I175" s="9">
        <f t="shared" si="33"/>
        <v>2.8804109187884001E-2</v>
      </c>
      <c r="J175">
        <v>2200</v>
      </c>
      <c r="K175" s="8">
        <f t="shared" si="34"/>
        <v>749.31407649738878</v>
      </c>
      <c r="L175" s="9">
        <f t="shared" si="35"/>
        <v>2.6691077383049398E-2</v>
      </c>
      <c r="M175" s="8">
        <f t="shared" si="36"/>
        <v>791.56993557830071</v>
      </c>
      <c r="N175" s="9">
        <f t="shared" si="37"/>
        <v>2.5266245092277931E-2</v>
      </c>
      <c r="O175" s="8">
        <f t="shared" si="38"/>
        <v>824.51140182176118</v>
      </c>
      <c r="P175" s="9">
        <f t="shared" si="39"/>
        <v>2.4256790089027175E-2</v>
      </c>
      <c r="Q175" s="8">
        <f t="shared" si="40"/>
        <v>851.09523749487653</v>
      </c>
      <c r="R175" s="9">
        <f t="shared" si="41"/>
        <v>2.349913278667641E-2</v>
      </c>
      <c r="S175" s="8">
        <f t="shared" si="42"/>
        <v>873.1078233732328</v>
      </c>
      <c r="T175" s="9">
        <f t="shared" si="43"/>
        <v>2.2906678264238249E-2</v>
      </c>
    </row>
    <row r="176" spans="1:20" x14ac:dyDescent="0.45">
      <c r="A176">
        <v>2300</v>
      </c>
      <c r="B176" s="8">
        <f t="shared" si="28"/>
        <v>468.10317890507417</v>
      </c>
      <c r="C176" s="9">
        <f t="shared" si="29"/>
        <v>4.2725623113223428E-2</v>
      </c>
      <c r="D176">
        <v>2275</v>
      </c>
      <c r="E176" s="8">
        <f t="shared" si="30"/>
        <v>616.09679171282278</v>
      </c>
      <c r="F176" s="9">
        <f t="shared" si="31"/>
        <v>3.2462431664994726E-2</v>
      </c>
      <c r="G176">
        <v>2265</v>
      </c>
      <c r="H176" s="8">
        <f t="shared" si="32"/>
        <v>700.75522051125085</v>
      </c>
      <c r="I176" s="9">
        <f t="shared" si="33"/>
        <v>2.8540636465624294E-2</v>
      </c>
      <c r="J176">
        <v>2250</v>
      </c>
      <c r="K176" s="8">
        <f t="shared" si="34"/>
        <v>757.42245422833389</v>
      </c>
      <c r="L176" s="9">
        <f t="shared" si="35"/>
        <v>2.6405343396342942E-2</v>
      </c>
      <c r="M176" s="8">
        <f t="shared" si="36"/>
        <v>801.13990051361191</v>
      </c>
      <c r="N176" s="9">
        <f t="shared" si="37"/>
        <v>2.4964428793495332E-2</v>
      </c>
      <c r="O176" s="8">
        <f t="shared" si="38"/>
        <v>835.44478248865209</v>
      </c>
      <c r="P176" s="9">
        <f t="shared" si="39"/>
        <v>2.3939343950923127E-2</v>
      </c>
      <c r="Q176" s="8">
        <f t="shared" si="40"/>
        <v>863.30202234430601</v>
      </c>
      <c r="R176" s="9">
        <f t="shared" si="41"/>
        <v>2.3166863371511377E-2</v>
      </c>
      <c r="S176" s="8">
        <f t="shared" si="42"/>
        <v>886.50516409739885</v>
      </c>
      <c r="T176" s="9">
        <f t="shared" si="43"/>
        <v>2.2560500276795493E-2</v>
      </c>
    </row>
    <row r="177" spans="1:20" x14ac:dyDescent="0.45">
      <c r="A177">
        <v>2350</v>
      </c>
      <c r="B177" s="8">
        <f t="shared" si="28"/>
        <v>469.88044808756098</v>
      </c>
      <c r="C177" s="9">
        <f t="shared" si="29"/>
        <v>4.2564018318704447E-2</v>
      </c>
      <c r="D177">
        <v>2325</v>
      </c>
      <c r="E177" s="8">
        <f t="shared" si="30"/>
        <v>620.38142779608313</v>
      </c>
      <c r="F177" s="9">
        <f t="shared" si="31"/>
        <v>3.2238231358811598E-2</v>
      </c>
      <c r="G177">
        <v>2315</v>
      </c>
      <c r="H177" s="8">
        <f t="shared" si="32"/>
        <v>706.77187231988785</v>
      </c>
      <c r="I177" s="9">
        <f t="shared" si="33"/>
        <v>2.8297673950086002E-2</v>
      </c>
      <c r="J177">
        <v>2300</v>
      </c>
      <c r="K177" s="8">
        <f t="shared" si="34"/>
        <v>765.08143471677238</v>
      </c>
      <c r="L177" s="9">
        <f t="shared" si="35"/>
        <v>2.614100812340827E-2</v>
      </c>
      <c r="M177" s="8">
        <f t="shared" si="36"/>
        <v>810.23101770862854</v>
      </c>
      <c r="N177" s="9">
        <f t="shared" si="37"/>
        <v>2.4684317883263644E-2</v>
      </c>
      <c r="O177" s="8">
        <f t="shared" si="38"/>
        <v>845.88583095546494</v>
      </c>
      <c r="P177" s="9">
        <f t="shared" si="39"/>
        <v>2.3643852714034855E-2</v>
      </c>
      <c r="Q177" s="8">
        <f t="shared" si="40"/>
        <v>875.01491918010584</v>
      </c>
      <c r="R177" s="9">
        <f t="shared" si="41"/>
        <v>2.2856753138266624E-2</v>
      </c>
      <c r="S177" s="8">
        <f t="shared" si="42"/>
        <v>899.41603533679222</v>
      </c>
      <c r="T177" s="9">
        <f t="shared" si="43"/>
        <v>2.2236650464554891E-2</v>
      </c>
    </row>
    <row r="178" spans="1:20" x14ac:dyDescent="0.45">
      <c r="A178">
        <v>2400</v>
      </c>
      <c r="B178" s="8">
        <f t="shared" si="28"/>
        <v>471.50274684881464</v>
      </c>
      <c r="C178" s="9">
        <f t="shared" si="29"/>
        <v>4.2417568367661952E-2</v>
      </c>
      <c r="D178">
        <v>2375</v>
      </c>
      <c r="E178" s="8">
        <f t="shared" si="30"/>
        <v>624.37333967441612</v>
      </c>
      <c r="F178" s="9">
        <f t="shared" si="31"/>
        <v>3.2032117211201139E-2</v>
      </c>
      <c r="G178">
        <v>2365</v>
      </c>
      <c r="H178" s="8">
        <f t="shared" si="32"/>
        <v>712.41247278584376</v>
      </c>
      <c r="I178" s="9">
        <f t="shared" si="33"/>
        <v>2.8073624148930561E-2</v>
      </c>
      <c r="J178">
        <v>2350</v>
      </c>
      <c r="K178" s="8">
        <f t="shared" si="34"/>
        <v>772.30703959040807</v>
      </c>
      <c r="L178" s="9">
        <f t="shared" si="35"/>
        <v>2.589643622905078E-2</v>
      </c>
      <c r="M178" s="8">
        <f t="shared" si="36"/>
        <v>818.85711686292109</v>
      </c>
      <c r="N178" s="9">
        <f t="shared" si="37"/>
        <v>2.4424285492713197E-2</v>
      </c>
      <c r="O178" s="8">
        <f t="shared" si="38"/>
        <v>855.84572890314234</v>
      </c>
      <c r="P178" s="9">
        <f t="shared" si="39"/>
        <v>2.336869756379124E-2</v>
      </c>
      <c r="Q178" s="8">
        <f t="shared" si="40"/>
        <v>886.24236614607094</v>
      </c>
      <c r="R178" s="9">
        <f t="shared" si="41"/>
        <v>2.2567190154734251E-2</v>
      </c>
      <c r="S178" s="8">
        <f t="shared" si="42"/>
        <v>911.84623503731223</v>
      </c>
      <c r="T178" s="9">
        <f t="shared" si="43"/>
        <v>2.1933522595705635E-2</v>
      </c>
    </row>
    <row r="179" spans="1:20" x14ac:dyDescent="0.45">
      <c r="A179">
        <v>2450</v>
      </c>
      <c r="B179" s="8">
        <f t="shared" si="28"/>
        <v>472.98191181215589</v>
      </c>
      <c r="C179" s="9">
        <f t="shared" si="29"/>
        <v>4.2284915132109691E-2</v>
      </c>
      <c r="D179">
        <v>2425</v>
      </c>
      <c r="E179" s="8">
        <f t="shared" si="30"/>
        <v>628.08829876932714</v>
      </c>
      <c r="F179" s="9">
        <f t="shared" si="31"/>
        <v>3.1842656580592078E-2</v>
      </c>
      <c r="G179">
        <v>2415</v>
      </c>
      <c r="H179" s="8">
        <f t="shared" si="32"/>
        <v>717.69410048762393</v>
      </c>
      <c r="I179" s="9">
        <f t="shared" si="33"/>
        <v>2.7867025779383405E-2</v>
      </c>
      <c r="J179">
        <v>2400</v>
      </c>
      <c r="K179" s="8">
        <f t="shared" si="34"/>
        <v>779.11555768908738</v>
      </c>
      <c r="L179" s="9">
        <f t="shared" si="35"/>
        <v>2.567013301508371E-2</v>
      </c>
      <c r="M179" s="8">
        <f t="shared" si="36"/>
        <v>827.03254649953408</v>
      </c>
      <c r="N179" s="9">
        <f t="shared" si="37"/>
        <v>2.4182845142734982E-2</v>
      </c>
      <c r="O179" s="8">
        <f t="shared" si="38"/>
        <v>865.33636255988711</v>
      </c>
      <c r="P179" s="9">
        <f t="shared" si="39"/>
        <v>2.3112399831245814E-2</v>
      </c>
      <c r="Q179" s="8">
        <f t="shared" si="40"/>
        <v>896.99362968209653</v>
      </c>
      <c r="R179" s="9">
        <f t="shared" si="41"/>
        <v>2.2296702382477565E-2</v>
      </c>
      <c r="S179" s="8">
        <f t="shared" si="42"/>
        <v>923.80246132101729</v>
      </c>
      <c r="T179" s="9">
        <f t="shared" si="43"/>
        <v>2.1649650046829751E-2</v>
      </c>
    </row>
    <row r="180" spans="1:20" x14ac:dyDescent="0.45">
      <c r="A180">
        <v>2500</v>
      </c>
      <c r="B180" s="8">
        <f t="shared" si="28"/>
        <v>474.32907037400719</v>
      </c>
      <c r="C180" s="9">
        <f t="shared" si="29"/>
        <v>4.2164820267562464E-2</v>
      </c>
      <c r="D180">
        <v>2475</v>
      </c>
      <c r="E180" s="8">
        <f t="shared" si="30"/>
        <v>631.54165497779491</v>
      </c>
      <c r="F180" s="9">
        <f t="shared" si="31"/>
        <v>3.1668536576107881E-2</v>
      </c>
      <c r="G180">
        <v>2465</v>
      </c>
      <c r="H180" s="8">
        <f t="shared" si="32"/>
        <v>722.63368752522399</v>
      </c>
      <c r="I180" s="9">
        <f t="shared" si="33"/>
        <v>2.7676539781162482E-2</v>
      </c>
      <c r="J180">
        <v>2450</v>
      </c>
      <c r="K180" s="8">
        <f t="shared" si="34"/>
        <v>785.52344067035358</v>
      </c>
      <c r="L180" s="9">
        <f t="shared" si="35"/>
        <v>2.5460729705191622E-2</v>
      </c>
      <c r="M180" s="8">
        <f t="shared" si="36"/>
        <v>834.77206437824782</v>
      </c>
      <c r="N180" s="9">
        <f t="shared" si="37"/>
        <v>2.3958635959980684E-2</v>
      </c>
      <c r="O180" s="8">
        <f t="shared" si="38"/>
        <v>874.37021635047654</v>
      </c>
      <c r="P180" s="9">
        <f t="shared" si="39"/>
        <v>2.2873606197930395E-2</v>
      </c>
      <c r="Q180" s="8">
        <f t="shared" si="40"/>
        <v>907.27870602731082</v>
      </c>
      <c r="R180" s="9">
        <f t="shared" si="41"/>
        <v>2.2043942910964738E-2</v>
      </c>
      <c r="S180" s="8">
        <f t="shared" si="42"/>
        <v>935.29222394401654</v>
      </c>
      <c r="T180" s="9">
        <f t="shared" si="43"/>
        <v>2.1383691094599686E-2</v>
      </c>
    </row>
    <row r="181" spans="1:20" x14ac:dyDescent="0.45">
      <c r="A181">
        <v>2550</v>
      </c>
      <c r="B181" s="8">
        <f t="shared" si="28"/>
        <v>475.5546597108314</v>
      </c>
      <c r="C181" s="9">
        <f t="shared" si="29"/>
        <v>4.2056153991133889E-2</v>
      </c>
      <c r="D181">
        <v>2525</v>
      </c>
      <c r="E181" s="8">
        <f t="shared" si="30"/>
        <v>634.74829906909974</v>
      </c>
      <c r="F181" s="9">
        <f t="shared" si="31"/>
        <v>3.1508552333785404E-2</v>
      </c>
      <c r="G181">
        <v>2515</v>
      </c>
      <c r="H181" s="8">
        <f t="shared" si="32"/>
        <v>727.24794623278342</v>
      </c>
      <c r="I181" s="9">
        <f t="shared" si="33"/>
        <v>2.7500937065002364E-2</v>
      </c>
      <c r="J181">
        <v>2500</v>
      </c>
      <c r="K181" s="8">
        <f t="shared" si="34"/>
        <v>791.5472078224501</v>
      </c>
      <c r="L181" s="9">
        <f t="shared" si="35"/>
        <v>2.526697056391632E-2</v>
      </c>
      <c r="M181" s="8">
        <f t="shared" si="36"/>
        <v>842.09073572374461</v>
      </c>
      <c r="N181" s="9">
        <f t="shared" si="37"/>
        <v>2.3750409726109586E-2</v>
      </c>
      <c r="O181" s="8">
        <f t="shared" si="38"/>
        <v>882.96027279477994</v>
      </c>
      <c r="P181" s="9">
        <f t="shared" si="39"/>
        <v>2.2651075723594254E-2</v>
      </c>
      <c r="Q181" s="8">
        <f t="shared" si="40"/>
        <v>917.10822755557069</v>
      </c>
      <c r="R181" s="9">
        <f t="shared" si="41"/>
        <v>2.18076769993737E-2</v>
      </c>
      <c r="S181" s="8">
        <f t="shared" si="42"/>
        <v>946.32375942496287</v>
      </c>
      <c r="T181" s="9">
        <f t="shared" si="43"/>
        <v>2.1134415997494424E-2</v>
      </c>
    </row>
    <row r="182" spans="1:20" x14ac:dyDescent="0.45">
      <c r="A182">
        <v>2600</v>
      </c>
      <c r="B182" s="8">
        <f t="shared" si="28"/>
        <v>476.66844858786305</v>
      </c>
      <c r="C182" s="9">
        <f t="shared" si="29"/>
        <v>4.1957885107038823E-2</v>
      </c>
      <c r="D182">
        <v>2575</v>
      </c>
      <c r="E182" s="8">
        <f t="shared" si="30"/>
        <v>637.72263230858653</v>
      </c>
      <c r="F182" s="9">
        <f t="shared" si="31"/>
        <v>3.1361596698550653E-2</v>
      </c>
      <c r="G182">
        <v>2565</v>
      </c>
      <c r="H182" s="8">
        <f t="shared" si="32"/>
        <v>731.55330493128474</v>
      </c>
      <c r="I182" s="9">
        <f t="shared" si="33"/>
        <v>2.7339087753664941E-2</v>
      </c>
      <c r="J182">
        <v>2550</v>
      </c>
      <c r="K182" s="8">
        <f t="shared" si="34"/>
        <v>797.20335978034132</v>
      </c>
      <c r="L182" s="9">
        <f t="shared" si="35"/>
        <v>2.5087701594121142E-2</v>
      </c>
      <c r="M182" s="8">
        <f t="shared" si="36"/>
        <v>849.00383913908865</v>
      </c>
      <c r="N182" s="9">
        <f t="shared" si="37"/>
        <v>2.3557019506861718E-2</v>
      </c>
      <c r="O182" s="8">
        <f t="shared" si="38"/>
        <v>891.11991863834885</v>
      </c>
      <c r="P182" s="9">
        <f t="shared" si="39"/>
        <v>2.2443668446509923E-2</v>
      </c>
      <c r="Q182" s="8">
        <f t="shared" si="40"/>
        <v>926.49337398602029</v>
      </c>
      <c r="R182" s="9">
        <f t="shared" si="41"/>
        <v>2.1586770679162759E-2</v>
      </c>
      <c r="S182" s="8">
        <f t="shared" si="42"/>
        <v>956.90594991049159</v>
      </c>
      <c r="T182" s="9">
        <f t="shared" si="43"/>
        <v>2.090069562413191E-2</v>
      </c>
    </row>
    <row r="183" spans="1:20" x14ac:dyDescent="0.45">
      <c r="A183">
        <v>2650</v>
      </c>
      <c r="B183" s="8">
        <f t="shared" si="28"/>
        <v>477.67956137562902</v>
      </c>
      <c r="C183" s="9">
        <f t="shared" si="29"/>
        <v>4.186907210851494E-2</v>
      </c>
      <c r="D183">
        <v>2625</v>
      </c>
      <c r="E183" s="8">
        <f t="shared" si="30"/>
        <v>640.47854267334492</v>
      </c>
      <c r="F183" s="9">
        <f t="shared" si="31"/>
        <v>3.1226651117023205E-2</v>
      </c>
      <c r="G183">
        <v>2615</v>
      </c>
      <c r="H183" s="8">
        <f t="shared" si="32"/>
        <v>735.56585218792509</v>
      </c>
      <c r="I183" s="9">
        <f t="shared" si="33"/>
        <v>2.7189951709300293E-2</v>
      </c>
      <c r="J183">
        <v>2600</v>
      </c>
      <c r="K183" s="8">
        <f t="shared" si="34"/>
        <v>802.50830080863807</v>
      </c>
      <c r="L183" s="9">
        <f t="shared" si="35"/>
        <v>2.4921860596142414E-2</v>
      </c>
      <c r="M183" s="8">
        <f t="shared" si="36"/>
        <v>855.52678003839367</v>
      </c>
      <c r="N183" s="9">
        <f t="shared" si="37"/>
        <v>2.337740964590548E-2</v>
      </c>
      <c r="O183" s="8">
        <f t="shared" si="38"/>
        <v>898.86285716457405</v>
      </c>
      <c r="P183" s="9">
        <f t="shared" si="39"/>
        <v>2.2250335343802254E-2</v>
      </c>
      <c r="Q183" s="8">
        <f t="shared" si="40"/>
        <v>935.44578848433798</v>
      </c>
      <c r="R183" s="9">
        <f t="shared" si="41"/>
        <v>2.1380180707644351E-2</v>
      </c>
      <c r="S183" s="8">
        <f t="shared" si="42"/>
        <v>967.04824582374022</v>
      </c>
      <c r="T183" s="9">
        <f t="shared" si="43"/>
        <v>2.068149142131355E-2</v>
      </c>
    </row>
    <row r="184" spans="1:20" x14ac:dyDescent="0.45">
      <c r="A184">
        <v>2700</v>
      </c>
      <c r="B184" s="8">
        <f t="shared" si="28"/>
        <v>478.59650374628023</v>
      </c>
      <c r="C184" s="9">
        <f t="shared" si="29"/>
        <v>4.1788855211952525E-2</v>
      </c>
      <c r="D184">
        <v>2675</v>
      </c>
      <c r="E184" s="8">
        <f t="shared" si="30"/>
        <v>643.02938704996734</v>
      </c>
      <c r="F184" s="9">
        <f t="shared" si="31"/>
        <v>3.1102777575616272E-2</v>
      </c>
      <c r="G184">
        <v>2665</v>
      </c>
      <c r="H184" s="8">
        <f t="shared" si="32"/>
        <v>739.30128904317621</v>
      </c>
      <c r="I184" s="9">
        <f t="shared" si="33"/>
        <v>2.7052570171877479E-2</v>
      </c>
      <c r="J184">
        <v>2650</v>
      </c>
      <c r="K184" s="8">
        <f t="shared" si="34"/>
        <v>807.47826928915663</v>
      </c>
      <c r="L184" s="9">
        <f t="shared" si="35"/>
        <v>2.4768468404241396E-2</v>
      </c>
      <c r="M184" s="8">
        <f t="shared" si="36"/>
        <v>861.67501140034187</v>
      </c>
      <c r="N184" s="9">
        <f t="shared" si="37"/>
        <v>2.3210606940425503E-2</v>
      </c>
      <c r="O184" s="8">
        <f t="shared" si="38"/>
        <v>906.20302660739935</v>
      </c>
      <c r="P184" s="9">
        <f t="shared" si="39"/>
        <v>2.2070109470804868E-2</v>
      </c>
      <c r="Q184" s="8">
        <f t="shared" si="40"/>
        <v>943.97749864499951</v>
      </c>
      <c r="R184" s="9">
        <f t="shared" si="41"/>
        <v>2.1186945693841559E-2</v>
      </c>
      <c r="S184" s="8">
        <f t="shared" si="42"/>
        <v>976.76059232279158</v>
      </c>
      <c r="T184" s="9">
        <f t="shared" si="43"/>
        <v>2.0475846545404616E-2</v>
      </c>
    </row>
    <row r="185" spans="1:20" x14ac:dyDescent="0.45">
      <c r="A185">
        <v>2750</v>
      </c>
      <c r="B185" s="8">
        <f t="shared" si="28"/>
        <v>479.42718958332546</v>
      </c>
      <c r="C185" s="9">
        <f t="shared" si="29"/>
        <v>4.1716449201352521E-2</v>
      </c>
      <c r="D185">
        <v>2725</v>
      </c>
      <c r="E185" s="8">
        <f t="shared" si="30"/>
        <v>645.38797883162806</v>
      </c>
      <c r="F185" s="9">
        <f t="shared" si="31"/>
        <v>3.0989111443021928E-2</v>
      </c>
      <c r="G185">
        <v>2715</v>
      </c>
      <c r="H185" s="8">
        <f t="shared" si="32"/>
        <v>742.77488866586123</v>
      </c>
      <c r="I185" s="9">
        <f t="shared" si="33"/>
        <v>2.6926058359246767E-2</v>
      </c>
      <c r="J185">
        <v>2700</v>
      </c>
      <c r="K185" s="8">
        <f t="shared" si="34"/>
        <v>812.12927602998514</v>
      </c>
      <c r="L185" s="9">
        <f t="shared" si="35"/>
        <v>2.4626621143087037E-2</v>
      </c>
      <c r="M185" s="8">
        <f t="shared" si="36"/>
        <v>867.46396161619452</v>
      </c>
      <c r="N185" s="9">
        <f t="shared" si="37"/>
        <v>2.3055712842222843E-2</v>
      </c>
      <c r="O185" s="8">
        <f t="shared" si="38"/>
        <v>913.15452455603236</v>
      </c>
      <c r="P185" s="9">
        <f t="shared" si="39"/>
        <v>2.190209812487522E-2</v>
      </c>
      <c r="Q185" s="8">
        <f t="shared" si="40"/>
        <v>952.10084232137365</v>
      </c>
      <c r="R185" s="9">
        <f t="shared" si="41"/>
        <v>2.10061782439314E-2</v>
      </c>
      <c r="S185" s="8">
        <f t="shared" si="42"/>
        <v>986.0533595776044</v>
      </c>
      <c r="T185" s="9">
        <f t="shared" si="43"/>
        <v>2.0282878006284973E-2</v>
      </c>
    </row>
    <row r="186" spans="1:20" x14ac:dyDescent="0.45">
      <c r="A186">
        <v>2800</v>
      </c>
      <c r="B186" s="8">
        <f t="shared" ref="B186:B249" si="44">$Y$195 - $Z$195*EXP(-$AA$195*A186^$AB$195)</f>
        <v>480.17896869549151</v>
      </c>
      <c r="C186" s="9">
        <f t="shared" ref="C186:C249" si="45">20/B186</f>
        <v>4.1651136979893685E-2</v>
      </c>
      <c r="D186">
        <v>2775</v>
      </c>
      <c r="E186" s="8">
        <f t="shared" si="30"/>
        <v>647.56658036035378</v>
      </c>
      <c r="F186" s="9">
        <f t="shared" si="31"/>
        <v>3.0884855096862049E-2</v>
      </c>
      <c r="G186">
        <v>2765</v>
      </c>
      <c r="H186" s="8">
        <f t="shared" si="32"/>
        <v>746.00146290029591</v>
      </c>
      <c r="I186" s="9">
        <f t="shared" si="33"/>
        <v>2.680959890111238E-2</v>
      </c>
      <c r="J186">
        <v>2750</v>
      </c>
      <c r="K186" s="8">
        <f t="shared" si="34"/>
        <v>816.4770499970266</v>
      </c>
      <c r="L186" s="9">
        <f t="shared" si="35"/>
        <v>2.4495483369768735E-2</v>
      </c>
      <c r="M186" s="8">
        <f t="shared" si="36"/>
        <v>872.90896918204157</v>
      </c>
      <c r="N186" s="9">
        <f t="shared" si="37"/>
        <v>2.2911896550611661E-2</v>
      </c>
      <c r="O186" s="8">
        <f t="shared" si="38"/>
        <v>919.73153821843914</v>
      </c>
      <c r="P186" s="9">
        <f t="shared" si="39"/>
        <v>2.1745475901305818E-2</v>
      </c>
      <c r="Q186" s="8">
        <f t="shared" si="40"/>
        <v>959.82839824885821</v>
      </c>
      <c r="R186" s="9">
        <f t="shared" si="41"/>
        <v>2.0837057995459023E-2</v>
      </c>
      <c r="S186" s="8">
        <f t="shared" si="42"/>
        <v>994.93727685677322</v>
      </c>
      <c r="T186" s="9">
        <f t="shared" si="43"/>
        <v>2.0101769694652934E-2</v>
      </c>
    </row>
    <row r="187" spans="1:20" x14ac:dyDescent="0.45">
      <c r="A187">
        <v>2850</v>
      </c>
      <c r="B187" s="8">
        <f t="shared" si="44"/>
        <v>480.85865497819486</v>
      </c>
      <c r="C187" s="9">
        <f t="shared" si="45"/>
        <v>4.159226374100914E-2</v>
      </c>
      <c r="D187">
        <v>2825</v>
      </c>
      <c r="E187" s="8">
        <f t="shared" si="30"/>
        <v>649.57689969003866</v>
      </c>
      <c r="F187" s="9">
        <f t="shared" si="31"/>
        <v>3.0789272231730353E-2</v>
      </c>
      <c r="G187">
        <v>2815</v>
      </c>
      <c r="H187" s="8">
        <f t="shared" si="32"/>
        <v>748.99533517718123</v>
      </c>
      <c r="I187" s="9">
        <f t="shared" si="33"/>
        <v>2.6702435997507021E-2</v>
      </c>
      <c r="J187">
        <v>2800</v>
      </c>
      <c r="K187" s="8">
        <f t="shared" si="34"/>
        <v>820.53699105769374</v>
      </c>
      <c r="L187" s="9">
        <f t="shared" si="35"/>
        <v>2.4374281986019271E-2</v>
      </c>
      <c r="M187" s="8">
        <f t="shared" si="36"/>
        <v>878.02522396501536</v>
      </c>
      <c r="N187" s="9">
        <f t="shared" si="37"/>
        <v>2.2778388882364151E-2</v>
      </c>
      <c r="O187" s="8">
        <f t="shared" si="38"/>
        <v>925.9482803886483</v>
      </c>
      <c r="P187" s="9">
        <f t="shared" si="39"/>
        <v>2.1599478527683423E-2</v>
      </c>
      <c r="Q187" s="8">
        <f t="shared" si="40"/>
        <v>967.1729213865558</v>
      </c>
      <c r="R187" s="9">
        <f t="shared" si="41"/>
        <v>2.067882542795724E-2</v>
      </c>
      <c r="S187" s="8">
        <f t="shared" si="42"/>
        <v>1003.4233703994139</v>
      </c>
      <c r="T187" s="9">
        <f t="shared" si="43"/>
        <v>1.9931766181645716E-2</v>
      </c>
    </row>
    <row r="188" spans="1:20" x14ac:dyDescent="0.45">
      <c r="A188">
        <v>2900</v>
      </c>
      <c r="B188" s="8">
        <f t="shared" si="44"/>
        <v>481.47255471457817</v>
      </c>
      <c r="C188" s="9">
        <f t="shared" si="45"/>
        <v>4.1539231684464765E-2</v>
      </c>
      <c r="D188">
        <v>2875</v>
      </c>
      <c r="E188" s="8">
        <f t="shared" si="30"/>
        <v>651.43009117614679</v>
      </c>
      <c r="F188" s="9">
        <f t="shared" si="31"/>
        <v>3.0701682760601853E-2</v>
      </c>
      <c r="G188">
        <v>2865</v>
      </c>
      <c r="H188" s="8">
        <f t="shared" si="32"/>
        <v>751.77031927100643</v>
      </c>
      <c r="I188" s="9">
        <f t="shared" si="33"/>
        <v>2.6603870207850253E-2</v>
      </c>
      <c r="J188">
        <v>2850</v>
      </c>
      <c r="K188" s="8">
        <f t="shared" si="34"/>
        <v>824.32412931942349</v>
      </c>
      <c r="L188" s="9">
        <f t="shared" si="35"/>
        <v>2.4262300821537703E-2</v>
      </c>
      <c r="M188" s="8">
        <f t="shared" si="36"/>
        <v>882.82771475696165</v>
      </c>
      <c r="N188" s="9">
        <f t="shared" si="37"/>
        <v>2.2654476819982828E-2</v>
      </c>
      <c r="O188" s="8">
        <f t="shared" si="38"/>
        <v>931.81893094392092</v>
      </c>
      <c r="P188" s="9">
        <f t="shared" si="39"/>
        <v>2.1463397378866569E-2</v>
      </c>
      <c r="Q188" s="8">
        <f t="shared" si="40"/>
        <v>974.14728288518893</v>
      </c>
      <c r="R188" s="9">
        <f t="shared" si="41"/>
        <v>2.0530776353206912E-2</v>
      </c>
      <c r="S188" s="8">
        <f t="shared" si="42"/>
        <v>1011.5229050326178</v>
      </c>
      <c r="T188" s="9">
        <f t="shared" si="43"/>
        <v>1.9772167195121572E-2</v>
      </c>
    </row>
    <row r="189" spans="1:20" x14ac:dyDescent="0.45">
      <c r="A189">
        <v>2950</v>
      </c>
      <c r="B189" s="8">
        <f t="shared" si="44"/>
        <v>482.02649475238769</v>
      </c>
      <c r="C189" s="9">
        <f t="shared" si="45"/>
        <v>4.1491495213917248E-2</v>
      </c>
      <c r="D189">
        <v>2925</v>
      </c>
      <c r="E189" s="8">
        <f t="shared" si="30"/>
        <v>653.13675942880241</v>
      </c>
      <c r="F189" s="9">
        <f t="shared" si="31"/>
        <v>3.0621458234093121E-2</v>
      </c>
      <c r="G189">
        <v>2915</v>
      </c>
      <c r="H189" s="8">
        <f t="shared" si="32"/>
        <v>754.33970340075291</v>
      </c>
      <c r="I189" s="9">
        <f t="shared" si="33"/>
        <v>2.6513253789817736E-2</v>
      </c>
      <c r="J189">
        <v>2900</v>
      </c>
      <c r="K189" s="8">
        <f t="shared" si="34"/>
        <v>827.85309064255421</v>
      </c>
      <c r="L189" s="9">
        <f t="shared" si="35"/>
        <v>2.4158875803044492E-2</v>
      </c>
      <c r="M189" s="8">
        <f t="shared" si="36"/>
        <v>887.33118281631141</v>
      </c>
      <c r="N189" s="9">
        <f t="shared" si="37"/>
        <v>2.2539498653165499E-2</v>
      </c>
      <c r="O189" s="8">
        <f t="shared" si="38"/>
        <v>937.35758368161055</v>
      </c>
      <c r="P189" s="9">
        <f t="shared" si="39"/>
        <v>2.1336574588159879E-2</v>
      </c>
      <c r="Q189" s="8">
        <f t="shared" si="40"/>
        <v>980.7644145730751</v>
      </c>
      <c r="R189" s="9">
        <f t="shared" si="41"/>
        <v>2.0392257001602125E-2</v>
      </c>
      <c r="S189" s="8">
        <f t="shared" si="42"/>
        <v>1019.247329481258</v>
      </c>
      <c r="T189" s="9">
        <f t="shared" si="43"/>
        <v>1.9622322689998042E-2</v>
      </c>
    </row>
    <row r="190" spans="1:20" x14ac:dyDescent="0.45">
      <c r="A190">
        <v>3000</v>
      </c>
      <c r="B190" s="8">
        <f t="shared" si="44"/>
        <v>482.52585033328586</v>
      </c>
      <c r="C190" s="9">
        <f t="shared" si="45"/>
        <v>4.1448556561655261E-2</v>
      </c>
      <c r="D190">
        <v>2975</v>
      </c>
      <c r="E190" s="8">
        <f t="shared" si="30"/>
        <v>654.70696619676005</v>
      </c>
      <c r="F190" s="9">
        <f t="shared" si="31"/>
        <v>3.0548017712689758E-2</v>
      </c>
      <c r="G190">
        <v>2965</v>
      </c>
      <c r="H190" s="8">
        <f t="shared" si="32"/>
        <v>756.71623918723515</v>
      </c>
      <c r="I190" s="9">
        <f t="shared" si="33"/>
        <v>2.6429986518435714E-2</v>
      </c>
      <c r="J190">
        <v>2950</v>
      </c>
      <c r="K190" s="8">
        <f t="shared" si="34"/>
        <v>831.13806790753267</v>
      </c>
      <c r="L190" s="9">
        <f t="shared" si="35"/>
        <v>2.4063390635387281E-2</v>
      </c>
      <c r="M190" s="8">
        <f t="shared" si="36"/>
        <v>891.55008108946754</v>
      </c>
      <c r="N190" s="9">
        <f t="shared" si="37"/>
        <v>2.2432839639877716E-2</v>
      </c>
      <c r="O190" s="8">
        <f t="shared" si="38"/>
        <v>942.57819829189611</v>
      </c>
      <c r="P190" s="9">
        <f t="shared" si="39"/>
        <v>2.1218398681661883E-2</v>
      </c>
      <c r="Q190" s="8">
        <f t="shared" si="40"/>
        <v>987.03725783790867</v>
      </c>
      <c r="R190" s="9">
        <f t="shared" si="41"/>
        <v>2.0262659632332137E-2</v>
      </c>
      <c r="S190" s="8">
        <f t="shared" si="42"/>
        <v>1026.6082253045247</v>
      </c>
      <c r="T190" s="9">
        <f t="shared" si="43"/>
        <v>1.9481628441139133E-2</v>
      </c>
    </row>
    <row r="191" spans="1:20" x14ac:dyDescent="0.45">
      <c r="A191">
        <v>3050</v>
      </c>
      <c r="B191" s="8">
        <f t="shared" si="44"/>
        <v>482.97557238768906</v>
      </c>
      <c r="C191" s="9">
        <f t="shared" si="45"/>
        <v>4.1409961793980363E-2</v>
      </c>
      <c r="D191">
        <v>3025</v>
      </c>
      <c r="E191" s="8">
        <f t="shared" ref="E191:E251" si="46">$AC$195 - $AD$195*EXP(-$AE$195*D191^$AF$195)</f>
        <v>656.15023978032298</v>
      </c>
      <c r="F191" s="9">
        <f t="shared" ref="F191:F251" si="47">20/E191</f>
        <v>3.0480824036116998E-2</v>
      </c>
      <c r="G191">
        <v>3015</v>
      </c>
      <c r="H191" s="8">
        <f t="shared" si="32"/>
        <v>758.9121349990653</v>
      </c>
      <c r="I191" s="9">
        <f t="shared" si="33"/>
        <v>2.6353511925362259E-2</v>
      </c>
      <c r="J191">
        <v>3000</v>
      </c>
      <c r="K191" s="8">
        <f t="shared" si="34"/>
        <v>834.19279762001929</v>
      </c>
      <c r="L191" s="9">
        <f t="shared" si="35"/>
        <v>2.3975272930982727E-2</v>
      </c>
      <c r="M191" s="8">
        <f t="shared" si="36"/>
        <v>895.49853879667126</v>
      </c>
      <c r="N191" s="9">
        <f t="shared" si="37"/>
        <v>2.2333928123294381E-2</v>
      </c>
      <c r="O191" s="8">
        <f t="shared" si="38"/>
        <v>947.49455725143105</v>
      </c>
      <c r="P191" s="9">
        <f t="shared" si="39"/>
        <v>2.1108300672478392E-2</v>
      </c>
      <c r="Q191" s="8">
        <f t="shared" si="40"/>
        <v>992.97871676991917</v>
      </c>
      <c r="R191" s="9">
        <f t="shared" si="41"/>
        <v>2.0141418604679072E-2</v>
      </c>
      <c r="S191" s="8">
        <f t="shared" si="42"/>
        <v>1033.6172593823701</v>
      </c>
      <c r="T191" s="9">
        <f t="shared" si="43"/>
        <v>1.9349522096748697E-2</v>
      </c>
    </row>
    <row r="192" spans="1:20" x14ac:dyDescent="0.45">
      <c r="A192">
        <v>3100</v>
      </c>
      <c r="B192" s="8">
        <f t="shared" si="44"/>
        <v>483.38021414108636</v>
      </c>
      <c r="C192" s="9">
        <f t="shared" si="45"/>
        <v>4.1375297157203277E-2</v>
      </c>
      <c r="D192">
        <v>3075</v>
      </c>
      <c r="E192" s="8">
        <f t="shared" si="46"/>
        <v>657.4755866013769</v>
      </c>
      <c r="F192" s="9">
        <f t="shared" si="47"/>
        <v>3.0419380441765159E-2</v>
      </c>
      <c r="G192">
        <v>3065</v>
      </c>
      <c r="H192" s="8">
        <f t="shared" si="32"/>
        <v>760.93905323954175</v>
      </c>
      <c r="I192" s="9">
        <f t="shared" si="33"/>
        <v>2.6283313906487131E-2</v>
      </c>
      <c r="J192">
        <v>3050</v>
      </c>
      <c r="K192" s="8">
        <f t="shared" si="34"/>
        <v>837.03054144386624</v>
      </c>
      <c r="L192" s="9">
        <f t="shared" si="35"/>
        <v>2.3893990732405383E-2</v>
      </c>
      <c r="M192" s="8">
        <f t="shared" si="36"/>
        <v>899.19033106375889</v>
      </c>
      <c r="N192" s="9">
        <f t="shared" si="37"/>
        <v>2.2242232049292199E-2</v>
      </c>
      <c r="O192" s="8">
        <f t="shared" si="38"/>
        <v>952.12022741415763</v>
      </c>
      <c r="P192" s="9">
        <f t="shared" si="39"/>
        <v>2.1005750559798062E-2</v>
      </c>
      <c r="Q192" s="8">
        <f t="shared" si="40"/>
        <v>998.60161542146409</v>
      </c>
      <c r="R192" s="9">
        <f t="shared" si="41"/>
        <v>2.002800685592614E-2</v>
      </c>
      <c r="S192" s="8">
        <f t="shared" si="42"/>
        <v>1040.2861398650309</v>
      </c>
      <c r="T192" s="9">
        <f t="shared" si="43"/>
        <v>1.9225479638318402E-2</v>
      </c>
    </row>
    <row r="193" spans="1:56" x14ac:dyDescent="0.45">
      <c r="A193">
        <v>3150</v>
      </c>
      <c r="B193" s="8">
        <f t="shared" si="44"/>
        <v>483.7439569072298</v>
      </c>
      <c r="C193" s="9">
        <f t="shared" si="45"/>
        <v>4.1344185729715502E-2</v>
      </c>
      <c r="D193">
        <v>3125</v>
      </c>
      <c r="E193" s="8">
        <f t="shared" si="46"/>
        <v>658.69150458815068</v>
      </c>
      <c r="F193" s="9">
        <f t="shared" si="47"/>
        <v>3.0363227490697749E-2</v>
      </c>
      <c r="G193">
        <v>3115</v>
      </c>
      <c r="H193" s="8">
        <f t="shared" ref="H193:H251" si="48">$AG$195 - $AH$195*EXP(-$AI$195*G193^$AJ$195)</f>
        <v>762.80811114843641</v>
      </c>
      <c r="I193" s="9">
        <f t="shared" ref="I193:I251" si="49">20/H193</f>
        <v>2.6218913652988358E-2</v>
      </c>
      <c r="J193">
        <v>3100</v>
      </c>
      <c r="K193" s="8">
        <f t="shared" si="34"/>
        <v>839.66407226083084</v>
      </c>
      <c r="L193" s="9">
        <f t="shared" si="35"/>
        <v>2.3819049380246982E-2</v>
      </c>
      <c r="M193" s="8">
        <f t="shared" si="36"/>
        <v>902.63885328028766</v>
      </c>
      <c r="N193" s="9">
        <f t="shared" si="37"/>
        <v>2.2157255836393289E-2</v>
      </c>
      <c r="O193" s="8">
        <f t="shared" si="38"/>
        <v>956.46852606894265</v>
      </c>
      <c r="P193" s="9">
        <f t="shared" si="39"/>
        <v>2.0910254184943657E-2</v>
      </c>
      <c r="Q193" s="8">
        <f t="shared" si="40"/>
        <v>1003.9186590293535</v>
      </c>
      <c r="R193" s="9">
        <f t="shared" si="41"/>
        <v>1.9921932738392524E-2</v>
      </c>
      <c r="S193" s="8">
        <f t="shared" si="42"/>
        <v>1046.6265754900194</v>
      </c>
      <c r="T193" s="9">
        <f t="shared" si="43"/>
        <v>1.9109012200111786E-2</v>
      </c>
      <c r="AC193">
        <v>2</v>
      </c>
      <c r="AG193">
        <v>3</v>
      </c>
      <c r="AK193">
        <v>4</v>
      </c>
      <c r="AO193">
        <v>5</v>
      </c>
      <c r="AS193">
        <v>6</v>
      </c>
      <c r="AW193">
        <v>7</v>
      </c>
      <c r="BA193">
        <v>8</v>
      </c>
    </row>
    <row r="194" spans="1:56" x14ac:dyDescent="0.45">
      <c r="A194">
        <v>3200</v>
      </c>
      <c r="B194" s="8">
        <f t="shared" si="44"/>
        <v>484.07063496980447</v>
      </c>
      <c r="C194" s="9">
        <f t="shared" si="45"/>
        <v>4.1316284350211757E-2</v>
      </c>
      <c r="D194">
        <v>3175</v>
      </c>
      <c r="E194" s="8">
        <f t="shared" si="46"/>
        <v>659.80599806089151</v>
      </c>
      <c r="F194" s="9">
        <f t="shared" si="47"/>
        <v>3.0311940265438844E-2</v>
      </c>
      <c r="G194">
        <v>3165</v>
      </c>
      <c r="H194" s="8">
        <f t="shared" si="48"/>
        <v>764.52988471526749</v>
      </c>
      <c r="I194" s="9">
        <f t="shared" si="49"/>
        <v>2.6159866867007515E-2</v>
      </c>
      <c r="J194">
        <v>3150</v>
      </c>
      <c r="K194" s="8">
        <f t="shared" si="34"/>
        <v>842.10566436690556</v>
      </c>
      <c r="L194" s="9">
        <f t="shared" si="35"/>
        <v>2.3749988684657507E-2</v>
      </c>
      <c r="M194" s="8">
        <f t="shared" si="36"/>
        <v>905.85709986589177</v>
      </c>
      <c r="N194" s="9">
        <f t="shared" si="37"/>
        <v>2.2078537556266781E-2</v>
      </c>
      <c r="O194" s="8">
        <f t="shared" si="38"/>
        <v>960.55249122917951</v>
      </c>
      <c r="P194" s="9">
        <f t="shared" si="39"/>
        <v>2.0821350402627996E-2</v>
      </c>
      <c r="Q194" s="8">
        <f t="shared" si="40"/>
        <v>1008.9423990390084</v>
      </c>
      <c r="R194" s="9">
        <f t="shared" si="41"/>
        <v>1.9822737174143425E-2</v>
      </c>
      <c r="S194" s="8">
        <f t="shared" si="42"/>
        <v>1052.6502381632781</v>
      </c>
      <c r="T194" s="9">
        <f t="shared" si="43"/>
        <v>1.8999663207122906E-2</v>
      </c>
    </row>
    <row r="195" spans="1:56" x14ac:dyDescent="0.45">
      <c r="A195">
        <v>3250</v>
      </c>
      <c r="B195" s="8">
        <f t="shared" si="44"/>
        <v>484.36375947739941</v>
      </c>
      <c r="C195" s="9">
        <f t="shared" si="45"/>
        <v>4.1291280796025794E-2</v>
      </c>
      <c r="D195">
        <v>3225</v>
      </c>
      <c r="E195" s="8">
        <f t="shared" si="46"/>
        <v>660.82659383223938</v>
      </c>
      <c r="F195" s="9">
        <f t="shared" si="47"/>
        <v>3.0265125808597977E-2</v>
      </c>
      <c r="G195">
        <v>3215</v>
      </c>
      <c r="H195" s="8">
        <f t="shared" si="48"/>
        <v>766.11441532395668</v>
      </c>
      <c r="I195" s="9">
        <f t="shared" si="49"/>
        <v>2.6105761228292335E-2</v>
      </c>
      <c r="J195">
        <v>3200</v>
      </c>
      <c r="K195" s="8">
        <f t="shared" si="34"/>
        <v>844.3670874279768</v>
      </c>
      <c r="L195" s="9">
        <f t="shared" si="35"/>
        <v>2.3686380364400416E-2</v>
      </c>
      <c r="M195" s="8">
        <f t="shared" si="36"/>
        <v>908.85764713022252</v>
      </c>
      <c r="N195" s="9">
        <f t="shared" si="37"/>
        <v>2.2005646388244968E-2</v>
      </c>
      <c r="O195" s="8">
        <f t="shared" si="38"/>
        <v>964.38485591686265</v>
      </c>
      <c r="P195" s="9">
        <f t="shared" si="39"/>
        <v>2.0738608530912219E-2</v>
      </c>
      <c r="Q195" s="8">
        <f t="shared" si="40"/>
        <v>1013.6852017638862</v>
      </c>
      <c r="R195" s="9">
        <f t="shared" si="41"/>
        <v>1.9729991091118369E-2</v>
      </c>
      <c r="S195" s="8">
        <f t="shared" si="42"/>
        <v>1058.3687286946629</v>
      </c>
      <c r="T195" s="9">
        <f t="shared" si="43"/>
        <v>1.8897005795576523E-2</v>
      </c>
      <c r="Y195" s="6">
        <v>486.754314380724</v>
      </c>
      <c r="Z195" s="6">
        <v>449.80353176085902</v>
      </c>
      <c r="AA195" s="6">
        <v>4.5774105510725E-5</v>
      </c>
      <c r="AB195" s="6">
        <v>1.4403913378064801</v>
      </c>
      <c r="AC195" s="6">
        <v>670.89679426079294</v>
      </c>
      <c r="AD195" s="6">
        <v>622.39534781356394</v>
      </c>
      <c r="AE195" s="6">
        <v>1.98030447788197E-5</v>
      </c>
      <c r="AF195" s="6">
        <v>1.51590169523971</v>
      </c>
      <c r="AG195" s="6">
        <v>782.44830558911804</v>
      </c>
      <c r="AH195" s="6">
        <v>726.70347216293396</v>
      </c>
      <c r="AI195" s="6">
        <v>1.1298152080691399E-5</v>
      </c>
      <c r="AJ195" s="6">
        <v>1.57569171092681</v>
      </c>
      <c r="AK195" s="6">
        <v>869.35636717521504</v>
      </c>
      <c r="AL195" s="6">
        <v>808.72825440118504</v>
      </c>
      <c r="AM195" s="6">
        <v>8.4216525818714106E-6</v>
      </c>
      <c r="AN195" s="6">
        <v>1.60215951006769</v>
      </c>
      <c r="AO195" s="6">
        <v>944.81946487024402</v>
      </c>
      <c r="AP195" s="6">
        <v>880.695195242566</v>
      </c>
      <c r="AQ195" s="6">
        <v>7.1923476798656503E-6</v>
      </c>
      <c r="AR195" s="6">
        <v>1.6113553744729601</v>
      </c>
      <c r="AS195" s="6">
        <v>1014.52616406734</v>
      </c>
      <c r="AT195" s="6">
        <v>947.79739350981697</v>
      </c>
      <c r="AU195" s="6">
        <v>6.6082423727662002E-6</v>
      </c>
      <c r="AV195" s="6">
        <v>1.6113881952892199</v>
      </c>
      <c r="AW195" s="6">
        <v>1081.6079393668099</v>
      </c>
      <c r="AX195" s="6">
        <v>1012.8871936133201</v>
      </c>
      <c r="AY195" s="6">
        <v>6.3327956653487298E-6</v>
      </c>
      <c r="AZ195" s="6">
        <v>1.6062423371902099</v>
      </c>
      <c r="BA195" s="6">
        <v>1148.1043799213501</v>
      </c>
      <c r="BB195" s="6">
        <v>1077.8330237770101</v>
      </c>
      <c r="BC195" s="6">
        <v>6.2263906758801303E-6</v>
      </c>
      <c r="BD195" s="6">
        <v>1.59800202220133</v>
      </c>
    </row>
    <row r="196" spans="1:56" x14ac:dyDescent="0.45">
      <c r="A196">
        <v>3300</v>
      </c>
      <c r="B196" s="8">
        <f t="shared" si="44"/>
        <v>484.6265412970244</v>
      </c>
      <c r="C196" s="9">
        <f t="shared" si="45"/>
        <v>4.1268891188817769E-2</v>
      </c>
      <c r="D196">
        <v>3275</v>
      </c>
      <c r="E196" s="8">
        <f t="shared" si="46"/>
        <v>661.76035826256793</v>
      </c>
      <c r="F196" s="9">
        <f t="shared" si="47"/>
        <v>3.0222420775565046E-2</v>
      </c>
      <c r="G196">
        <v>3265</v>
      </c>
      <c r="H196" s="8">
        <f t="shared" si="48"/>
        <v>767.5712187724497</v>
      </c>
      <c r="I196" s="9">
        <f t="shared" si="49"/>
        <v>2.6056214082629769E-2</v>
      </c>
      <c r="J196">
        <v>3250</v>
      </c>
      <c r="K196" s="8">
        <f t="shared" ref="K196:K251" si="50">$AK$195 - $AL$195*EXP(-$AM$195*J196^$AN$195)</f>
        <v>846.4596038318756</v>
      </c>
      <c r="L196" s="9">
        <f t="shared" ref="L196:L251" si="51">20/K196</f>
        <v>2.3627825721937716E-2</v>
      </c>
      <c r="M196" s="8">
        <f t="shared" ref="M196:M251" si="52">$AO$195 - $AP$195*EXP(-$AQ$195*J196^$AR$195)</f>
        <v>911.65263991718336</v>
      </c>
      <c r="N196" s="9">
        <f t="shared" ref="N196:N251" si="53">20/M196</f>
        <v>2.1938180315933541E-2</v>
      </c>
      <c r="O196" s="8">
        <f t="shared" ref="O196:O251" si="54">$AS$195 - $AT$195*EXP(-$AU$195*J196^$AV$195)</f>
        <v>967.97802620278435</v>
      </c>
      <c r="P196" s="9">
        <f t="shared" ref="P196:P251" si="55">20/O196</f>
        <v>2.0661626047914175E-2</v>
      </c>
      <c r="Q196" s="8">
        <f t="shared" ref="Q196:Q251" si="56">$AW$195 - $AX$195*EXP(-$AY$195*J196^$AZ$195)</f>
        <v>1018.1592205093739</v>
      </c>
      <c r="R196" s="9">
        <f t="shared" ref="R196:R251" si="57">20/Q196</f>
        <v>1.9643293108905127E-2</v>
      </c>
      <c r="S196" s="8">
        <f t="shared" ref="S196:S251" si="58">$BA$195 - $BB$195*EXP(-$BC$195*J196^$BD$195)</f>
        <v>1063.7935455724082</v>
      </c>
      <c r="T196" s="9">
        <f t="shared" ref="T196:T251" si="59">20/S196</f>
        <v>1.880064048446389E-2</v>
      </c>
    </row>
    <row r="197" spans="1:56" x14ac:dyDescent="0.45">
      <c r="A197">
        <v>3350</v>
      </c>
      <c r="B197" s="8">
        <f t="shared" si="44"/>
        <v>484.86191278926367</v>
      </c>
      <c r="C197" s="9">
        <f t="shared" si="45"/>
        <v>4.1248857607614632E-2</v>
      </c>
      <c r="D197">
        <v>3325</v>
      </c>
      <c r="E197" s="8">
        <f t="shared" si="46"/>
        <v>662.61391503582945</v>
      </c>
      <c r="F197" s="9">
        <f t="shared" si="47"/>
        <v>3.0183489278094233E-2</v>
      </c>
      <c r="G197">
        <v>3315</v>
      </c>
      <c r="H197" s="8">
        <f t="shared" si="48"/>
        <v>768.90929633468954</v>
      </c>
      <c r="I197" s="9">
        <f t="shared" si="49"/>
        <v>2.6010870326757543E-2</v>
      </c>
      <c r="J197">
        <v>3300</v>
      </c>
      <c r="K197" s="8">
        <f t="shared" si="50"/>
        <v>848.39396908945935</v>
      </c>
      <c r="L197" s="9">
        <f t="shared" si="51"/>
        <v>2.3573953527115526E-2</v>
      </c>
      <c r="M197" s="8">
        <f t="shared" si="52"/>
        <v>914.25378173117679</v>
      </c>
      <c r="N197" s="9">
        <f t="shared" si="53"/>
        <v>2.1875764037999585E-2</v>
      </c>
      <c r="O197" s="8">
        <f t="shared" si="54"/>
        <v>971.34406276523089</v>
      </c>
      <c r="P197" s="9">
        <f t="shared" si="55"/>
        <v>2.0590026507254108E-2</v>
      </c>
      <c r="Q197" s="8">
        <f t="shared" si="56"/>
        <v>1022.3763709874418</v>
      </c>
      <c r="R197" s="9">
        <f t="shared" si="57"/>
        <v>1.9562267446266778E-2</v>
      </c>
      <c r="S197" s="8">
        <f t="shared" si="58"/>
        <v>1068.9360566567755</v>
      </c>
      <c r="T197" s="9">
        <f t="shared" si="59"/>
        <v>1.8710193070437139E-2</v>
      </c>
    </row>
    <row r="198" spans="1:56" x14ac:dyDescent="0.45">
      <c r="A198">
        <v>3400</v>
      </c>
      <c r="B198" s="8">
        <f t="shared" si="44"/>
        <v>485.07254848363823</v>
      </c>
      <c r="C198" s="9">
        <f t="shared" si="45"/>
        <v>4.1230945891539382E-2</v>
      </c>
      <c r="D198">
        <v>3375</v>
      </c>
      <c r="E198" s="8">
        <f t="shared" si="46"/>
        <v>663.39346344544595</v>
      </c>
      <c r="F198" s="9">
        <f t="shared" si="47"/>
        <v>3.0148020898678476E-2</v>
      </c>
      <c r="G198">
        <v>3365</v>
      </c>
      <c r="H198" s="8">
        <f t="shared" si="48"/>
        <v>770.13714755604803</v>
      </c>
      <c r="I198" s="9">
        <f t="shared" si="49"/>
        <v>2.5969400467784169E-2</v>
      </c>
      <c r="J198">
        <v>3350</v>
      </c>
      <c r="K198" s="8">
        <f t="shared" si="50"/>
        <v>850.18043495389827</v>
      </c>
      <c r="L198" s="9">
        <f t="shared" si="51"/>
        <v>2.3524418085537943E-2</v>
      </c>
      <c r="M198" s="8">
        <f t="shared" si="52"/>
        <v>916.67232805147319</v>
      </c>
      <c r="N198" s="9">
        <f t="shared" si="53"/>
        <v>2.1818047068697981E-2</v>
      </c>
      <c r="O198" s="8">
        <f t="shared" si="54"/>
        <v>974.49466573169718</v>
      </c>
      <c r="P198" s="9">
        <f t="shared" si="55"/>
        <v>2.052345764764453E-2</v>
      </c>
      <c r="Q198" s="8">
        <f t="shared" si="56"/>
        <v>1026.3483098466731</v>
      </c>
      <c r="R198" s="9">
        <f t="shared" si="57"/>
        <v>1.9486562025895295E-2</v>
      </c>
      <c r="S198" s="8">
        <f t="shared" si="58"/>
        <v>1073.8074736695312</v>
      </c>
      <c r="T198" s="9">
        <f t="shared" si="59"/>
        <v>1.8625312721705908E-2</v>
      </c>
    </row>
    <row r="199" spans="1:56" x14ac:dyDescent="0.45">
      <c r="A199">
        <v>3450</v>
      </c>
      <c r="B199" s="8">
        <f t="shared" si="44"/>
        <v>485.26088464606107</v>
      </c>
      <c r="C199" s="9">
        <f t="shared" si="45"/>
        <v>4.1214943616540559E-2</v>
      </c>
      <c r="D199">
        <v>3425</v>
      </c>
      <c r="E199" s="8">
        <f t="shared" si="46"/>
        <v>664.10479700246174</v>
      </c>
      <c r="F199" s="9">
        <f t="shared" si="47"/>
        <v>3.0115728858266119E-2</v>
      </c>
      <c r="G199">
        <v>3415</v>
      </c>
      <c r="H199" s="8">
        <f t="shared" si="48"/>
        <v>771.26278449674601</v>
      </c>
      <c r="I199" s="9">
        <f t="shared" si="49"/>
        <v>2.5931498838038879E-2</v>
      </c>
      <c r="J199">
        <v>3400</v>
      </c>
      <c r="K199" s="8">
        <f t="shared" si="50"/>
        <v>851.82875494461382</v>
      </c>
      <c r="L199" s="9">
        <f t="shared" si="51"/>
        <v>2.3478897470772052E-2</v>
      </c>
      <c r="M199" s="8">
        <f t="shared" si="52"/>
        <v>918.91908255045746</v>
      </c>
      <c r="N199" s="9">
        <f t="shared" si="53"/>
        <v>2.1764702006720826E-2</v>
      </c>
      <c r="O199" s="8">
        <f t="shared" si="54"/>
        <v>977.44116257164001</v>
      </c>
      <c r="P199" s="9">
        <f t="shared" si="55"/>
        <v>2.0461589675004228E-2</v>
      </c>
      <c r="Q199" s="8">
        <f t="shared" si="56"/>
        <v>1030.0864161417894</v>
      </c>
      <c r="R199" s="9">
        <f t="shared" si="57"/>
        <v>1.9415846754790172E-2</v>
      </c>
      <c r="S199" s="8">
        <f t="shared" si="58"/>
        <v>1078.4188293533393</v>
      </c>
      <c r="T199" s="9">
        <f t="shared" si="59"/>
        <v>1.8545670249463981E-2</v>
      </c>
    </row>
    <row r="200" spans="1:56" x14ac:dyDescent="0.45">
      <c r="A200">
        <v>3500</v>
      </c>
      <c r="B200" s="8">
        <f t="shared" si="44"/>
        <v>485.42913774161599</v>
      </c>
      <c r="C200" s="9">
        <f t="shared" si="45"/>
        <v>4.1200658232109652E-2</v>
      </c>
      <c r="D200">
        <v>3475</v>
      </c>
      <c r="E200" s="8">
        <f t="shared" si="46"/>
        <v>664.75332219949098</v>
      </c>
      <c r="F200" s="9">
        <f t="shared" si="47"/>
        <v>3.0086348322149559E-2</v>
      </c>
      <c r="G200">
        <v>3465</v>
      </c>
      <c r="H200" s="8">
        <f t="shared" si="48"/>
        <v>772.29374716074813</v>
      </c>
      <c r="I200" s="9">
        <f t="shared" si="49"/>
        <v>2.5896881948776318E-2</v>
      </c>
      <c r="J200">
        <v>3450</v>
      </c>
      <c r="K200" s="8">
        <f t="shared" si="50"/>
        <v>853.3481919800555</v>
      </c>
      <c r="L200" s="9">
        <f t="shared" si="51"/>
        <v>2.3437091902185035E-2</v>
      </c>
      <c r="M200" s="8">
        <f t="shared" si="52"/>
        <v>921.00439594212514</v>
      </c>
      <c r="N200" s="9">
        <f t="shared" si="53"/>
        <v>2.1715422953591176E-2</v>
      </c>
      <c r="O200" s="8">
        <f t="shared" si="54"/>
        <v>980.19449881284652</v>
      </c>
      <c r="P200" s="9">
        <f t="shared" si="55"/>
        <v>2.040411369806994E-2</v>
      </c>
      <c r="Q200" s="8">
        <f t="shared" si="56"/>
        <v>1033.6017755672763</v>
      </c>
      <c r="R200" s="9">
        <f t="shared" si="57"/>
        <v>1.9349811961210411E-2</v>
      </c>
      <c r="S200" s="8">
        <f t="shared" si="58"/>
        <v>1082.7809571733392</v>
      </c>
      <c r="T200" s="9">
        <f t="shared" si="59"/>
        <v>1.84709565378866E-2</v>
      </c>
    </row>
    <row r="201" spans="1:56" x14ac:dyDescent="0.45">
      <c r="A201">
        <v>3550</v>
      </c>
      <c r="B201" s="8">
        <f t="shared" si="44"/>
        <v>485.57932180545168</v>
      </c>
      <c r="C201" s="9">
        <f t="shared" si="45"/>
        <v>4.1187915345400644E-2</v>
      </c>
      <c r="D201">
        <v>3525</v>
      </c>
      <c r="E201" s="8">
        <f t="shared" si="46"/>
        <v>665.34407728394956</v>
      </c>
      <c r="F201" s="9">
        <f t="shared" si="47"/>
        <v>3.0059634830813382E-2</v>
      </c>
      <c r="G201">
        <v>3515</v>
      </c>
      <c r="H201" s="8">
        <f t="shared" si="48"/>
        <v>773.23711986995818</v>
      </c>
      <c r="I201" s="9">
        <f t="shared" si="49"/>
        <v>2.5865286968328124E-2</v>
      </c>
      <c r="J201">
        <v>3500</v>
      </c>
      <c r="K201" s="8">
        <f t="shared" si="50"/>
        <v>854.74752784156533</v>
      </c>
      <c r="L201" s="9">
        <f t="shared" si="51"/>
        <v>2.3398722252528315E-2</v>
      </c>
      <c r="M201" s="8">
        <f t="shared" si="52"/>
        <v>922.93816719866413</v>
      </c>
      <c r="N201" s="9">
        <f t="shared" si="53"/>
        <v>2.166992406512425E-2</v>
      </c>
      <c r="O201" s="8">
        <f t="shared" si="54"/>
        <v>982.76523135963521</v>
      </c>
      <c r="P201" s="9">
        <f t="shared" si="55"/>
        <v>2.035074030074346E-2</v>
      </c>
      <c r="Q201" s="8">
        <f t="shared" si="56"/>
        <v>1036.9051672812195</v>
      </c>
      <c r="R201" s="9">
        <f t="shared" si="57"/>
        <v>1.9288166971373373E-2</v>
      </c>
      <c r="S201" s="8">
        <f t="shared" si="58"/>
        <v>1086.9044734322397</v>
      </c>
      <c r="T201" s="9">
        <f t="shared" si="59"/>
        <v>1.840088111593079E-2</v>
      </c>
    </row>
    <row r="202" spans="1:56" x14ac:dyDescent="0.45">
      <c r="A202">
        <v>3600</v>
      </c>
      <c r="B202" s="8">
        <f t="shared" si="44"/>
        <v>485.71326474254107</v>
      </c>
      <c r="C202" s="9">
        <f t="shared" si="45"/>
        <v>4.1176557141385198E-2</v>
      </c>
      <c r="D202">
        <v>3575</v>
      </c>
      <c r="E202" s="8">
        <f t="shared" si="46"/>
        <v>665.88175091263804</v>
      </c>
      <c r="F202" s="9">
        <f t="shared" si="47"/>
        <v>3.0035362844211582E-2</v>
      </c>
      <c r="G202">
        <v>3565</v>
      </c>
      <c r="H202" s="8">
        <f t="shared" si="48"/>
        <v>774.09954836515351</v>
      </c>
      <c r="I202" s="9">
        <f t="shared" si="49"/>
        <v>2.5836470312169364E-2</v>
      </c>
      <c r="J202">
        <v>3550</v>
      </c>
      <c r="K202" s="8">
        <f t="shared" si="50"/>
        <v>856.03507420871915</v>
      </c>
      <c r="L202" s="9">
        <f t="shared" si="51"/>
        <v>2.3363528671400659E-2</v>
      </c>
      <c r="M202" s="8">
        <f t="shared" si="52"/>
        <v>924.72984688506392</v>
      </c>
      <c r="N202" s="9">
        <f t="shared" si="53"/>
        <v>2.1627938221492088E-2</v>
      </c>
      <c r="O202" s="8">
        <f t="shared" si="54"/>
        <v>985.16352419755606</v>
      </c>
      <c r="P202" s="9">
        <f t="shared" si="55"/>
        <v>2.0301198236394889E-2</v>
      </c>
      <c r="Q202" s="8">
        <f t="shared" si="56"/>
        <v>1040.0070531477681</v>
      </c>
      <c r="R202" s="9">
        <f t="shared" si="57"/>
        <v>1.9230638811021914E-2</v>
      </c>
      <c r="S202" s="8">
        <f t="shared" si="58"/>
        <v>1090.7997616700022</v>
      </c>
      <c r="T202" s="9">
        <f t="shared" si="59"/>
        <v>1.8335170856088403E-2</v>
      </c>
    </row>
    <row r="203" spans="1:56" x14ac:dyDescent="0.45">
      <c r="A203">
        <v>3650</v>
      </c>
      <c r="B203" s="8">
        <f t="shared" si="44"/>
        <v>485.83262358357507</v>
      </c>
      <c r="C203" s="9">
        <f t="shared" si="45"/>
        <v>4.1166440928723493E-2</v>
      </c>
      <c r="D203">
        <v>3625</v>
      </c>
      <c r="E203" s="8">
        <f t="shared" si="46"/>
        <v>666.3707005769752</v>
      </c>
      <c r="F203" s="9">
        <f t="shared" si="47"/>
        <v>3.0013324389387253E-2</v>
      </c>
      <c r="G203">
        <v>3615</v>
      </c>
      <c r="H203" s="8">
        <f t="shared" si="48"/>
        <v>774.88725743586133</v>
      </c>
      <c r="I203" s="9">
        <f t="shared" si="49"/>
        <v>2.5810206333991021E-2</v>
      </c>
      <c r="J203">
        <v>3600</v>
      </c>
      <c r="K203" s="8">
        <f t="shared" si="50"/>
        <v>857.21868502464417</v>
      </c>
      <c r="L203" s="9">
        <f t="shared" si="51"/>
        <v>2.3331269312480071E-2</v>
      </c>
      <c r="M203" s="8">
        <f t="shared" si="52"/>
        <v>926.38844237428577</v>
      </c>
      <c r="N203" s="9">
        <f t="shared" si="53"/>
        <v>2.158921580319054E-2</v>
      </c>
      <c r="O203" s="8">
        <f t="shared" si="54"/>
        <v>987.39914627647477</v>
      </c>
      <c r="P203" s="9">
        <f t="shared" si="55"/>
        <v>2.0255233231080735E-2</v>
      </c>
      <c r="Q203" s="8">
        <f t="shared" si="56"/>
        <v>1042.9175692297438</v>
      </c>
      <c r="R203" s="9">
        <f t="shared" si="57"/>
        <v>1.9176971018688642E-2</v>
      </c>
      <c r="S203" s="8">
        <f t="shared" si="58"/>
        <v>1094.4769592196133</v>
      </c>
      <c r="T203" s="9">
        <f t="shared" si="59"/>
        <v>1.8273568786921244E-2</v>
      </c>
    </row>
    <row r="204" spans="1:56" x14ac:dyDescent="0.45">
      <c r="A204">
        <v>3700</v>
      </c>
      <c r="B204" s="8">
        <f t="shared" si="44"/>
        <v>485.93889872950001</v>
      </c>
      <c r="C204" s="9">
        <f t="shared" si="45"/>
        <v>4.1157437801934614E-2</v>
      </c>
      <c r="D204">
        <v>3675</v>
      </c>
      <c r="E204" s="8">
        <f t="shared" si="46"/>
        <v>666.81497070408022</v>
      </c>
      <c r="F204" s="9">
        <f t="shared" si="47"/>
        <v>2.9993327802587112E-2</v>
      </c>
      <c r="G204">
        <v>3665</v>
      </c>
      <c r="H204" s="8">
        <f t="shared" si="48"/>
        <v>775.60606890123927</v>
      </c>
      <c r="I204" s="9">
        <f t="shared" si="49"/>
        <v>2.5786286108272667E-2</v>
      </c>
      <c r="J204">
        <v>3650</v>
      </c>
      <c r="K204" s="8">
        <f t="shared" si="50"/>
        <v>858.30576996770128</v>
      </c>
      <c r="L204" s="9">
        <f t="shared" si="51"/>
        <v>2.3301719153947451E-2</v>
      </c>
      <c r="M204" s="8">
        <f t="shared" si="52"/>
        <v>927.92252471846609</v>
      </c>
      <c r="N204" s="9">
        <f t="shared" si="53"/>
        <v>2.155352356175215E-2</v>
      </c>
      <c r="O204" s="8">
        <f t="shared" si="54"/>
        <v>989.48147137174442</v>
      </c>
      <c r="P204" s="9">
        <f t="shared" si="55"/>
        <v>2.0212606884162741E-2</v>
      </c>
      <c r="Q204" s="8">
        <f t="shared" si="56"/>
        <v>1045.6465193666802</v>
      </c>
      <c r="R204" s="9">
        <f t="shared" si="57"/>
        <v>1.9126922558986244E-2</v>
      </c>
      <c r="S204" s="8">
        <f t="shared" si="58"/>
        <v>1097.9459457914879</v>
      </c>
      <c r="T204" s="9">
        <f t="shared" si="59"/>
        <v>1.8215833007682713E-2</v>
      </c>
    </row>
    <row r="205" spans="1:56" x14ac:dyDescent="0.45">
      <c r="A205">
        <v>3750</v>
      </c>
      <c r="B205" s="8">
        <f t="shared" si="44"/>
        <v>486.03344722131368</v>
      </c>
      <c r="C205" s="9">
        <f t="shared" si="45"/>
        <v>4.1149431411235921E-2</v>
      </c>
      <c r="D205">
        <v>3725</v>
      </c>
      <c r="E205" s="8">
        <f t="shared" si="46"/>
        <v>667.21831035350317</v>
      </c>
      <c r="F205" s="9">
        <f t="shared" si="47"/>
        <v>2.9975196558085573E-2</v>
      </c>
      <c r="G205">
        <v>3715</v>
      </c>
      <c r="H205" s="8">
        <f t="shared" si="48"/>
        <v>776.26141978288501</v>
      </c>
      <c r="I205" s="9">
        <f t="shared" si="49"/>
        <v>2.5764516296061527E-2</v>
      </c>
      <c r="J205">
        <v>3700</v>
      </c>
      <c r="K205" s="8">
        <f t="shared" si="50"/>
        <v>859.30330882348983</v>
      </c>
      <c r="L205" s="9">
        <f t="shared" si="51"/>
        <v>2.3274668902861419E-2</v>
      </c>
      <c r="M205" s="8">
        <f t="shared" si="52"/>
        <v>929.34023696475867</v>
      </c>
      <c r="N205" s="9">
        <f t="shared" si="53"/>
        <v>2.1520643575403932E-2</v>
      </c>
      <c r="O205" s="8">
        <f t="shared" si="54"/>
        <v>991.41947973149183</v>
      </c>
      <c r="P205" s="9">
        <f t="shared" si="55"/>
        <v>2.0173095656156201E-2</v>
      </c>
      <c r="Q205" s="8">
        <f t="shared" si="56"/>
        <v>1048.2033706779428</v>
      </c>
      <c r="R205" s="9">
        <f t="shared" si="57"/>
        <v>1.9080266825572859E-2</v>
      </c>
      <c r="S205" s="8">
        <f t="shared" si="58"/>
        <v>1101.2163339606436</v>
      </c>
      <c r="T205" s="9">
        <f t="shared" si="59"/>
        <v>1.8161735694627628E-2</v>
      </c>
    </row>
    <row r="206" spans="1:56" x14ac:dyDescent="0.45">
      <c r="A206">
        <v>3800</v>
      </c>
      <c r="B206" s="8">
        <f t="shared" si="44"/>
        <v>486.11749507484166</v>
      </c>
      <c r="C206" s="9">
        <f t="shared" si="45"/>
        <v>4.1142316832108339E-2</v>
      </c>
      <c r="D206">
        <v>3775</v>
      </c>
      <c r="E206" s="8">
        <f t="shared" si="46"/>
        <v>667.58419044275945</v>
      </c>
      <c r="F206" s="9">
        <f t="shared" si="47"/>
        <v>2.9958768176842943E-2</v>
      </c>
      <c r="G206">
        <v>3765</v>
      </c>
      <c r="H206" s="8">
        <f t="shared" si="48"/>
        <v>776.85838052835516</v>
      </c>
      <c r="I206" s="9">
        <f t="shared" si="49"/>
        <v>2.5744718086709247E-2</v>
      </c>
      <c r="J206">
        <v>3750</v>
      </c>
      <c r="K206" s="8">
        <f t="shared" si="50"/>
        <v>860.21786656827067</v>
      </c>
      <c r="L206" s="9">
        <f t="shared" si="51"/>
        <v>2.3249923975408052E-2</v>
      </c>
      <c r="M206" s="8">
        <f t="shared" si="52"/>
        <v>930.64930371764535</v>
      </c>
      <c r="N206" s="9">
        <f t="shared" si="53"/>
        <v>2.1490372281058417E-2</v>
      </c>
      <c r="O206" s="8">
        <f t="shared" si="54"/>
        <v>993.22176132676145</v>
      </c>
      <c r="P206" s="9">
        <f t="shared" si="55"/>
        <v>2.0136489934819472E-2</v>
      </c>
      <c r="Q206" s="8">
        <f t="shared" si="56"/>
        <v>1050.5972508354382</v>
      </c>
      <c r="R206" s="9">
        <f t="shared" si="57"/>
        <v>1.9036790724605398E-2</v>
      </c>
      <c r="S206" s="8">
        <f t="shared" si="58"/>
        <v>1104.2974614328762</v>
      </c>
      <c r="T206" s="9">
        <f t="shared" si="59"/>
        <v>1.8111062189755549E-2</v>
      </c>
    </row>
    <row r="207" spans="1:56" x14ac:dyDescent="0.45">
      <c r="A207">
        <v>3850</v>
      </c>
      <c r="B207" s="8">
        <f t="shared" si="44"/>
        <v>486.19214872245249</v>
      </c>
      <c r="C207" s="9">
        <f t="shared" si="45"/>
        <v>4.1135999527251096E-2</v>
      </c>
      <c r="D207">
        <v>3825</v>
      </c>
      <c r="E207" s="8">
        <f t="shared" si="46"/>
        <v>667.91582044696236</v>
      </c>
      <c r="F207" s="9">
        <f t="shared" si="47"/>
        <v>2.9943893208901996E-2</v>
      </c>
      <c r="G207">
        <v>3815</v>
      </c>
      <c r="H207" s="8">
        <f t="shared" si="48"/>
        <v>777.40167316095744</v>
      </c>
      <c r="I207" s="9">
        <f t="shared" si="49"/>
        <v>2.5726726209218093E-2</v>
      </c>
      <c r="J207">
        <v>3800</v>
      </c>
      <c r="K207" s="8">
        <f t="shared" si="50"/>
        <v>861.055608991496</v>
      </c>
      <c r="L207" s="9">
        <f t="shared" si="51"/>
        <v>2.3227303545963574E-2</v>
      </c>
      <c r="M207" s="8">
        <f t="shared" si="52"/>
        <v>931.8570417627318</v>
      </c>
      <c r="N207" s="9">
        <f t="shared" si="53"/>
        <v>2.1462519575070588E-2</v>
      </c>
      <c r="O207" s="8">
        <f t="shared" si="54"/>
        <v>994.89652053025748</v>
      </c>
      <c r="P207" s="9">
        <f t="shared" si="55"/>
        <v>2.0102593171539538E-2</v>
      </c>
      <c r="Q207" s="8">
        <f t="shared" si="56"/>
        <v>1052.8369469557304</v>
      </c>
      <c r="R207" s="9">
        <f t="shared" si="57"/>
        <v>1.8996293830521278E-2</v>
      </c>
      <c r="S207" s="8">
        <f t="shared" si="58"/>
        <v>1107.1983849687063</v>
      </c>
      <c r="T207" s="9">
        <f t="shared" si="59"/>
        <v>1.8063610163742496E-2</v>
      </c>
    </row>
    <row r="208" spans="1:56" x14ac:dyDescent="0.45">
      <c r="A208">
        <v>3900</v>
      </c>
      <c r="B208" s="8">
        <f t="shared" si="44"/>
        <v>486.25840560514575</v>
      </c>
      <c r="C208" s="9">
        <f t="shared" si="45"/>
        <v>4.1130394394129015E-2</v>
      </c>
      <c r="D208">
        <v>3875</v>
      </c>
      <c r="E208" s="8">
        <f t="shared" si="46"/>
        <v>668.21616452884655</v>
      </c>
      <c r="F208" s="9">
        <f t="shared" si="47"/>
        <v>2.9930434284094021E-2</v>
      </c>
      <c r="G208">
        <v>3865</v>
      </c>
      <c r="H208" s="8">
        <f t="shared" si="48"/>
        <v>777.89568924710295</v>
      </c>
      <c r="I208" s="9">
        <f t="shared" si="49"/>
        <v>2.571038800762256E-2</v>
      </c>
      <c r="J208">
        <v>3850</v>
      </c>
      <c r="K208" s="8">
        <f t="shared" si="50"/>
        <v>861.82231870114151</v>
      </c>
      <c r="L208" s="9">
        <f t="shared" si="51"/>
        <v>2.3206639658789691E-2</v>
      </c>
      <c r="M208" s="8">
        <f t="shared" si="52"/>
        <v>932.97037158011028</v>
      </c>
      <c r="N208" s="9">
        <f t="shared" si="53"/>
        <v>2.1436907976110024E-2</v>
      </c>
      <c r="O208" s="8">
        <f t="shared" si="54"/>
        <v>996.45158205863925</v>
      </c>
      <c r="P208" s="9">
        <f t="shared" si="55"/>
        <v>2.0071221080988799E-2</v>
      </c>
      <c r="Q208" s="8">
        <f t="shared" si="56"/>
        <v>1054.9309059670347</v>
      </c>
      <c r="R208" s="9">
        <f t="shared" si="57"/>
        <v>1.8958587606897712E-2</v>
      </c>
      <c r="S208" s="8">
        <f t="shared" si="58"/>
        <v>1109.9278758468081</v>
      </c>
      <c r="T208" s="9">
        <f t="shared" si="59"/>
        <v>1.8019188845708741E-2</v>
      </c>
    </row>
    <row r="209" spans="1:20" x14ac:dyDescent="0.45">
      <c r="A209">
        <v>3950</v>
      </c>
      <c r="B209" s="8">
        <f t="shared" si="44"/>
        <v>486.31716395927333</v>
      </c>
      <c r="C209" s="9">
        <f t="shared" si="45"/>
        <v>4.112542489179942E-2</v>
      </c>
      <c r="D209">
        <v>3925</v>
      </c>
      <c r="E209" s="8">
        <f t="shared" si="46"/>
        <v>668.4879570653693</v>
      </c>
      <c r="F209" s="9">
        <f t="shared" si="47"/>
        <v>2.9918265226196533E-2</v>
      </c>
      <c r="G209">
        <v>3915</v>
      </c>
      <c r="H209" s="8">
        <f t="shared" si="48"/>
        <v>778.34450758714968</v>
      </c>
      <c r="I209" s="9">
        <f t="shared" si="49"/>
        <v>2.5695562575496995E-2</v>
      </c>
      <c r="J209">
        <v>3900</v>
      </c>
      <c r="K209" s="8">
        <f t="shared" si="50"/>
        <v>862.52341137085944</v>
      </c>
      <c r="L209" s="9">
        <f t="shared" si="51"/>
        <v>2.3187776396947669E-2</v>
      </c>
      <c r="M209" s="8">
        <f t="shared" si="52"/>
        <v>933.99582958822134</v>
      </c>
      <c r="N209" s="9">
        <f t="shared" si="53"/>
        <v>2.1413371844302097E-2</v>
      </c>
      <c r="O209" s="8">
        <f t="shared" si="54"/>
        <v>997.89439802263962</v>
      </c>
      <c r="P209" s="9">
        <f t="shared" si="55"/>
        <v>2.0042200897841148E-2</v>
      </c>
      <c r="Q209" s="8">
        <f t="shared" si="56"/>
        <v>1056.8872363125065</v>
      </c>
      <c r="R209" s="9">
        <f t="shared" si="57"/>
        <v>1.8923494685942337E-2</v>
      </c>
      <c r="S209" s="8">
        <f t="shared" si="58"/>
        <v>1112.4944167518893</v>
      </c>
      <c r="T209" s="9">
        <f t="shared" si="59"/>
        <v>1.7977618313261556E-2</v>
      </c>
    </row>
    <row r="210" spans="1:20" x14ac:dyDescent="0.45">
      <c r="A210">
        <v>4000</v>
      </c>
      <c r="B210" s="8">
        <f t="shared" si="44"/>
        <v>486.3692318424213</v>
      </c>
      <c r="C210" s="9">
        <f t="shared" si="45"/>
        <v>4.1121022241143321E-2</v>
      </c>
      <c r="D210">
        <v>3975</v>
      </c>
      <c r="E210" s="8">
        <f t="shared" si="46"/>
        <v>668.73371754594075</v>
      </c>
      <c r="F210" s="9">
        <f t="shared" si="47"/>
        <v>2.9907270226173451E-2</v>
      </c>
      <c r="G210">
        <v>3965</v>
      </c>
      <c r="H210" s="8">
        <f t="shared" si="48"/>
        <v>778.75191154924335</v>
      </c>
      <c r="I210" s="9">
        <f t="shared" si="49"/>
        <v>2.5682119945249503E-2</v>
      </c>
      <c r="J210">
        <v>3950</v>
      </c>
      <c r="K210" s="8">
        <f t="shared" si="50"/>
        <v>863.16395210258304</v>
      </c>
      <c r="L210" s="9">
        <f t="shared" si="51"/>
        <v>2.3170569103681815E-2</v>
      </c>
      <c r="M210" s="8">
        <f t="shared" si="52"/>
        <v>934.93958097170889</v>
      </c>
      <c r="N210" s="9">
        <f t="shared" si="53"/>
        <v>2.1391756651497673E-2</v>
      </c>
      <c r="O210" s="8">
        <f t="shared" si="54"/>
        <v>999.23205593864111</v>
      </c>
      <c r="P210" s="9">
        <f t="shared" si="55"/>
        <v>2.0015370685053484E-2</v>
      </c>
      <c r="Q210" s="8">
        <f t="shared" si="56"/>
        <v>1058.7137108574177</v>
      </c>
      <c r="R210" s="9">
        <f t="shared" si="57"/>
        <v>1.8890848200882042E-2</v>
      </c>
      <c r="S210" s="8">
        <f t="shared" si="58"/>
        <v>1114.9061999755786</v>
      </c>
      <c r="T210" s="9">
        <f t="shared" si="59"/>
        <v>1.7938728836953358E-2</v>
      </c>
    </row>
    <row r="211" spans="1:20" x14ac:dyDescent="0.45">
      <c r="A211">
        <v>4050</v>
      </c>
      <c r="B211" s="8">
        <f t="shared" si="44"/>
        <v>486.4153354427757</v>
      </c>
      <c r="C211" s="9">
        <f t="shared" si="45"/>
        <v>4.1117124693024608E-2</v>
      </c>
      <c r="D211">
        <v>4025</v>
      </c>
      <c r="E211" s="8">
        <f t="shared" si="46"/>
        <v>668.95576482521631</v>
      </c>
      <c r="F211" s="9">
        <f t="shared" si="47"/>
        <v>2.9897343070547523E-2</v>
      </c>
      <c r="G211">
        <v>4015</v>
      </c>
      <c r="H211" s="8">
        <f t="shared" si="48"/>
        <v>779.12140597818302</v>
      </c>
      <c r="I211" s="9">
        <f t="shared" si="49"/>
        <v>2.5669940328349856E-2</v>
      </c>
      <c r="J211">
        <v>4000</v>
      </c>
      <c r="K211" s="8">
        <f t="shared" si="50"/>
        <v>863.74867179207399</v>
      </c>
      <c r="L211" s="9">
        <f t="shared" si="51"/>
        <v>2.3154883652098401E-2</v>
      </c>
      <c r="M211" s="8">
        <f t="shared" si="52"/>
        <v>935.80743295896934</v>
      </c>
      <c r="N211" s="9">
        <f t="shared" si="53"/>
        <v>2.1371918298149384E-2</v>
      </c>
      <c r="O211" s="8">
        <f t="shared" si="54"/>
        <v>1000.4712875646659</v>
      </c>
      <c r="P211" s="9">
        <f t="shared" si="55"/>
        <v>1.9990578688853469E-2</v>
      </c>
      <c r="Q211" s="8">
        <f t="shared" si="56"/>
        <v>1060.4177708741413</v>
      </c>
      <c r="R211" s="9">
        <f t="shared" si="57"/>
        <v>1.8860491166149795E-2</v>
      </c>
      <c r="S211" s="8">
        <f t="shared" si="58"/>
        <v>1117.1711268226711</v>
      </c>
      <c r="T211" s="9">
        <f t="shared" si="59"/>
        <v>1.7902360273919435E-2</v>
      </c>
    </row>
    <row r="212" spans="1:20" x14ac:dyDescent="0.45">
      <c r="A212">
        <v>4100</v>
      </c>
      <c r="B212" s="8">
        <f t="shared" si="44"/>
        <v>486.45612671569921</v>
      </c>
      <c r="C212" s="9">
        <f t="shared" si="45"/>
        <v>4.1113676859267208E-2</v>
      </c>
      <c r="D212">
        <v>4075</v>
      </c>
      <c r="E212" s="8">
        <f t="shared" si="46"/>
        <v>669.15623072036681</v>
      </c>
      <c r="F212" s="9">
        <f t="shared" si="47"/>
        <v>2.9888386421313598E-2</v>
      </c>
      <c r="G212">
        <v>4065</v>
      </c>
      <c r="H212" s="8">
        <f t="shared" si="48"/>
        <v>779.45623362283845</v>
      </c>
      <c r="I212" s="9">
        <f t="shared" si="49"/>
        <v>2.5658913403055233E-2</v>
      </c>
      <c r="J212">
        <v>4050</v>
      </c>
      <c r="K212" s="8">
        <f t="shared" si="50"/>
        <v>864.28198339797905</v>
      </c>
      <c r="L212" s="9">
        <f t="shared" si="51"/>
        <v>2.3140595759463527E-2</v>
      </c>
      <c r="M212" s="8">
        <f t="shared" si="52"/>
        <v>936.60484842690255</v>
      </c>
      <c r="N212" s="9">
        <f t="shared" si="53"/>
        <v>2.1353722472813894E-2</v>
      </c>
      <c r="O212" s="8">
        <f t="shared" si="54"/>
        <v>1001.6184784329869</v>
      </c>
      <c r="P212" s="9">
        <f t="shared" si="55"/>
        <v>1.9967682736134841E-2</v>
      </c>
      <c r="Q212" s="8">
        <f t="shared" si="56"/>
        <v>1062.0065309853205</v>
      </c>
      <c r="R212" s="9">
        <f t="shared" si="57"/>
        <v>1.8832275900831016E-2</v>
      </c>
      <c r="S212" s="8">
        <f t="shared" si="58"/>
        <v>1119.2968081191229</v>
      </c>
      <c r="T212" s="9">
        <f t="shared" si="59"/>
        <v>1.7868361506013935E-2</v>
      </c>
    </row>
    <row r="213" spans="1:20" x14ac:dyDescent="0.45">
      <c r="A213">
        <v>4150</v>
      </c>
      <c r="B213" s="8">
        <f t="shared" si="44"/>
        <v>486.49219039032346</v>
      </c>
      <c r="C213" s="9">
        <f t="shared" si="45"/>
        <v>4.1110629101679015E-2</v>
      </c>
      <c r="D213">
        <v>4125</v>
      </c>
      <c r="E213" s="8">
        <f t="shared" si="46"/>
        <v>669.33707294885778</v>
      </c>
      <c r="F213" s="9">
        <f t="shared" si="47"/>
        <v>2.9880311144110414E-2</v>
      </c>
      <c r="G213">
        <v>4115</v>
      </c>
      <c r="H213" s="8">
        <f t="shared" si="48"/>
        <v>779.75939103613825</v>
      </c>
      <c r="I213" s="9">
        <f t="shared" si="49"/>
        <v>2.5648937646552936E-2</v>
      </c>
      <c r="J213">
        <v>4100</v>
      </c>
      <c r="K213" s="8">
        <f t="shared" si="50"/>
        <v>864.76799802725122</v>
      </c>
      <c r="L213" s="9">
        <f t="shared" si="51"/>
        <v>2.312759034287222E-2</v>
      </c>
      <c r="M213" s="8">
        <f t="shared" si="52"/>
        <v>937.33695972172006</v>
      </c>
      <c r="N213" s="9">
        <f t="shared" si="53"/>
        <v>2.1337044050773024E-2</v>
      </c>
      <c r="O213" s="8">
        <f t="shared" si="54"/>
        <v>1002.679677960652</v>
      </c>
      <c r="P213" s="9">
        <f t="shared" si="55"/>
        <v>1.9946549670457024E-2</v>
      </c>
      <c r="Q213" s="8">
        <f t="shared" si="56"/>
        <v>1063.4867849520917</v>
      </c>
      <c r="R213" s="9">
        <f t="shared" si="57"/>
        <v>1.8806063491330516E-2</v>
      </c>
      <c r="S213" s="8">
        <f t="shared" si="58"/>
        <v>1121.2905657223575</v>
      </c>
      <c r="T213" s="9">
        <f t="shared" si="59"/>
        <v>1.7836589918256918E-2</v>
      </c>
    </row>
    <row r="214" spans="1:20" x14ac:dyDescent="0.45">
      <c r="A214">
        <v>4200</v>
      </c>
      <c r="B214" s="8">
        <f t="shared" si="44"/>
        <v>486.52405038777829</v>
      </c>
      <c r="C214" s="9">
        <f t="shared" si="45"/>
        <v>4.1107936974665971E-2</v>
      </c>
      <c r="D214">
        <v>4175</v>
      </c>
      <c r="E214" s="8">
        <f t="shared" si="46"/>
        <v>669.50008740810904</v>
      </c>
      <c r="F214" s="9">
        <f t="shared" si="47"/>
        <v>2.9873035681634713E-2</v>
      </c>
      <c r="G214">
        <v>4165</v>
      </c>
      <c r="H214" s="8">
        <f t="shared" si="48"/>
        <v>780.0336439111876</v>
      </c>
      <c r="I214" s="9">
        <f t="shared" si="49"/>
        <v>2.5639919708741618E-2</v>
      </c>
      <c r="J214">
        <v>4150</v>
      </c>
      <c r="K214" s="8">
        <f t="shared" si="50"/>
        <v>865.21054076126916</v>
      </c>
      <c r="L214" s="9">
        <f t="shared" si="51"/>
        <v>2.3115760913410374E-2</v>
      </c>
      <c r="M214" s="8">
        <f t="shared" si="52"/>
        <v>938.00858259552888</v>
      </c>
      <c r="N214" s="9">
        <f t="shared" si="53"/>
        <v>2.1321766528680088E-2</v>
      </c>
      <c r="O214" s="8">
        <f t="shared" si="54"/>
        <v>1003.6606100281131</v>
      </c>
      <c r="P214" s="9">
        <f t="shared" si="55"/>
        <v>1.9927054823283132E-2</v>
      </c>
      <c r="Q214" s="8">
        <f t="shared" si="56"/>
        <v>1064.8650122007593</v>
      </c>
      <c r="R214" s="9">
        <f t="shared" si="57"/>
        <v>1.8781723289664619E-2</v>
      </c>
      <c r="S214" s="8">
        <f t="shared" si="58"/>
        <v>1123.1594349387581</v>
      </c>
      <c r="T214" s="9">
        <f t="shared" si="59"/>
        <v>1.7806910913845932E-2</v>
      </c>
    </row>
    <row r="215" spans="1:20" x14ac:dyDescent="0.45">
      <c r="A215">
        <v>4250</v>
      </c>
      <c r="B215" s="8">
        <f t="shared" si="44"/>
        <v>486.55217569128507</v>
      </c>
      <c r="C215" s="9">
        <f t="shared" si="45"/>
        <v>4.1105560717274232E-2</v>
      </c>
      <c r="D215">
        <v>4225</v>
      </c>
      <c r="E215" s="8">
        <f t="shared" si="46"/>
        <v>669.6469198030162</v>
      </c>
      <c r="F215" s="9">
        <f t="shared" si="47"/>
        <v>2.9866485469511626E-2</v>
      </c>
      <c r="G215">
        <v>4215</v>
      </c>
      <c r="H215" s="8">
        <f t="shared" si="48"/>
        <v>780.28154182568255</v>
      </c>
      <c r="I215" s="9">
        <f t="shared" si="49"/>
        <v>2.5631773825130502E-2</v>
      </c>
      <c r="J215">
        <v>4200</v>
      </c>
      <c r="K215" s="8">
        <f t="shared" si="50"/>
        <v>865.61316615767419</v>
      </c>
      <c r="L215" s="9">
        <f t="shared" si="51"/>
        <v>2.3105009006248105E-2</v>
      </c>
      <c r="M215" s="8">
        <f t="shared" si="52"/>
        <v>938.62423016875903</v>
      </c>
      <c r="N215" s="9">
        <f t="shared" si="53"/>
        <v>2.1307781492497929E-2</v>
      </c>
      <c r="O215" s="8">
        <f t="shared" si="54"/>
        <v>1004.5666839248206</v>
      </c>
      <c r="P215" s="9">
        <f t="shared" si="55"/>
        <v>1.9909081517476199E-2</v>
      </c>
      <c r="Q215" s="8">
        <f t="shared" si="56"/>
        <v>1066.1473849877943</v>
      </c>
      <c r="R215" s="9">
        <f t="shared" si="57"/>
        <v>1.8759132444177939E-2</v>
      </c>
      <c r="S215" s="8">
        <f t="shared" si="58"/>
        <v>1124.9101677576284</v>
      </c>
      <c r="T215" s="9">
        <f t="shared" si="59"/>
        <v>1.7779197462378323E-2</v>
      </c>
    </row>
    <row r="216" spans="1:20" x14ac:dyDescent="0.45">
      <c r="A216">
        <v>4300</v>
      </c>
      <c r="B216" s="8">
        <f t="shared" si="44"/>
        <v>486.57698570679139</v>
      </c>
      <c r="C216" s="9">
        <f t="shared" si="45"/>
        <v>4.1103464790773911E-2</v>
      </c>
      <c r="D216">
        <v>4275</v>
      </c>
      <c r="E216" s="8">
        <f t="shared" si="46"/>
        <v>669.77907663124608</v>
      </c>
      <c r="F216" s="9">
        <f t="shared" si="47"/>
        <v>2.9860592392036173E-2</v>
      </c>
      <c r="G216">
        <v>4265</v>
      </c>
      <c r="H216" s="8">
        <f t="shared" si="48"/>
        <v>780.50543237453132</v>
      </c>
      <c r="I216" s="9">
        <f t="shared" si="49"/>
        <v>2.5624421266555453E-2</v>
      </c>
      <c r="J216">
        <v>4250</v>
      </c>
      <c r="K216" s="8">
        <f t="shared" si="50"/>
        <v>865.97917337283968</v>
      </c>
      <c r="L216" s="9">
        <f t="shared" si="51"/>
        <v>2.3095243644374777E-2</v>
      </c>
      <c r="M216" s="8">
        <f t="shared" si="52"/>
        <v>939.18812683831334</v>
      </c>
      <c r="N216" s="9">
        <f t="shared" si="53"/>
        <v>2.1294988116308582E-2</v>
      </c>
      <c r="O216" s="8">
        <f t="shared" si="54"/>
        <v>1005.4030055690394</v>
      </c>
      <c r="P216" s="9">
        <f t="shared" si="55"/>
        <v>1.9892520600413733E-2</v>
      </c>
      <c r="Q216" s="8">
        <f t="shared" si="56"/>
        <v>1067.3397761094668</v>
      </c>
      <c r="R216" s="9">
        <f t="shared" si="57"/>
        <v>1.8738175459834819E-2</v>
      </c>
      <c r="S216" s="8">
        <f t="shared" si="58"/>
        <v>1126.5492368153573</v>
      </c>
      <c r="T216" s="9">
        <f t="shared" si="59"/>
        <v>1.7753329678281981E-2</v>
      </c>
    </row>
    <row r="217" spans="1:20" x14ac:dyDescent="0.45">
      <c r="A217">
        <v>4350</v>
      </c>
      <c r="B217" s="8">
        <f t="shared" si="44"/>
        <v>486.59885515114888</v>
      </c>
      <c r="C217" s="9">
        <f t="shared" si="45"/>
        <v>4.1101617458157678E-2</v>
      </c>
      <c r="D217">
        <v>4325</v>
      </c>
      <c r="E217" s="8">
        <f t="shared" si="46"/>
        <v>669.89793553955519</v>
      </c>
      <c r="F217" s="9">
        <f t="shared" si="47"/>
        <v>2.9855294275375577E-2</v>
      </c>
      <c r="G217">
        <v>4315</v>
      </c>
      <c r="H217" s="8">
        <f t="shared" si="48"/>
        <v>780.70747467749379</v>
      </c>
      <c r="I217" s="9">
        <f t="shared" si="49"/>
        <v>2.5617789823598008E-2</v>
      </c>
      <c r="J217">
        <v>4300</v>
      </c>
      <c r="K217" s="8">
        <f t="shared" si="50"/>
        <v>866.31162085899757</v>
      </c>
      <c r="L217" s="9">
        <f t="shared" si="51"/>
        <v>2.3086380833918462E-2</v>
      </c>
      <c r="M217" s="8">
        <f t="shared" si="52"/>
        <v>939.70422206057958</v>
      </c>
      <c r="N217" s="9">
        <f t="shared" si="53"/>
        <v>2.1283292689846686E-2</v>
      </c>
      <c r="O217" s="8">
        <f t="shared" si="54"/>
        <v>1006.1743889172312</v>
      </c>
      <c r="P217" s="9">
        <f t="shared" si="55"/>
        <v>1.9877270004380141E-2</v>
      </c>
      <c r="Q217" s="8">
        <f t="shared" si="56"/>
        <v>1068.4477670687295</v>
      </c>
      <c r="R217" s="9">
        <f t="shared" si="57"/>
        <v>1.8718743785547609E-2</v>
      </c>
      <c r="S217" s="8">
        <f t="shared" si="58"/>
        <v>1128.0828400080111</v>
      </c>
      <c r="T217" s="9">
        <f t="shared" si="59"/>
        <v>1.7729194426765654E-2</v>
      </c>
    </row>
    <row r="218" spans="1:20" x14ac:dyDescent="0.45">
      <c r="A218">
        <v>4400</v>
      </c>
      <c r="B218" s="8">
        <f t="shared" si="44"/>
        <v>486.61811850308669</v>
      </c>
      <c r="C218" s="9">
        <f t="shared" si="45"/>
        <v>4.1099990402172284E-2</v>
      </c>
      <c r="D218">
        <v>4375</v>
      </c>
      <c r="E218" s="8">
        <f t="shared" si="46"/>
        <v>670.00475506714542</v>
      </c>
      <c r="F218" s="9">
        <f t="shared" si="47"/>
        <v>2.9850534415976904E-2</v>
      </c>
      <c r="G218">
        <v>4365</v>
      </c>
      <c r="H218" s="8">
        <f t="shared" si="48"/>
        <v>780.88965225477295</v>
      </c>
      <c r="I218" s="9">
        <f t="shared" si="49"/>
        <v>2.5611813323753459E-2</v>
      </c>
      <c r="J218">
        <v>4350</v>
      </c>
      <c r="K218" s="8">
        <f t="shared" si="50"/>
        <v>866.61334059841408</v>
      </c>
      <c r="L218" s="9">
        <f t="shared" si="51"/>
        <v>2.3078343089190843E-2</v>
      </c>
      <c r="M218" s="8">
        <f t="shared" si="52"/>
        <v>940.17620394715084</v>
      </c>
      <c r="N218" s="9">
        <f t="shared" si="53"/>
        <v>2.1272608172844418E-2</v>
      </c>
      <c r="O218" s="8">
        <f t="shared" si="54"/>
        <v>1006.8853674861322</v>
      </c>
      <c r="P218" s="9">
        <f t="shared" si="55"/>
        <v>1.9863234332159922E-2</v>
      </c>
      <c r="Q218" s="8">
        <f t="shared" si="56"/>
        <v>1069.4766566181709</v>
      </c>
      <c r="R218" s="9">
        <f t="shared" si="57"/>
        <v>1.870073542628101E-2</v>
      </c>
      <c r="S218" s="8">
        <f t="shared" si="58"/>
        <v>1129.5169056750708</v>
      </c>
      <c r="T218" s="9">
        <f t="shared" si="59"/>
        <v>1.7706684954880543E-2</v>
      </c>
    </row>
    <row r="219" spans="1:20" x14ac:dyDescent="0.45">
      <c r="A219">
        <v>4450</v>
      </c>
      <c r="B219" s="8">
        <f t="shared" si="44"/>
        <v>486.63507405042463</v>
      </c>
      <c r="C219" s="9">
        <f t="shared" si="45"/>
        <v>4.1098558378732108E-2</v>
      </c>
      <c r="D219">
        <v>4425</v>
      </c>
      <c r="E219" s="8">
        <f t="shared" si="46"/>
        <v>670.10068379433915</v>
      </c>
      <c r="F219" s="9">
        <f t="shared" si="47"/>
        <v>2.9846261142061761E-2</v>
      </c>
      <c r="G219">
        <v>4415</v>
      </c>
      <c r="H219" s="8">
        <f t="shared" si="48"/>
        <v>781.05378526888512</v>
      </c>
      <c r="I219" s="9">
        <f t="shared" si="49"/>
        <v>2.5606431179531139E-2</v>
      </c>
      <c r="J219">
        <v>4400</v>
      </c>
      <c r="K219" s="8">
        <f t="shared" si="50"/>
        <v>866.88695184462642</v>
      </c>
      <c r="L219" s="9">
        <f t="shared" si="51"/>
        <v>2.3071058985768E-2</v>
      </c>
      <c r="M219" s="8">
        <f t="shared" si="52"/>
        <v>940.60751261924463</v>
      </c>
      <c r="N219" s="9">
        <f t="shared" si="53"/>
        <v>2.1262853774479628E-2</v>
      </c>
      <c r="O219" s="8">
        <f t="shared" si="54"/>
        <v>1007.5402059180755</v>
      </c>
      <c r="P219" s="9">
        <f t="shared" si="55"/>
        <v>1.9850324465985857E-2</v>
      </c>
      <c r="Q219" s="8">
        <f t="shared" si="56"/>
        <v>1070.4314696038962</v>
      </c>
      <c r="R219" s="9">
        <f t="shared" si="57"/>
        <v>1.8684054577917841E-2</v>
      </c>
      <c r="S219" s="8">
        <f t="shared" si="58"/>
        <v>1130.8570982814877</v>
      </c>
      <c r="T219" s="9">
        <f t="shared" si="59"/>
        <v>1.7685700545535855E-2</v>
      </c>
    </row>
    <row r="220" spans="1:20" x14ac:dyDescent="0.45">
      <c r="A220">
        <v>4500</v>
      </c>
      <c r="B220" s="8">
        <f t="shared" si="44"/>
        <v>486.64998756514399</v>
      </c>
      <c r="C220" s="9">
        <f t="shared" si="45"/>
        <v>4.1097298902782277E-2</v>
      </c>
      <c r="D220">
        <v>4475</v>
      </c>
      <c r="E220" s="8">
        <f t="shared" si="46"/>
        <v>670.18676891667121</v>
      </c>
      <c r="F220" s="9">
        <f t="shared" si="47"/>
        <v>2.984242740621269E-2</v>
      </c>
      <c r="G220">
        <v>4465</v>
      </c>
      <c r="H220" s="8">
        <f t="shared" si="48"/>
        <v>781.20154213583623</v>
      </c>
      <c r="I220" s="9">
        <f t="shared" si="49"/>
        <v>2.5601587965788188E-2</v>
      </c>
      <c r="J220">
        <v>4450</v>
      </c>
      <c r="K220" s="8">
        <f t="shared" si="50"/>
        <v>867.13487434768138</v>
      </c>
      <c r="L220" s="9">
        <f t="shared" si="51"/>
        <v>2.3064462740061492E-2</v>
      </c>
      <c r="M220" s="8">
        <f t="shared" si="52"/>
        <v>941.00135327440012</v>
      </c>
      <c r="N220" s="9">
        <f t="shared" si="53"/>
        <v>2.1253954556394682E-2</v>
      </c>
      <c r="O220" s="8">
        <f t="shared" si="54"/>
        <v>1008.1429115271923</v>
      </c>
      <c r="P220" s="9">
        <f t="shared" si="55"/>
        <v>1.9838457198199076E-2</v>
      </c>
      <c r="Q220" s="8">
        <f t="shared" si="56"/>
        <v>1071.3169660410501</v>
      </c>
      <c r="R220" s="9">
        <f t="shared" si="57"/>
        <v>1.8668611283090285E-2</v>
      </c>
      <c r="S220" s="8">
        <f t="shared" si="58"/>
        <v>1132.1088245296576</v>
      </c>
      <c r="T220" s="9">
        <f t="shared" si="59"/>
        <v>1.7666146192535103E-2</v>
      </c>
    </row>
    <row r="221" spans="1:20" x14ac:dyDescent="0.45">
      <c r="A221">
        <v>4550</v>
      </c>
      <c r="B221" s="8">
        <f t="shared" si="44"/>
        <v>486.66309563610042</v>
      </c>
      <c r="C221" s="9">
        <f t="shared" si="45"/>
        <v>4.10961919638856E-2</v>
      </c>
      <c r="D221">
        <v>4525</v>
      </c>
      <c r="E221" s="8">
        <f t="shared" si="46"/>
        <v>670.26396426589895</v>
      </c>
      <c r="F221" s="9">
        <f t="shared" si="47"/>
        <v>2.9838990407167174E-2</v>
      </c>
      <c r="G221">
        <v>4515</v>
      </c>
      <c r="H221" s="8">
        <f t="shared" si="48"/>
        <v>781.33445051270292</v>
      </c>
      <c r="I221" s="9">
        <f t="shared" si="49"/>
        <v>2.559723302470053E-2</v>
      </c>
      <c r="J221">
        <v>4500</v>
      </c>
      <c r="K221" s="8">
        <f t="shared" si="50"/>
        <v>867.35934104655621</v>
      </c>
      <c r="L221" s="9">
        <f t="shared" si="51"/>
        <v>2.3058493813957189E-2</v>
      </c>
      <c r="M221" s="8">
        <f t="shared" si="52"/>
        <v>941.36070892607302</v>
      </c>
      <c r="N221" s="9">
        <f t="shared" si="53"/>
        <v>2.1245841057904873E-2</v>
      </c>
      <c r="O221" s="8">
        <f t="shared" si="54"/>
        <v>1008.697245770825</v>
      </c>
      <c r="P221" s="9">
        <f t="shared" si="55"/>
        <v>1.9827554882155374E-2</v>
      </c>
      <c r="Q221" s="8">
        <f t="shared" si="56"/>
        <v>1072.137650357372</v>
      </c>
      <c r="R221" s="9">
        <f t="shared" si="57"/>
        <v>1.865432110637423E-2</v>
      </c>
      <c r="S221" s="8">
        <f t="shared" si="58"/>
        <v>1133.2772398372599</v>
      </c>
      <c r="T221" s="9">
        <f t="shared" si="59"/>
        <v>1.7647932294900782E-2</v>
      </c>
    </row>
    <row r="222" spans="1:20" x14ac:dyDescent="0.45">
      <c r="A222">
        <v>4600</v>
      </c>
      <c r="B222" s="8">
        <f t="shared" si="44"/>
        <v>486.67460868735219</v>
      </c>
      <c r="C222" s="9">
        <f t="shared" si="45"/>
        <v>4.1095219769002433E-2</v>
      </c>
      <c r="D222">
        <v>4575</v>
      </c>
      <c r="E222" s="8">
        <f t="shared" si="46"/>
        <v>670.33313780047808</v>
      </c>
      <c r="F222" s="9">
        <f t="shared" si="47"/>
        <v>2.9835911239036669E-2</v>
      </c>
      <c r="G222">
        <v>4565</v>
      </c>
      <c r="H222" s="8">
        <f t="shared" si="48"/>
        <v>781.45390767220215</v>
      </c>
      <c r="I222" s="9">
        <f t="shared" si="49"/>
        <v>2.5593320096864158E-2</v>
      </c>
      <c r="J222">
        <v>4550</v>
      </c>
      <c r="K222" s="8">
        <f t="shared" si="50"/>
        <v>867.56241021755591</v>
      </c>
      <c r="L222" s="9">
        <f t="shared" si="51"/>
        <v>2.3053096543203921E-2</v>
      </c>
      <c r="M222" s="8">
        <f t="shared" si="52"/>
        <v>941.68835278324582</v>
      </c>
      <c r="N222" s="9">
        <f t="shared" si="53"/>
        <v>2.1238448942145431E-2</v>
      </c>
      <c r="O222" s="8">
        <f t="shared" si="54"/>
        <v>1009.2067355968288</v>
      </c>
      <c r="P222" s="9">
        <f t="shared" si="55"/>
        <v>1.9817545102067038E-2</v>
      </c>
      <c r="Q222" s="8">
        <f t="shared" si="56"/>
        <v>1072.8977807466242</v>
      </c>
      <c r="R222" s="9">
        <f t="shared" si="57"/>
        <v>1.8641104827416176E-2</v>
      </c>
      <c r="S222" s="8">
        <f t="shared" si="58"/>
        <v>1134.3672551211732</v>
      </c>
      <c r="T222" s="9">
        <f t="shared" si="59"/>
        <v>1.7630974368934512E-2</v>
      </c>
    </row>
    <row r="223" spans="1:20" x14ac:dyDescent="0.45">
      <c r="A223">
        <v>4650</v>
      </c>
      <c r="B223" s="8">
        <f t="shared" si="44"/>
        <v>486.68471370829224</v>
      </c>
      <c r="C223" s="9">
        <f t="shared" si="45"/>
        <v>4.1094366510117157E-2</v>
      </c>
      <c r="D223">
        <v>4625</v>
      </c>
      <c r="E223" s="8">
        <f t="shared" si="46"/>
        <v>670.39507858877221</v>
      </c>
      <c r="F223" s="9">
        <f t="shared" si="47"/>
        <v>2.9833154566261698E-2</v>
      </c>
      <c r="G223">
        <v>4615</v>
      </c>
      <c r="H223" s="8">
        <f t="shared" si="48"/>
        <v>781.56119027777629</v>
      </c>
      <c r="I223" s="9">
        <f t="shared" si="49"/>
        <v>2.558980697709895E-2</v>
      </c>
      <c r="J223">
        <v>4600</v>
      </c>
      <c r="K223" s="8">
        <f t="shared" si="50"/>
        <v>867.74597707247085</v>
      </c>
      <c r="L223" s="9">
        <f t="shared" si="51"/>
        <v>2.3048219788323693E-2</v>
      </c>
      <c r="M223" s="8">
        <f t="shared" si="52"/>
        <v>941.98686024314748</v>
      </c>
      <c r="N223" s="9">
        <f t="shared" si="53"/>
        <v>2.1231718662017812E-2</v>
      </c>
      <c r="O223" s="8">
        <f t="shared" si="54"/>
        <v>1009.6746846233927</v>
      </c>
      <c r="P223" s="9">
        <f t="shared" si="55"/>
        <v>1.9808360360604637E-2</v>
      </c>
      <c r="Q223" s="8">
        <f t="shared" si="56"/>
        <v>1073.601378578976</v>
      </c>
      <c r="R223" s="9">
        <f t="shared" si="57"/>
        <v>1.8628888150713906E-2</v>
      </c>
      <c r="S223" s="8">
        <f t="shared" si="58"/>
        <v>1135.3835438318549</v>
      </c>
      <c r="T223" s="9">
        <f t="shared" si="59"/>
        <v>1.7615192776619906E-2</v>
      </c>
    </row>
    <row r="224" spans="1:20" x14ac:dyDescent="0.45">
      <c r="A224">
        <v>4700</v>
      </c>
      <c r="B224" s="8">
        <f t="shared" si="44"/>
        <v>486.69357672003974</v>
      </c>
      <c r="C224" s="9">
        <f t="shared" si="45"/>
        <v>4.10936181545387E-2</v>
      </c>
      <c r="D224">
        <v>4675</v>
      </c>
      <c r="E224" s="8">
        <f t="shared" si="46"/>
        <v>670.45050330870788</v>
      </c>
      <c r="F224" s="9">
        <f t="shared" si="47"/>
        <v>2.9830688322700881E-2</v>
      </c>
      <c r="G224">
        <v>4665</v>
      </c>
      <c r="H224" s="8">
        <f t="shared" si="48"/>
        <v>781.65746357517492</v>
      </c>
      <c r="I224" s="9">
        <f t="shared" si="49"/>
        <v>2.5586655193597502E-2</v>
      </c>
      <c r="J224">
        <v>4650</v>
      </c>
      <c r="K224" s="8">
        <f t="shared" si="50"/>
        <v>867.91178480470933</v>
      </c>
      <c r="L224" s="9">
        <f t="shared" si="51"/>
        <v>2.3043816606891959E-2</v>
      </c>
      <c r="M224" s="8">
        <f t="shared" si="52"/>
        <v>942.25862047564351</v>
      </c>
      <c r="N224" s="9">
        <f t="shared" si="53"/>
        <v>2.1225595144891519E-2</v>
      </c>
      <c r="O224" s="8">
        <f t="shared" si="54"/>
        <v>1010.1041841136</v>
      </c>
      <c r="P224" s="9">
        <f t="shared" si="55"/>
        <v>1.9799937783200716E-2</v>
      </c>
      <c r="Q224" s="8">
        <f t="shared" si="56"/>
        <v>1074.2522378204251</v>
      </c>
      <c r="R224" s="9">
        <f t="shared" si="57"/>
        <v>1.8617601430906447E-2</v>
      </c>
      <c r="S224" s="8">
        <f t="shared" si="58"/>
        <v>1136.3305491866167</v>
      </c>
      <c r="T224" s="9">
        <f t="shared" si="59"/>
        <v>1.7600512469119096E-2</v>
      </c>
    </row>
    <row r="225" spans="1:20" x14ac:dyDescent="0.45">
      <c r="A225">
        <v>4750</v>
      </c>
      <c r="B225" s="8">
        <f t="shared" si="44"/>
        <v>486.70134500086192</v>
      </c>
      <c r="C225" s="9">
        <f t="shared" si="45"/>
        <v>4.1092962255866748E-2</v>
      </c>
      <c r="D225">
        <v>4725</v>
      </c>
      <c r="E225" s="8">
        <f t="shared" si="46"/>
        <v>670.50006228777886</v>
      </c>
      <c r="F225" s="9">
        <f t="shared" si="47"/>
        <v>2.9828483433333365E-2</v>
      </c>
      <c r="G225">
        <v>4715</v>
      </c>
      <c r="H225" s="8">
        <f t="shared" si="48"/>
        <v>781.74379001851912</v>
      </c>
      <c r="I225" s="9">
        <f t="shared" si="49"/>
        <v>2.5583829709125299E-2</v>
      </c>
      <c r="J225">
        <v>4700</v>
      </c>
      <c r="K225" s="8">
        <f t="shared" si="50"/>
        <v>868.06143508550485</v>
      </c>
      <c r="L225" s="9">
        <f t="shared" si="51"/>
        <v>2.3039843946102711E-2</v>
      </c>
      <c r="M225" s="8">
        <f t="shared" si="52"/>
        <v>942.50584758283298</v>
      </c>
      <c r="N225" s="9">
        <f t="shared" si="53"/>
        <v>2.1220027495099738E-2</v>
      </c>
      <c r="O225" s="8">
        <f t="shared" si="54"/>
        <v>1010.498123712156</v>
      </c>
      <c r="P225" s="9">
        <f t="shared" si="55"/>
        <v>1.9792218838099566E-2</v>
      </c>
      <c r="Q225" s="8">
        <f t="shared" si="56"/>
        <v>1074.8539344181077</v>
      </c>
      <c r="R225" s="9">
        <f t="shared" si="57"/>
        <v>1.8607179412547227E-2</v>
      </c>
      <c r="S225" s="8">
        <f t="shared" si="58"/>
        <v>1137.212491554166</v>
      </c>
      <c r="T225" s="9">
        <f t="shared" si="59"/>
        <v>1.7586862744241486E-2</v>
      </c>
    </row>
    <row r="226" spans="1:20" x14ac:dyDescent="0.45">
      <c r="A226">
        <v>4800</v>
      </c>
      <c r="B226" s="8">
        <f t="shared" si="44"/>
        <v>486.70814909178193</v>
      </c>
      <c r="C226" s="9">
        <f t="shared" si="45"/>
        <v>4.1092387783769078E-2</v>
      </c>
      <c r="D226">
        <v>4775</v>
      </c>
      <c r="E226" s="8">
        <f t="shared" si="46"/>
        <v>670.54434510728356</v>
      </c>
      <c r="F226" s="9">
        <f t="shared" si="47"/>
        <v>2.9826513557131118E-2</v>
      </c>
      <c r="G226">
        <v>4765</v>
      </c>
      <c r="H226" s="8">
        <f t="shared" si="48"/>
        <v>781.8211373504364</v>
      </c>
      <c r="I226" s="9">
        <f t="shared" si="49"/>
        <v>2.5581298643036536E-2</v>
      </c>
      <c r="J226">
        <v>4750</v>
      </c>
      <c r="K226" s="8">
        <f t="shared" si="50"/>
        <v>868.19639801568667</v>
      </c>
      <c r="L226" s="9">
        <f t="shared" si="51"/>
        <v>2.3036262354590692E-2</v>
      </c>
      <c r="M226" s="8">
        <f t="shared" si="52"/>
        <v>942.73059132189633</v>
      </c>
      <c r="N226" s="9">
        <f t="shared" si="53"/>
        <v>2.1214968713337296E-2</v>
      </c>
      <c r="O226" s="8">
        <f t="shared" si="54"/>
        <v>1010.8592019165635</v>
      </c>
      <c r="P226" s="9">
        <f t="shared" si="55"/>
        <v>1.9785149071285601E-2</v>
      </c>
      <c r="Q226" s="8">
        <f t="shared" si="56"/>
        <v>1075.4098356128641</v>
      </c>
      <c r="R226" s="9">
        <f t="shared" si="57"/>
        <v>1.8597560983438673E-2</v>
      </c>
      <c r="S226" s="8">
        <f t="shared" si="58"/>
        <v>1138.0333759465711</v>
      </c>
      <c r="T226" s="9">
        <f t="shared" si="59"/>
        <v>1.7574177016877728E-2</v>
      </c>
    </row>
    <row r="227" spans="1:20" x14ac:dyDescent="0.45">
      <c r="A227">
        <v>4850</v>
      </c>
      <c r="B227" s="8">
        <f t="shared" si="44"/>
        <v>486.71410460197535</v>
      </c>
      <c r="C227" s="9">
        <f t="shared" si="45"/>
        <v>4.109188497086104E-2</v>
      </c>
      <c r="D227">
        <v>4825</v>
      </c>
      <c r="E227" s="8">
        <f t="shared" si="46"/>
        <v>670.5838857944791</v>
      </c>
      <c r="F227" s="9">
        <f t="shared" si="47"/>
        <v>2.9824754849730479E-2</v>
      </c>
      <c r="G227">
        <v>4815</v>
      </c>
      <c r="H227" s="8">
        <f t="shared" si="48"/>
        <v>781.89038615708739</v>
      </c>
      <c r="I227" s="9">
        <f t="shared" si="49"/>
        <v>2.5579033012923958E-2</v>
      </c>
      <c r="J227">
        <v>4800</v>
      </c>
      <c r="K227" s="8">
        <f t="shared" si="50"/>
        <v>868.31802154142576</v>
      </c>
      <c r="L227" s="9">
        <f t="shared" si="51"/>
        <v>2.3033035712533394E-2</v>
      </c>
      <c r="M227" s="8">
        <f t="shared" si="52"/>
        <v>942.93474738329814</v>
      </c>
      <c r="N227" s="9">
        <f t="shared" si="53"/>
        <v>2.1210375432129561E-2</v>
      </c>
      <c r="O227" s="8">
        <f t="shared" si="54"/>
        <v>1011.189936259503</v>
      </c>
      <c r="P227" s="9">
        <f t="shared" si="55"/>
        <v>1.9778677855499714E-2</v>
      </c>
      <c r="Q227" s="8">
        <f t="shared" si="56"/>
        <v>1075.9231091447045</v>
      </c>
      <c r="R227" s="9">
        <f t="shared" si="57"/>
        <v>1.8588688940698393E-2</v>
      </c>
      <c r="S227" s="8">
        <f t="shared" si="58"/>
        <v>1138.7969995784661</v>
      </c>
      <c r="T227" s="9">
        <f t="shared" si="59"/>
        <v>1.7562392601493632E-2</v>
      </c>
    </row>
    <row r="228" spans="1:20" x14ac:dyDescent="0.45">
      <c r="A228">
        <v>4900</v>
      </c>
      <c r="B228" s="8">
        <f t="shared" si="44"/>
        <v>486.7193138320842</v>
      </c>
      <c r="C228" s="9">
        <f t="shared" si="45"/>
        <v>4.1091445175113601E-2</v>
      </c>
      <c r="D228">
        <v>4875</v>
      </c>
      <c r="E228" s="8">
        <f t="shared" si="46"/>
        <v>670.61916762597377</v>
      </c>
      <c r="F228" s="9">
        <f t="shared" si="47"/>
        <v>2.9823185744602299E-2</v>
      </c>
      <c r="G228">
        <v>4865</v>
      </c>
      <c r="H228" s="8">
        <f t="shared" si="48"/>
        <v>781.95233691982071</v>
      </c>
      <c r="I228" s="9">
        <f t="shared" si="49"/>
        <v>2.557700649477149E-2</v>
      </c>
      <c r="J228">
        <v>4850</v>
      </c>
      <c r="K228" s="8">
        <f t="shared" si="50"/>
        <v>868.42754034486097</v>
      </c>
      <c r="L228" s="9">
        <f t="shared" si="51"/>
        <v>2.3030130979100234E-2</v>
      </c>
      <c r="M228" s="8">
        <f t="shared" si="52"/>
        <v>943.12006722008471</v>
      </c>
      <c r="N228" s="9">
        <f t="shared" si="53"/>
        <v>2.120620766659272E-2</v>
      </c>
      <c r="O228" s="8">
        <f t="shared" si="54"/>
        <v>1011.4926731833228</v>
      </c>
      <c r="P228" s="9">
        <f t="shared" si="55"/>
        <v>1.9772758152619068E-2</v>
      </c>
      <c r="Q228" s="8">
        <f t="shared" si="56"/>
        <v>1076.3967323208501</v>
      </c>
      <c r="R228" s="9">
        <f t="shared" si="57"/>
        <v>1.8580509768807475E-2</v>
      </c>
      <c r="S228" s="8">
        <f t="shared" si="58"/>
        <v>1139.506959456814</v>
      </c>
      <c r="T228" s="9">
        <f t="shared" si="59"/>
        <v>1.7551450505869402E-2</v>
      </c>
    </row>
    <row r="229" spans="1:20" x14ac:dyDescent="0.45">
      <c r="A229">
        <v>4950</v>
      </c>
      <c r="B229" s="8">
        <f t="shared" si="44"/>
        <v>486.72386723217267</v>
      </c>
      <c r="C229" s="9">
        <f t="shared" si="45"/>
        <v>4.1091060756344167E-2</v>
      </c>
      <c r="D229">
        <v>4925</v>
      </c>
      <c r="E229" s="8">
        <f t="shared" si="46"/>
        <v>670.65062756519148</v>
      </c>
      <c r="F229" s="9">
        <f t="shared" si="47"/>
        <v>2.9821786751486896E-2</v>
      </c>
      <c r="G229">
        <v>4915</v>
      </c>
      <c r="H229" s="8">
        <f t="shared" si="48"/>
        <v>782.00771658580845</v>
      </c>
      <c r="I229" s="9">
        <f t="shared" si="49"/>
        <v>2.5575195200526427E-2</v>
      </c>
      <c r="J229">
        <v>4900</v>
      </c>
      <c r="K229" s="8">
        <f t="shared" si="50"/>
        <v>868.5260842226096</v>
      </c>
      <c r="L229" s="9">
        <f t="shared" si="51"/>
        <v>2.3027517956356339E-2</v>
      </c>
      <c r="M229" s="8">
        <f t="shared" si="52"/>
        <v>943.28816742724746</v>
      </c>
      <c r="N229" s="9">
        <f t="shared" si="53"/>
        <v>2.1202428579750555E-2</v>
      </c>
      <c r="O229" s="8">
        <f t="shared" si="54"/>
        <v>1011.7695975913322</v>
      </c>
      <c r="P229" s="9">
        <f t="shared" si="55"/>
        <v>1.9767346288733098E-2</v>
      </c>
      <c r="Q229" s="8">
        <f t="shared" si="56"/>
        <v>1076.8335009198013</v>
      </c>
      <c r="R229" s="9">
        <f t="shared" si="57"/>
        <v>1.8572973428962376E-2</v>
      </c>
      <c r="S229" s="8">
        <f t="shared" si="58"/>
        <v>1140.1666599678981</v>
      </c>
      <c r="T229" s="9">
        <f t="shared" si="59"/>
        <v>1.7541295235350161E-2</v>
      </c>
    </row>
    <row r="230" spans="1:20" x14ac:dyDescent="0.45">
      <c r="A230">
        <v>5000</v>
      </c>
      <c r="B230" s="8">
        <f t="shared" si="44"/>
        <v>486.72784470972664</v>
      </c>
      <c r="C230" s="9">
        <f t="shared" si="45"/>
        <v>4.109072496546308E-2</v>
      </c>
      <c r="D230">
        <v>4975</v>
      </c>
      <c r="E230" s="8">
        <f t="shared" si="46"/>
        <v>670.67866035614452</v>
      </c>
      <c r="F230" s="9">
        <f t="shared" si="47"/>
        <v>2.9820540270924348E-2</v>
      </c>
      <c r="G230">
        <v>4965</v>
      </c>
      <c r="H230" s="8">
        <f t="shared" si="48"/>
        <v>782.05718468038685</v>
      </c>
      <c r="I230" s="9">
        <f t="shared" si="49"/>
        <v>2.5573577472053598E-2</v>
      </c>
      <c r="J230">
        <v>4950</v>
      </c>
      <c r="K230" s="8">
        <f t="shared" si="50"/>
        <v>868.61468596690645</v>
      </c>
      <c r="L230" s="9">
        <f t="shared" si="51"/>
        <v>2.3025169068764725E-2</v>
      </c>
      <c r="M230" s="8">
        <f t="shared" si="52"/>
        <v>943.44053867298487</v>
      </c>
      <c r="N230" s="9">
        <f t="shared" si="53"/>
        <v>2.11990042617115E-2</v>
      </c>
      <c r="O230" s="8">
        <f t="shared" si="54"/>
        <v>1012.0227420640674</v>
      </c>
      <c r="P230" s="9">
        <f t="shared" si="55"/>
        <v>1.9762401741297897E-2</v>
      </c>
      <c r="Q230" s="8">
        <f t="shared" si="56"/>
        <v>1077.2360379084257</v>
      </c>
      <c r="R230" s="9">
        <f t="shared" si="57"/>
        <v>1.8566033159113614E-2</v>
      </c>
      <c r="S230" s="8">
        <f t="shared" si="58"/>
        <v>1140.7793204314032</v>
      </c>
      <c r="T230" s="9">
        <f t="shared" si="59"/>
        <v>1.7531874606945622E-2</v>
      </c>
    </row>
    <row r="231" spans="1:20" x14ac:dyDescent="0.45">
      <c r="A231">
        <v>5050</v>
      </c>
      <c r="B231" s="8">
        <f t="shared" si="44"/>
        <v>486.73131680184895</v>
      </c>
      <c r="C231" s="9">
        <f t="shared" si="45"/>
        <v>4.1090431845259942E-2</v>
      </c>
      <c r="D231">
        <v>5025</v>
      </c>
      <c r="E231" s="8">
        <f t="shared" si="46"/>
        <v>670.70362229506452</v>
      </c>
      <c r="F231" s="9">
        <f t="shared" si="47"/>
        <v>2.9819430423772698E-2</v>
      </c>
      <c r="G231">
        <v>5015</v>
      </c>
      <c r="H231" s="8">
        <f t="shared" si="48"/>
        <v>782.10133898396271</v>
      </c>
      <c r="I231" s="9">
        <f t="shared" si="49"/>
        <v>2.5572133690478324E-2</v>
      </c>
      <c r="J231">
        <v>5000</v>
      </c>
      <c r="K231" s="8">
        <f t="shared" si="50"/>
        <v>868.69428876551967</v>
      </c>
      <c r="L231" s="9">
        <f t="shared" si="51"/>
        <v>2.3023059157464377E-2</v>
      </c>
      <c r="M231" s="8">
        <f t="shared" si="52"/>
        <v>943.57855418619476</v>
      </c>
      <c r="N231" s="9">
        <f t="shared" si="53"/>
        <v>2.1195903522043629E-2</v>
      </c>
      <c r="O231" s="8">
        <f t="shared" si="54"/>
        <v>1012.2539957318569</v>
      </c>
      <c r="P231" s="9">
        <f t="shared" si="55"/>
        <v>1.9757886937793765E-2</v>
      </c>
      <c r="Q231" s="8">
        <f t="shared" si="56"/>
        <v>1077.6068019523618</v>
      </c>
      <c r="R231" s="9">
        <f t="shared" si="57"/>
        <v>1.855964528412855E-2</v>
      </c>
      <c r="S231" s="8">
        <f t="shared" si="58"/>
        <v>1141.3479825944878</v>
      </c>
      <c r="T231" s="9">
        <f t="shared" si="59"/>
        <v>1.7523139572680042E-2</v>
      </c>
    </row>
    <row r="232" spans="1:20" x14ac:dyDescent="0.45">
      <c r="A232">
        <v>5100</v>
      </c>
      <c r="B232" s="8">
        <f t="shared" si="44"/>
        <v>486.73434572463259</v>
      </c>
      <c r="C232" s="9">
        <f t="shared" si="45"/>
        <v>4.1090176141617293E-2</v>
      </c>
      <c r="D232">
        <v>5075</v>
      </c>
      <c r="E232" s="8">
        <f t="shared" si="46"/>
        <v>670.72583470068889</v>
      </c>
      <c r="F232" s="9">
        <f t="shared" si="47"/>
        <v>2.981844289466648E-2</v>
      </c>
      <c r="G232">
        <v>5065</v>
      </c>
      <c r="H232" s="8">
        <f t="shared" si="48"/>
        <v>782.14072079629784</v>
      </c>
      <c r="I232" s="9">
        <f t="shared" si="49"/>
        <v>2.5570846099967778E-2</v>
      </c>
      <c r="J232">
        <v>5050</v>
      </c>
      <c r="K232" s="8">
        <f t="shared" si="50"/>
        <v>868.76575313770957</v>
      </c>
      <c r="L232" s="9">
        <f t="shared" si="51"/>
        <v>2.3021165288532919E-2</v>
      </c>
      <c r="M232" s="8">
        <f t="shared" si="52"/>
        <v>943.70347780670761</v>
      </c>
      <c r="N232" s="9">
        <f t="shared" si="53"/>
        <v>2.1193097694715144E-2</v>
      </c>
      <c r="O232" s="8">
        <f t="shared" si="54"/>
        <v>1012.4651127978675</v>
      </c>
      <c r="P232" s="9">
        <f t="shared" si="55"/>
        <v>1.9753767065347642E-2</v>
      </c>
      <c r="Q232" s="8">
        <f t="shared" si="56"/>
        <v>1077.9480957030889</v>
      </c>
      <c r="R232" s="9">
        <f t="shared" si="57"/>
        <v>1.8553769035562932E-2</v>
      </c>
      <c r="S232" s="8">
        <f t="shared" si="58"/>
        <v>1141.8755180416192</v>
      </c>
      <c r="T232" s="9">
        <f t="shared" si="59"/>
        <v>1.7515044051650327E-2</v>
      </c>
    </row>
    <row r="233" spans="1:20" x14ac:dyDescent="0.45">
      <c r="A233">
        <v>5150</v>
      </c>
      <c r="B233" s="8">
        <f t="shared" si="44"/>
        <v>486.73698631159817</v>
      </c>
      <c r="C233" s="9">
        <f t="shared" si="45"/>
        <v>4.1089953224134987E-2</v>
      </c>
      <c r="D233">
        <v>5125</v>
      </c>
      <c r="E233" s="8">
        <f t="shared" si="46"/>
        <v>670.74558710318831</v>
      </c>
      <c r="F233" s="9">
        <f t="shared" si="47"/>
        <v>2.9817564788425774E-2</v>
      </c>
      <c r="G233">
        <v>5115</v>
      </c>
      <c r="H233" s="8">
        <f t="shared" si="48"/>
        <v>782.17581981076466</v>
      </c>
      <c r="I233" s="9">
        <f t="shared" si="49"/>
        <v>2.5569698645042094E-2</v>
      </c>
      <c r="J233">
        <v>5100</v>
      </c>
      <c r="K233" s="8">
        <f t="shared" si="50"/>
        <v>868.82986342433492</v>
      </c>
      <c r="L233" s="9">
        <f t="shared" si="51"/>
        <v>2.3019466574472517E-2</v>
      </c>
      <c r="M233" s="8">
        <f t="shared" si="52"/>
        <v>943.81647160664033</v>
      </c>
      <c r="N233" s="9">
        <f t="shared" si="53"/>
        <v>2.119056045499438E-2</v>
      </c>
      <c r="O233" s="8">
        <f t="shared" si="54"/>
        <v>1012.657720708392</v>
      </c>
      <c r="P233" s="9">
        <f t="shared" si="55"/>
        <v>1.9750009890814095E-2</v>
      </c>
      <c r="Q233" s="8">
        <f t="shared" si="56"/>
        <v>1078.2620738478618</v>
      </c>
      <c r="R233" s="9">
        <f t="shared" si="57"/>
        <v>1.854836638056688E-2</v>
      </c>
      <c r="S233" s="8">
        <f t="shared" si="58"/>
        <v>1142.3646354986645</v>
      </c>
      <c r="T233" s="9">
        <f t="shared" si="59"/>
        <v>1.750754477029973E-2</v>
      </c>
    </row>
    <row r="234" spans="1:20" x14ac:dyDescent="0.45">
      <c r="A234">
        <v>5200</v>
      </c>
      <c r="B234" s="8">
        <f t="shared" si="44"/>
        <v>486.73928685205834</v>
      </c>
      <c r="C234" s="9">
        <f t="shared" si="45"/>
        <v>4.1089759015238252E-2</v>
      </c>
      <c r="D234">
        <v>5175</v>
      </c>
      <c r="E234" s="8">
        <f t="shared" si="46"/>
        <v>670.76314017087975</v>
      </c>
      <c r="F234" s="9">
        <f t="shared" si="47"/>
        <v>2.9816784498481706E-2</v>
      </c>
      <c r="G234">
        <v>5165</v>
      </c>
      <c r="H234" s="8">
        <f t="shared" si="48"/>
        <v>782.20707862079985</v>
      </c>
      <c r="I234" s="9">
        <f t="shared" si="49"/>
        <v>2.5568676820547729E-2</v>
      </c>
      <c r="J234">
        <v>5150</v>
      </c>
      <c r="K234" s="8">
        <f t="shared" si="50"/>
        <v>868.88733385081605</v>
      </c>
      <c r="L234" s="9">
        <f t="shared" si="51"/>
        <v>2.3017944008185885E-2</v>
      </c>
      <c r="M234" s="8">
        <f t="shared" si="52"/>
        <v>943.91860309283823</v>
      </c>
      <c r="N234" s="9">
        <f t="shared" si="53"/>
        <v>2.1188267647727375E-2</v>
      </c>
      <c r="O234" s="8">
        <f t="shared" si="54"/>
        <v>1012.8333279694341</v>
      </c>
      <c r="P234" s="9">
        <f t="shared" si="55"/>
        <v>1.9746585590836297E-2</v>
      </c>
      <c r="Q234" s="8">
        <f t="shared" si="56"/>
        <v>1078.5507509113174</v>
      </c>
      <c r="R234" s="9">
        <f t="shared" si="57"/>
        <v>1.8543401859486979E-2</v>
      </c>
      <c r="S234" s="8">
        <f t="shared" si="58"/>
        <v>1142.8178880122782</v>
      </c>
      <c r="T234" s="9">
        <f t="shared" si="59"/>
        <v>1.7500601110458924E-2</v>
      </c>
    </row>
    <row r="235" spans="1:20" x14ac:dyDescent="0.45">
      <c r="A235">
        <v>5250</v>
      </c>
      <c r="B235" s="8">
        <f t="shared" si="44"/>
        <v>486.74128983932235</v>
      </c>
      <c r="C235" s="9">
        <f t="shared" si="45"/>
        <v>4.108958992692438E-2</v>
      </c>
      <c r="D235">
        <v>5225</v>
      </c>
      <c r="E235" s="8">
        <f t="shared" si="46"/>
        <v>670.77872839299209</v>
      </c>
      <c r="F235" s="9">
        <f t="shared" si="47"/>
        <v>2.9816091586438193E-2</v>
      </c>
      <c r="G235">
        <v>5215</v>
      </c>
      <c r="H235" s="8">
        <f t="shared" si="48"/>
        <v>782.23489688030577</v>
      </c>
      <c r="I235" s="9">
        <f t="shared" si="49"/>
        <v>2.5567767533465482E-2</v>
      </c>
      <c r="J235">
        <v>5200</v>
      </c>
      <c r="K235" s="8">
        <f t="shared" si="50"/>
        <v>868.9388141820566</v>
      </c>
      <c r="L235" s="9">
        <f t="shared" si="51"/>
        <v>2.3016580308736996E-2</v>
      </c>
      <c r="M235" s="8">
        <f t="shared" si="52"/>
        <v>944.01085200170121</v>
      </c>
      <c r="N235" s="9">
        <f t="shared" si="53"/>
        <v>2.1186197126432989E-2</v>
      </c>
      <c r="O235" s="8">
        <f t="shared" si="54"/>
        <v>1012.9933316107044</v>
      </c>
      <c r="P235" s="9">
        <f t="shared" si="55"/>
        <v>1.9743466591432651E-2</v>
      </c>
      <c r="Q235" s="8">
        <f t="shared" si="56"/>
        <v>1078.8160087999615</v>
      </c>
      <c r="R235" s="9">
        <f t="shared" si="57"/>
        <v>1.8538842431757501E-2</v>
      </c>
      <c r="S235" s="8">
        <f t="shared" si="58"/>
        <v>1143.2376799880392</v>
      </c>
      <c r="T235" s="9">
        <f t="shared" si="59"/>
        <v>1.7494174964745077E-2</v>
      </c>
    </row>
    <row r="236" spans="1:20" x14ac:dyDescent="0.45">
      <c r="A236">
        <v>5300</v>
      </c>
      <c r="B236" s="8">
        <f t="shared" si="44"/>
        <v>486.74303263777017</v>
      </c>
      <c r="C236" s="9">
        <f t="shared" si="45"/>
        <v>4.108944280437974E-2</v>
      </c>
      <c r="D236">
        <v>5275</v>
      </c>
      <c r="E236" s="8">
        <f t="shared" si="46"/>
        <v>670.79256253586618</v>
      </c>
      <c r="F236" s="9">
        <f t="shared" si="47"/>
        <v>2.9815476671941534E-2</v>
      </c>
      <c r="G236">
        <v>5265</v>
      </c>
      <c r="H236" s="8">
        <f t="shared" si="48"/>
        <v>782.25963513916474</v>
      </c>
      <c r="I236" s="9">
        <f t="shared" si="49"/>
        <v>2.5566958975765101E-2</v>
      </c>
      <c r="J236">
        <v>5250</v>
      </c>
      <c r="K236" s="8">
        <f t="shared" si="50"/>
        <v>868.98489498862239</v>
      </c>
      <c r="L236" s="9">
        <f t="shared" si="51"/>
        <v>2.3015359778217847E-2</v>
      </c>
      <c r="M236" s="8">
        <f t="shared" si="52"/>
        <v>944.09411669878466</v>
      </c>
      <c r="N236" s="9">
        <f t="shared" si="53"/>
        <v>2.118432860267579E-2</v>
      </c>
      <c r="O236" s="8">
        <f t="shared" si="54"/>
        <v>1013.139024299944</v>
      </c>
      <c r="P236" s="9">
        <f t="shared" si="55"/>
        <v>1.9740627416676152E-2</v>
      </c>
      <c r="Q236" s="8">
        <f t="shared" si="56"/>
        <v>1079.0596040829423</v>
      </c>
      <c r="R236" s="9">
        <f t="shared" si="57"/>
        <v>1.8534657329700846E-2</v>
      </c>
      <c r="S236" s="8">
        <f t="shared" si="58"/>
        <v>1143.6262740730194</v>
      </c>
      <c r="T236" s="9">
        <f t="shared" si="59"/>
        <v>1.7488230598943916E-2</v>
      </c>
    </row>
    <row r="237" spans="1:20" x14ac:dyDescent="0.45">
      <c r="A237">
        <v>5350</v>
      </c>
      <c r="B237" s="8">
        <f t="shared" si="44"/>
        <v>486.74454807700801</v>
      </c>
      <c r="C237" s="9">
        <f t="shared" si="45"/>
        <v>4.1089314875768869E-2</v>
      </c>
      <c r="D237">
        <v>5325</v>
      </c>
      <c r="E237" s="8">
        <f t="shared" si="46"/>
        <v>670.80483188907738</v>
      </c>
      <c r="F237" s="9">
        <f t="shared" si="47"/>
        <v>2.9814931332079537E-2</v>
      </c>
      <c r="G237">
        <v>5315</v>
      </c>
      <c r="H237" s="8">
        <f t="shared" si="48"/>
        <v>782.28161837437187</v>
      </c>
      <c r="I237" s="9">
        <f t="shared" si="49"/>
        <v>2.5566240507556855E-2</v>
      </c>
      <c r="J237">
        <v>5300</v>
      </c>
      <c r="K237" s="8">
        <f t="shared" si="50"/>
        <v>869.02611254351439</v>
      </c>
      <c r="L237" s="9">
        <f t="shared" si="51"/>
        <v>2.3014268169069027E-2</v>
      </c>
      <c r="M237" s="8">
        <f t="shared" si="52"/>
        <v>944.16922019643903</v>
      </c>
      <c r="N237" s="9">
        <f t="shared" si="53"/>
        <v>2.1182643505195924E-2</v>
      </c>
      <c r="O237" s="8">
        <f t="shared" si="54"/>
        <v>1013.2716011120802</v>
      </c>
      <c r="P237" s="9">
        <f t="shared" si="55"/>
        <v>1.9738044546052321E-2</v>
      </c>
      <c r="Q237" s="8">
        <f t="shared" si="56"/>
        <v>1079.2831750045159</v>
      </c>
      <c r="R237" s="9">
        <f t="shared" si="57"/>
        <v>1.8530817919881235E-2</v>
      </c>
      <c r="S237" s="8">
        <f t="shared" si="58"/>
        <v>1143.9857978705759</v>
      </c>
      <c r="T237" s="9">
        <f t="shared" si="59"/>
        <v>1.7482734521030031E-2</v>
      </c>
    </row>
    <row r="238" spans="1:20" x14ac:dyDescent="0.45">
      <c r="A238">
        <v>5400</v>
      </c>
      <c r="B238" s="8">
        <f t="shared" si="44"/>
        <v>486.74586498056453</v>
      </c>
      <c r="C238" s="9">
        <f t="shared" si="45"/>
        <v>4.1089203707562236E-2</v>
      </c>
      <c r="D238">
        <v>5375</v>
      </c>
      <c r="E238" s="8">
        <f t="shared" si="46"/>
        <v>670.81570631707825</v>
      </c>
      <c r="F238" s="9">
        <f t="shared" si="47"/>
        <v>2.9814448009579678E-2</v>
      </c>
      <c r="G238">
        <v>5365</v>
      </c>
      <c r="H238" s="8">
        <f t="shared" si="48"/>
        <v>782.30113923656347</v>
      </c>
      <c r="I238" s="9">
        <f t="shared" si="49"/>
        <v>2.5565602549828464E-2</v>
      </c>
      <c r="J238">
        <v>5350</v>
      </c>
      <c r="K238" s="8">
        <f t="shared" si="50"/>
        <v>869.06295336876531</v>
      </c>
      <c r="L238" s="9">
        <f t="shared" si="51"/>
        <v>2.3013292561227722E-2</v>
      </c>
      <c r="M238" s="8">
        <f t="shared" si="52"/>
        <v>944.23691580343336</v>
      </c>
      <c r="N238" s="9">
        <f t="shared" si="53"/>
        <v>2.1181124848293372E-2</v>
      </c>
      <c r="O238" s="8">
        <f t="shared" si="54"/>
        <v>1013.3921659590983</v>
      </c>
      <c r="P238" s="9">
        <f t="shared" si="55"/>
        <v>1.9735696280098563E-2</v>
      </c>
      <c r="Q238" s="8">
        <f t="shared" si="56"/>
        <v>1079.4882482254204</v>
      </c>
      <c r="R238" s="9">
        <f t="shared" si="57"/>
        <v>1.8527297571676361E-2</v>
      </c>
      <c r="S238" s="8">
        <f t="shared" si="58"/>
        <v>1144.3182504770921</v>
      </c>
      <c r="T238" s="9">
        <f t="shared" si="59"/>
        <v>1.7477655356507291E-2</v>
      </c>
    </row>
    <row r="239" spans="1:20" x14ac:dyDescent="0.45">
      <c r="A239">
        <v>5450</v>
      </c>
      <c r="B239" s="8">
        <f t="shared" si="44"/>
        <v>486.7470086358893</v>
      </c>
      <c r="C239" s="9">
        <f t="shared" si="45"/>
        <v>4.1089107164828997E-2</v>
      </c>
      <c r="D239">
        <v>5425</v>
      </c>
      <c r="E239" s="8">
        <f t="shared" si="46"/>
        <v>670.8253381310775</v>
      </c>
      <c r="F239" s="9">
        <f t="shared" si="47"/>
        <v>2.9814019929122075E-2</v>
      </c>
      <c r="G239">
        <v>5415</v>
      </c>
      <c r="H239" s="8">
        <f t="shared" si="48"/>
        <v>782.31846103094722</v>
      </c>
      <c r="I239" s="9">
        <f t="shared" si="49"/>
        <v>2.5565036486092627E-2</v>
      </c>
      <c r="J239">
        <v>5400</v>
      </c>
      <c r="K239" s="8">
        <f t="shared" si="50"/>
        <v>869.09585845085178</v>
      </c>
      <c r="L239" s="9">
        <f t="shared" si="51"/>
        <v>2.3012421248502613E-2</v>
      </c>
      <c r="M239" s="8">
        <f t="shared" si="52"/>
        <v>944.29789242101288</v>
      </c>
      <c r="N239" s="9">
        <f t="shared" si="53"/>
        <v>2.1179757108981293E-2</v>
      </c>
      <c r="O239" s="8">
        <f t="shared" si="54"/>
        <v>1013.5017376876925</v>
      </c>
      <c r="P239" s="9">
        <f t="shared" si="55"/>
        <v>1.9733562613942886E-2</v>
      </c>
      <c r="Q239" s="8">
        <f t="shared" si="56"/>
        <v>1079.6762452920086</v>
      </c>
      <c r="R239" s="9">
        <f t="shared" si="57"/>
        <v>1.8524071532749906E-2</v>
      </c>
      <c r="S239" s="8">
        <f t="shared" si="58"/>
        <v>1144.6255088322048</v>
      </c>
      <c r="T239" s="9">
        <f t="shared" si="59"/>
        <v>1.7472963729774679E-2</v>
      </c>
    </row>
    <row r="240" spans="1:20" x14ac:dyDescent="0.45">
      <c r="A240">
        <v>5500</v>
      </c>
      <c r="B240" s="8">
        <f t="shared" si="44"/>
        <v>486.74800121177719</v>
      </c>
      <c r="C240" s="9">
        <f t="shared" si="45"/>
        <v>4.1089023375975371E-2</v>
      </c>
      <c r="D240">
        <v>5475</v>
      </c>
      <c r="E240" s="8">
        <f t="shared" si="46"/>
        <v>670.83386379500837</v>
      </c>
      <c r="F240" s="9">
        <f t="shared" si="47"/>
        <v>2.9813641021127022E-2</v>
      </c>
      <c r="G240">
        <v>5465</v>
      </c>
      <c r="H240" s="8">
        <f t="shared" si="48"/>
        <v>782.3338204508251</v>
      </c>
      <c r="I240" s="9">
        <f t="shared" si="49"/>
        <v>2.5564534572306827E-2</v>
      </c>
      <c r="J240">
        <v>5450</v>
      </c>
      <c r="K240" s="8">
        <f t="shared" si="50"/>
        <v>869.1252271435834</v>
      </c>
      <c r="L240" s="9">
        <f t="shared" si="51"/>
        <v>2.3011643633600237E-2</v>
      </c>
      <c r="M240" s="8">
        <f t="shared" si="52"/>
        <v>944.35277950018428</v>
      </c>
      <c r="N240" s="9">
        <f t="shared" si="53"/>
        <v>2.1178526112440057E-2</v>
      </c>
      <c r="O240" s="8">
        <f t="shared" si="54"/>
        <v>1013.6012558527701</v>
      </c>
      <c r="P240" s="9">
        <f t="shared" si="55"/>
        <v>1.9731625118374049E-2</v>
      </c>
      <c r="Q240" s="8">
        <f t="shared" si="56"/>
        <v>1079.8484888334535</v>
      </c>
      <c r="R240" s="9">
        <f t="shared" si="57"/>
        <v>1.8521116811123887E-2</v>
      </c>
      <c r="S240" s="8">
        <f t="shared" si="58"/>
        <v>1144.9093338757152</v>
      </c>
      <c r="T240" s="9">
        <f t="shared" si="59"/>
        <v>1.7468632151243415E-2</v>
      </c>
    </row>
    <row r="241" spans="1:20" x14ac:dyDescent="0.45">
      <c r="A241">
        <v>5550</v>
      </c>
      <c r="B241" s="8">
        <f t="shared" si="44"/>
        <v>486.74886212875526</v>
      </c>
      <c r="C241" s="9">
        <f t="shared" si="45"/>
        <v>4.1088950701459639E-2</v>
      </c>
      <c r="D241">
        <v>5525</v>
      </c>
      <c r="E241" s="8">
        <f t="shared" si="46"/>
        <v>670.84140547859033</v>
      </c>
      <c r="F241" s="9">
        <f t="shared" si="47"/>
        <v>2.9813305852419231E-2</v>
      </c>
      <c r="G241">
        <v>5515</v>
      </c>
      <c r="H241" s="8">
        <f t="shared" si="48"/>
        <v>782.34743008107034</v>
      </c>
      <c r="I241" s="9">
        <f t="shared" si="49"/>
        <v>2.5564089854462117E-2</v>
      </c>
      <c r="J241">
        <v>5500</v>
      </c>
      <c r="K241" s="8">
        <f t="shared" si="50"/>
        <v>869.15142077669429</v>
      </c>
      <c r="L241" s="9">
        <f t="shared" si="51"/>
        <v>2.3010950131252764E-2</v>
      </c>
      <c r="M241" s="8">
        <f t="shared" si="52"/>
        <v>944.40215167522842</v>
      </c>
      <c r="N241" s="9">
        <f t="shared" si="53"/>
        <v>2.1177418925320095E-2</v>
      </c>
      <c r="O241" s="8">
        <f t="shared" si="54"/>
        <v>1013.6915861757136</v>
      </c>
      <c r="P241" s="9">
        <f t="shared" si="55"/>
        <v>1.9729866828087882E-2</v>
      </c>
      <c r="Q241" s="8">
        <f t="shared" si="56"/>
        <v>1080.0062084886442</v>
      </c>
      <c r="R241" s="9">
        <f t="shared" si="57"/>
        <v>1.8518412063563885E-2</v>
      </c>
      <c r="S241" s="8">
        <f t="shared" si="58"/>
        <v>1145.1713765059119</v>
      </c>
      <c r="T241" s="9">
        <f t="shared" si="59"/>
        <v>1.7464634909949438E-2</v>
      </c>
    </row>
    <row r="242" spans="1:20" x14ac:dyDescent="0.45">
      <c r="A242">
        <v>5600</v>
      </c>
      <c r="B242" s="8">
        <f t="shared" si="44"/>
        <v>486.74960838743112</v>
      </c>
      <c r="C242" s="9">
        <f t="shared" si="45"/>
        <v>4.1088887706060333E-2</v>
      </c>
      <c r="D242">
        <v>5575</v>
      </c>
      <c r="E242" s="8">
        <f t="shared" si="46"/>
        <v>670.84807246967432</v>
      </c>
      <c r="F242" s="9">
        <f t="shared" si="47"/>
        <v>2.9813009563210899E-2</v>
      </c>
      <c r="G242">
        <v>5565</v>
      </c>
      <c r="H242" s="8">
        <f t="shared" si="48"/>
        <v>782.35948068806795</v>
      </c>
      <c r="I242" s="9">
        <f t="shared" si="49"/>
        <v>2.5563696093272161E-2</v>
      </c>
      <c r="J242">
        <v>5550</v>
      </c>
      <c r="K242" s="8">
        <f t="shared" si="50"/>
        <v>869.174765987868</v>
      </c>
      <c r="L242" s="9">
        <f t="shared" si="51"/>
        <v>2.3010332078921815E-2</v>
      </c>
      <c r="M242" s="8">
        <f t="shared" si="52"/>
        <v>944.44653308852025</v>
      </c>
      <c r="N242" s="9">
        <f t="shared" si="53"/>
        <v>2.1176423756457854E-2</v>
      </c>
      <c r="O242" s="8">
        <f t="shared" si="54"/>
        <v>1013.7735256970034</v>
      </c>
      <c r="P242" s="9">
        <f t="shared" si="55"/>
        <v>1.9728272136766766E-2</v>
      </c>
      <c r="Q242" s="8">
        <f t="shared" si="56"/>
        <v>1080.1505465655523</v>
      </c>
      <c r="R242" s="9">
        <f t="shared" si="57"/>
        <v>1.8515937490002684E-2</v>
      </c>
      <c r="S242" s="8">
        <f t="shared" si="58"/>
        <v>1145.4131833354436</v>
      </c>
      <c r="T242" s="9">
        <f t="shared" si="59"/>
        <v>1.7460947971421101E-2</v>
      </c>
    </row>
    <row r="243" spans="1:20" x14ac:dyDescent="0.45">
      <c r="A243">
        <v>5650</v>
      </c>
      <c r="B243" s="8">
        <f t="shared" si="44"/>
        <v>486.75025485931093</v>
      </c>
      <c r="C243" s="9">
        <f t="shared" si="45"/>
        <v>4.1088833134315973E-2</v>
      </c>
      <c r="D243">
        <v>5625</v>
      </c>
      <c r="E243" s="8">
        <f t="shared" si="46"/>
        <v>670.85396245726088</v>
      </c>
      <c r="F243" s="9">
        <f t="shared" si="47"/>
        <v>2.9812747809884438E-2</v>
      </c>
      <c r="G243">
        <v>5615</v>
      </c>
      <c r="H243" s="8">
        <f t="shared" si="48"/>
        <v>782.37014331177716</v>
      </c>
      <c r="I243" s="9">
        <f t="shared" si="49"/>
        <v>2.5563347695426987E-2</v>
      </c>
      <c r="J243">
        <v>5600</v>
      </c>
      <c r="K243" s="8">
        <f t="shared" si="50"/>
        <v>869.19555779536188</v>
      </c>
      <c r="L243" s="9">
        <f t="shared" si="51"/>
        <v>2.3009781654577528E-2</v>
      </c>
      <c r="M243" s="8">
        <f t="shared" si="52"/>
        <v>944.48640142170495</v>
      </c>
      <c r="N243" s="9">
        <f t="shared" si="53"/>
        <v>2.1175529864585287E-2</v>
      </c>
      <c r="O243" s="8">
        <f t="shared" si="54"/>
        <v>1013.8478076333472</v>
      </c>
      <c r="P243" s="9">
        <f t="shared" si="55"/>
        <v>1.972682669866057E-2</v>
      </c>
      <c r="Q243" s="8">
        <f t="shared" si="56"/>
        <v>1080.2825634368503</v>
      </c>
      <c r="R243" s="9">
        <f t="shared" si="57"/>
        <v>1.8513674733739358E-2</v>
      </c>
      <c r="S243" s="8">
        <f t="shared" si="58"/>
        <v>1145.6362022421488</v>
      </c>
      <c r="T243" s="9">
        <f t="shared" si="59"/>
        <v>1.7457548880576206E-2</v>
      </c>
    </row>
    <row r="244" spans="1:20" x14ac:dyDescent="0.45">
      <c r="A244">
        <v>5700</v>
      </c>
      <c r="B244" s="8">
        <f t="shared" si="44"/>
        <v>486.75081454414646</v>
      </c>
      <c r="C244" s="9">
        <f t="shared" si="45"/>
        <v>4.1088785888792952E-2</v>
      </c>
      <c r="D244">
        <v>5675</v>
      </c>
      <c r="E244" s="8">
        <f t="shared" si="46"/>
        <v>670.85916269582503</v>
      </c>
      <c r="F244" s="9">
        <f t="shared" si="47"/>
        <v>2.9812516713091718E-2</v>
      </c>
      <c r="G244">
        <v>5665</v>
      </c>
      <c r="H244" s="8">
        <f t="shared" si="48"/>
        <v>782.3795711747249</v>
      </c>
      <c r="I244" s="9">
        <f t="shared" si="49"/>
        <v>2.5563039650908139E-2</v>
      </c>
      <c r="J244">
        <v>5650</v>
      </c>
      <c r="K244" s="8">
        <f t="shared" si="50"/>
        <v>869.21406242778903</v>
      </c>
      <c r="L244" s="9">
        <f t="shared" si="51"/>
        <v>2.3009291801076359E-2</v>
      </c>
      <c r="M244" s="8">
        <f t="shared" si="52"/>
        <v>944.52219164815438</v>
      </c>
      <c r="N244" s="9">
        <f t="shared" si="53"/>
        <v>2.1174727472629076E-2</v>
      </c>
      <c r="O244" s="8">
        <f t="shared" si="54"/>
        <v>1013.9151059498914</v>
      </c>
      <c r="P244" s="9">
        <f t="shared" si="55"/>
        <v>1.9725517336348294E-2</v>
      </c>
      <c r="Q244" s="8">
        <f t="shared" si="56"/>
        <v>1080.403242676465</v>
      </c>
      <c r="R244" s="9">
        <f t="shared" si="57"/>
        <v>1.8511606787160628E-2</v>
      </c>
      <c r="S244" s="8">
        <f t="shared" si="58"/>
        <v>1145.8417877134277</v>
      </c>
      <c r="T244" s="9">
        <f t="shared" si="59"/>
        <v>1.7454416669434605E-2</v>
      </c>
    </row>
    <row r="245" spans="1:20" x14ac:dyDescent="0.45">
      <c r="A245">
        <v>5750</v>
      </c>
      <c r="B245" s="8">
        <f t="shared" si="44"/>
        <v>486.75129879746243</v>
      </c>
      <c r="C245" s="9">
        <f t="shared" si="45"/>
        <v>4.1088745010872618E-2</v>
      </c>
      <c r="D245">
        <v>5725</v>
      </c>
      <c r="E245" s="8">
        <f t="shared" si="46"/>
        <v>670.8637510608462</v>
      </c>
      <c r="F245" s="9">
        <f t="shared" si="47"/>
        <v>2.9812312810721584E-2</v>
      </c>
      <c r="G245">
        <v>5715</v>
      </c>
      <c r="H245" s="8">
        <f t="shared" si="48"/>
        <v>782.38790142189498</v>
      </c>
      <c r="I245" s="9">
        <f t="shared" si="49"/>
        <v>2.5562767475893262E-2</v>
      </c>
      <c r="J245">
        <v>5700</v>
      </c>
      <c r="K245" s="8">
        <f t="shared" si="50"/>
        <v>869.23051992697185</v>
      </c>
      <c r="L245" s="9">
        <f t="shared" si="51"/>
        <v>2.300885615668476E-2</v>
      </c>
      <c r="M245" s="8">
        <f t="shared" si="52"/>
        <v>944.55429952141969</v>
      </c>
      <c r="N245" s="9">
        <f t="shared" si="53"/>
        <v>2.1174007688211746E-2</v>
      </c>
      <c r="O245" s="8">
        <f t="shared" si="54"/>
        <v>1013.976039658398</v>
      </c>
      <c r="P245" s="9">
        <f t="shared" si="55"/>
        <v>1.9724331954370313E-2</v>
      </c>
      <c r="Q245" s="8">
        <f t="shared" si="56"/>
        <v>1080.5134959424927</v>
      </c>
      <c r="R245" s="9">
        <f t="shared" si="57"/>
        <v>1.8509717902740981E-2</v>
      </c>
      <c r="S245" s="8">
        <f t="shared" si="58"/>
        <v>1146.0312059837781</v>
      </c>
      <c r="T245" s="9">
        <f t="shared" si="59"/>
        <v>1.745153176944389E-2</v>
      </c>
    </row>
    <row r="246" spans="1:20" x14ac:dyDescent="0.45">
      <c r="A246">
        <v>5800</v>
      </c>
      <c r="B246" s="8">
        <f t="shared" si="44"/>
        <v>486.75171753154478</v>
      </c>
      <c r="C246" s="9">
        <f t="shared" si="45"/>
        <v>4.1088709663780212E-2</v>
      </c>
      <c r="D246">
        <v>5775</v>
      </c>
      <c r="E246" s="8">
        <f t="shared" si="46"/>
        <v>670.86779700474426</v>
      </c>
      <c r="F246" s="9">
        <f t="shared" si="47"/>
        <v>2.9812133015319802E-2</v>
      </c>
      <c r="G246">
        <v>5765</v>
      </c>
      <c r="H246" s="8">
        <f t="shared" si="48"/>
        <v>782.39525670465855</v>
      </c>
      <c r="I246" s="9">
        <f t="shared" si="49"/>
        <v>2.5562527160807768E-2</v>
      </c>
      <c r="J246">
        <v>5750</v>
      </c>
      <c r="K246" s="8">
        <f t="shared" si="50"/>
        <v>869.24514653910933</v>
      </c>
      <c r="L246" s="9">
        <f t="shared" si="51"/>
        <v>2.3008468991319416E-2</v>
      </c>
      <c r="M246" s="8">
        <f t="shared" si="52"/>
        <v>944.5830848141178</v>
      </c>
      <c r="N246" s="9">
        <f t="shared" si="53"/>
        <v>2.1173362429982273E-2</v>
      </c>
      <c r="O246" s="8">
        <f t="shared" si="54"/>
        <v>1014.0311768524838</v>
      </c>
      <c r="P246" s="9">
        <f t="shared" si="55"/>
        <v>1.9723259458431328E-2</v>
      </c>
      <c r="Q246" s="8">
        <f t="shared" si="56"/>
        <v>1080.6141676125676</v>
      </c>
      <c r="R246" s="9">
        <f t="shared" si="57"/>
        <v>1.8507993509086211E-2</v>
      </c>
      <c r="S246" s="8">
        <f t="shared" si="58"/>
        <v>1146.2056399660783</v>
      </c>
      <c r="T246" s="9">
        <f t="shared" si="59"/>
        <v>1.7448875928225145E-2</v>
      </c>
    </row>
    <row r="247" spans="1:20" x14ac:dyDescent="0.45">
      <c r="A247">
        <v>5850</v>
      </c>
      <c r="B247" s="8">
        <f t="shared" si="44"/>
        <v>486.75207939283121</v>
      </c>
      <c r="C247" s="9">
        <f t="shared" si="45"/>
        <v>4.1088679117606983E-2</v>
      </c>
      <c r="D247">
        <v>5825</v>
      </c>
      <c r="E247" s="8">
        <f t="shared" si="46"/>
        <v>670.87136242176018</v>
      </c>
      <c r="F247" s="9">
        <f t="shared" si="47"/>
        <v>2.9811974575576675E-2</v>
      </c>
      <c r="G247">
        <v>5815</v>
      </c>
      <c r="H247" s="8">
        <f t="shared" si="48"/>
        <v>782.40174662107768</v>
      </c>
      <c r="I247" s="9">
        <f t="shared" si="49"/>
        <v>2.5562315123110444E-2</v>
      </c>
      <c r="J247">
        <v>5800</v>
      </c>
      <c r="K247" s="8">
        <f t="shared" si="50"/>
        <v>869.25813690880955</v>
      </c>
      <c r="L247" s="9">
        <f t="shared" si="51"/>
        <v>2.3008125148097545E-2</v>
      </c>
      <c r="M247" s="8">
        <f t="shared" si="52"/>
        <v>944.60887432135064</v>
      </c>
      <c r="N247" s="9">
        <f t="shared" si="53"/>
        <v>2.117278435941955E-2</v>
      </c>
      <c r="O247" s="8">
        <f t="shared" si="54"/>
        <v>1014.0810384911344</v>
      </c>
      <c r="P247" s="9">
        <f t="shared" si="55"/>
        <v>1.9722289679884247E-2</v>
      </c>
      <c r="Q247" s="8">
        <f t="shared" si="56"/>
        <v>1080.7060391783084</v>
      </c>
      <c r="R247" s="9">
        <f t="shared" si="57"/>
        <v>1.8506420131793259E-2</v>
      </c>
      <c r="S247" s="8">
        <f t="shared" si="58"/>
        <v>1146.3661939780359</v>
      </c>
      <c r="T247" s="9">
        <f t="shared" si="59"/>
        <v>1.7446432130554607E-2</v>
      </c>
    </row>
    <row r="248" spans="1:20" x14ac:dyDescent="0.45">
      <c r="A248">
        <v>5900</v>
      </c>
      <c r="B248" s="8">
        <f t="shared" si="44"/>
        <v>486.75239191834271</v>
      </c>
      <c r="C248" s="9">
        <f t="shared" si="45"/>
        <v>4.1088652736102398E-2</v>
      </c>
      <c r="D248">
        <v>5875</v>
      </c>
      <c r="E248" s="8">
        <f t="shared" si="46"/>
        <v>670.87450242968919</v>
      </c>
      <c r="F248" s="9">
        <f t="shared" si="47"/>
        <v>2.9811835041526406E-2</v>
      </c>
      <c r="G248">
        <v>5865</v>
      </c>
      <c r="H248" s="8">
        <f t="shared" si="48"/>
        <v>782.40746902413809</v>
      </c>
      <c r="I248" s="9">
        <f t="shared" si="49"/>
        <v>2.5562128164427045E-2</v>
      </c>
      <c r="J248">
        <v>5850</v>
      </c>
      <c r="K248" s="8">
        <f t="shared" si="50"/>
        <v>869.26966608984424</v>
      </c>
      <c r="L248" s="9">
        <f t="shared" si="51"/>
        <v>2.3007819989813012E-2</v>
      </c>
      <c r="M248" s="8">
        <f t="shared" si="52"/>
        <v>944.63196464236853</v>
      </c>
      <c r="N248" s="9">
        <f t="shared" si="53"/>
        <v>2.1172266817767349E-2</v>
      </c>
      <c r="O248" s="8">
        <f t="shared" si="54"/>
        <v>1014.1261019417435</v>
      </c>
      <c r="P248" s="9">
        <f t="shared" si="55"/>
        <v>1.9721413305215273E-2</v>
      </c>
      <c r="Q248" s="8">
        <f t="shared" si="56"/>
        <v>1080.7898334059257</v>
      </c>
      <c r="R248" s="9">
        <f t="shared" si="57"/>
        <v>1.8504985318906448E-2</v>
      </c>
      <c r="S248" s="8">
        <f t="shared" si="58"/>
        <v>1146.5138982659835</v>
      </c>
      <c r="T248" s="9">
        <f t="shared" si="59"/>
        <v>1.7444184523404821E-2</v>
      </c>
    </row>
    <row r="249" spans="1:20" x14ac:dyDescent="0.45">
      <c r="A249">
        <v>5950</v>
      </c>
      <c r="B249" s="8">
        <f t="shared" si="44"/>
        <v>486.75266167351555</v>
      </c>
      <c r="C249" s="9">
        <f t="shared" si="45"/>
        <v>4.1088629965037149E-2</v>
      </c>
      <c r="D249">
        <v>5925</v>
      </c>
      <c r="E249" s="8">
        <f t="shared" si="46"/>
        <v>670.87726607577656</v>
      </c>
      <c r="F249" s="9">
        <f t="shared" si="47"/>
        <v>2.9811712233129943E-2</v>
      </c>
      <c r="G249">
        <v>5915</v>
      </c>
      <c r="H249" s="8">
        <f t="shared" si="48"/>
        <v>782.41251120870663</v>
      </c>
      <c r="I249" s="9">
        <f t="shared" si="49"/>
        <v>2.5561963431672489E-2</v>
      </c>
      <c r="J249">
        <v>5900</v>
      </c>
      <c r="K249" s="8">
        <f t="shared" si="50"/>
        <v>869.27989138577527</v>
      </c>
      <c r="L249" s="9">
        <f t="shared" si="51"/>
        <v>2.3007549349975998E-2</v>
      </c>
      <c r="M249" s="8">
        <f t="shared" si="52"/>
        <v>944.65262475376062</v>
      </c>
      <c r="N249" s="9">
        <f t="shared" si="53"/>
        <v>2.1171803767774774E-2</v>
      </c>
      <c r="O249" s="8">
        <f t="shared" si="54"/>
        <v>1014.1668042938942</v>
      </c>
      <c r="P249" s="9">
        <f t="shared" si="55"/>
        <v>1.9720621810260144E-2</v>
      </c>
      <c r="Q249" s="8">
        <f t="shared" si="56"/>
        <v>1080.8662182704247</v>
      </c>
      <c r="R249" s="9">
        <f t="shared" si="57"/>
        <v>1.8503677570757555E-2</v>
      </c>
      <c r="S249" s="8">
        <f t="shared" si="58"/>
        <v>1146.649713328861</v>
      </c>
      <c r="T249" s="9">
        <f t="shared" si="59"/>
        <v>1.7442118344875884E-2</v>
      </c>
    </row>
    <row r="250" spans="1:20" x14ac:dyDescent="0.45">
      <c r="A250">
        <v>6000</v>
      </c>
      <c r="B250" s="8">
        <f t="shared" ref="B250:B251" si="60">$Y$195 - $Z$195*EXP(-$AA$195*A250^$AB$195)</f>
        <v>486.75289437354382</v>
      </c>
      <c r="C250" s="9">
        <f t="shared" ref="C250:C251" si="61">20/B250</f>
        <v>4.1088610321958569E-2</v>
      </c>
      <c r="D250">
        <v>5975</v>
      </c>
      <c r="E250" s="8">
        <f t="shared" si="46"/>
        <v>670.87969697352855</v>
      </c>
      <c r="F250" s="9">
        <f t="shared" si="47"/>
        <v>2.9811604211938399E-2</v>
      </c>
      <c r="G250">
        <v>5965</v>
      </c>
      <c r="H250" s="8">
        <f t="shared" si="48"/>
        <v>782.41695098728189</v>
      </c>
      <c r="I250" s="9">
        <f t="shared" si="49"/>
        <v>2.5561818381827337E-2</v>
      </c>
      <c r="J250">
        <v>5950</v>
      </c>
      <c r="K250" s="8">
        <f t="shared" si="50"/>
        <v>869.28895403290903</v>
      </c>
      <c r="L250" s="9">
        <f t="shared" si="51"/>
        <v>2.3007309488074838E-2</v>
      </c>
      <c r="M250" s="8">
        <f t="shared" si="52"/>
        <v>944.67109838699696</v>
      </c>
      <c r="N250" s="9">
        <f t="shared" si="53"/>
        <v>2.1171389739931195E-2</v>
      </c>
      <c r="O250" s="8">
        <f t="shared" si="54"/>
        <v>1014.2035454550022</v>
      </c>
      <c r="P250" s="9">
        <f t="shared" si="55"/>
        <v>1.9719907398891411E-2</v>
      </c>
      <c r="Q250" s="8">
        <f t="shared" si="56"/>
        <v>1080.9358106711277</v>
      </c>
      <c r="R250" s="9">
        <f t="shared" si="57"/>
        <v>1.8502486273983716E-2</v>
      </c>
      <c r="S250" s="8">
        <f t="shared" si="58"/>
        <v>1146.7745340458118</v>
      </c>
      <c r="T250" s="9">
        <f t="shared" si="59"/>
        <v>1.7440219856853772E-2</v>
      </c>
    </row>
    <row r="251" spans="1:20" x14ac:dyDescent="0.45">
      <c r="A251">
        <v>6050</v>
      </c>
      <c r="B251" s="8">
        <f t="shared" si="60"/>
        <v>486.7530949901182</v>
      </c>
      <c r="C251" s="9">
        <f t="shared" si="61"/>
        <v>4.108859338717924E-2</v>
      </c>
      <c r="D251">
        <v>6025</v>
      </c>
      <c r="E251" s="8">
        <f t="shared" si="46"/>
        <v>670.8818338766589</v>
      </c>
      <c r="F251" s="9">
        <f t="shared" si="47"/>
        <v>2.9811509255558387E-2</v>
      </c>
      <c r="G251">
        <v>6015</v>
      </c>
      <c r="H251" s="8">
        <f t="shared" si="48"/>
        <v>782.42085766391017</v>
      </c>
      <c r="I251" s="9">
        <f t="shared" si="49"/>
        <v>2.5561690750057976E-2</v>
      </c>
      <c r="J251">
        <v>6000</v>
      </c>
      <c r="K251" s="8">
        <f t="shared" si="50"/>
        <v>869.29698073734062</v>
      </c>
      <c r="L251" s="9">
        <f t="shared" si="51"/>
        <v>2.3007097048739239E-2</v>
      </c>
      <c r="M251" s="8">
        <f t="shared" si="52"/>
        <v>944.68760622265813</v>
      </c>
      <c r="N251" s="9">
        <f t="shared" si="53"/>
        <v>2.117101978289964E-2</v>
      </c>
      <c r="O251" s="8">
        <f t="shared" si="54"/>
        <v>1014.2366910387864</v>
      </c>
      <c r="P251" s="9">
        <f t="shared" si="55"/>
        <v>1.9719262945926259E-2</v>
      </c>
      <c r="Q251" s="8">
        <f t="shared" si="56"/>
        <v>1080.9991799364411</v>
      </c>
      <c r="R251" s="9">
        <f t="shared" si="57"/>
        <v>1.8501401639523841E-2</v>
      </c>
      <c r="S251" s="8">
        <f t="shared" si="58"/>
        <v>1146.8891936113234</v>
      </c>
      <c r="T251" s="9">
        <f t="shared" si="59"/>
        <v>1.7438476281238662E-2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O8" sqref="O8"/>
    </sheetView>
  </sheetViews>
  <sheetFormatPr baseColWidth="10" defaultRowHeight="14.25" x14ac:dyDescent="0.45"/>
  <cols>
    <col min="5" max="5" width="12.796875" customWidth="1"/>
  </cols>
  <sheetData>
    <row r="1" spans="1:40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3" t="s">
        <v>10</v>
      </c>
      <c r="H1" s="3" t="s">
        <v>13</v>
      </c>
      <c r="I1" s="3" t="s">
        <v>14</v>
      </c>
      <c r="J1" s="3" t="s">
        <v>15</v>
      </c>
      <c r="K1" s="3" t="s">
        <v>15</v>
      </c>
      <c r="L1" s="3" t="s">
        <v>11</v>
      </c>
      <c r="M1" s="3" t="s">
        <v>11</v>
      </c>
      <c r="N1" s="3" t="s">
        <v>12</v>
      </c>
      <c r="O1" s="3" t="s">
        <v>6</v>
      </c>
      <c r="P1" s="3" t="s">
        <v>7</v>
      </c>
      <c r="Q1" s="3" t="s">
        <v>16</v>
      </c>
      <c r="R1" s="3" t="s">
        <v>8</v>
      </c>
      <c r="S1" s="3" t="s">
        <v>9</v>
      </c>
      <c r="T1" s="3" t="s">
        <v>8</v>
      </c>
      <c r="U1" s="3" t="s">
        <v>9</v>
      </c>
    </row>
    <row r="2" spans="1:40" x14ac:dyDescent="0.45">
      <c r="A2">
        <v>0</v>
      </c>
      <c r="B2" s="1">
        <f t="shared" ref="B2:B8" si="0">A2/S2*3600*1000</f>
        <v>0</v>
      </c>
      <c r="C2">
        <v>0</v>
      </c>
      <c r="D2" s="2">
        <v>0</v>
      </c>
      <c r="F2" s="2">
        <v>0</v>
      </c>
      <c r="G2">
        <v>315</v>
      </c>
      <c r="H2">
        <v>295</v>
      </c>
      <c r="R2" s="1">
        <v>4180</v>
      </c>
      <c r="S2" s="1">
        <v>991.5</v>
      </c>
      <c r="Y2" s="4">
        <v>-144.24372570197801</v>
      </c>
      <c r="Z2" s="5">
        <v>10.528700058400901</v>
      </c>
      <c r="AA2" s="4">
        <v>-3.1256926142924198E-2</v>
      </c>
      <c r="AB2" s="4">
        <v>2.9456116190551199E-5</v>
      </c>
      <c r="AC2" s="6">
        <v>17554.453889016499</v>
      </c>
      <c r="AD2" s="6">
        <v>-125.692345063977</v>
      </c>
      <c r="AE2" s="6">
        <v>0.39362054142913999</v>
      </c>
      <c r="AF2" s="6">
        <v>-4.1079636190540202E-4</v>
      </c>
      <c r="AG2" s="6">
        <v>2.30640101199999</v>
      </c>
      <c r="AH2" s="6">
        <v>-3.7612753199999698E-3</v>
      </c>
      <c r="AI2" s="6">
        <v>995.176197</v>
      </c>
      <c r="AJ2" s="6">
        <v>3.9734999999999798E-2</v>
      </c>
      <c r="AL2" s="6">
        <v>-7.3107128370890097E-3</v>
      </c>
      <c r="AM2" s="6">
        <v>2.5528079661440501</v>
      </c>
      <c r="AN2" s="6">
        <v>1.58291033403489</v>
      </c>
    </row>
    <row r="3" spans="1:40" x14ac:dyDescent="0.45">
      <c r="A3">
        <v>8.0000000000000002E-3</v>
      </c>
      <c r="B3" s="1">
        <f t="shared" si="0"/>
        <v>29.039725635709932</v>
      </c>
      <c r="C3">
        <v>0</v>
      </c>
      <c r="D3" s="2">
        <f t="shared" ref="D3:D34" si="1">E3/(0.02809*3600)</f>
        <v>0</v>
      </c>
      <c r="E3" s="2"/>
      <c r="F3" s="2">
        <v>0</v>
      </c>
      <c r="G3">
        <v>315</v>
      </c>
      <c r="H3">
        <v>295</v>
      </c>
      <c r="I3" s="2"/>
      <c r="J3" s="2">
        <v>297.20729190100002</v>
      </c>
      <c r="K3" s="2"/>
      <c r="L3" s="2">
        <v>313.77139942288551</v>
      </c>
      <c r="M3" s="2">
        <f>G3-O3/(R3*A3)</f>
        <v>313.77139942288551</v>
      </c>
      <c r="N3" s="2">
        <f>G3-L3</f>
        <v>1.2286005771144914</v>
      </c>
      <c r="O3" s="8">
        <v>41.070301000000001</v>
      </c>
      <c r="P3" s="1">
        <f>O3/(Abmessung!B$17*Q3)</f>
        <v>2.9065697771754357</v>
      </c>
      <c r="Q3" s="2">
        <f t="shared" ref="Q3:Q34" si="2">((G3-J3)-(L3-H3))/LN((G3-J3)/(L3-H3))</f>
        <v>18.277686911240767</v>
      </c>
      <c r="R3" s="1">
        <f t="shared" ref="R3:R34" si="3">((AC3 + AD3*G3 +AE3*G3^2 +  AF3*G3^3)+(AC3 + AD3*L3 + AE3*L3^2 +  AF3*L3^3))/2</f>
        <v>4178.5652071377763</v>
      </c>
      <c r="S3" s="1">
        <f t="shared" ref="S3:S34" si="4">((Y3 + Z3*G3 + AA3*G3^2 +  AB3*G3^3)+(Y3 + Z3*L3 + AA3*L3^2 +  AB3*L3^3))/2</f>
        <v>991.74490700369631</v>
      </c>
      <c r="T3" s="1">
        <f t="shared" ref="T3:T34" si="5">((AI3 + AJ3*H3)+(AI3 + AJ3*J3))/2</f>
        <v>1006.941875371843</v>
      </c>
      <c r="U3" s="7">
        <f t="shared" ref="U3:U34" si="6">((AG3 + AH3*H3)+(AG3 + AH3*J3))/2</f>
        <v>1.1926736763243653</v>
      </c>
      <c r="Y3" s="4">
        <v>-144.24372570197801</v>
      </c>
      <c r="Z3" s="5">
        <v>10.528700058400901</v>
      </c>
      <c r="AA3" s="4">
        <v>-3.1256926142924198E-2</v>
      </c>
      <c r="AB3" s="4">
        <v>2.9456116190551199E-5</v>
      </c>
      <c r="AC3" s="6">
        <v>17554.453889016499</v>
      </c>
      <c r="AD3" s="6">
        <v>-125.692345063977</v>
      </c>
      <c r="AE3" s="6">
        <v>0.39362054142913999</v>
      </c>
      <c r="AF3" s="6">
        <v>-4.1079636190540202E-4</v>
      </c>
      <c r="AG3" s="6">
        <v>2.30640101199999</v>
      </c>
      <c r="AH3" s="6">
        <v>-3.7612753199999698E-3</v>
      </c>
      <c r="AI3" s="6">
        <v>995.176197</v>
      </c>
      <c r="AJ3" s="6">
        <v>3.9734999999999798E-2</v>
      </c>
      <c r="AL3" s="6">
        <v>-7.3107128370890097E-3</v>
      </c>
      <c r="AM3" s="6">
        <v>2.5528079661440501</v>
      </c>
      <c r="AN3" s="6">
        <v>1.58291033403489</v>
      </c>
    </row>
    <row r="4" spans="1:40" x14ac:dyDescent="0.45">
      <c r="A4">
        <v>1.4E-2</v>
      </c>
      <c r="B4" s="1">
        <f t="shared" si="0"/>
        <v>50.822511742409063</v>
      </c>
      <c r="C4">
        <v>0</v>
      </c>
      <c r="D4" s="2">
        <f t="shared" si="1"/>
        <v>0</v>
      </c>
      <c r="E4" s="2"/>
      <c r="F4" s="2">
        <v>0</v>
      </c>
      <c r="G4">
        <v>315</v>
      </c>
      <c r="H4">
        <v>295</v>
      </c>
      <c r="I4" s="2"/>
      <c r="J4" s="2">
        <v>297.94433485000002</v>
      </c>
      <c r="K4" s="2"/>
      <c r="L4" s="2">
        <v>314.07285964008406</v>
      </c>
      <c r="M4" s="2">
        <f t="shared" ref="M4:M67" si="7">G4-O4/(R4*A4)</f>
        <v>314.07285964008406</v>
      </c>
      <c r="N4" s="2">
        <f t="shared" ref="N4:N67" si="8">G4-L4</f>
        <v>0.92714035991593846</v>
      </c>
      <c r="O4" s="8">
        <v>54.237614000000001</v>
      </c>
      <c r="P4" s="1">
        <f>O4/(Abmessung!B$17*Q4)</f>
        <v>3.8878217736165848</v>
      </c>
      <c r="Q4" s="2">
        <f t="shared" si="2"/>
        <v>18.045475476961379</v>
      </c>
      <c r="R4" s="1">
        <f t="shared" si="3"/>
        <v>4178.5639512722255</v>
      </c>
      <c r="S4" s="1">
        <f t="shared" si="4"/>
        <v>991.68652378791228</v>
      </c>
      <c r="T4" s="1">
        <f t="shared" si="5"/>
        <v>1006.9565185726324</v>
      </c>
      <c r="U4" s="7">
        <f t="shared" si="6"/>
        <v>1.1912875655974384</v>
      </c>
      <c r="Y4" s="4">
        <v>-144.24372570197801</v>
      </c>
      <c r="Z4" s="5">
        <v>10.528700058400901</v>
      </c>
      <c r="AA4" s="4">
        <v>-3.1256926142924198E-2</v>
      </c>
      <c r="AB4" s="4">
        <v>2.9456116190551199E-5</v>
      </c>
      <c r="AC4" s="6">
        <v>17554.453889016499</v>
      </c>
      <c r="AD4" s="6">
        <v>-125.692345063977</v>
      </c>
      <c r="AE4" s="6">
        <v>0.39362054142913999</v>
      </c>
      <c r="AF4" s="6">
        <v>-4.1079636190540202E-4</v>
      </c>
      <c r="AG4" s="6">
        <v>2.30640101199999</v>
      </c>
      <c r="AH4" s="6">
        <v>-3.7612753199999698E-3</v>
      </c>
      <c r="AI4" s="6">
        <v>995.176197</v>
      </c>
      <c r="AJ4" s="6">
        <v>3.9734999999999798E-2</v>
      </c>
      <c r="AL4" s="6">
        <v>-7.3107128370890097E-3</v>
      </c>
      <c r="AM4" s="6">
        <v>2.5528079661440501</v>
      </c>
      <c r="AN4" s="6">
        <v>1.58291033403489</v>
      </c>
    </row>
    <row r="5" spans="1:40" x14ac:dyDescent="0.45">
      <c r="A5">
        <v>0.02</v>
      </c>
      <c r="B5" s="1">
        <f t="shared" si="0"/>
        <v>72.606189700365846</v>
      </c>
      <c r="C5">
        <v>0</v>
      </c>
      <c r="D5" s="2">
        <f t="shared" si="1"/>
        <v>0</v>
      </c>
      <c r="E5" s="2"/>
      <c r="F5" s="2">
        <v>0</v>
      </c>
      <c r="G5">
        <v>315</v>
      </c>
      <c r="H5">
        <v>295</v>
      </c>
      <c r="I5" s="2"/>
      <c r="J5" s="2">
        <v>298.35293888899997</v>
      </c>
      <c r="K5" s="2"/>
      <c r="L5" s="2">
        <v>314.25552951079879</v>
      </c>
      <c r="M5" s="2">
        <f t="shared" si="7"/>
        <v>314.25552951079879</v>
      </c>
      <c r="N5" s="2">
        <f t="shared" si="8"/>
        <v>0.74447048920120551</v>
      </c>
      <c r="O5" s="8">
        <v>62.216343999999999</v>
      </c>
      <c r="P5" s="1">
        <f>O5/(Abmessung!B$17*Q5)</f>
        <v>4.4910584558374067</v>
      </c>
      <c r="Q5" s="2">
        <f t="shared" si="2"/>
        <v>17.9196647632184</v>
      </c>
      <c r="R5" s="1">
        <f t="shared" si="3"/>
        <v>4178.5634825335919</v>
      </c>
      <c r="S5" s="1">
        <f t="shared" si="4"/>
        <v>991.65099142555903</v>
      </c>
      <c r="T5" s="1">
        <f t="shared" si="5"/>
        <v>1006.9646365133772</v>
      </c>
      <c r="U5" s="7">
        <f t="shared" si="6"/>
        <v>1.190519129453667</v>
      </c>
      <c r="Y5" s="4">
        <v>-144.24372570197801</v>
      </c>
      <c r="Z5" s="5">
        <v>10.528700058400901</v>
      </c>
      <c r="AA5" s="4">
        <v>-3.1256926142924198E-2</v>
      </c>
      <c r="AB5" s="4">
        <v>2.9456116190551199E-5</v>
      </c>
      <c r="AC5" s="6">
        <v>17554.453889016499</v>
      </c>
      <c r="AD5" s="6">
        <v>-125.692345063977</v>
      </c>
      <c r="AE5" s="6">
        <v>0.39362054142913999</v>
      </c>
      <c r="AF5" s="6">
        <v>-4.1079636190540202E-4</v>
      </c>
      <c r="AG5" s="6">
        <v>2.30640101199999</v>
      </c>
      <c r="AH5" s="6">
        <v>-3.7612753199999698E-3</v>
      </c>
      <c r="AI5" s="6">
        <v>995.176197</v>
      </c>
      <c r="AJ5" s="6">
        <v>3.9734999999999798E-2</v>
      </c>
      <c r="AL5" s="6">
        <v>-7.3107128370890097E-3</v>
      </c>
      <c r="AM5" s="6">
        <v>2.5528079661440501</v>
      </c>
      <c r="AN5" s="6">
        <v>1.58291033403489</v>
      </c>
    </row>
    <row r="6" spans="1:40" x14ac:dyDescent="0.45">
      <c r="A6">
        <v>2.5999999999999999E-2</v>
      </c>
      <c r="B6" s="1">
        <f t="shared" si="0"/>
        <v>94.390321595186236</v>
      </c>
      <c r="C6">
        <v>0</v>
      </c>
      <c r="D6" s="2">
        <f t="shared" si="1"/>
        <v>0</v>
      </c>
      <c r="E6" s="2"/>
      <c r="F6" s="2">
        <v>0</v>
      </c>
      <c r="G6">
        <v>315</v>
      </c>
      <c r="H6">
        <v>295</v>
      </c>
      <c r="I6" s="2"/>
      <c r="J6" s="2">
        <v>298.63721954200003</v>
      </c>
      <c r="K6" s="2"/>
      <c r="L6" s="2">
        <v>314.37806609262725</v>
      </c>
      <c r="M6" s="2">
        <f t="shared" si="7"/>
        <v>314.37806609262725</v>
      </c>
      <c r="N6" s="2">
        <f t="shared" si="8"/>
        <v>0.62193390737274967</v>
      </c>
      <c r="O6" s="8">
        <v>67.568545</v>
      </c>
      <c r="P6" s="1">
        <f>O6/(Abmessung!B$17*Q6)</f>
        <v>4.9024975373638604</v>
      </c>
      <c r="Q6" s="2">
        <f t="shared" si="2"/>
        <v>17.827944946458629</v>
      </c>
      <c r="R6" s="1">
        <f t="shared" si="3"/>
        <v>4178.5632870311865</v>
      </c>
      <c r="S6" s="1">
        <f t="shared" si="4"/>
        <v>991.62709076704175</v>
      </c>
      <c r="T6" s="1">
        <f t="shared" si="5"/>
        <v>1006.9702844592507</v>
      </c>
      <c r="U6" s="7">
        <f t="shared" si="6"/>
        <v>1.1899845005516259</v>
      </c>
      <c r="Y6" s="4">
        <v>-144.24372570197801</v>
      </c>
      <c r="Z6" s="5">
        <v>10.528700058400901</v>
      </c>
      <c r="AA6" s="4">
        <v>-3.1256926142924198E-2</v>
      </c>
      <c r="AB6" s="4">
        <v>2.9456116190551199E-5</v>
      </c>
      <c r="AC6" s="6">
        <v>17554.453889016499</v>
      </c>
      <c r="AD6" s="6">
        <v>-125.692345063977</v>
      </c>
      <c r="AE6" s="6">
        <v>0.39362054142913999</v>
      </c>
      <c r="AF6" s="6">
        <v>-4.1079636190540202E-4</v>
      </c>
      <c r="AG6" s="6">
        <v>2.30640101199999</v>
      </c>
      <c r="AH6" s="6">
        <v>-3.7612753199999698E-3</v>
      </c>
      <c r="AI6" s="6">
        <v>995.176197</v>
      </c>
      <c r="AJ6" s="6">
        <v>3.9734999999999798E-2</v>
      </c>
      <c r="AL6" s="6">
        <v>-7.3107128370890097E-3</v>
      </c>
      <c r="AM6" s="6">
        <v>2.5528079661440501</v>
      </c>
      <c r="AN6" s="6">
        <v>1.58291033403489</v>
      </c>
    </row>
    <row r="7" spans="1:40" x14ac:dyDescent="0.45">
      <c r="A7">
        <v>3.2000000000000001E-2</v>
      </c>
      <c r="B7" s="1">
        <f t="shared" si="0"/>
        <v>116.17471587497744</v>
      </c>
      <c r="C7">
        <v>0</v>
      </c>
      <c r="D7" s="2">
        <f t="shared" si="1"/>
        <v>0</v>
      </c>
      <c r="E7" s="2"/>
      <c r="F7" s="2">
        <v>0</v>
      </c>
      <c r="G7">
        <v>315</v>
      </c>
      <c r="H7">
        <v>295</v>
      </c>
      <c r="I7" s="2"/>
      <c r="J7" s="2">
        <v>298.85548949399998</v>
      </c>
      <c r="K7" s="2"/>
      <c r="L7" s="2">
        <v>314.46596579290701</v>
      </c>
      <c r="M7" s="2">
        <f t="shared" si="7"/>
        <v>314.46596579290701</v>
      </c>
      <c r="N7" s="2">
        <f t="shared" si="8"/>
        <v>0.53403420709298643</v>
      </c>
      <c r="O7" s="8">
        <v>71.407861999999994</v>
      </c>
      <c r="P7" s="1">
        <f>O7/(Abmessung!B$17*Q7)</f>
        <v>5.2027926709903447</v>
      </c>
      <c r="Q7" s="2">
        <f t="shared" si="2"/>
        <v>17.753484765839719</v>
      </c>
      <c r="R7" s="1">
        <f t="shared" si="3"/>
        <v>4178.5632041198987</v>
      </c>
      <c r="S7" s="1">
        <f t="shared" si="4"/>
        <v>991.60991384711997</v>
      </c>
      <c r="T7" s="1">
        <f t="shared" si="5"/>
        <v>1006.974620937522</v>
      </c>
      <c r="U7" s="7">
        <f t="shared" si="6"/>
        <v>1.1895740138598483</v>
      </c>
      <c r="Y7" s="4">
        <v>-144.24372570197801</v>
      </c>
      <c r="Z7" s="5">
        <v>10.528700058400901</v>
      </c>
      <c r="AA7" s="4">
        <v>-3.1256926142924198E-2</v>
      </c>
      <c r="AB7" s="4">
        <v>2.9456116190551199E-5</v>
      </c>
      <c r="AC7" s="6">
        <v>17554.453889016499</v>
      </c>
      <c r="AD7" s="6">
        <v>-125.692345063977</v>
      </c>
      <c r="AE7" s="6">
        <v>0.39362054142913999</v>
      </c>
      <c r="AF7" s="6">
        <v>-4.1079636190540202E-4</v>
      </c>
      <c r="AG7" s="6">
        <v>2.30640101199999</v>
      </c>
      <c r="AH7" s="6">
        <v>-3.7612753199999698E-3</v>
      </c>
      <c r="AI7" s="6">
        <v>995.176197</v>
      </c>
      <c r="AJ7" s="6">
        <v>3.9734999999999798E-2</v>
      </c>
      <c r="AL7" s="6">
        <v>-7.3107128370890097E-3</v>
      </c>
      <c r="AM7" s="6">
        <v>2.5528079661440501</v>
      </c>
      <c r="AN7" s="6">
        <v>1.58291033403489</v>
      </c>
    </row>
    <row r="8" spans="1:40" x14ac:dyDescent="0.45">
      <c r="A8">
        <v>3.7999999999999999E-2</v>
      </c>
      <c r="B8" s="1">
        <f t="shared" si="0"/>
        <v>137.95927546905659</v>
      </c>
      <c r="C8">
        <v>0</v>
      </c>
      <c r="D8" s="2">
        <f t="shared" si="1"/>
        <v>0</v>
      </c>
      <c r="E8" s="2"/>
      <c r="F8" s="2">
        <v>0</v>
      </c>
      <c r="G8">
        <v>315</v>
      </c>
      <c r="H8">
        <v>295</v>
      </c>
      <c r="I8" s="2"/>
      <c r="J8" s="2">
        <v>299.03272533900002</v>
      </c>
      <c r="K8" s="2"/>
      <c r="L8" s="2">
        <v>314.53209600670999</v>
      </c>
      <c r="M8" s="2">
        <f t="shared" si="7"/>
        <v>314.53209600670999</v>
      </c>
      <c r="N8" s="2">
        <f t="shared" si="8"/>
        <v>0.4679039932900082</v>
      </c>
      <c r="O8" s="8">
        <v>74.296323000000001</v>
      </c>
      <c r="P8" s="1">
        <f>O8/(Abmessung!B$17*Q8)</f>
        <v>5.4327159145834916</v>
      </c>
      <c r="Q8" s="2">
        <f t="shared" si="2"/>
        <v>17.689861242527599</v>
      </c>
      <c r="R8" s="1">
        <f t="shared" si="3"/>
        <v>4178.5631727339633</v>
      </c>
      <c r="S8" s="1">
        <f t="shared" si="4"/>
        <v>991.59697334510406</v>
      </c>
      <c r="T8" s="1">
        <f t="shared" si="5"/>
        <v>1006.9781421706725</v>
      </c>
      <c r="U8" s="7">
        <f t="shared" si="6"/>
        <v>1.1892406974550394</v>
      </c>
      <c r="Y8" s="4">
        <v>-144.24372570197801</v>
      </c>
      <c r="Z8" s="5">
        <v>10.528700058400901</v>
      </c>
      <c r="AA8" s="4">
        <v>-3.1256926142924198E-2</v>
      </c>
      <c r="AB8" s="4">
        <v>2.9456116190551199E-5</v>
      </c>
      <c r="AC8" s="6">
        <v>17554.453889016499</v>
      </c>
      <c r="AD8" s="6">
        <v>-125.692345063977</v>
      </c>
      <c r="AE8" s="6">
        <v>0.39362054142913999</v>
      </c>
      <c r="AF8" s="6">
        <v>-4.1079636190540202E-4</v>
      </c>
      <c r="AG8" s="6">
        <v>2.30640101199999</v>
      </c>
      <c r="AH8" s="6">
        <v>-3.7612753199999698E-3</v>
      </c>
      <c r="AI8" s="6">
        <v>995.176197</v>
      </c>
      <c r="AJ8" s="6">
        <v>3.9734999999999798E-2</v>
      </c>
      <c r="AL8" s="6">
        <v>-7.3107128370890097E-3</v>
      </c>
      <c r="AM8" s="6">
        <v>2.5528079661440501</v>
      </c>
      <c r="AN8" s="6">
        <v>1.58291033403489</v>
      </c>
    </row>
    <row r="9" spans="1:40" x14ac:dyDescent="0.45">
      <c r="A9">
        <v>4.3999999999999997E-2</v>
      </c>
      <c r="B9" s="1">
        <f t="shared" ref="B9:B66" si="9">A9/S9*3600*1000</f>
        <v>159.74394593157217</v>
      </c>
      <c r="C9">
        <v>0</v>
      </c>
      <c r="D9" s="2">
        <f t="shared" si="1"/>
        <v>0</v>
      </c>
      <c r="E9" s="1"/>
      <c r="F9" s="2">
        <v>0</v>
      </c>
      <c r="G9">
        <v>315</v>
      </c>
      <c r="H9">
        <v>295</v>
      </c>
      <c r="I9" s="2"/>
      <c r="J9" s="2">
        <v>299.181955303</v>
      </c>
      <c r="K9" s="2"/>
      <c r="L9" s="2">
        <v>314.58365286675212</v>
      </c>
      <c r="M9" s="2">
        <f t="shared" si="7"/>
        <v>314.58365286675212</v>
      </c>
      <c r="N9" s="2">
        <f t="shared" si="8"/>
        <v>0.41634713324788208</v>
      </c>
      <c r="O9" s="8">
        <v>76.548242999999999</v>
      </c>
      <c r="P9" s="1">
        <f>O9/(Abmessung!B$17*Q9)</f>
        <v>5.6151480866135843</v>
      </c>
      <c r="Q9" s="2">
        <f t="shared" si="2"/>
        <v>17.633889458421891</v>
      </c>
      <c r="R9" s="1">
        <f t="shared" si="3"/>
        <v>4178.5631664692264</v>
      </c>
      <c r="S9" s="1">
        <f t="shared" si="4"/>
        <v>991.58687408317883</v>
      </c>
      <c r="T9" s="1">
        <f t="shared" si="5"/>
        <v>1006.9811069969824</v>
      </c>
      <c r="U9" s="7">
        <f t="shared" si="6"/>
        <v>1.1889600499647406</v>
      </c>
      <c r="Y9" s="4">
        <v>-144.24372570197801</v>
      </c>
      <c r="Z9" s="5">
        <v>10.528700058400901</v>
      </c>
      <c r="AA9" s="4">
        <v>-3.1256926142924198E-2</v>
      </c>
      <c r="AB9" s="4">
        <v>2.9456116190551199E-5</v>
      </c>
      <c r="AC9" s="6">
        <v>17554.453889016499</v>
      </c>
      <c r="AD9" s="6">
        <v>-125.692345063977</v>
      </c>
      <c r="AE9" s="6">
        <v>0.39362054142913999</v>
      </c>
      <c r="AF9" s="6">
        <v>-4.1079636190540202E-4</v>
      </c>
      <c r="AG9" s="6">
        <v>2.30640101199999</v>
      </c>
      <c r="AH9" s="6">
        <v>-3.7612753199999698E-3</v>
      </c>
      <c r="AI9" s="6">
        <v>995.176197</v>
      </c>
      <c r="AJ9" s="6">
        <v>3.9734999999999798E-2</v>
      </c>
      <c r="AL9" s="6">
        <v>-7.3107128370890097E-3</v>
      </c>
      <c r="AM9" s="6">
        <v>2.5528079661440501</v>
      </c>
      <c r="AN9" s="6">
        <v>1.58291033403489</v>
      </c>
    </row>
    <row r="10" spans="1:40" x14ac:dyDescent="0.45">
      <c r="A10">
        <v>0.05</v>
      </c>
      <c r="B10" s="1">
        <f t="shared" si="9"/>
        <v>181.52869435976959</v>
      </c>
      <c r="C10">
        <v>0</v>
      </c>
      <c r="D10" s="2">
        <f t="shared" si="1"/>
        <v>0</v>
      </c>
      <c r="E10" s="1"/>
      <c r="F10" s="2">
        <v>0</v>
      </c>
      <c r="G10">
        <v>315</v>
      </c>
      <c r="H10">
        <v>295</v>
      </c>
      <c r="I10" s="2"/>
      <c r="J10" s="2">
        <v>299.31084306600002</v>
      </c>
      <c r="K10" s="2"/>
      <c r="L10" s="2">
        <v>314.62497561597576</v>
      </c>
      <c r="M10" s="2">
        <f t="shared" si="7"/>
        <v>314.62497561597576</v>
      </c>
      <c r="N10" s="2">
        <f t="shared" si="8"/>
        <v>0.37502438402424332</v>
      </c>
      <c r="O10" s="8">
        <v>78.353154000000004</v>
      </c>
      <c r="P10" s="1">
        <f>O10/(Abmessung!B$17*Q10)</f>
        <v>5.7639470567675177</v>
      </c>
      <c r="Q10" s="2">
        <f t="shared" si="2"/>
        <v>17.583713600381966</v>
      </c>
      <c r="R10" s="1">
        <f t="shared" si="3"/>
        <v>4178.5631728379785</v>
      </c>
      <c r="S10" s="1">
        <f t="shared" si="4"/>
        <v>991.57877290330816</v>
      </c>
      <c r="T10" s="1">
        <f t="shared" si="5"/>
        <v>1006.9836676746137</v>
      </c>
      <c r="U10" s="7">
        <f t="shared" si="6"/>
        <v>1.1887176587837294</v>
      </c>
      <c r="Y10" s="4">
        <v>-144.24372570197801</v>
      </c>
      <c r="Z10" s="5">
        <v>10.528700058400901</v>
      </c>
      <c r="AA10" s="4">
        <v>-3.1256926142924198E-2</v>
      </c>
      <c r="AB10" s="4">
        <v>2.9456116190551199E-5</v>
      </c>
      <c r="AC10" s="6">
        <v>17554.453889016499</v>
      </c>
      <c r="AD10" s="6">
        <v>-125.692345063977</v>
      </c>
      <c r="AE10" s="6">
        <v>0.39362054142913999</v>
      </c>
      <c r="AF10" s="6">
        <v>-4.1079636190540202E-4</v>
      </c>
      <c r="AG10" s="6">
        <v>2.30640101199999</v>
      </c>
      <c r="AH10" s="6">
        <v>-3.7612753199999698E-3</v>
      </c>
      <c r="AI10" s="6">
        <v>995.176197</v>
      </c>
      <c r="AJ10" s="6">
        <v>3.9734999999999798E-2</v>
      </c>
      <c r="AL10" s="6">
        <v>-7.3107128370890097E-3</v>
      </c>
      <c r="AM10" s="6">
        <v>2.5528079661440501</v>
      </c>
      <c r="AN10" s="6">
        <v>1.58291033403489</v>
      </c>
    </row>
    <row r="11" spans="1:40" x14ac:dyDescent="0.45">
      <c r="A11">
        <v>5.6000000000000001E-2</v>
      </c>
      <c r="B11" s="1">
        <f t="shared" si="9"/>
        <v>203.31375402419684</v>
      </c>
      <c r="C11">
        <v>0</v>
      </c>
      <c r="D11" s="2">
        <f t="shared" si="1"/>
        <v>0</v>
      </c>
      <c r="E11" s="1"/>
      <c r="F11" s="2">
        <v>0</v>
      </c>
      <c r="G11">
        <v>315</v>
      </c>
      <c r="H11">
        <v>295</v>
      </c>
      <c r="I11" s="2"/>
      <c r="J11" s="2">
        <v>299.424280963</v>
      </c>
      <c r="K11" s="2"/>
      <c r="L11" s="2">
        <v>314.66515680124621</v>
      </c>
      <c r="M11" s="2">
        <f t="shared" si="7"/>
        <v>314.66515680124621</v>
      </c>
      <c r="N11" s="2">
        <f t="shared" si="8"/>
        <v>0.33484319875378787</v>
      </c>
      <c r="O11" s="8">
        <v>78.353154000000004</v>
      </c>
      <c r="P11" s="1">
        <f>O11/(Abmessung!B$17*Q11)</f>
        <v>5.777962758574283</v>
      </c>
      <c r="Q11" s="2">
        <f t="shared" si="2"/>
        <v>17.541060489454104</v>
      </c>
      <c r="R11" s="1">
        <f t="shared" si="3"/>
        <v>4178.5631886600959</v>
      </c>
      <c r="S11" s="1">
        <f t="shared" si="4"/>
        <v>991.57088986713165</v>
      </c>
      <c r="T11" s="1">
        <f t="shared" si="5"/>
        <v>1006.9859214020323</v>
      </c>
      <c r="U11" s="7">
        <f t="shared" si="6"/>
        <v>1.1885043232025601</v>
      </c>
      <c r="Y11" s="4">
        <v>-144.24372570197801</v>
      </c>
      <c r="Z11" s="5">
        <v>10.528700058400901</v>
      </c>
      <c r="AA11" s="4">
        <v>-3.1256926142924198E-2</v>
      </c>
      <c r="AB11" s="4">
        <v>2.9456116190551199E-5</v>
      </c>
      <c r="AC11" s="6">
        <v>17554.453889016499</v>
      </c>
      <c r="AD11" s="6">
        <v>-125.692345063977</v>
      </c>
      <c r="AE11" s="6">
        <v>0.39362054142913999</v>
      </c>
      <c r="AF11" s="6">
        <v>-4.1079636190540202E-4</v>
      </c>
      <c r="AG11" s="6">
        <v>2.30640101199999</v>
      </c>
      <c r="AH11" s="6">
        <v>-3.7612753199999698E-3</v>
      </c>
      <c r="AI11" s="6">
        <v>995.176197</v>
      </c>
      <c r="AJ11" s="6">
        <v>3.9734999999999798E-2</v>
      </c>
      <c r="AL11" s="6">
        <v>-7.3107128370890097E-3</v>
      </c>
      <c r="AM11" s="6">
        <v>2.5528079661440501</v>
      </c>
      <c r="AN11" s="6">
        <v>1.58291033403489</v>
      </c>
    </row>
    <row r="12" spans="1:40" x14ac:dyDescent="0.45">
      <c r="A12">
        <v>6.2E-2</v>
      </c>
      <c r="B12" s="1">
        <f t="shared" si="9"/>
        <v>225.09881463062078</v>
      </c>
      <c r="C12">
        <v>0</v>
      </c>
      <c r="D12" s="2">
        <f t="shared" si="1"/>
        <v>0</v>
      </c>
      <c r="E12" s="1"/>
      <c r="F12" s="2">
        <v>0</v>
      </c>
      <c r="G12">
        <v>315</v>
      </c>
      <c r="H12">
        <v>295</v>
      </c>
      <c r="I12" s="2"/>
      <c r="J12" s="2">
        <v>299.52558378800001</v>
      </c>
      <c r="K12" s="2"/>
      <c r="L12" s="2">
        <v>314.6975609831909</v>
      </c>
      <c r="M12" s="2">
        <f t="shared" si="7"/>
        <v>314.6975609831909</v>
      </c>
      <c r="N12" s="2">
        <f t="shared" si="8"/>
        <v>0.30243901680910312</v>
      </c>
      <c r="O12" s="8">
        <v>78.353154000000004</v>
      </c>
      <c r="P12" s="1">
        <f>O12/(Abmessung!B$17*Q12)</f>
        <v>5.7911397300683012</v>
      </c>
      <c r="Q12" s="2">
        <f t="shared" si="2"/>
        <v>17.501148129397535</v>
      </c>
      <c r="R12" s="1">
        <f t="shared" si="3"/>
        <v>4178.5632082806587</v>
      </c>
      <c r="S12" s="1">
        <f t="shared" si="4"/>
        <v>991.56452852167763</v>
      </c>
      <c r="T12" s="1">
        <f t="shared" si="5"/>
        <v>1006.987934035908</v>
      </c>
      <c r="U12" s="7">
        <f t="shared" si="6"/>
        <v>1.1883138092948007</v>
      </c>
      <c r="Y12" s="4">
        <v>-144.24372570197801</v>
      </c>
      <c r="Z12" s="5">
        <v>10.528700058400901</v>
      </c>
      <c r="AA12" s="4">
        <v>-3.1256926142924198E-2</v>
      </c>
      <c r="AB12" s="4">
        <v>2.9456116190551199E-5</v>
      </c>
      <c r="AC12" s="6">
        <v>17554.453889016499</v>
      </c>
      <c r="AD12" s="6">
        <v>-125.692345063977</v>
      </c>
      <c r="AE12" s="6">
        <v>0.39362054142913999</v>
      </c>
      <c r="AF12" s="6">
        <v>-4.1079636190540202E-4</v>
      </c>
      <c r="AG12" s="6">
        <v>2.30640101199999</v>
      </c>
      <c r="AH12" s="6">
        <v>-3.7612753199999698E-3</v>
      </c>
      <c r="AI12" s="6">
        <v>995.176197</v>
      </c>
      <c r="AJ12" s="6">
        <v>3.9734999999999798E-2</v>
      </c>
      <c r="AL12" s="6">
        <v>-7.3107128370890097E-3</v>
      </c>
      <c r="AM12" s="6">
        <v>2.5528079661440501</v>
      </c>
      <c r="AN12" s="6">
        <v>1.58291033403489</v>
      </c>
    </row>
    <row r="13" spans="1:40" x14ac:dyDescent="0.45">
      <c r="A13">
        <v>6.8000000000000005E-2</v>
      </c>
      <c r="B13" s="1">
        <f t="shared" si="9"/>
        <v>246.88387592913659</v>
      </c>
      <c r="C13">
        <v>0</v>
      </c>
      <c r="D13" s="2">
        <f t="shared" si="1"/>
        <v>0</v>
      </c>
      <c r="E13" s="1"/>
      <c r="F13" s="2">
        <v>0</v>
      </c>
      <c r="G13">
        <v>315</v>
      </c>
      <c r="H13">
        <v>295</v>
      </c>
      <c r="I13" s="2"/>
      <c r="J13" s="2">
        <v>299.61710178300001</v>
      </c>
      <c r="K13" s="2"/>
      <c r="L13" s="2">
        <v>314.72424678015943</v>
      </c>
      <c r="M13" s="2">
        <f t="shared" si="7"/>
        <v>314.72424678015943</v>
      </c>
      <c r="N13" s="2">
        <f t="shared" si="8"/>
        <v>0.275753219840567</v>
      </c>
      <c r="O13" s="8">
        <v>78.353154000000004</v>
      </c>
      <c r="P13" s="1">
        <f>O13/(Abmessung!B$17*Q13)</f>
        <v>5.8035481020010984</v>
      </c>
      <c r="Q13" s="2">
        <f t="shared" si="2"/>
        <v>17.463729510403809</v>
      </c>
      <c r="R13" s="1">
        <f t="shared" si="3"/>
        <v>4178.5632290061894</v>
      </c>
      <c r="S13" s="1">
        <f t="shared" si="4"/>
        <v>991.55928704823668</v>
      </c>
      <c r="T13" s="1">
        <f t="shared" si="5"/>
        <v>1006.9897522696738</v>
      </c>
      <c r="U13" s="7">
        <f t="shared" si="6"/>
        <v>1.1881416971068361</v>
      </c>
      <c r="Y13" s="4">
        <v>-144.24372570197801</v>
      </c>
      <c r="Z13" s="5">
        <v>10.528700058400901</v>
      </c>
      <c r="AA13" s="4">
        <v>-3.1256926142924198E-2</v>
      </c>
      <c r="AB13" s="4">
        <v>2.9456116190551199E-5</v>
      </c>
      <c r="AC13" s="6">
        <v>17554.453889016499</v>
      </c>
      <c r="AD13" s="6">
        <v>-125.692345063977</v>
      </c>
      <c r="AE13" s="6">
        <v>0.39362054142913999</v>
      </c>
      <c r="AF13" s="6">
        <v>-4.1079636190540202E-4</v>
      </c>
      <c r="AG13" s="6">
        <v>2.30640101199999</v>
      </c>
      <c r="AH13" s="6">
        <v>-3.7612753199999698E-3</v>
      </c>
      <c r="AI13" s="6">
        <v>995.176197</v>
      </c>
      <c r="AJ13" s="6">
        <v>3.9734999999999798E-2</v>
      </c>
      <c r="AL13" s="6">
        <v>-7.3107128370890097E-3</v>
      </c>
      <c r="AM13" s="6">
        <v>2.5528079661440501</v>
      </c>
      <c r="AN13" s="6">
        <v>1.58291033403489</v>
      </c>
    </row>
    <row r="14" spans="1:40" x14ac:dyDescent="0.45">
      <c r="A14">
        <v>7.3999999999999996E-2</v>
      </c>
      <c r="B14" s="1">
        <f t="shared" si="9"/>
        <v>268.66893775105461</v>
      </c>
      <c r="C14">
        <v>0</v>
      </c>
      <c r="D14" s="2">
        <f t="shared" si="1"/>
        <v>0</v>
      </c>
      <c r="E14" s="1"/>
      <c r="F14" s="2">
        <v>0</v>
      </c>
      <c r="G14">
        <v>315</v>
      </c>
      <c r="H14">
        <v>295</v>
      </c>
      <c r="I14" s="2"/>
      <c r="J14" s="2">
        <v>299.70056205600002</v>
      </c>
      <c r="K14" s="2"/>
      <c r="L14" s="2">
        <v>314.74660515058019</v>
      </c>
      <c r="M14" s="2">
        <f t="shared" si="7"/>
        <v>314.74660515058019</v>
      </c>
      <c r="N14" s="2">
        <f t="shared" si="8"/>
        <v>0.25339484941980572</v>
      </c>
      <c r="O14" s="8">
        <v>78.353154000000004</v>
      </c>
      <c r="P14" s="1">
        <f>O14/(Abmessung!B$17*Q14)</f>
        <v>5.8152590977359893</v>
      </c>
      <c r="Q14" s="2">
        <f t="shared" si="2"/>
        <v>17.428560370323488</v>
      </c>
      <c r="R14" s="1">
        <f t="shared" si="3"/>
        <v>4178.5632495286582</v>
      </c>
      <c r="S14" s="1">
        <f t="shared" si="4"/>
        <v>991.55489365444623</v>
      </c>
      <c r="T14" s="1">
        <f t="shared" si="5"/>
        <v>1006.9914104166476</v>
      </c>
      <c r="U14" s="7">
        <f t="shared" si="6"/>
        <v>1.1879847385743183</v>
      </c>
      <c r="Y14" s="4">
        <v>-144.24372570197801</v>
      </c>
      <c r="Z14" s="5">
        <v>10.528700058400901</v>
      </c>
      <c r="AA14" s="4">
        <v>-3.1256926142924198E-2</v>
      </c>
      <c r="AB14" s="4">
        <v>2.9456116190551199E-5</v>
      </c>
      <c r="AC14" s="6">
        <v>17554.453889016499</v>
      </c>
      <c r="AD14" s="6">
        <v>-125.692345063977</v>
      </c>
      <c r="AE14" s="6">
        <v>0.39362054142913999</v>
      </c>
      <c r="AF14" s="6">
        <v>-4.1079636190540202E-4</v>
      </c>
      <c r="AG14" s="6">
        <v>2.30640101199999</v>
      </c>
      <c r="AH14" s="6">
        <v>-3.7612753199999698E-3</v>
      </c>
      <c r="AI14" s="6">
        <v>995.176197</v>
      </c>
      <c r="AJ14" s="6">
        <v>3.9734999999999798E-2</v>
      </c>
      <c r="AL14" s="6">
        <v>-7.3107128370890097E-3</v>
      </c>
      <c r="AM14" s="6">
        <v>2.5528079661440501</v>
      </c>
      <c r="AN14" s="6">
        <v>1.58291033403489</v>
      </c>
    </row>
    <row r="15" spans="1:40" x14ac:dyDescent="0.45">
      <c r="A15">
        <v>8.0000000000000002E-3</v>
      </c>
      <c r="B15" s="1">
        <f t="shared" si="9"/>
        <v>29.022458980357449</v>
      </c>
      <c r="C15">
        <v>600</v>
      </c>
      <c r="D15" s="2">
        <f t="shared" si="1"/>
        <v>0.36450298643249873</v>
      </c>
      <c r="E15" s="1">
        <v>36.86</v>
      </c>
      <c r="F15" s="2">
        <f t="shared" ref="F15:F46" si="10">AL15 + AM15*D15 + AN15*D15^2</f>
        <v>1.133504723501463</v>
      </c>
      <c r="G15">
        <v>315</v>
      </c>
      <c r="H15">
        <v>295</v>
      </c>
      <c r="I15" s="2">
        <f t="shared" ref="I15:I46" si="11">O15*3600/(T15*U15*E15)</f>
        <v>12.083782739770323</v>
      </c>
      <c r="J15" s="2">
        <v>307.08377616566798</v>
      </c>
      <c r="K15" s="2">
        <f t="shared" ref="K15:K67" si="12">H15+I15</f>
        <v>307.0837827397703</v>
      </c>
      <c r="L15" s="2">
        <v>310.62350342394376</v>
      </c>
      <c r="M15" s="2">
        <f t="shared" si="7"/>
        <v>310.62350342355506</v>
      </c>
      <c r="N15" s="2">
        <f t="shared" si="8"/>
        <v>4.3764965760562404</v>
      </c>
      <c r="O15" s="8">
        <v>146.301809677497</v>
      </c>
      <c r="P15" s="1">
        <f>O15/(Abmessung!B$17*Q15)</f>
        <v>16.693350860128959</v>
      </c>
      <c r="Q15" s="2">
        <f t="shared" si="2"/>
        <v>11.336533562303263</v>
      </c>
      <c r="R15" s="1">
        <f t="shared" si="3"/>
        <v>4178.6223044511935</v>
      </c>
      <c r="S15" s="1">
        <f t="shared" si="4"/>
        <v>992.33493686706538</v>
      </c>
      <c r="T15" s="1">
        <f t="shared" si="5"/>
        <v>1007.1380964229713</v>
      </c>
      <c r="U15" s="7">
        <f t="shared" si="6"/>
        <v>1.1740995880678335</v>
      </c>
      <c r="Y15" s="4">
        <v>-144.24372570197801</v>
      </c>
      <c r="Z15" s="5">
        <v>10.528700058400901</v>
      </c>
      <c r="AA15" s="4">
        <v>-3.1256926142924198E-2</v>
      </c>
      <c r="AB15" s="4">
        <v>2.9456116190551199E-5</v>
      </c>
      <c r="AC15" s="6">
        <v>17554.453889016499</v>
      </c>
      <c r="AD15" s="6">
        <v>-125.692345063977</v>
      </c>
      <c r="AE15" s="6">
        <v>0.39362054142913999</v>
      </c>
      <c r="AF15" s="6">
        <v>-4.1079636190540202E-4</v>
      </c>
      <c r="AG15" s="6">
        <v>2.30640101199999</v>
      </c>
      <c r="AH15" s="6">
        <v>-3.7612753199999698E-3</v>
      </c>
      <c r="AI15" s="6">
        <v>995.176197</v>
      </c>
      <c r="AJ15" s="6">
        <v>3.9734999999999798E-2</v>
      </c>
      <c r="AL15" s="6">
        <v>-7.3107128370890097E-3</v>
      </c>
      <c r="AM15" s="6">
        <v>2.5528079661440501</v>
      </c>
      <c r="AN15" s="6">
        <v>1.58291033403489</v>
      </c>
    </row>
    <row r="16" spans="1:40" x14ac:dyDescent="0.45">
      <c r="A16">
        <v>1.4E-2</v>
      </c>
      <c r="B16" s="1">
        <f t="shared" si="9"/>
        <v>50.806598070564043</v>
      </c>
      <c r="C16">
        <v>600</v>
      </c>
      <c r="D16" s="2">
        <f t="shared" si="1"/>
        <v>0.36450298643249873</v>
      </c>
      <c r="E16" s="1">
        <v>36.86</v>
      </c>
      <c r="F16" s="2">
        <f t="shared" si="10"/>
        <v>1.133504723501463</v>
      </c>
      <c r="G16">
        <v>315</v>
      </c>
      <c r="H16">
        <v>295</v>
      </c>
      <c r="I16" s="2">
        <f t="shared" si="11"/>
        <v>12.329423298052907</v>
      </c>
      <c r="J16" s="2">
        <v>307.32942316380735</v>
      </c>
      <c r="K16" s="2">
        <f t="shared" si="12"/>
        <v>307.32942329805292</v>
      </c>
      <c r="L16" s="2">
        <v>312.44927211429109</v>
      </c>
      <c r="M16" s="2">
        <f t="shared" si="7"/>
        <v>312.44927211429075</v>
      </c>
      <c r="N16" s="2">
        <f t="shared" si="8"/>
        <v>2.5507278857089091</v>
      </c>
      <c r="O16" s="8">
        <v>149.217837594169</v>
      </c>
      <c r="P16" s="1">
        <f>O16/(Abmessung!B$17*Q16)</f>
        <v>16.223185818991652</v>
      </c>
      <c r="Q16" s="2">
        <f t="shared" si="2"/>
        <v>11.897581841067103</v>
      </c>
      <c r="R16" s="1">
        <f t="shared" si="3"/>
        <v>4178.5786052393341</v>
      </c>
      <c r="S16" s="1">
        <f t="shared" si="4"/>
        <v>991.99714041079221</v>
      </c>
      <c r="T16" s="1">
        <f t="shared" si="5"/>
        <v>1007.1429768147069</v>
      </c>
      <c r="U16" s="7">
        <f t="shared" si="6"/>
        <v>1.1736376150720667</v>
      </c>
      <c r="Y16" s="4">
        <v>-144.24372570197801</v>
      </c>
      <c r="Z16" s="5">
        <v>10.528700058400901</v>
      </c>
      <c r="AA16" s="4">
        <v>-3.1256926142924198E-2</v>
      </c>
      <c r="AB16" s="4">
        <v>2.9456116190551199E-5</v>
      </c>
      <c r="AC16" s="6">
        <v>17554.453889016499</v>
      </c>
      <c r="AD16" s="6">
        <v>-125.692345063977</v>
      </c>
      <c r="AE16" s="6">
        <v>0.39362054142913999</v>
      </c>
      <c r="AF16" s="6">
        <v>-4.1079636190540202E-4</v>
      </c>
      <c r="AG16" s="6">
        <v>2.30640101199999</v>
      </c>
      <c r="AH16" s="6">
        <v>-3.7612753199999698E-3</v>
      </c>
      <c r="AI16" s="6">
        <v>995.176197</v>
      </c>
      <c r="AJ16" s="6">
        <v>3.9734999999999798E-2</v>
      </c>
      <c r="AL16" s="6">
        <v>-7.3107128370890097E-3</v>
      </c>
      <c r="AM16" s="6">
        <v>2.5528079661440501</v>
      </c>
      <c r="AN16" s="6">
        <v>1.58291033403489</v>
      </c>
    </row>
    <row r="17" spans="1:40" x14ac:dyDescent="0.45">
      <c r="A17">
        <v>0.02</v>
      </c>
      <c r="B17" s="1">
        <f t="shared" si="9"/>
        <v>72.591151278120023</v>
      </c>
      <c r="C17">
        <v>600</v>
      </c>
      <c r="D17" s="2">
        <f t="shared" si="1"/>
        <v>0.36450298643249873</v>
      </c>
      <c r="E17" s="1">
        <v>36.86</v>
      </c>
      <c r="F17" s="2">
        <f t="shared" si="10"/>
        <v>1.133504723501463</v>
      </c>
      <c r="G17">
        <v>315</v>
      </c>
      <c r="H17">
        <v>295</v>
      </c>
      <c r="I17" s="2">
        <f t="shared" si="11"/>
        <v>12.495663594145189</v>
      </c>
      <c r="J17" s="2">
        <v>307.49566636390574</v>
      </c>
      <c r="K17" s="2">
        <f t="shared" si="12"/>
        <v>307.49566359414519</v>
      </c>
      <c r="L17" s="2">
        <v>313.19088821316558</v>
      </c>
      <c r="M17" s="2">
        <f t="shared" si="7"/>
        <v>313.19088821316649</v>
      </c>
      <c r="N17" s="2">
        <f t="shared" si="8"/>
        <v>1.8091117868344213</v>
      </c>
      <c r="O17" s="8">
        <v>151.18998413859501</v>
      </c>
      <c r="P17" s="1">
        <f>O17/(Abmessung!B$17*Q17)</f>
        <v>16.203865344002388</v>
      </c>
      <c r="Q17" s="2">
        <f t="shared" si="2"/>
        <v>12.069200369832675</v>
      </c>
      <c r="R17" s="1">
        <f t="shared" si="3"/>
        <v>4178.5694294552613</v>
      </c>
      <c r="S17" s="1">
        <f t="shared" si="4"/>
        <v>991.85642784676156</v>
      </c>
      <c r="T17" s="1">
        <f t="shared" si="5"/>
        <v>1007.1462796514849</v>
      </c>
      <c r="U17" s="7">
        <f t="shared" si="6"/>
        <v>1.1733249718492427</v>
      </c>
      <c r="Y17" s="4">
        <v>-144.24372570197801</v>
      </c>
      <c r="Z17" s="5">
        <v>10.528700058400901</v>
      </c>
      <c r="AA17" s="4">
        <v>-3.1256926142924198E-2</v>
      </c>
      <c r="AB17" s="4">
        <v>2.9456116190551199E-5</v>
      </c>
      <c r="AC17" s="6">
        <v>17554.453889016499</v>
      </c>
      <c r="AD17" s="6">
        <v>-125.692345063977</v>
      </c>
      <c r="AE17" s="6">
        <v>0.39362054142913999</v>
      </c>
      <c r="AF17" s="6">
        <v>-4.1079636190540202E-4</v>
      </c>
      <c r="AG17" s="6">
        <v>2.30640101199999</v>
      </c>
      <c r="AH17" s="6">
        <v>-3.7612753199999698E-3</v>
      </c>
      <c r="AI17" s="6">
        <v>995.176197</v>
      </c>
      <c r="AJ17" s="6">
        <v>3.9734999999999798E-2</v>
      </c>
      <c r="AL17" s="6">
        <v>-7.3107128370890097E-3</v>
      </c>
      <c r="AM17" s="6">
        <v>2.5528079661440501</v>
      </c>
      <c r="AN17" s="6">
        <v>1.58291033403489</v>
      </c>
    </row>
    <row r="18" spans="1:40" x14ac:dyDescent="0.45">
      <c r="A18">
        <v>2.5999999999999999E-2</v>
      </c>
      <c r="B18" s="1">
        <f t="shared" si="9"/>
        <v>94.375840892696402</v>
      </c>
      <c r="C18">
        <v>600</v>
      </c>
      <c r="D18" s="2">
        <f t="shared" si="1"/>
        <v>0.36450298643249873</v>
      </c>
      <c r="E18" s="1">
        <v>36.86</v>
      </c>
      <c r="F18" s="2">
        <f t="shared" si="10"/>
        <v>1.133504723501463</v>
      </c>
      <c r="G18">
        <v>315</v>
      </c>
      <c r="H18">
        <v>295</v>
      </c>
      <c r="I18" s="2">
        <f t="shared" si="11"/>
        <v>12.633496723109277</v>
      </c>
      <c r="J18" s="2">
        <v>307.63350099212147</v>
      </c>
      <c r="K18" s="2">
        <f t="shared" si="12"/>
        <v>307.63349672310926</v>
      </c>
      <c r="L18" s="2">
        <v>313.59333120580357</v>
      </c>
      <c r="M18" s="2">
        <f t="shared" si="7"/>
        <v>313.59333120580391</v>
      </c>
      <c r="N18" s="2">
        <f t="shared" si="8"/>
        <v>1.4066687941964346</v>
      </c>
      <c r="O18" s="8">
        <v>152.824327192352</v>
      </c>
      <c r="P18" s="1">
        <f>O18/(Abmessung!B$17*Q18)</f>
        <v>16.302525207812064</v>
      </c>
      <c r="Q18" s="2">
        <f t="shared" si="2"/>
        <v>12.125836651097863</v>
      </c>
      <c r="R18" s="1">
        <f t="shared" si="3"/>
        <v>4178.5662427568413</v>
      </c>
      <c r="S18" s="1">
        <f t="shared" si="4"/>
        <v>991.77924259685778</v>
      </c>
      <c r="T18" s="1">
        <f t="shared" si="5"/>
        <v>1007.1490180809609</v>
      </c>
      <c r="U18" s="7">
        <f t="shared" si="6"/>
        <v>1.1730657548565682</v>
      </c>
      <c r="Y18" s="4">
        <v>-144.24372570197801</v>
      </c>
      <c r="Z18" s="5">
        <v>10.528700058400901</v>
      </c>
      <c r="AA18" s="4">
        <v>-3.1256926142924198E-2</v>
      </c>
      <c r="AB18" s="4">
        <v>2.9456116190551199E-5</v>
      </c>
      <c r="AC18" s="6">
        <v>17554.453889016499</v>
      </c>
      <c r="AD18" s="6">
        <v>-125.692345063977</v>
      </c>
      <c r="AE18" s="6">
        <v>0.39362054142913999</v>
      </c>
      <c r="AF18" s="6">
        <v>-4.1079636190540202E-4</v>
      </c>
      <c r="AG18" s="6">
        <v>2.30640101199999</v>
      </c>
      <c r="AH18" s="6">
        <v>-3.7612753199999698E-3</v>
      </c>
      <c r="AI18" s="6">
        <v>995.176197</v>
      </c>
      <c r="AJ18" s="6">
        <v>3.9734999999999798E-2</v>
      </c>
      <c r="AL18" s="6">
        <v>-7.3107128370890097E-3</v>
      </c>
      <c r="AM18" s="6">
        <v>2.5528079661440501</v>
      </c>
      <c r="AN18" s="6">
        <v>1.58291033403489</v>
      </c>
    </row>
    <row r="19" spans="1:40" x14ac:dyDescent="0.45">
      <c r="A19">
        <v>3.2000000000000001E-2</v>
      </c>
      <c r="B19" s="1">
        <f t="shared" si="9"/>
        <v>116.16059879286432</v>
      </c>
      <c r="C19">
        <v>600</v>
      </c>
      <c r="D19" s="2">
        <f t="shared" si="1"/>
        <v>0.36450298643249873</v>
      </c>
      <c r="E19" s="1">
        <v>36.86</v>
      </c>
      <c r="F19" s="2">
        <f t="shared" si="10"/>
        <v>1.133504723501463</v>
      </c>
      <c r="G19">
        <v>315</v>
      </c>
      <c r="H19">
        <v>295</v>
      </c>
      <c r="I19" s="2">
        <f t="shared" si="11"/>
        <v>12.754770809120265</v>
      </c>
      <c r="J19" s="2">
        <v>307.75477588943738</v>
      </c>
      <c r="K19" s="2">
        <f t="shared" si="12"/>
        <v>307.75477080912026</v>
      </c>
      <c r="L19" s="2">
        <v>313.84633146293635</v>
      </c>
      <c r="M19" s="2">
        <f t="shared" si="7"/>
        <v>313.84633146293646</v>
      </c>
      <c r="N19" s="2">
        <f t="shared" si="8"/>
        <v>1.1536685370636519</v>
      </c>
      <c r="O19" s="8">
        <v>154.26172105763101</v>
      </c>
      <c r="P19" s="1">
        <f>O19/(Abmessung!B$17*Q19)</f>
        <v>16.442949109020322</v>
      </c>
      <c r="Q19" s="2">
        <f t="shared" si="2"/>
        <v>12.135357115173077</v>
      </c>
      <c r="R19" s="1">
        <f t="shared" si="3"/>
        <v>4178.5648374541488</v>
      </c>
      <c r="S19" s="1">
        <f t="shared" si="4"/>
        <v>991.73042492164461</v>
      </c>
      <c r="T19" s="1">
        <f t="shared" si="5"/>
        <v>1007.1514275099834</v>
      </c>
      <c r="U19" s="7">
        <f t="shared" si="6"/>
        <v>1.1728376807174632</v>
      </c>
      <c r="Y19" s="4">
        <v>-144.24372570197801</v>
      </c>
      <c r="Z19" s="5">
        <v>10.528700058400901</v>
      </c>
      <c r="AA19" s="4">
        <v>-3.1256926142924198E-2</v>
      </c>
      <c r="AB19" s="4">
        <v>2.9456116190551199E-5</v>
      </c>
      <c r="AC19" s="6">
        <v>17554.453889016499</v>
      </c>
      <c r="AD19" s="6">
        <v>-125.692345063977</v>
      </c>
      <c r="AE19" s="6">
        <v>0.39362054142913999</v>
      </c>
      <c r="AF19" s="6">
        <v>-4.1079636190540202E-4</v>
      </c>
      <c r="AG19" s="6">
        <v>2.30640101199999</v>
      </c>
      <c r="AH19" s="6">
        <v>-3.7612753199999698E-3</v>
      </c>
      <c r="AI19" s="6">
        <v>995.176197</v>
      </c>
      <c r="AJ19" s="6">
        <v>3.9734999999999798E-2</v>
      </c>
      <c r="AL19" s="6">
        <v>-7.3107128370890097E-3</v>
      </c>
      <c r="AM19" s="6">
        <v>2.5528079661440501</v>
      </c>
      <c r="AN19" s="6">
        <v>1.58291033403489</v>
      </c>
    </row>
    <row r="20" spans="1:40" x14ac:dyDescent="0.45">
      <c r="A20">
        <v>3.7999999999999999E-2</v>
      </c>
      <c r="B20" s="1">
        <f t="shared" si="9"/>
        <v>137.94539855277498</v>
      </c>
      <c r="C20">
        <v>600</v>
      </c>
      <c r="D20" s="2">
        <f t="shared" si="1"/>
        <v>0.36450298643249873</v>
      </c>
      <c r="E20" s="1">
        <v>36.86</v>
      </c>
      <c r="F20" s="2">
        <f t="shared" si="10"/>
        <v>1.133504723501463</v>
      </c>
      <c r="G20">
        <v>315</v>
      </c>
      <c r="H20">
        <v>295</v>
      </c>
      <c r="I20" s="2">
        <f t="shared" si="11"/>
        <v>12.864476776416058</v>
      </c>
      <c r="J20" s="2">
        <v>307.86448228139608</v>
      </c>
      <c r="K20" s="2">
        <f t="shared" si="12"/>
        <v>307.86447677641604</v>
      </c>
      <c r="L20" s="2">
        <v>314.02030361102572</v>
      </c>
      <c r="M20" s="2">
        <f t="shared" si="7"/>
        <v>314.02030361102572</v>
      </c>
      <c r="N20" s="2">
        <f t="shared" si="8"/>
        <v>0.97969638897427558</v>
      </c>
      <c r="O20" s="8">
        <v>155.56151905614101</v>
      </c>
      <c r="P20" s="1">
        <f>O20/(Abmessung!B$17*Q20)</f>
        <v>16.599616551097089</v>
      </c>
      <c r="Q20" s="2">
        <f t="shared" si="2"/>
        <v>12.122110004355676</v>
      </c>
      <c r="R20" s="1">
        <f t="shared" si="3"/>
        <v>4178.5641263555281</v>
      </c>
      <c r="S20" s="1">
        <f t="shared" si="4"/>
        <v>991.69672519133178</v>
      </c>
      <c r="T20" s="1">
        <f t="shared" si="5"/>
        <v>1007.1536071017256</v>
      </c>
      <c r="U20" s="7">
        <f t="shared" si="6"/>
        <v>1.172631362745203</v>
      </c>
      <c r="Y20" s="4">
        <v>-144.24372570197801</v>
      </c>
      <c r="Z20" s="5">
        <v>10.528700058400901</v>
      </c>
      <c r="AA20" s="4">
        <v>-3.1256926142924198E-2</v>
      </c>
      <c r="AB20" s="4">
        <v>2.9456116190551199E-5</v>
      </c>
      <c r="AC20" s="6">
        <v>17554.453889016499</v>
      </c>
      <c r="AD20" s="6">
        <v>-125.692345063977</v>
      </c>
      <c r="AE20" s="6">
        <v>0.39362054142913999</v>
      </c>
      <c r="AF20" s="6">
        <v>-4.1079636190540202E-4</v>
      </c>
      <c r="AG20" s="6">
        <v>2.30640101199999</v>
      </c>
      <c r="AH20" s="6">
        <v>-3.7612753199999698E-3</v>
      </c>
      <c r="AI20" s="6">
        <v>995.176197</v>
      </c>
      <c r="AJ20" s="6">
        <v>3.9734999999999798E-2</v>
      </c>
      <c r="AL20" s="6">
        <v>-7.3107128370890097E-3</v>
      </c>
      <c r="AM20" s="6">
        <v>2.5528079661440501</v>
      </c>
      <c r="AN20" s="6">
        <v>1.58291033403489</v>
      </c>
    </row>
    <row r="21" spans="1:40" x14ac:dyDescent="0.45">
      <c r="A21">
        <v>4.3999999999999997E-2</v>
      </c>
      <c r="B21" s="1">
        <f t="shared" si="9"/>
        <v>159.73022645062741</v>
      </c>
      <c r="C21">
        <v>600</v>
      </c>
      <c r="D21" s="2">
        <f t="shared" si="1"/>
        <v>0.36450298643249873</v>
      </c>
      <c r="E21" s="1">
        <v>36.86</v>
      </c>
      <c r="F21" s="2">
        <f t="shared" si="10"/>
        <v>1.133504723501463</v>
      </c>
      <c r="G21">
        <v>315</v>
      </c>
      <c r="H21">
        <v>295</v>
      </c>
      <c r="I21" s="2">
        <f t="shared" si="11"/>
        <v>12.965715479331399</v>
      </c>
      <c r="J21" s="2">
        <v>307.96572116793584</v>
      </c>
      <c r="K21" s="2">
        <f t="shared" si="12"/>
        <v>307.96571547933138</v>
      </c>
      <c r="L21" s="2">
        <v>314.1473767410875</v>
      </c>
      <c r="M21" s="2">
        <f t="shared" si="7"/>
        <v>314.1473767410875</v>
      </c>
      <c r="N21" s="2">
        <f t="shared" si="8"/>
        <v>0.85262325891250157</v>
      </c>
      <c r="O21" s="8">
        <v>156.76058765386799</v>
      </c>
      <c r="P21" s="1">
        <f>O21/(Abmessung!B$17*Q21)</f>
        <v>16.762954662415492</v>
      </c>
      <c r="Q21" s="2">
        <f t="shared" si="2"/>
        <v>12.096519054279547</v>
      </c>
      <c r="R21" s="1">
        <f t="shared" si="3"/>
        <v>4178.5637340473177</v>
      </c>
      <c r="S21" s="1">
        <f t="shared" si="4"/>
        <v>991.67204304290794</v>
      </c>
      <c r="T21" s="1">
        <f t="shared" si="5"/>
        <v>1007.1556184653039</v>
      </c>
      <c r="U21" s="7">
        <f t="shared" si="6"/>
        <v>1.1724409690825199</v>
      </c>
      <c r="Y21" s="4">
        <v>-144.24372570197801</v>
      </c>
      <c r="Z21" s="5">
        <v>10.528700058400901</v>
      </c>
      <c r="AA21" s="4">
        <v>-3.1256926142924198E-2</v>
      </c>
      <c r="AB21" s="4">
        <v>2.9456116190551199E-5</v>
      </c>
      <c r="AC21" s="6">
        <v>17554.453889016499</v>
      </c>
      <c r="AD21" s="6">
        <v>-125.692345063977</v>
      </c>
      <c r="AE21" s="6">
        <v>0.39362054142913999</v>
      </c>
      <c r="AF21" s="6">
        <v>-4.1079636190540202E-4</v>
      </c>
      <c r="AG21" s="6">
        <v>2.30640101199999</v>
      </c>
      <c r="AH21" s="6">
        <v>-3.7612753199999698E-3</v>
      </c>
      <c r="AI21" s="6">
        <v>995.176197</v>
      </c>
      <c r="AJ21" s="6">
        <v>3.9734999999999798E-2</v>
      </c>
      <c r="AL21" s="6">
        <v>-7.3107128370890097E-3</v>
      </c>
      <c r="AM21" s="6">
        <v>2.5528079661440501</v>
      </c>
      <c r="AN21" s="6">
        <v>1.58291033403489</v>
      </c>
    </row>
    <row r="22" spans="1:40" x14ac:dyDescent="0.45">
      <c r="A22">
        <v>0.05</v>
      </c>
      <c r="B22" s="1">
        <f t="shared" si="9"/>
        <v>181.51507454790072</v>
      </c>
      <c r="C22">
        <v>600</v>
      </c>
      <c r="D22" s="2">
        <f t="shared" si="1"/>
        <v>0.36450298643249873</v>
      </c>
      <c r="E22" s="1">
        <v>36.86</v>
      </c>
      <c r="F22" s="2">
        <f t="shared" si="10"/>
        <v>1.133504723501463</v>
      </c>
      <c r="G22">
        <v>315</v>
      </c>
      <c r="H22">
        <v>295</v>
      </c>
      <c r="I22" s="2">
        <f t="shared" si="11"/>
        <v>13.060485997979987</v>
      </c>
      <c r="J22" s="2">
        <v>308.06049170833944</v>
      </c>
      <c r="K22" s="2">
        <f t="shared" si="12"/>
        <v>308.06048599797998</v>
      </c>
      <c r="L22" s="2">
        <v>314.24432072804802</v>
      </c>
      <c r="M22" s="2">
        <f t="shared" si="7"/>
        <v>314.24432072804808</v>
      </c>
      <c r="N22" s="2">
        <f t="shared" si="8"/>
        <v>0.75567927195197626</v>
      </c>
      <c r="O22" s="8">
        <v>157.88269136813</v>
      </c>
      <c r="P22" s="1">
        <f>O22/(Abmessung!B$17*Q22)</f>
        <v>16.928849301090839</v>
      </c>
      <c r="Q22" s="2">
        <f t="shared" si="2"/>
        <v>12.063718190791347</v>
      </c>
      <c r="R22" s="1">
        <f t="shared" si="3"/>
        <v>4178.5635051313093</v>
      </c>
      <c r="S22" s="1">
        <f t="shared" si="4"/>
        <v>991.65317507829968</v>
      </c>
      <c r="T22" s="1">
        <f t="shared" si="5"/>
        <v>1007.1575013190154</v>
      </c>
      <c r="U22" s="7">
        <f t="shared" si="6"/>
        <v>1.1722627400351782</v>
      </c>
      <c r="Y22" s="4">
        <v>-144.24372570197801</v>
      </c>
      <c r="Z22" s="5">
        <v>10.528700058400901</v>
      </c>
      <c r="AA22" s="4">
        <v>-3.1256926142924198E-2</v>
      </c>
      <c r="AB22" s="4">
        <v>2.9456116190551199E-5</v>
      </c>
      <c r="AC22" s="6">
        <v>17554.453889016499</v>
      </c>
      <c r="AD22" s="6">
        <v>-125.692345063977</v>
      </c>
      <c r="AE22" s="6">
        <v>0.39362054142913999</v>
      </c>
      <c r="AF22" s="6">
        <v>-4.1079636190540202E-4</v>
      </c>
      <c r="AG22" s="6">
        <v>2.30640101199999</v>
      </c>
      <c r="AH22" s="6">
        <v>-3.7612753199999698E-3</v>
      </c>
      <c r="AI22" s="6">
        <v>995.176197</v>
      </c>
      <c r="AJ22" s="6">
        <v>3.9734999999999798E-2</v>
      </c>
      <c r="AL22" s="6">
        <v>-7.3107128370890097E-3</v>
      </c>
      <c r="AM22" s="6">
        <v>2.5528079661440501</v>
      </c>
      <c r="AN22" s="6">
        <v>1.58291033403489</v>
      </c>
    </row>
    <row r="23" spans="1:40" x14ac:dyDescent="0.45">
      <c r="A23">
        <v>5.6000000000000001E-2</v>
      </c>
      <c r="B23" s="1">
        <f t="shared" si="9"/>
        <v>203.29993776220485</v>
      </c>
      <c r="C23">
        <v>600</v>
      </c>
      <c r="D23" s="2">
        <f t="shared" si="1"/>
        <v>0.36450298643249873</v>
      </c>
      <c r="E23" s="1">
        <v>36.86</v>
      </c>
      <c r="F23" s="2">
        <f t="shared" si="10"/>
        <v>1.133504723501463</v>
      </c>
      <c r="G23">
        <v>315</v>
      </c>
      <c r="H23">
        <v>295</v>
      </c>
      <c r="I23" s="2">
        <f t="shared" si="11"/>
        <v>13.150193999164435</v>
      </c>
      <c r="J23" s="2">
        <v>308.15019961578611</v>
      </c>
      <c r="K23" s="2">
        <f t="shared" si="12"/>
        <v>308.15019399916446</v>
      </c>
      <c r="L23" s="2">
        <v>314.32074853261918</v>
      </c>
      <c r="M23" s="2">
        <f t="shared" si="7"/>
        <v>314.32074853261918</v>
      </c>
      <c r="N23" s="2">
        <f t="shared" si="8"/>
        <v>0.67925146738082276</v>
      </c>
      <c r="O23" s="8">
        <v>158.94453671209601</v>
      </c>
      <c r="P23" s="1">
        <f>O23/(Abmessung!B$17*Q23)</f>
        <v>17.095517913305461</v>
      </c>
      <c r="Q23" s="2">
        <f t="shared" si="2"/>
        <v>12.026449827955435</v>
      </c>
      <c r="R23" s="1">
        <f t="shared" si="3"/>
        <v>4178.5633667817228</v>
      </c>
      <c r="S23" s="1">
        <f t="shared" si="4"/>
        <v>991.63827701613366</v>
      </c>
      <c r="T23" s="1">
        <f t="shared" si="5"/>
        <v>1007.1592835908666</v>
      </c>
      <c r="U23" s="7">
        <f t="shared" si="6"/>
        <v>1.1720940319660342</v>
      </c>
      <c r="Y23" s="4">
        <v>-144.24372570197801</v>
      </c>
      <c r="Z23" s="5">
        <v>10.528700058400901</v>
      </c>
      <c r="AA23" s="4">
        <v>-3.1256926142924198E-2</v>
      </c>
      <c r="AB23" s="4">
        <v>2.9456116190551199E-5</v>
      </c>
      <c r="AC23" s="6">
        <v>17554.453889016499</v>
      </c>
      <c r="AD23" s="6">
        <v>-125.692345063977</v>
      </c>
      <c r="AE23" s="6">
        <v>0.39362054142913999</v>
      </c>
      <c r="AF23" s="6">
        <v>-4.1079636190540202E-4</v>
      </c>
      <c r="AG23" s="6">
        <v>2.30640101199999</v>
      </c>
      <c r="AH23" s="6">
        <v>-3.7612753199999698E-3</v>
      </c>
      <c r="AI23" s="6">
        <v>995.176197</v>
      </c>
      <c r="AJ23" s="6">
        <v>3.9734999999999798E-2</v>
      </c>
      <c r="AL23" s="6">
        <v>-7.3107128370890097E-3</v>
      </c>
      <c r="AM23" s="6">
        <v>2.5528079661440501</v>
      </c>
      <c r="AN23" s="6">
        <v>1.58291033403489</v>
      </c>
    </row>
    <row r="24" spans="1:40" x14ac:dyDescent="0.45">
      <c r="A24">
        <v>6.2E-2</v>
      </c>
      <c r="B24" s="1">
        <f t="shared" si="9"/>
        <v>225.08481228875095</v>
      </c>
      <c r="C24">
        <v>600</v>
      </c>
      <c r="D24" s="2">
        <f t="shared" si="1"/>
        <v>0.36450298643249873</v>
      </c>
      <c r="E24" s="1">
        <v>36.86</v>
      </c>
      <c r="F24" s="2">
        <f t="shared" si="10"/>
        <v>1.133504723501463</v>
      </c>
      <c r="G24">
        <v>315</v>
      </c>
      <c r="H24">
        <v>295</v>
      </c>
      <c r="I24" s="2">
        <f t="shared" si="11"/>
        <v>13.236037494985537</v>
      </c>
      <c r="J24" s="2">
        <v>308.23604292986437</v>
      </c>
      <c r="K24" s="2">
        <f t="shared" si="12"/>
        <v>308.23603749498551</v>
      </c>
      <c r="L24" s="2">
        <v>314.38256154620416</v>
      </c>
      <c r="M24" s="2">
        <f t="shared" si="7"/>
        <v>314.38256154620416</v>
      </c>
      <c r="N24" s="2">
        <f t="shared" si="8"/>
        <v>0.61743845379584172</v>
      </c>
      <c r="O24" s="8">
        <v>159.96035040559201</v>
      </c>
      <c r="P24" s="1">
        <f>O24/(Abmessung!B$17*Q24)</f>
        <v>17.262625239589067</v>
      </c>
      <c r="Q24" s="2">
        <f t="shared" si="2"/>
        <v>11.9861471710618</v>
      </c>
      <c r="R24" s="1">
        <f t="shared" si="3"/>
        <v>4178.5632816385723</v>
      </c>
      <c r="S24" s="1">
        <f t="shared" si="4"/>
        <v>991.62621293908978</v>
      </c>
      <c r="T24" s="1">
        <f t="shared" si="5"/>
        <v>1007.1609890829091</v>
      </c>
      <c r="U24" s="7">
        <f t="shared" si="6"/>
        <v>1.1719325917967194</v>
      </c>
      <c r="Y24" s="4">
        <v>-144.24372570197801</v>
      </c>
      <c r="Z24" s="5">
        <v>10.528700058400901</v>
      </c>
      <c r="AA24" s="4">
        <v>-3.1256926142924198E-2</v>
      </c>
      <c r="AB24" s="4">
        <v>2.9456116190551199E-5</v>
      </c>
      <c r="AC24" s="6">
        <v>17554.453889016499</v>
      </c>
      <c r="AD24" s="6">
        <v>-125.692345063977</v>
      </c>
      <c r="AE24" s="6">
        <v>0.39362054142913999</v>
      </c>
      <c r="AF24" s="6">
        <v>-4.1079636190540202E-4</v>
      </c>
      <c r="AG24" s="6">
        <v>2.30640101199999</v>
      </c>
      <c r="AH24" s="6">
        <v>-3.7612753199999698E-3</v>
      </c>
      <c r="AI24" s="6">
        <v>995.176197</v>
      </c>
      <c r="AJ24" s="6">
        <v>3.9734999999999798E-2</v>
      </c>
      <c r="AL24" s="6">
        <v>-7.3107128370890097E-3</v>
      </c>
      <c r="AM24" s="6">
        <v>2.5528079661440501</v>
      </c>
      <c r="AN24" s="6">
        <v>1.58291033403489</v>
      </c>
    </row>
    <row r="25" spans="1:40" x14ac:dyDescent="0.45">
      <c r="A25">
        <v>6.8000000000000005E-2</v>
      </c>
      <c r="B25" s="1">
        <f t="shared" si="9"/>
        <v>246.86969664963999</v>
      </c>
      <c r="C25">
        <v>600</v>
      </c>
      <c r="D25" s="2">
        <f t="shared" si="1"/>
        <v>0.36450298643249873</v>
      </c>
      <c r="E25" s="1">
        <v>36.86</v>
      </c>
      <c r="F25" s="2">
        <f t="shared" si="10"/>
        <v>1.133504723501463</v>
      </c>
      <c r="G25">
        <v>315</v>
      </c>
      <c r="H25">
        <v>295</v>
      </c>
      <c r="I25" s="2">
        <f t="shared" si="11"/>
        <v>13.318302693818364</v>
      </c>
      <c r="J25" s="2">
        <v>308.31830788148795</v>
      </c>
      <c r="K25" s="2">
        <f t="shared" si="12"/>
        <v>308.31830269381834</v>
      </c>
      <c r="L25" s="2">
        <v>314.43361633857114</v>
      </c>
      <c r="M25" s="2">
        <f t="shared" si="7"/>
        <v>314.43361633857114</v>
      </c>
      <c r="N25" s="2">
        <f t="shared" si="8"/>
        <v>0.56638366142885843</v>
      </c>
      <c r="O25" s="8">
        <v>160.933556003397</v>
      </c>
      <c r="P25" s="1">
        <f>O25/(Abmessung!B$17*Q25)</f>
        <v>17.428781125618809</v>
      </c>
      <c r="Q25" s="2">
        <f t="shared" si="2"/>
        <v>11.944107212580541</v>
      </c>
      <c r="R25" s="1">
        <f t="shared" si="3"/>
        <v>4178.563229129647</v>
      </c>
      <c r="S25" s="1">
        <f t="shared" si="4"/>
        <v>991.61623853503056</v>
      </c>
      <c r="T25" s="1">
        <f t="shared" si="5"/>
        <v>1007.1626234818355</v>
      </c>
      <c r="U25" s="7">
        <f t="shared" si="6"/>
        <v>1.1717778812305979</v>
      </c>
      <c r="Y25" s="4">
        <v>-144.24372570197801</v>
      </c>
      <c r="Z25" s="5">
        <v>10.528700058400901</v>
      </c>
      <c r="AA25" s="4">
        <v>-3.1256926142924198E-2</v>
      </c>
      <c r="AB25" s="4">
        <v>2.9456116190551199E-5</v>
      </c>
      <c r="AC25" s="6">
        <v>17554.453889016499</v>
      </c>
      <c r="AD25" s="6">
        <v>-125.692345063977</v>
      </c>
      <c r="AE25" s="6">
        <v>0.39362054142913999</v>
      </c>
      <c r="AF25" s="6">
        <v>-4.1079636190540202E-4</v>
      </c>
      <c r="AG25" s="6">
        <v>2.30640101199999</v>
      </c>
      <c r="AH25" s="6">
        <v>-3.7612753199999698E-3</v>
      </c>
      <c r="AI25" s="6">
        <v>995.176197</v>
      </c>
      <c r="AJ25" s="6">
        <v>3.9734999999999798E-2</v>
      </c>
      <c r="AL25" s="6">
        <v>-7.3107128370890097E-3</v>
      </c>
      <c r="AM25" s="6">
        <v>2.5528079661440501</v>
      </c>
      <c r="AN25" s="6">
        <v>1.58291033403489</v>
      </c>
    </row>
    <row r="26" spans="1:40" x14ac:dyDescent="0.45">
      <c r="A26">
        <v>7.3999999999999996E-2</v>
      </c>
      <c r="B26" s="1">
        <f t="shared" si="9"/>
        <v>268.65458841240314</v>
      </c>
      <c r="C26">
        <v>600</v>
      </c>
      <c r="D26" s="2">
        <f t="shared" si="1"/>
        <v>0.36450298643249873</v>
      </c>
      <c r="E26" s="1">
        <v>36.86</v>
      </c>
      <c r="F26" s="2">
        <f t="shared" si="10"/>
        <v>1.133504723501463</v>
      </c>
      <c r="G26">
        <v>315</v>
      </c>
      <c r="H26">
        <v>295</v>
      </c>
      <c r="I26" s="2">
        <f t="shared" si="11"/>
        <v>13.39788958286748</v>
      </c>
      <c r="J26" s="2">
        <v>308.39789446819418</v>
      </c>
      <c r="K26" s="2">
        <f t="shared" si="12"/>
        <v>308.39788958286749</v>
      </c>
      <c r="L26" s="2">
        <v>314.47649524461025</v>
      </c>
      <c r="M26" s="2">
        <f t="shared" si="7"/>
        <v>314.47649524461025</v>
      </c>
      <c r="N26" s="2">
        <f t="shared" si="8"/>
        <v>0.52350475538975161</v>
      </c>
      <c r="O26" s="8">
        <v>161.874830133806</v>
      </c>
      <c r="P26" s="1">
        <f>O26/(Abmessung!B$17*Q26)</f>
        <v>17.594692492844587</v>
      </c>
      <c r="Q26" s="2">
        <f t="shared" si="2"/>
        <v>11.900679140607734</v>
      </c>
      <c r="R26" s="1">
        <f t="shared" si="3"/>
        <v>4178.5631973531399</v>
      </c>
      <c r="S26" s="1">
        <f t="shared" si="4"/>
        <v>991.60785443596365</v>
      </c>
      <c r="T26" s="1">
        <f t="shared" si="5"/>
        <v>1007.1642046683469</v>
      </c>
      <c r="U26" s="7">
        <f t="shared" si="6"/>
        <v>1.1716282076984075</v>
      </c>
      <c r="Y26" s="4">
        <v>-144.24372570197801</v>
      </c>
      <c r="Z26" s="5">
        <v>10.528700058400901</v>
      </c>
      <c r="AA26" s="4">
        <v>-3.1256926142924198E-2</v>
      </c>
      <c r="AB26" s="4">
        <v>2.9456116190551199E-5</v>
      </c>
      <c r="AC26" s="6">
        <v>17554.453889016499</v>
      </c>
      <c r="AD26" s="6">
        <v>-125.692345063977</v>
      </c>
      <c r="AE26" s="6">
        <v>0.39362054142913999</v>
      </c>
      <c r="AF26" s="6">
        <v>-4.1079636190540202E-4</v>
      </c>
      <c r="AG26" s="6">
        <v>2.30640101199999</v>
      </c>
      <c r="AH26" s="6">
        <v>-3.7612753199999698E-3</v>
      </c>
      <c r="AI26" s="6">
        <v>995.176197</v>
      </c>
      <c r="AJ26" s="6">
        <v>3.9734999999999798E-2</v>
      </c>
      <c r="AL26" s="6">
        <v>-7.3107128370890097E-3</v>
      </c>
      <c r="AM26" s="6">
        <v>2.5528079661440501</v>
      </c>
      <c r="AN26" s="6">
        <v>1.58291033403489</v>
      </c>
    </row>
    <row r="27" spans="1:40" x14ac:dyDescent="0.45">
      <c r="A27">
        <v>8.0000000000000002E-3</v>
      </c>
      <c r="B27" s="1">
        <f t="shared" si="9"/>
        <v>29.013414711885282</v>
      </c>
      <c r="C27">
        <v>800</v>
      </c>
      <c r="D27" s="2">
        <f t="shared" si="1"/>
        <v>0.55970887227562205</v>
      </c>
      <c r="E27" s="1">
        <v>56.6</v>
      </c>
      <c r="F27" s="2">
        <f t="shared" si="10"/>
        <v>1.9174032413696307</v>
      </c>
      <c r="G27">
        <v>315</v>
      </c>
      <c r="H27">
        <v>295</v>
      </c>
      <c r="I27" s="2">
        <f t="shared" si="11"/>
        <v>10.970906977668884</v>
      </c>
      <c r="J27" s="2">
        <v>305.97090368226685</v>
      </c>
      <c r="K27" s="2">
        <f t="shared" si="12"/>
        <v>305.9709069776689</v>
      </c>
      <c r="L27" s="2">
        <v>308.88799817872552</v>
      </c>
      <c r="M27" s="2">
        <f t="shared" si="7"/>
        <v>308.88799817663192</v>
      </c>
      <c r="N27" s="2">
        <f t="shared" si="8"/>
        <v>6.1120018212744753</v>
      </c>
      <c r="O27" s="8">
        <v>204.32163629024501</v>
      </c>
      <c r="P27" s="1">
        <f>O27/(Abmessung!B$17*Q27)</f>
        <v>23.420537755732028</v>
      </c>
      <c r="Q27" s="2">
        <f t="shared" si="2"/>
        <v>11.28474102187905</v>
      </c>
      <c r="R27" s="1">
        <f t="shared" si="3"/>
        <v>4178.6971395578785</v>
      </c>
      <c r="S27" s="1">
        <f t="shared" si="4"/>
        <v>992.644274587994</v>
      </c>
      <c r="T27" s="1">
        <f t="shared" si="5"/>
        <v>1007.1159864289074</v>
      </c>
      <c r="U27" s="7">
        <f t="shared" si="6"/>
        <v>1.1761924979708953</v>
      </c>
      <c r="Y27" s="4">
        <v>-144.24372570197801</v>
      </c>
      <c r="Z27" s="5">
        <v>10.528700058400901</v>
      </c>
      <c r="AA27" s="4">
        <v>-3.1256926142924198E-2</v>
      </c>
      <c r="AB27" s="4">
        <v>2.9456116190551199E-5</v>
      </c>
      <c r="AC27" s="6">
        <v>17554.453889016499</v>
      </c>
      <c r="AD27" s="6">
        <v>-125.692345063977</v>
      </c>
      <c r="AE27" s="6">
        <v>0.39362054142913999</v>
      </c>
      <c r="AF27" s="6">
        <v>-4.1079636190540202E-4</v>
      </c>
      <c r="AG27" s="6">
        <v>2.30640101199999</v>
      </c>
      <c r="AH27" s="6">
        <v>-3.7612753199999698E-3</v>
      </c>
      <c r="AI27" s="6">
        <v>995.176197</v>
      </c>
      <c r="AJ27" s="6">
        <v>3.9734999999999798E-2</v>
      </c>
      <c r="AL27" s="6">
        <v>-7.3107128370890097E-3</v>
      </c>
      <c r="AM27" s="6">
        <v>2.5528079661440501</v>
      </c>
      <c r="AN27" s="6">
        <v>1.58291033403489</v>
      </c>
    </row>
    <row r="28" spans="1:40" x14ac:dyDescent="0.45">
      <c r="A28">
        <v>1.4E-2</v>
      </c>
      <c r="B28" s="1">
        <f t="shared" si="9"/>
        <v>50.794889782124841</v>
      </c>
      <c r="C28">
        <v>800</v>
      </c>
      <c r="D28" s="2">
        <f t="shared" si="1"/>
        <v>0.55970887227562205</v>
      </c>
      <c r="E28" s="1">
        <v>56.6</v>
      </c>
      <c r="F28" s="2">
        <f t="shared" si="10"/>
        <v>1.9174032413696307</v>
      </c>
      <c r="G28">
        <v>315</v>
      </c>
      <c r="H28">
        <v>295</v>
      </c>
      <c r="I28" s="2">
        <f t="shared" si="11"/>
        <v>11.888202861864814</v>
      </c>
      <c r="J28" s="2">
        <v>306.88820070379819</v>
      </c>
      <c r="K28" s="2">
        <f t="shared" si="12"/>
        <v>306.88820286186484</v>
      </c>
      <c r="L28" s="2">
        <v>311.22080625477275</v>
      </c>
      <c r="M28" s="2">
        <f t="shared" si="7"/>
        <v>311.22080625471284</v>
      </c>
      <c r="N28" s="2">
        <f t="shared" si="8"/>
        <v>3.7791937452272464</v>
      </c>
      <c r="O28" s="8">
        <v>221.084578935823</v>
      </c>
      <c r="P28" s="1">
        <f>O28/(Abmessung!B$17*Q28)</f>
        <v>24.438946324441606</v>
      </c>
      <c r="Q28" s="2">
        <f t="shared" si="2"/>
        <v>11.701730039465108</v>
      </c>
      <c r="R28" s="1">
        <f t="shared" si="3"/>
        <v>4178.6044068172259</v>
      </c>
      <c r="S28" s="1">
        <f t="shared" si="4"/>
        <v>992.22579704732811</v>
      </c>
      <c r="T28" s="1">
        <f t="shared" si="5"/>
        <v>1007.1342108274827</v>
      </c>
      <c r="U28" s="7">
        <f t="shared" si="6"/>
        <v>1.1744673946467978</v>
      </c>
      <c r="Y28" s="4">
        <v>-144.24372570197801</v>
      </c>
      <c r="Z28" s="5">
        <v>10.528700058400901</v>
      </c>
      <c r="AA28" s="4">
        <v>-3.1256926142924198E-2</v>
      </c>
      <c r="AB28" s="4">
        <v>2.9456116190551199E-5</v>
      </c>
      <c r="AC28" s="6">
        <v>17554.453889016499</v>
      </c>
      <c r="AD28" s="6">
        <v>-125.692345063977</v>
      </c>
      <c r="AE28" s="6">
        <v>0.39362054142913999</v>
      </c>
      <c r="AF28" s="6">
        <v>-4.1079636190540202E-4</v>
      </c>
      <c r="AG28" s="6">
        <v>2.30640101199999</v>
      </c>
      <c r="AH28" s="6">
        <v>-3.7612753199999698E-3</v>
      </c>
      <c r="AI28" s="6">
        <v>995.176197</v>
      </c>
      <c r="AJ28" s="6">
        <v>3.9734999999999798E-2</v>
      </c>
      <c r="AL28" s="6">
        <v>-7.3107128370890097E-3</v>
      </c>
      <c r="AM28" s="6">
        <v>2.5528079661440501</v>
      </c>
      <c r="AN28" s="6">
        <v>1.58291033403489</v>
      </c>
    </row>
    <row r="29" spans="1:40" x14ac:dyDescent="0.45">
      <c r="A29">
        <v>0.02</v>
      </c>
      <c r="B29" s="1">
        <f t="shared" si="9"/>
        <v>72.578237513255189</v>
      </c>
      <c r="C29">
        <v>800</v>
      </c>
      <c r="D29" s="2">
        <f t="shared" si="1"/>
        <v>0.55970887227562205</v>
      </c>
      <c r="E29" s="1">
        <v>56.6</v>
      </c>
      <c r="F29" s="2">
        <f t="shared" si="10"/>
        <v>1.9174032413696307</v>
      </c>
      <c r="G29">
        <v>315</v>
      </c>
      <c r="H29">
        <v>295</v>
      </c>
      <c r="I29" s="2">
        <f t="shared" si="11"/>
        <v>12.325816793309111</v>
      </c>
      <c r="J29" s="2">
        <v>307.325815413893</v>
      </c>
      <c r="K29" s="2">
        <f t="shared" si="12"/>
        <v>307.32581679330912</v>
      </c>
      <c r="L29" s="2">
        <v>312.25906728905346</v>
      </c>
      <c r="M29" s="2">
        <f t="shared" si="7"/>
        <v>312.25906728904829</v>
      </c>
      <c r="N29" s="2">
        <f t="shared" si="8"/>
        <v>2.740932710946538</v>
      </c>
      <c r="O29" s="8">
        <v>229.064225185575</v>
      </c>
      <c r="P29" s="1">
        <f>O29/(Abmessung!B$17*Q29)</f>
        <v>25.054429085274393</v>
      </c>
      <c r="Q29" s="2">
        <f t="shared" si="2"/>
        <v>11.826244613482427</v>
      </c>
      <c r="R29" s="1">
        <f t="shared" si="3"/>
        <v>4178.5816972143184</v>
      </c>
      <c r="S29" s="1">
        <f t="shared" si="4"/>
        <v>992.03290775489563</v>
      </c>
      <c r="T29" s="1">
        <f t="shared" si="5"/>
        <v>1007.1429051377354</v>
      </c>
      <c r="U29" s="7">
        <f t="shared" si="6"/>
        <v>1.1736443999424235</v>
      </c>
      <c r="Y29" s="4">
        <v>-144.24372570197801</v>
      </c>
      <c r="Z29" s="5">
        <v>10.528700058400901</v>
      </c>
      <c r="AA29" s="4">
        <v>-3.1256926142924198E-2</v>
      </c>
      <c r="AB29" s="4">
        <v>2.9456116190551199E-5</v>
      </c>
      <c r="AC29" s="6">
        <v>17554.453889016499</v>
      </c>
      <c r="AD29" s="6">
        <v>-125.692345063977</v>
      </c>
      <c r="AE29" s="6">
        <v>0.39362054142913999</v>
      </c>
      <c r="AF29" s="6">
        <v>-4.1079636190540202E-4</v>
      </c>
      <c r="AG29" s="6">
        <v>2.30640101199999</v>
      </c>
      <c r="AH29" s="6">
        <v>-3.7612753199999698E-3</v>
      </c>
      <c r="AI29" s="6">
        <v>995.176197</v>
      </c>
      <c r="AJ29" s="6">
        <v>3.9734999999999798E-2</v>
      </c>
      <c r="AL29" s="6">
        <v>-7.3107128370890097E-3</v>
      </c>
      <c r="AM29" s="6">
        <v>2.5528079661440501</v>
      </c>
      <c r="AN29" s="6">
        <v>1.58291033403489</v>
      </c>
    </row>
    <row r="30" spans="1:40" x14ac:dyDescent="0.45">
      <c r="A30">
        <v>2.5999999999999999E-2</v>
      </c>
      <c r="B30" s="1">
        <f t="shared" si="9"/>
        <v>94.362284991905909</v>
      </c>
      <c r="C30">
        <v>800</v>
      </c>
      <c r="D30" s="2">
        <f t="shared" si="1"/>
        <v>0.55970887227562205</v>
      </c>
      <c r="E30" s="1">
        <v>56.6</v>
      </c>
      <c r="F30" s="2">
        <f t="shared" si="10"/>
        <v>1.9174032413696307</v>
      </c>
      <c r="G30">
        <v>315</v>
      </c>
      <c r="H30">
        <v>295</v>
      </c>
      <c r="I30" s="2">
        <f t="shared" si="11"/>
        <v>12.585359477932512</v>
      </c>
      <c r="J30" s="2">
        <v>307.58535860527581</v>
      </c>
      <c r="K30" s="2">
        <f t="shared" si="12"/>
        <v>307.58535947793251</v>
      </c>
      <c r="L30" s="2">
        <v>312.84807368072717</v>
      </c>
      <c r="M30" s="2">
        <f t="shared" si="7"/>
        <v>312.84807368072649</v>
      </c>
      <c r="N30" s="2">
        <f t="shared" si="8"/>
        <v>2.1519263192728317</v>
      </c>
      <c r="O30" s="8">
        <v>233.79151819792</v>
      </c>
      <c r="P30" s="1">
        <f>O30/(Abmessung!B$17*Q30)</f>
        <v>25.461691182114045</v>
      </c>
      <c r="Q30" s="2">
        <f t="shared" si="2"/>
        <v>11.877242023381601</v>
      </c>
      <c r="R30" s="1">
        <f t="shared" si="3"/>
        <v>4178.5731177758671</v>
      </c>
      <c r="S30" s="1">
        <f t="shared" si="4"/>
        <v>991.92171965768637</v>
      </c>
      <c r="T30" s="1">
        <f t="shared" si="5"/>
        <v>1007.1480616120903</v>
      </c>
      <c r="U30" s="7">
        <f t="shared" si="6"/>
        <v>1.1731562932423123</v>
      </c>
      <c r="Y30" s="4">
        <v>-144.24372570197801</v>
      </c>
      <c r="Z30" s="5">
        <v>10.528700058400901</v>
      </c>
      <c r="AA30" s="4">
        <v>-3.1256926142924198E-2</v>
      </c>
      <c r="AB30" s="4">
        <v>2.9456116190551199E-5</v>
      </c>
      <c r="AC30" s="6">
        <v>17554.453889016499</v>
      </c>
      <c r="AD30" s="6">
        <v>-125.692345063977</v>
      </c>
      <c r="AE30" s="6">
        <v>0.39362054142913999</v>
      </c>
      <c r="AF30" s="6">
        <v>-4.1079636190540202E-4</v>
      </c>
      <c r="AG30" s="6">
        <v>2.30640101199999</v>
      </c>
      <c r="AH30" s="6">
        <v>-3.7612753199999698E-3</v>
      </c>
      <c r="AI30" s="6">
        <v>995.176197</v>
      </c>
      <c r="AJ30" s="6">
        <v>3.9734999999999798E-2</v>
      </c>
      <c r="AL30" s="6">
        <v>-7.3107128370890097E-3</v>
      </c>
      <c r="AM30" s="6">
        <v>2.5528079661440501</v>
      </c>
      <c r="AN30" s="6">
        <v>1.58291033403489</v>
      </c>
    </row>
    <row r="31" spans="1:40" x14ac:dyDescent="0.45">
      <c r="A31">
        <v>3.2000000000000001E-2</v>
      </c>
      <c r="B31" s="1">
        <f t="shared" si="9"/>
        <v>116.14667287683602</v>
      </c>
      <c r="C31">
        <v>800</v>
      </c>
      <c r="D31" s="2">
        <f t="shared" si="1"/>
        <v>0.55970887227562205</v>
      </c>
      <c r="E31" s="1">
        <v>56.6</v>
      </c>
      <c r="F31" s="2">
        <f t="shared" si="10"/>
        <v>1.9174032413696307</v>
      </c>
      <c r="G31">
        <v>315</v>
      </c>
      <c r="H31">
        <v>295</v>
      </c>
      <c r="I31" s="2">
        <f t="shared" si="11"/>
        <v>12.758370887105674</v>
      </c>
      <c r="J31" s="2">
        <v>307.75837035719519</v>
      </c>
      <c r="K31" s="2">
        <f t="shared" si="12"/>
        <v>307.75837088710568</v>
      </c>
      <c r="L31" s="2">
        <v>313.22800782806092</v>
      </c>
      <c r="M31" s="2">
        <f t="shared" si="7"/>
        <v>313.22800782806075</v>
      </c>
      <c r="N31" s="2">
        <f t="shared" si="8"/>
        <v>1.7719921719390754</v>
      </c>
      <c r="O31" s="8">
        <v>236.94053466717801</v>
      </c>
      <c r="P31" s="1">
        <f>O31/(Abmessung!B$17*Q31)</f>
        <v>25.752168387842531</v>
      </c>
      <c r="Q31" s="2">
        <f t="shared" si="2"/>
        <v>11.901444127110233</v>
      </c>
      <c r="R31" s="1">
        <f t="shared" si="3"/>
        <v>4178.5690848995546</v>
      </c>
      <c r="S31" s="1">
        <f t="shared" si="4"/>
        <v>991.84933280146652</v>
      </c>
      <c r="T31" s="1">
        <f t="shared" si="5"/>
        <v>1007.1514989230716</v>
      </c>
      <c r="U31" s="7">
        <f t="shared" si="6"/>
        <v>1.1728309208260301</v>
      </c>
      <c r="Y31" s="4">
        <v>-144.24372570197801</v>
      </c>
      <c r="Z31" s="5">
        <v>10.528700058400901</v>
      </c>
      <c r="AA31" s="4">
        <v>-3.1256926142924198E-2</v>
      </c>
      <c r="AB31" s="4">
        <v>2.9456116190551199E-5</v>
      </c>
      <c r="AC31" s="6">
        <v>17554.453889016499</v>
      </c>
      <c r="AD31" s="6">
        <v>-125.692345063977</v>
      </c>
      <c r="AE31" s="6">
        <v>0.39362054142913999</v>
      </c>
      <c r="AF31" s="6">
        <v>-4.1079636190540202E-4</v>
      </c>
      <c r="AG31" s="6">
        <v>2.30640101199999</v>
      </c>
      <c r="AH31" s="6">
        <v>-3.7612753199999698E-3</v>
      </c>
      <c r="AI31" s="6">
        <v>995.176197</v>
      </c>
      <c r="AJ31" s="6">
        <v>3.9734999999999798E-2</v>
      </c>
      <c r="AL31" s="6">
        <v>-7.3107128370890097E-3</v>
      </c>
      <c r="AM31" s="6">
        <v>2.5528079661440501</v>
      </c>
      <c r="AN31" s="6">
        <v>1.58291033403489</v>
      </c>
    </row>
    <row r="32" spans="1:40" x14ac:dyDescent="0.45">
      <c r="A32">
        <v>3.7999999999999999E-2</v>
      </c>
      <c r="B32" s="1">
        <f t="shared" si="9"/>
        <v>137.93125315466904</v>
      </c>
      <c r="C32">
        <v>800</v>
      </c>
      <c r="D32" s="2">
        <f t="shared" si="1"/>
        <v>0.55970887227562205</v>
      </c>
      <c r="E32" s="1">
        <v>56.6</v>
      </c>
      <c r="F32" s="2">
        <f t="shared" si="10"/>
        <v>1.9174032413696307</v>
      </c>
      <c r="G32">
        <v>315</v>
      </c>
      <c r="H32">
        <v>295</v>
      </c>
      <c r="I32" s="2">
        <f t="shared" si="11"/>
        <v>12.88243556604929</v>
      </c>
      <c r="J32" s="2">
        <v>307.88243527827041</v>
      </c>
      <c r="K32" s="2">
        <f t="shared" si="12"/>
        <v>307.88243556604931</v>
      </c>
      <c r="L32" s="2">
        <v>313.49358088473338</v>
      </c>
      <c r="M32" s="2">
        <f t="shared" si="7"/>
        <v>313.49358088473332</v>
      </c>
      <c r="N32" s="2">
        <f t="shared" si="8"/>
        <v>1.506419115266624</v>
      </c>
      <c r="O32" s="8">
        <v>239.19757723098499</v>
      </c>
      <c r="P32" s="1">
        <f>O32/(Abmessung!B$17*Q32)</f>
        <v>25.970451230575467</v>
      </c>
      <c r="Q32" s="2">
        <f t="shared" si="2"/>
        <v>11.913829551094313</v>
      </c>
      <c r="R32" s="1">
        <f t="shared" si="3"/>
        <v>4178.5669215380522</v>
      </c>
      <c r="S32" s="1">
        <f t="shared" si="4"/>
        <v>991.79842763118745</v>
      </c>
      <c r="T32" s="1">
        <f t="shared" si="5"/>
        <v>1007.153963782891</v>
      </c>
      <c r="U32" s="7">
        <f t="shared" si="6"/>
        <v>1.1725975996631712</v>
      </c>
      <c r="Y32" s="4">
        <v>-144.24372570197801</v>
      </c>
      <c r="Z32" s="5">
        <v>10.528700058400901</v>
      </c>
      <c r="AA32" s="4">
        <v>-3.1256926142924198E-2</v>
      </c>
      <c r="AB32" s="4">
        <v>2.9456116190551199E-5</v>
      </c>
      <c r="AC32" s="6">
        <v>17554.453889016499</v>
      </c>
      <c r="AD32" s="6">
        <v>-125.692345063977</v>
      </c>
      <c r="AE32" s="6">
        <v>0.39362054142913999</v>
      </c>
      <c r="AF32" s="6">
        <v>-4.1079636190540202E-4</v>
      </c>
      <c r="AG32" s="6">
        <v>2.30640101199999</v>
      </c>
      <c r="AH32" s="6">
        <v>-3.7612753199999698E-3</v>
      </c>
      <c r="AI32" s="6">
        <v>995.176197</v>
      </c>
      <c r="AJ32" s="6">
        <v>3.9734999999999798E-2</v>
      </c>
      <c r="AL32" s="6">
        <v>-7.3107128370890097E-3</v>
      </c>
      <c r="AM32" s="6">
        <v>2.5528079661440501</v>
      </c>
      <c r="AN32" s="6">
        <v>1.58291033403489</v>
      </c>
    </row>
    <row r="33" spans="1:40" x14ac:dyDescent="0.45">
      <c r="A33">
        <v>4.3999999999999997E-2</v>
      </c>
      <c r="B33" s="1">
        <f t="shared" si="9"/>
        <v>159.7159531533504</v>
      </c>
      <c r="C33">
        <v>800</v>
      </c>
      <c r="D33" s="2">
        <f t="shared" si="1"/>
        <v>0.55970887227562205</v>
      </c>
      <c r="E33" s="1">
        <v>56.6</v>
      </c>
      <c r="F33" s="2">
        <f t="shared" si="10"/>
        <v>1.9174032413696307</v>
      </c>
      <c r="G33">
        <v>315</v>
      </c>
      <c r="H33">
        <v>295</v>
      </c>
      <c r="I33" s="2">
        <f t="shared" si="11"/>
        <v>12.976004327335962</v>
      </c>
      <c r="J33" s="2">
        <v>307.9760042169674</v>
      </c>
      <c r="K33" s="2">
        <f t="shared" si="12"/>
        <v>307.97600432733594</v>
      </c>
      <c r="L33" s="2">
        <v>313.68974599593849</v>
      </c>
      <c r="M33" s="2">
        <f t="shared" si="7"/>
        <v>313.68974599593849</v>
      </c>
      <c r="N33" s="2">
        <f t="shared" si="8"/>
        <v>1.3102540040615054</v>
      </c>
      <c r="O33" s="8">
        <v>240.89922471123799</v>
      </c>
      <c r="P33" s="1">
        <f>O33/(Abmessung!B$17*Q33)</f>
        <v>26.140929440387815</v>
      </c>
      <c r="Q33" s="2">
        <f t="shared" si="2"/>
        <v>11.920335499827647</v>
      </c>
      <c r="R33" s="1">
        <f t="shared" si="3"/>
        <v>4178.5656543155628</v>
      </c>
      <c r="S33" s="1">
        <f t="shared" si="4"/>
        <v>991.76066556052228</v>
      </c>
      <c r="T33" s="1">
        <f t="shared" si="5"/>
        <v>1007.1558227637806</v>
      </c>
      <c r="U33" s="7">
        <f t="shared" si="6"/>
        <v>1.1724216303932513</v>
      </c>
      <c r="Y33" s="4">
        <v>-144.24372570197801</v>
      </c>
      <c r="Z33" s="5">
        <v>10.528700058400901</v>
      </c>
      <c r="AA33" s="4">
        <v>-3.1256926142924198E-2</v>
      </c>
      <c r="AB33" s="4">
        <v>2.9456116190551199E-5</v>
      </c>
      <c r="AC33" s="6">
        <v>17554.453889016499</v>
      </c>
      <c r="AD33" s="6">
        <v>-125.692345063977</v>
      </c>
      <c r="AE33" s="6">
        <v>0.39362054142913999</v>
      </c>
      <c r="AF33" s="6">
        <v>-4.1079636190540202E-4</v>
      </c>
      <c r="AG33" s="6">
        <v>2.30640101199999</v>
      </c>
      <c r="AH33" s="6">
        <v>-3.7612753199999698E-3</v>
      </c>
      <c r="AI33" s="6">
        <v>995.176197</v>
      </c>
      <c r="AJ33" s="6">
        <v>3.9734999999999798E-2</v>
      </c>
      <c r="AL33" s="6">
        <v>-7.3107128370890097E-3</v>
      </c>
      <c r="AM33" s="6">
        <v>2.5528079661440501</v>
      </c>
      <c r="AN33" s="6">
        <v>1.58291033403489</v>
      </c>
    </row>
    <row r="34" spans="1:40" x14ac:dyDescent="0.45">
      <c r="A34">
        <v>0.05</v>
      </c>
      <c r="B34" s="1">
        <f t="shared" si="9"/>
        <v>181.5007327705068</v>
      </c>
      <c r="C34">
        <v>800</v>
      </c>
      <c r="D34" s="2">
        <f t="shared" si="1"/>
        <v>0.55970887227562205</v>
      </c>
      <c r="E34" s="1">
        <v>56.6</v>
      </c>
      <c r="F34" s="2">
        <f t="shared" si="10"/>
        <v>1.9174032413696307</v>
      </c>
      <c r="G34">
        <v>315</v>
      </c>
      <c r="H34">
        <v>295</v>
      </c>
      <c r="I34" s="2">
        <f t="shared" si="11"/>
        <v>13.049272841397103</v>
      </c>
      <c r="J34" s="2">
        <v>308.04927286461776</v>
      </c>
      <c r="K34" s="2">
        <f t="shared" si="12"/>
        <v>308.04927284139711</v>
      </c>
      <c r="L34" s="2">
        <v>313.84060035527369</v>
      </c>
      <c r="M34" s="2">
        <f t="shared" si="7"/>
        <v>313.84060035527369</v>
      </c>
      <c r="N34" s="2">
        <f t="shared" si="8"/>
        <v>1.1593996447263066</v>
      </c>
      <c r="O34" s="8">
        <v>242.231330960593</v>
      </c>
      <c r="P34" s="1">
        <f>O34/(Abmessung!B$17*Q34)</f>
        <v>26.278190932276665</v>
      </c>
      <c r="Q34" s="2">
        <f t="shared" si="2"/>
        <v>11.923642684253743</v>
      </c>
      <c r="R34" s="1">
        <f t="shared" si="3"/>
        <v>4178.5648643661752</v>
      </c>
      <c r="S34" s="1">
        <f t="shared" si="4"/>
        <v>991.73153326932106</v>
      </c>
      <c r="T34" s="1">
        <f t="shared" si="5"/>
        <v>1007.1572784286377</v>
      </c>
      <c r="U34" s="7">
        <f t="shared" si="6"/>
        <v>1.1722838386151828</v>
      </c>
      <c r="Y34" s="4">
        <v>-144.24372570197801</v>
      </c>
      <c r="Z34" s="5">
        <v>10.528700058400901</v>
      </c>
      <c r="AA34" s="4">
        <v>-3.1256926142924198E-2</v>
      </c>
      <c r="AB34" s="4">
        <v>2.9456116190551199E-5</v>
      </c>
      <c r="AC34" s="6">
        <v>17554.453889016499</v>
      </c>
      <c r="AD34" s="6">
        <v>-125.692345063977</v>
      </c>
      <c r="AE34" s="6">
        <v>0.39362054142913999</v>
      </c>
      <c r="AF34" s="6">
        <v>-4.1079636190540202E-4</v>
      </c>
      <c r="AG34" s="6">
        <v>2.30640101199999</v>
      </c>
      <c r="AH34" s="6">
        <v>-3.7612753199999698E-3</v>
      </c>
      <c r="AI34" s="6">
        <v>995.176197</v>
      </c>
      <c r="AJ34" s="6">
        <v>3.9734999999999798E-2</v>
      </c>
      <c r="AL34" s="6">
        <v>-7.3107128370890097E-3</v>
      </c>
      <c r="AM34" s="6">
        <v>2.5528079661440501</v>
      </c>
      <c r="AN34" s="6">
        <v>1.58291033403489</v>
      </c>
    </row>
    <row r="35" spans="1:40" x14ac:dyDescent="0.45">
      <c r="A35">
        <v>5.6000000000000001E-2</v>
      </c>
      <c r="B35" s="1">
        <f t="shared" si="9"/>
        <v>203.2855681483623</v>
      </c>
      <c r="C35">
        <v>800</v>
      </c>
      <c r="D35" s="2">
        <f t="shared" ref="D35:D66" si="13">E35/(0.02809*3600)</f>
        <v>0.55970887227562205</v>
      </c>
      <c r="E35" s="1">
        <v>56.6</v>
      </c>
      <c r="F35" s="2">
        <f t="shared" si="10"/>
        <v>1.9174032413696307</v>
      </c>
      <c r="G35">
        <v>315</v>
      </c>
      <c r="H35">
        <v>295</v>
      </c>
      <c r="I35" s="2">
        <f t="shared" si="11"/>
        <v>13.108305879791949</v>
      </c>
      <c r="J35" s="2">
        <v>308.10830600596842</v>
      </c>
      <c r="K35" s="2">
        <f t="shared" si="12"/>
        <v>308.10830587979194</v>
      </c>
      <c r="L35" s="2">
        <v>313.96023588777933</v>
      </c>
      <c r="M35" s="2">
        <f t="shared" si="7"/>
        <v>313.96023588777933</v>
      </c>
      <c r="N35" s="2">
        <f t="shared" si="8"/>
        <v>1.0397641122206664</v>
      </c>
      <c r="O35" s="8">
        <v>243.30439003216</v>
      </c>
      <c r="P35" s="1">
        <f>O35/(Abmessung!B$17*Q35)</f>
        <v>26.391334564083959</v>
      </c>
      <c r="Q35" s="2">
        <f t="shared" ref="Q35:Q66" si="14">((G35-J35)-(L35-H35))/LN((G35-J35)/(L35-H35))</f>
        <v>11.925118251150598</v>
      </c>
      <c r="R35" s="1">
        <f t="shared" ref="R35:R66" si="15">((AC35 + AD35*G35 +AE35*G35^2 +  AF35*G35^3)+(AC35 + AD35*L35 + AE35*L35^2 +  AF35*L35^3))/2</f>
        <v>4178.564348883875</v>
      </c>
      <c r="S35" s="1">
        <f t="shared" ref="S35:S66" si="16">((Y35 + Z35*G35 + AA35*G35^2 +  AB35*G35^3)+(Y35 + Z35*L35 + AA35*L35^2 +  AB35*L35^3))/2</f>
        <v>991.7083727894933</v>
      </c>
      <c r="T35" s="1">
        <f t="shared" ref="T35:T66" si="17">((AI35 + AJ35*H35)+(AI35 + AJ35*J35))/2</f>
        <v>1007.1584512695736</v>
      </c>
      <c r="U35" s="7">
        <f t="shared" ref="U35:U66" si="18">((AG35 + AH35*H35)+(AG35 + AH35*J35))/2</f>
        <v>1.1721728186663707</v>
      </c>
      <c r="Y35" s="4">
        <v>-144.24372570197801</v>
      </c>
      <c r="Z35" s="5">
        <v>10.528700058400901</v>
      </c>
      <c r="AA35" s="4">
        <v>-3.1256926142924198E-2</v>
      </c>
      <c r="AB35" s="4">
        <v>2.9456116190551199E-5</v>
      </c>
      <c r="AC35" s="6">
        <v>17554.453889016499</v>
      </c>
      <c r="AD35" s="6">
        <v>-125.692345063977</v>
      </c>
      <c r="AE35" s="6">
        <v>0.39362054142913999</v>
      </c>
      <c r="AF35" s="6">
        <v>-4.1079636190540202E-4</v>
      </c>
      <c r="AG35" s="6">
        <v>2.30640101199999</v>
      </c>
      <c r="AH35" s="6">
        <v>-3.7612753199999698E-3</v>
      </c>
      <c r="AI35" s="6">
        <v>995.176197</v>
      </c>
      <c r="AJ35" s="6">
        <v>3.9734999999999798E-2</v>
      </c>
      <c r="AL35" s="6">
        <v>-7.3107128370890097E-3</v>
      </c>
      <c r="AM35" s="6">
        <v>2.5528079661440501</v>
      </c>
      <c r="AN35" s="6">
        <v>1.58291033403489</v>
      </c>
    </row>
    <row r="36" spans="1:40" x14ac:dyDescent="0.45">
      <c r="A36">
        <v>6.2E-2</v>
      </c>
      <c r="B36" s="1">
        <f t="shared" si="9"/>
        <v>225.07044412215356</v>
      </c>
      <c r="C36">
        <v>800</v>
      </c>
      <c r="D36" s="2">
        <f t="shared" si="13"/>
        <v>0.55970887227562205</v>
      </c>
      <c r="E36" s="1">
        <v>56.6</v>
      </c>
      <c r="F36" s="2">
        <f t="shared" si="10"/>
        <v>1.9174032413696307</v>
      </c>
      <c r="G36">
        <v>315</v>
      </c>
      <c r="H36">
        <v>295</v>
      </c>
      <c r="I36" s="2">
        <f t="shared" si="11"/>
        <v>13.156963447743722</v>
      </c>
      <c r="J36" s="2">
        <v>308.15696365471831</v>
      </c>
      <c r="K36" s="2">
        <f t="shared" si="12"/>
        <v>308.15696344774375</v>
      </c>
      <c r="L36" s="2">
        <v>314.05744476455345</v>
      </c>
      <c r="M36" s="2">
        <f t="shared" si="7"/>
        <v>314.05744476455345</v>
      </c>
      <c r="N36" s="2">
        <f t="shared" si="8"/>
        <v>0.94255523544654807</v>
      </c>
      <c r="O36" s="8">
        <v>244.188697283778</v>
      </c>
      <c r="P36" s="1">
        <f>O36/(Abmessung!B$17*Q36)</f>
        <v>26.486412475449733</v>
      </c>
      <c r="Q36" s="2">
        <f t="shared" si="14"/>
        <v>11.925497928507617</v>
      </c>
      <c r="R36" s="1">
        <f t="shared" si="15"/>
        <v>4178.5640007387556</v>
      </c>
      <c r="S36" s="1">
        <f t="shared" si="16"/>
        <v>991.68951690014694</v>
      </c>
      <c r="T36" s="1">
        <f t="shared" si="17"/>
        <v>1007.1594179754101</v>
      </c>
      <c r="U36" s="7">
        <f t="shared" si="18"/>
        <v>1.1720813112596846</v>
      </c>
      <c r="Y36" s="4">
        <v>-144.24372570197801</v>
      </c>
      <c r="Z36" s="5">
        <v>10.528700058400901</v>
      </c>
      <c r="AA36" s="4">
        <v>-3.1256926142924198E-2</v>
      </c>
      <c r="AB36" s="4">
        <v>2.9456116190551199E-5</v>
      </c>
      <c r="AC36" s="6">
        <v>17554.453889016499</v>
      </c>
      <c r="AD36" s="6">
        <v>-125.692345063977</v>
      </c>
      <c r="AE36" s="6">
        <v>0.39362054142913999</v>
      </c>
      <c r="AF36" s="6">
        <v>-4.1079636190540202E-4</v>
      </c>
      <c r="AG36" s="6">
        <v>2.30640101199999</v>
      </c>
      <c r="AH36" s="6">
        <v>-3.7612753199999698E-3</v>
      </c>
      <c r="AI36" s="6">
        <v>995.176197</v>
      </c>
      <c r="AJ36" s="6">
        <v>3.9734999999999798E-2</v>
      </c>
      <c r="AL36" s="6">
        <v>-7.3107128370890097E-3</v>
      </c>
      <c r="AM36" s="6">
        <v>2.5528079661440501</v>
      </c>
      <c r="AN36" s="6">
        <v>1.58291033403489</v>
      </c>
    </row>
    <row r="37" spans="1:40" x14ac:dyDescent="0.45">
      <c r="A37">
        <v>6.8000000000000005E-2</v>
      </c>
      <c r="B37" s="1">
        <f t="shared" si="9"/>
        <v>246.85535086870857</v>
      </c>
      <c r="C37">
        <v>800</v>
      </c>
      <c r="D37" s="2">
        <f t="shared" si="13"/>
        <v>0.55970887227562205</v>
      </c>
      <c r="E37" s="1">
        <v>56.6</v>
      </c>
      <c r="F37" s="2">
        <f t="shared" si="10"/>
        <v>1.9174032413696307</v>
      </c>
      <c r="G37">
        <v>315</v>
      </c>
      <c r="H37">
        <v>295</v>
      </c>
      <c r="I37" s="2">
        <f t="shared" si="11"/>
        <v>13.197729321816878</v>
      </c>
      <c r="J37" s="2">
        <v>308.19772959391923</v>
      </c>
      <c r="K37" s="2">
        <f t="shared" si="12"/>
        <v>308.19772932181689</v>
      </c>
      <c r="L37" s="2">
        <v>314.13800429513168</v>
      </c>
      <c r="M37" s="2">
        <f t="shared" si="7"/>
        <v>314.13800429513168</v>
      </c>
      <c r="N37" s="2">
        <f t="shared" si="8"/>
        <v>0.86199570486832044</v>
      </c>
      <c r="O37" s="8">
        <v>244.92947289128799</v>
      </c>
      <c r="P37" s="1">
        <f>O37/(Abmessung!B$17*Q37)</f>
        <v>26.567269933447736</v>
      </c>
      <c r="Q37" s="2">
        <f t="shared" si="14"/>
        <v>11.925270005934486</v>
      </c>
      <c r="R37" s="1">
        <f t="shared" si="15"/>
        <v>4178.5637593836345</v>
      </c>
      <c r="S37" s="1">
        <f t="shared" si="16"/>
        <v>991.67386543789485</v>
      </c>
      <c r="T37" s="1">
        <f t="shared" si="17"/>
        <v>1007.1602278927071</v>
      </c>
      <c r="U37" s="7">
        <f t="shared" si="18"/>
        <v>1.1720046452991779</v>
      </c>
      <c r="Y37" s="4">
        <v>-144.24372570197801</v>
      </c>
      <c r="Z37" s="5">
        <v>10.528700058400901</v>
      </c>
      <c r="AA37" s="4">
        <v>-3.1256926142924198E-2</v>
      </c>
      <c r="AB37" s="4">
        <v>2.9456116190551199E-5</v>
      </c>
      <c r="AC37" s="6">
        <v>17554.453889016499</v>
      </c>
      <c r="AD37" s="6">
        <v>-125.692345063977</v>
      </c>
      <c r="AE37" s="6">
        <v>0.39362054142913999</v>
      </c>
      <c r="AF37" s="6">
        <v>-4.1079636190540202E-4</v>
      </c>
      <c r="AG37" s="6">
        <v>2.30640101199999</v>
      </c>
      <c r="AH37" s="6">
        <v>-3.7612753199999698E-3</v>
      </c>
      <c r="AI37" s="6">
        <v>995.176197</v>
      </c>
      <c r="AJ37" s="6">
        <v>3.9734999999999798E-2</v>
      </c>
      <c r="AL37" s="6">
        <v>-7.3107128370890097E-3</v>
      </c>
      <c r="AM37" s="6">
        <v>2.5528079661440501</v>
      </c>
      <c r="AN37" s="6">
        <v>1.58291033403489</v>
      </c>
    </row>
    <row r="38" spans="1:40" x14ac:dyDescent="0.45">
      <c r="A38">
        <v>7.3999999999999996E-2</v>
      </c>
      <c r="B38" s="1">
        <f t="shared" si="9"/>
        <v>268.64028111165561</v>
      </c>
      <c r="C38">
        <v>800</v>
      </c>
      <c r="D38" s="2">
        <f t="shared" si="13"/>
        <v>0.55970887227562205</v>
      </c>
      <c r="E38" s="1">
        <v>56.6</v>
      </c>
      <c r="F38" s="2">
        <f t="shared" si="10"/>
        <v>1.9174032413696307</v>
      </c>
      <c r="G38">
        <v>315</v>
      </c>
      <c r="H38">
        <v>295</v>
      </c>
      <c r="I38" s="2">
        <f t="shared" si="11"/>
        <v>13.232478568459362</v>
      </c>
      <c r="J38" s="2">
        <v>308.23247889315587</v>
      </c>
      <c r="K38" s="2">
        <f t="shared" si="12"/>
        <v>308.23247856845938</v>
      </c>
      <c r="L38" s="2">
        <v>314.20585395813328</v>
      </c>
      <c r="M38" s="2">
        <f t="shared" si="7"/>
        <v>314.20585395813328</v>
      </c>
      <c r="N38" s="2">
        <f t="shared" si="8"/>
        <v>0.79414604186672477</v>
      </c>
      <c r="O38" s="8">
        <v>245.56084036796801</v>
      </c>
      <c r="P38" s="1">
        <f>O38/(Abmessung!B$17*Q38)</f>
        <v>26.637211963329307</v>
      </c>
      <c r="Q38" s="2">
        <f t="shared" si="14"/>
        <v>11.924617184616084</v>
      </c>
      <c r="R38" s="1">
        <f t="shared" si="15"/>
        <v>4178.5635887600765</v>
      </c>
      <c r="S38" s="1">
        <f t="shared" si="16"/>
        <v>991.66066569620489</v>
      </c>
      <c r="T38" s="1">
        <f t="shared" si="17"/>
        <v>1007.1609182744097</v>
      </c>
      <c r="U38" s="7">
        <f t="shared" si="18"/>
        <v>1.1719392944583751</v>
      </c>
      <c r="Y38" s="4">
        <v>-144.24372570197801</v>
      </c>
      <c r="Z38" s="5">
        <v>10.528700058400901</v>
      </c>
      <c r="AA38" s="4">
        <v>-3.1256926142924198E-2</v>
      </c>
      <c r="AB38" s="4">
        <v>2.9456116190551199E-5</v>
      </c>
      <c r="AC38" s="6">
        <v>17554.453889016499</v>
      </c>
      <c r="AD38" s="6">
        <v>-125.692345063977</v>
      </c>
      <c r="AE38" s="6">
        <v>0.39362054142913999</v>
      </c>
      <c r="AF38" s="6">
        <v>-4.1079636190540202E-4</v>
      </c>
      <c r="AG38" s="6">
        <v>2.30640101199999</v>
      </c>
      <c r="AH38" s="6">
        <v>-3.7612753199999698E-3</v>
      </c>
      <c r="AI38" s="6">
        <v>995.176197</v>
      </c>
      <c r="AJ38" s="6">
        <v>3.9734999999999798E-2</v>
      </c>
      <c r="AL38" s="6">
        <v>-7.3107128370890097E-3</v>
      </c>
      <c r="AM38" s="6">
        <v>2.5528079661440501</v>
      </c>
      <c r="AN38" s="6">
        <v>1.58291033403489</v>
      </c>
    </row>
    <row r="39" spans="1:40" x14ac:dyDescent="0.45">
      <c r="A39">
        <v>8.0000000000000002E-3</v>
      </c>
      <c r="B39" s="1">
        <f t="shared" si="9"/>
        <v>29.004523654043272</v>
      </c>
      <c r="C39">
        <v>1000</v>
      </c>
      <c r="D39" s="2">
        <f t="shared" si="13"/>
        <v>0.77133024801234129</v>
      </c>
      <c r="E39" s="1">
        <v>78</v>
      </c>
      <c r="F39" s="2">
        <f t="shared" si="10"/>
        <v>2.9035003484417907</v>
      </c>
      <c r="G39">
        <v>315</v>
      </c>
      <c r="H39">
        <v>295</v>
      </c>
      <c r="I39" s="2">
        <f t="shared" si="11"/>
        <v>10.263682440718339</v>
      </c>
      <c r="J39" s="2">
        <v>305.26368009908242</v>
      </c>
      <c r="K39" s="2">
        <f t="shared" si="12"/>
        <v>305.26368244071836</v>
      </c>
      <c r="L39" s="2">
        <v>307.11149117928704</v>
      </c>
      <c r="M39" s="2">
        <f t="shared" si="7"/>
        <v>307.11149117029009</v>
      </c>
      <c r="N39" s="2">
        <f t="shared" si="8"/>
        <v>7.888508820712957</v>
      </c>
      <c r="O39" s="8">
        <v>263.71690137105998</v>
      </c>
      <c r="P39" s="1">
        <f>O39/(Abmessung!B$17*Q39)</f>
        <v>31.351180982647804</v>
      </c>
      <c r="Q39" s="2">
        <f t="shared" si="14"/>
        <v>10.880733178814378</v>
      </c>
      <c r="R39" s="1">
        <f t="shared" si="15"/>
        <v>4178.8141945446296</v>
      </c>
      <c r="S39" s="1">
        <f t="shared" si="16"/>
        <v>992.9485601459013</v>
      </c>
      <c r="T39" s="1">
        <f t="shared" si="17"/>
        <v>1007.1019356643685</v>
      </c>
      <c r="U39" s="7">
        <f t="shared" si="18"/>
        <v>1.1775225292754721</v>
      </c>
      <c r="Y39" s="4">
        <v>-144.24372570197801</v>
      </c>
      <c r="Z39" s="5">
        <v>10.528700058400901</v>
      </c>
      <c r="AA39" s="4">
        <v>-3.1256926142924198E-2</v>
      </c>
      <c r="AB39" s="4">
        <v>2.9456116190551199E-5</v>
      </c>
      <c r="AC39" s="6">
        <v>17554.453889016499</v>
      </c>
      <c r="AD39" s="6">
        <v>-125.692345063977</v>
      </c>
      <c r="AE39" s="6">
        <v>0.39362054142913999</v>
      </c>
      <c r="AF39" s="6">
        <v>-4.1079636190540202E-4</v>
      </c>
      <c r="AG39" s="6">
        <v>2.30640101199999</v>
      </c>
      <c r="AH39" s="6">
        <v>-3.7612753199999698E-3</v>
      </c>
      <c r="AI39" s="6">
        <v>995.176197</v>
      </c>
      <c r="AJ39" s="6">
        <v>3.9734999999999798E-2</v>
      </c>
      <c r="AL39" s="6">
        <v>-7.3107128370890097E-3</v>
      </c>
      <c r="AM39" s="6">
        <v>2.5528079661440501</v>
      </c>
      <c r="AN39" s="6">
        <v>1.58291033403489</v>
      </c>
    </row>
    <row r="40" spans="1:40" x14ac:dyDescent="0.45">
      <c r="A40">
        <v>1.4E-2</v>
      </c>
      <c r="B40" s="1">
        <f t="shared" si="9"/>
        <v>50.783189226208826</v>
      </c>
      <c r="C40">
        <v>1000</v>
      </c>
      <c r="D40" s="2">
        <f t="shared" si="13"/>
        <v>0.77133024801234129</v>
      </c>
      <c r="E40" s="1">
        <v>78</v>
      </c>
      <c r="F40" s="2">
        <f t="shared" si="10"/>
        <v>2.9035003484417907</v>
      </c>
      <c r="G40">
        <v>315</v>
      </c>
      <c r="H40">
        <v>295</v>
      </c>
      <c r="I40" s="2">
        <f t="shared" si="11"/>
        <v>11.495331936154324</v>
      </c>
      <c r="J40" s="2">
        <v>306.4953298632982</v>
      </c>
      <c r="K40" s="2">
        <f t="shared" si="12"/>
        <v>306.49533193615434</v>
      </c>
      <c r="L40" s="2">
        <v>309.96095770757097</v>
      </c>
      <c r="M40" s="2">
        <f t="shared" si="7"/>
        <v>309.96095770721604</v>
      </c>
      <c r="N40" s="2">
        <f t="shared" si="8"/>
        <v>5.0390422924290306</v>
      </c>
      <c r="O40" s="8">
        <v>294.78928289101901</v>
      </c>
      <c r="P40" s="1">
        <f>O40/(Abmessung!B$17*Q40)</f>
        <v>33.359502471541674</v>
      </c>
      <c r="Q40" s="2">
        <f t="shared" si="14"/>
        <v>11.430526298020853</v>
      </c>
      <c r="R40" s="1">
        <f t="shared" si="15"/>
        <v>4178.6466804439997</v>
      </c>
      <c r="S40" s="1">
        <f t="shared" si="16"/>
        <v>992.45440800297229</v>
      </c>
      <c r="T40" s="1">
        <f t="shared" si="17"/>
        <v>1007.1264054660591</v>
      </c>
      <c r="U40" s="7">
        <f t="shared" si="18"/>
        <v>1.1752062423449579</v>
      </c>
      <c r="Y40" s="4">
        <v>-144.24372570197801</v>
      </c>
      <c r="Z40" s="5">
        <v>10.528700058400901</v>
      </c>
      <c r="AA40" s="4">
        <v>-3.1256926142924198E-2</v>
      </c>
      <c r="AB40" s="4">
        <v>2.9456116190551199E-5</v>
      </c>
      <c r="AC40" s="6">
        <v>17554.453889016499</v>
      </c>
      <c r="AD40" s="6">
        <v>-125.692345063977</v>
      </c>
      <c r="AE40" s="6">
        <v>0.39362054142913999</v>
      </c>
      <c r="AF40" s="6">
        <v>-4.1079636190540202E-4</v>
      </c>
      <c r="AG40" s="6">
        <v>2.30640101199999</v>
      </c>
      <c r="AH40" s="6">
        <v>-3.7612753199999698E-3</v>
      </c>
      <c r="AI40" s="6">
        <v>995.176197</v>
      </c>
      <c r="AJ40" s="6">
        <v>3.9734999999999798E-2</v>
      </c>
      <c r="AL40" s="6">
        <v>-7.3107128370890097E-3</v>
      </c>
      <c r="AM40" s="6">
        <v>2.5528079661440501</v>
      </c>
      <c r="AN40" s="6">
        <v>1.58291033403489</v>
      </c>
    </row>
    <row r="41" spans="1:40" x14ac:dyDescent="0.45">
      <c r="A41">
        <v>0.02</v>
      </c>
      <c r="B41" s="1">
        <f t="shared" si="9"/>
        <v>72.565209563065679</v>
      </c>
      <c r="C41">
        <v>1000</v>
      </c>
      <c r="D41" s="2">
        <f t="shared" si="13"/>
        <v>0.77133024801234129</v>
      </c>
      <c r="E41" s="1">
        <v>78</v>
      </c>
      <c r="F41" s="2">
        <f t="shared" si="10"/>
        <v>2.9035003484417907</v>
      </c>
      <c r="G41">
        <v>315</v>
      </c>
      <c r="H41">
        <v>295</v>
      </c>
      <c r="I41" s="2">
        <f t="shared" si="11"/>
        <v>12.065002622968926</v>
      </c>
      <c r="J41" s="2">
        <v>307.06500113588697</v>
      </c>
      <c r="K41" s="2">
        <f t="shared" si="12"/>
        <v>307.0650026229689</v>
      </c>
      <c r="L41" s="2">
        <v>311.30116166968486</v>
      </c>
      <c r="M41" s="2">
        <f t="shared" si="7"/>
        <v>311.30116166965036</v>
      </c>
      <c r="N41" s="2">
        <f t="shared" si="8"/>
        <v>3.6988383303151409</v>
      </c>
      <c r="O41" s="8">
        <v>309.11948554763899</v>
      </c>
      <c r="P41" s="1">
        <f>O41/(Abmessung!B$17*Q41)</f>
        <v>34.409504234984112</v>
      </c>
      <c r="Q41" s="2">
        <f t="shared" si="14"/>
        <v>11.620426495880814</v>
      </c>
      <c r="R41" s="1">
        <f t="shared" si="15"/>
        <v>4178.6022791433588</v>
      </c>
      <c r="S41" s="1">
        <f t="shared" si="16"/>
        <v>992.21101177177104</v>
      </c>
      <c r="T41" s="1">
        <f t="shared" si="17"/>
        <v>1007.1377234100671</v>
      </c>
      <c r="U41" s="7">
        <f t="shared" si="18"/>
        <v>1.1741348970959073</v>
      </c>
      <c r="Y41" s="4">
        <v>-144.24372570197801</v>
      </c>
      <c r="Z41" s="5">
        <v>10.528700058400901</v>
      </c>
      <c r="AA41" s="4">
        <v>-3.1256926142924198E-2</v>
      </c>
      <c r="AB41" s="4">
        <v>2.9456116190551199E-5</v>
      </c>
      <c r="AC41" s="6">
        <v>17554.453889016499</v>
      </c>
      <c r="AD41" s="6">
        <v>-125.692345063977</v>
      </c>
      <c r="AE41" s="6">
        <v>0.39362054142913999</v>
      </c>
      <c r="AF41" s="6">
        <v>-4.1079636190540202E-4</v>
      </c>
      <c r="AG41" s="6">
        <v>2.30640101199999</v>
      </c>
      <c r="AH41" s="6">
        <v>-3.7612753199999698E-3</v>
      </c>
      <c r="AI41" s="6">
        <v>995.176197</v>
      </c>
      <c r="AJ41" s="6">
        <v>3.9734999999999798E-2</v>
      </c>
      <c r="AL41" s="6">
        <v>-7.3107128370890097E-3</v>
      </c>
      <c r="AM41" s="6">
        <v>2.5528079661440501</v>
      </c>
      <c r="AN41" s="6">
        <v>1.58291033403489</v>
      </c>
    </row>
    <row r="42" spans="1:40" x14ac:dyDescent="0.45">
      <c r="A42">
        <v>2.5999999999999999E-2</v>
      </c>
      <c r="B42" s="1">
        <f t="shared" si="9"/>
        <v>94.348533405698831</v>
      </c>
      <c r="C42">
        <v>1000</v>
      </c>
      <c r="D42" s="2">
        <f t="shared" si="13"/>
        <v>0.77133024801234129</v>
      </c>
      <c r="E42" s="1">
        <v>78</v>
      </c>
      <c r="F42" s="2">
        <f t="shared" si="10"/>
        <v>2.9035003484417907</v>
      </c>
      <c r="G42">
        <v>315</v>
      </c>
      <c r="H42">
        <v>295</v>
      </c>
      <c r="I42" s="2">
        <f t="shared" si="11"/>
        <v>12.384408333924588</v>
      </c>
      <c r="J42" s="2">
        <v>307.38440744489878</v>
      </c>
      <c r="K42" s="2">
        <f t="shared" si="12"/>
        <v>307.38440833392457</v>
      </c>
      <c r="L42" s="2">
        <v>312.0808786988228</v>
      </c>
      <c r="M42" s="2">
        <f t="shared" si="7"/>
        <v>312.08087869881808</v>
      </c>
      <c r="N42" s="2">
        <f t="shared" si="8"/>
        <v>2.9191213011771993</v>
      </c>
      <c r="O42" s="8">
        <v>317.14269961329001</v>
      </c>
      <c r="P42" s="1">
        <f>O42/(Abmessung!B$17*Q42)</f>
        <v>35.008894962052857</v>
      </c>
      <c r="Q42" s="2">
        <f t="shared" si="14"/>
        <v>11.717916998178346</v>
      </c>
      <c r="R42" s="1">
        <f t="shared" si="15"/>
        <v>4178.5848823870565</v>
      </c>
      <c r="S42" s="1">
        <f t="shared" si="16"/>
        <v>992.06629527053542</v>
      </c>
      <c r="T42" s="1">
        <f t="shared" si="17"/>
        <v>1007.1440692149115</v>
      </c>
      <c r="U42" s="7">
        <f t="shared" si="18"/>
        <v>1.1735342095623382</v>
      </c>
      <c r="Y42" s="4">
        <v>-144.24372570197801</v>
      </c>
      <c r="Z42" s="5">
        <v>10.528700058400901</v>
      </c>
      <c r="AA42" s="4">
        <v>-3.1256926142924198E-2</v>
      </c>
      <c r="AB42" s="4">
        <v>2.9456116190551199E-5</v>
      </c>
      <c r="AC42" s="6">
        <v>17554.453889016499</v>
      </c>
      <c r="AD42" s="6">
        <v>-125.692345063977</v>
      </c>
      <c r="AE42" s="6">
        <v>0.39362054142913999</v>
      </c>
      <c r="AF42" s="6">
        <v>-4.1079636190540202E-4</v>
      </c>
      <c r="AG42" s="6">
        <v>2.30640101199999</v>
      </c>
      <c r="AH42" s="6">
        <v>-3.7612753199999698E-3</v>
      </c>
      <c r="AI42" s="6">
        <v>995.176197</v>
      </c>
      <c r="AJ42" s="6">
        <v>3.9734999999999798E-2</v>
      </c>
      <c r="AL42" s="6">
        <v>-7.3107128370890097E-3</v>
      </c>
      <c r="AM42" s="6">
        <v>2.5528079661440501</v>
      </c>
      <c r="AN42" s="6">
        <v>1.58291033403489</v>
      </c>
    </row>
    <row r="43" spans="1:40" x14ac:dyDescent="0.45">
      <c r="A43">
        <v>3.2000000000000001E-2</v>
      </c>
      <c r="B43" s="1">
        <f t="shared" si="9"/>
        <v>116.13249710925686</v>
      </c>
      <c r="C43">
        <v>1000</v>
      </c>
      <c r="D43" s="2">
        <f t="shared" si="13"/>
        <v>0.77133024801234129</v>
      </c>
      <c r="E43" s="1">
        <v>78</v>
      </c>
      <c r="F43" s="2">
        <f t="shared" si="10"/>
        <v>2.9035003484417907</v>
      </c>
      <c r="G43">
        <v>315</v>
      </c>
      <c r="H43">
        <v>295</v>
      </c>
      <c r="I43" s="2">
        <f t="shared" si="11"/>
        <v>12.582650709786691</v>
      </c>
      <c r="J43" s="2">
        <v>307.58265037875753</v>
      </c>
      <c r="K43" s="2">
        <f t="shared" si="12"/>
        <v>307.58265070978666</v>
      </c>
      <c r="L43" s="2">
        <v>312.59099908576923</v>
      </c>
      <c r="M43" s="2">
        <f t="shared" si="7"/>
        <v>312.59099908576866</v>
      </c>
      <c r="N43" s="2">
        <f t="shared" si="8"/>
        <v>2.4090009142307736</v>
      </c>
      <c r="O43" s="8">
        <v>322.11822772243403</v>
      </c>
      <c r="P43" s="1">
        <f>O43/(Abmessung!B$17*Q43)</f>
        <v>35.367791728146891</v>
      </c>
      <c r="Q43" s="2">
        <f t="shared" si="14"/>
        <v>11.780981063625413</v>
      </c>
      <c r="R43" s="1">
        <f t="shared" si="15"/>
        <v>4178.5765031716601</v>
      </c>
      <c r="S43" s="1">
        <f t="shared" si="16"/>
        <v>991.97040335420002</v>
      </c>
      <c r="T43" s="1">
        <f t="shared" si="17"/>
        <v>1007.1480078063998</v>
      </c>
      <c r="U43" s="7">
        <f t="shared" si="18"/>
        <v>1.1731613864350945</v>
      </c>
      <c r="Y43" s="4">
        <v>-144.24372570197801</v>
      </c>
      <c r="Z43" s="5">
        <v>10.528700058400901</v>
      </c>
      <c r="AA43" s="4">
        <v>-3.1256926142924198E-2</v>
      </c>
      <c r="AB43" s="4">
        <v>2.9456116190551199E-5</v>
      </c>
      <c r="AC43" s="6">
        <v>17554.453889016499</v>
      </c>
      <c r="AD43" s="6">
        <v>-125.692345063977</v>
      </c>
      <c r="AE43" s="6">
        <v>0.39362054142913999</v>
      </c>
      <c r="AF43" s="6">
        <v>-4.1079636190540202E-4</v>
      </c>
      <c r="AG43" s="6">
        <v>2.30640101199999</v>
      </c>
      <c r="AH43" s="6">
        <v>-3.7612753199999698E-3</v>
      </c>
      <c r="AI43" s="6">
        <v>995.176197</v>
      </c>
      <c r="AJ43" s="6">
        <v>3.9734999999999798E-2</v>
      </c>
      <c r="AL43" s="6">
        <v>-7.3107128370890097E-3</v>
      </c>
      <c r="AM43" s="6">
        <v>2.5528079661440501</v>
      </c>
      <c r="AN43" s="6">
        <v>1.58291033403489</v>
      </c>
    </row>
    <row r="44" spans="1:40" x14ac:dyDescent="0.45">
      <c r="A44">
        <v>3.7999999999999999E-2</v>
      </c>
      <c r="B44" s="1">
        <f t="shared" si="9"/>
        <v>137.91682081333903</v>
      </c>
      <c r="C44">
        <v>1000</v>
      </c>
      <c r="D44" s="2">
        <f t="shared" si="13"/>
        <v>0.77133024801234129</v>
      </c>
      <c r="E44" s="1">
        <v>78</v>
      </c>
      <c r="F44" s="2">
        <f t="shared" si="10"/>
        <v>2.9035003484417907</v>
      </c>
      <c r="G44">
        <v>315</v>
      </c>
      <c r="H44">
        <v>295</v>
      </c>
      <c r="I44" s="2">
        <f t="shared" si="11"/>
        <v>12.713350062856508</v>
      </c>
      <c r="J44" s="2">
        <v>307.71335024402197</v>
      </c>
      <c r="K44" s="2">
        <f t="shared" si="12"/>
        <v>307.71335006285653</v>
      </c>
      <c r="L44" s="2">
        <v>312.95071762322482</v>
      </c>
      <c r="M44" s="2">
        <f t="shared" si="7"/>
        <v>312.95071762322493</v>
      </c>
      <c r="N44" s="2">
        <f t="shared" si="8"/>
        <v>2.0492823767751815</v>
      </c>
      <c r="O44" s="8">
        <v>325.39680394392701</v>
      </c>
      <c r="P44" s="1">
        <f>O44/(Abmessung!B$17*Q44)</f>
        <v>35.585391588809919</v>
      </c>
      <c r="Q44" s="2">
        <f t="shared" si="14"/>
        <v>11.828117635996046</v>
      </c>
      <c r="R44" s="1">
        <f t="shared" si="15"/>
        <v>4178.5719162206115</v>
      </c>
      <c r="S44" s="1">
        <f t="shared" si="16"/>
        <v>991.90221463377134</v>
      </c>
      <c r="T44" s="1">
        <f t="shared" si="17"/>
        <v>1007.1506044859731</v>
      </c>
      <c r="U44" s="7">
        <f t="shared" si="18"/>
        <v>1.1729155873463211</v>
      </c>
      <c r="Y44" s="4">
        <v>-144.24372570197801</v>
      </c>
      <c r="Z44" s="5">
        <v>10.528700058400901</v>
      </c>
      <c r="AA44" s="4">
        <v>-3.1256926142924198E-2</v>
      </c>
      <c r="AB44" s="4">
        <v>2.9456116190551199E-5</v>
      </c>
      <c r="AC44" s="6">
        <v>17554.453889016499</v>
      </c>
      <c r="AD44" s="6">
        <v>-125.692345063977</v>
      </c>
      <c r="AE44" s="6">
        <v>0.39362054142913999</v>
      </c>
      <c r="AF44" s="6">
        <v>-4.1079636190540202E-4</v>
      </c>
      <c r="AG44" s="6">
        <v>2.30640101199999</v>
      </c>
      <c r="AH44" s="6">
        <v>-3.7612753199999698E-3</v>
      </c>
      <c r="AI44" s="6">
        <v>995.176197</v>
      </c>
      <c r="AJ44" s="6">
        <v>3.9734999999999798E-2</v>
      </c>
      <c r="AL44" s="6">
        <v>-7.3107128370890097E-3</v>
      </c>
      <c r="AM44" s="6">
        <v>2.5528079661440501</v>
      </c>
      <c r="AN44" s="6">
        <v>1.58291033403489</v>
      </c>
    </row>
    <row r="45" spans="1:40" x14ac:dyDescent="0.45">
      <c r="A45">
        <v>4.3999999999999997E-2</v>
      </c>
      <c r="B45" s="1">
        <f t="shared" si="9"/>
        <v>159.70136640323443</v>
      </c>
      <c r="C45">
        <v>1000</v>
      </c>
      <c r="D45" s="2">
        <f t="shared" si="13"/>
        <v>0.77133024801234129</v>
      </c>
      <c r="E45" s="1">
        <v>78</v>
      </c>
      <c r="F45" s="2">
        <f t="shared" si="10"/>
        <v>2.9035003484417907</v>
      </c>
      <c r="G45">
        <v>315</v>
      </c>
      <c r="H45">
        <v>295</v>
      </c>
      <c r="I45" s="2">
        <f t="shared" si="11"/>
        <v>12.802708925577834</v>
      </c>
      <c r="J45" s="2">
        <v>307.80270957747058</v>
      </c>
      <c r="K45" s="2">
        <f t="shared" si="12"/>
        <v>307.80270892557786</v>
      </c>
      <c r="L45" s="2">
        <v>313.2179765578577</v>
      </c>
      <c r="M45" s="2">
        <f t="shared" si="7"/>
        <v>313.21797655785787</v>
      </c>
      <c r="N45" s="2">
        <f t="shared" si="8"/>
        <v>1.7820234421423038</v>
      </c>
      <c r="O45" s="8">
        <v>327.63756203140099</v>
      </c>
      <c r="P45" s="1">
        <f>O45/(Abmessung!B$17*Q45)</f>
        <v>35.713841330000776</v>
      </c>
      <c r="Q45" s="2">
        <f t="shared" si="14"/>
        <v>11.866734403716759</v>
      </c>
      <c r="R45" s="1">
        <f t="shared" si="15"/>
        <v>4178.5691769774494</v>
      </c>
      <c r="S45" s="1">
        <f t="shared" si="16"/>
        <v>991.85125066526609</v>
      </c>
      <c r="T45" s="1">
        <f t="shared" si="17"/>
        <v>1007.1523798325304</v>
      </c>
      <c r="U45" s="7">
        <f t="shared" si="18"/>
        <v>1.1727475348185652</v>
      </c>
      <c r="Y45" s="4">
        <v>-144.24372570197801</v>
      </c>
      <c r="Z45" s="5">
        <v>10.528700058400901</v>
      </c>
      <c r="AA45" s="4">
        <v>-3.1256926142924198E-2</v>
      </c>
      <c r="AB45" s="4">
        <v>2.9456116190551199E-5</v>
      </c>
      <c r="AC45" s="6">
        <v>17554.453889016499</v>
      </c>
      <c r="AD45" s="6">
        <v>-125.692345063977</v>
      </c>
      <c r="AE45" s="6">
        <v>0.39362054142913999</v>
      </c>
      <c r="AF45" s="6">
        <v>-4.1079636190540202E-4</v>
      </c>
      <c r="AG45" s="6">
        <v>2.30640101199999</v>
      </c>
      <c r="AH45" s="6">
        <v>-3.7612753199999698E-3</v>
      </c>
      <c r="AI45" s="6">
        <v>995.176197</v>
      </c>
      <c r="AJ45" s="6">
        <v>3.9734999999999798E-2</v>
      </c>
      <c r="AL45" s="6">
        <v>-7.3107128370890097E-3</v>
      </c>
      <c r="AM45" s="6">
        <v>2.5528079661440501</v>
      </c>
      <c r="AN45" s="6">
        <v>1.58291033403489</v>
      </c>
    </row>
    <row r="46" spans="1:40" x14ac:dyDescent="0.45">
      <c r="A46">
        <v>0.05</v>
      </c>
      <c r="B46" s="1">
        <f t="shared" si="9"/>
        <v>181.48605767865234</v>
      </c>
      <c r="C46">
        <v>1000</v>
      </c>
      <c r="D46" s="2">
        <f t="shared" si="13"/>
        <v>0.77133024801234129</v>
      </c>
      <c r="E46" s="1">
        <v>78</v>
      </c>
      <c r="F46" s="2">
        <f t="shared" si="10"/>
        <v>2.9035003484417907</v>
      </c>
      <c r="G46">
        <v>315</v>
      </c>
      <c r="H46">
        <v>295</v>
      </c>
      <c r="I46" s="2">
        <f t="shared" si="11"/>
        <v>12.865096640881568</v>
      </c>
      <c r="J46" s="2">
        <v>307.86509772730898</v>
      </c>
      <c r="K46" s="2">
        <f t="shared" si="12"/>
        <v>307.86509664088157</v>
      </c>
      <c r="L46" s="2">
        <v>313.4243326725292</v>
      </c>
      <c r="M46" s="2">
        <f t="shared" si="7"/>
        <v>313.42433267252932</v>
      </c>
      <c r="N46" s="2">
        <f t="shared" si="8"/>
        <v>1.5756673274707964</v>
      </c>
      <c r="O46" s="8">
        <v>329.20160916790701</v>
      </c>
      <c r="P46" s="1">
        <f>O46/(Abmessung!B$17*Q46)</f>
        <v>35.783339190236042</v>
      </c>
      <c r="Q46" s="2">
        <f t="shared" si="14"/>
        <v>11.90022535429231</v>
      </c>
      <c r="R46" s="1">
        <f t="shared" si="15"/>
        <v>4178.5674352511496</v>
      </c>
      <c r="S46" s="1">
        <f t="shared" si="16"/>
        <v>991.81172538728219</v>
      </c>
      <c r="T46" s="1">
        <f t="shared" si="17"/>
        <v>1007.1536193290972</v>
      </c>
      <c r="U46" s="7">
        <f t="shared" si="18"/>
        <v>1.1726302053144413</v>
      </c>
      <c r="Y46" s="4">
        <v>-144.24372570197801</v>
      </c>
      <c r="Z46" s="5">
        <v>10.528700058400901</v>
      </c>
      <c r="AA46" s="4">
        <v>-3.1256926142924198E-2</v>
      </c>
      <c r="AB46" s="4">
        <v>2.9456116190551199E-5</v>
      </c>
      <c r="AC46" s="6">
        <v>17554.453889016499</v>
      </c>
      <c r="AD46" s="6">
        <v>-125.692345063977</v>
      </c>
      <c r="AE46" s="6">
        <v>0.39362054142913999</v>
      </c>
      <c r="AF46" s="6">
        <v>-4.1079636190540202E-4</v>
      </c>
      <c r="AG46" s="6">
        <v>2.30640101199999</v>
      </c>
      <c r="AH46" s="6">
        <v>-3.7612753199999698E-3</v>
      </c>
      <c r="AI46" s="6">
        <v>995.176197</v>
      </c>
      <c r="AJ46" s="6">
        <v>3.9734999999999798E-2</v>
      </c>
      <c r="AL46" s="6">
        <v>-7.3107128370890097E-3</v>
      </c>
      <c r="AM46" s="6">
        <v>2.5528079661440501</v>
      </c>
      <c r="AN46" s="6">
        <v>1.58291033403489</v>
      </c>
    </row>
    <row r="47" spans="1:40" x14ac:dyDescent="0.45">
      <c r="A47">
        <v>5.6000000000000001E-2</v>
      </c>
      <c r="B47" s="1">
        <f t="shared" si="9"/>
        <v>203.27084956931276</v>
      </c>
      <c r="C47">
        <v>1000</v>
      </c>
      <c r="D47" s="2">
        <f t="shared" si="13"/>
        <v>0.77133024801234129</v>
      </c>
      <c r="E47" s="1">
        <v>78</v>
      </c>
      <c r="F47" s="2">
        <f t="shared" ref="F47:F76" si="19">AL47 + AM47*D47 + AN47*D47^2</f>
        <v>2.9035003484417907</v>
      </c>
      <c r="G47">
        <v>315</v>
      </c>
      <c r="H47">
        <v>295</v>
      </c>
      <c r="I47" s="2">
        <f t="shared" ref="I47:I76" si="20">O47*3600/(T47*U47*E47)</f>
        <v>12.908954897477194</v>
      </c>
      <c r="J47" s="2">
        <v>307.90895638764971</v>
      </c>
      <c r="K47" s="2">
        <f t="shared" si="12"/>
        <v>307.9089548974772</v>
      </c>
      <c r="L47" s="2">
        <v>313.58845579037649</v>
      </c>
      <c r="M47" s="2">
        <f t="shared" si="7"/>
        <v>313.5884557903766</v>
      </c>
      <c r="N47" s="2">
        <f t="shared" si="8"/>
        <v>1.4115442096235142</v>
      </c>
      <c r="O47" s="8">
        <v>330.30093762244599</v>
      </c>
      <c r="P47" s="1">
        <f>O47/(Abmessung!B$17*Q47)</f>
        <v>35.812065029630261</v>
      </c>
      <c r="Q47" s="2">
        <f t="shared" si="14"/>
        <v>11.930387326270075</v>
      </c>
      <c r="R47" s="1">
        <f t="shared" si="15"/>
        <v>4178.5662742691529</v>
      </c>
      <c r="S47" s="1">
        <f t="shared" si="16"/>
        <v>991.78018110883625</v>
      </c>
      <c r="T47" s="1">
        <f t="shared" si="17"/>
        <v>1007.1544906910316</v>
      </c>
      <c r="U47" s="7">
        <f t="shared" si="18"/>
        <v>1.1725477230660875</v>
      </c>
      <c r="Y47" s="4">
        <v>-144.24372570197801</v>
      </c>
      <c r="Z47" s="5">
        <v>10.528700058400901</v>
      </c>
      <c r="AA47" s="4">
        <v>-3.1256926142924198E-2</v>
      </c>
      <c r="AB47" s="4">
        <v>2.9456116190551199E-5</v>
      </c>
      <c r="AC47" s="6">
        <v>17554.453889016499</v>
      </c>
      <c r="AD47" s="6">
        <v>-125.692345063977</v>
      </c>
      <c r="AE47" s="6">
        <v>0.39362054142913999</v>
      </c>
      <c r="AF47" s="6">
        <v>-4.1079636190540202E-4</v>
      </c>
      <c r="AG47" s="6">
        <v>2.30640101199999</v>
      </c>
      <c r="AH47" s="6">
        <v>-3.7612753199999698E-3</v>
      </c>
      <c r="AI47" s="6">
        <v>995.176197</v>
      </c>
      <c r="AJ47" s="6">
        <v>3.9734999999999798E-2</v>
      </c>
      <c r="AL47" s="6">
        <v>-7.3107128370890097E-3</v>
      </c>
      <c r="AM47" s="6">
        <v>2.5528079661440501</v>
      </c>
      <c r="AN47" s="6">
        <v>1.58291033403489</v>
      </c>
    </row>
    <row r="48" spans="1:40" x14ac:dyDescent="0.45">
      <c r="A48">
        <v>6.2E-2</v>
      </c>
      <c r="B48" s="1">
        <f t="shared" si="9"/>
        <v>225.05571400712859</v>
      </c>
      <c r="C48">
        <v>1000</v>
      </c>
      <c r="D48" s="2">
        <f t="shared" si="13"/>
        <v>0.77133024801234129</v>
      </c>
      <c r="E48" s="1">
        <v>78</v>
      </c>
      <c r="F48" s="2">
        <f t="shared" si="19"/>
        <v>2.9035003484417907</v>
      </c>
      <c r="G48">
        <v>315</v>
      </c>
      <c r="H48">
        <v>295</v>
      </c>
      <c r="I48" s="2">
        <f t="shared" si="20"/>
        <v>12.939499434502336</v>
      </c>
      <c r="J48" s="2">
        <v>307.93950130280905</v>
      </c>
      <c r="K48" s="2">
        <f t="shared" si="12"/>
        <v>307.93949943450235</v>
      </c>
      <c r="L48" s="2">
        <v>313.72210172750289</v>
      </c>
      <c r="M48" s="2">
        <f t="shared" si="7"/>
        <v>313.72210172750295</v>
      </c>
      <c r="N48" s="2">
        <f t="shared" si="8"/>
        <v>1.2778982724971115</v>
      </c>
      <c r="O48" s="8">
        <v>331.066459051545</v>
      </c>
      <c r="P48" s="1">
        <f>O48/(Abmessung!B$17*Q48)</f>
        <v>35.811280305310724</v>
      </c>
      <c r="Q48" s="2">
        <f t="shared" si="14"/>
        <v>11.958299802710457</v>
      </c>
      <c r="R48" s="1">
        <f t="shared" si="15"/>
        <v>4178.5654715468263</v>
      </c>
      <c r="S48" s="1">
        <f t="shared" si="16"/>
        <v>991.75442394202082</v>
      </c>
      <c r="T48" s="1">
        <f t="shared" si="17"/>
        <v>1007.1550975421335</v>
      </c>
      <c r="U48" s="7">
        <f t="shared" si="18"/>
        <v>1.1724902791483174</v>
      </c>
      <c r="Y48" s="4">
        <v>-144.24372570197801</v>
      </c>
      <c r="Z48" s="5">
        <v>10.528700058400901</v>
      </c>
      <c r="AA48" s="4">
        <v>-3.1256926142924198E-2</v>
      </c>
      <c r="AB48" s="4">
        <v>2.9456116190551199E-5</v>
      </c>
      <c r="AC48" s="6">
        <v>17554.453889016499</v>
      </c>
      <c r="AD48" s="6">
        <v>-125.692345063977</v>
      </c>
      <c r="AE48" s="6">
        <v>0.39362054142913999</v>
      </c>
      <c r="AF48" s="6">
        <v>-4.1079636190540202E-4</v>
      </c>
      <c r="AG48" s="6">
        <v>2.30640101199999</v>
      </c>
      <c r="AH48" s="6">
        <v>-3.7612753199999698E-3</v>
      </c>
      <c r="AI48" s="6">
        <v>995.176197</v>
      </c>
      <c r="AJ48" s="6">
        <v>3.9734999999999798E-2</v>
      </c>
      <c r="AL48" s="6">
        <v>-7.3107128370890097E-3</v>
      </c>
      <c r="AM48" s="6">
        <v>2.5528079661440501</v>
      </c>
      <c r="AN48" s="6">
        <v>1.58291033403489</v>
      </c>
    </row>
    <row r="49" spans="1:40" x14ac:dyDescent="0.45">
      <c r="A49">
        <v>6.8000000000000005E-2</v>
      </c>
      <c r="B49" s="1">
        <f t="shared" si="9"/>
        <v>246.84063191826723</v>
      </c>
      <c r="C49">
        <v>1000</v>
      </c>
      <c r="D49" s="2">
        <f t="shared" si="13"/>
        <v>0.77133024801234129</v>
      </c>
      <c r="E49" s="1">
        <v>78</v>
      </c>
      <c r="F49" s="2">
        <f t="shared" si="19"/>
        <v>2.9035003484417907</v>
      </c>
      <c r="G49">
        <v>315</v>
      </c>
      <c r="H49">
        <v>295</v>
      </c>
      <c r="I49" s="2">
        <f t="shared" si="20"/>
        <v>12.960287543668979</v>
      </c>
      <c r="J49" s="2">
        <v>307.96028976761329</v>
      </c>
      <c r="K49" s="2">
        <f t="shared" si="12"/>
        <v>307.96028754366898</v>
      </c>
      <c r="L49" s="2">
        <v>313.83302385848799</v>
      </c>
      <c r="M49" s="2">
        <f t="shared" si="7"/>
        <v>313.83302385848805</v>
      </c>
      <c r="N49" s="2">
        <f t="shared" si="8"/>
        <v>1.1669761415120092</v>
      </c>
      <c r="O49" s="8">
        <v>331.587417018964</v>
      </c>
      <c r="P49" s="1">
        <f>O49/(Abmessung!B$17*Q49)</f>
        <v>35.789135944286556</v>
      </c>
      <c r="Q49" s="2">
        <f t="shared" si="14"/>
        <v>11.984527872001024</v>
      </c>
      <c r="R49" s="1">
        <f t="shared" si="15"/>
        <v>4178.5649002889413</v>
      </c>
      <c r="S49" s="1">
        <f t="shared" si="16"/>
        <v>991.73299832199871</v>
      </c>
      <c r="T49" s="1">
        <f t="shared" si="17"/>
        <v>1007.155510556958</v>
      </c>
      <c r="U49" s="7">
        <f t="shared" si="18"/>
        <v>1.172451183578513</v>
      </c>
      <c r="Y49" s="4">
        <v>-144.24372570197801</v>
      </c>
      <c r="Z49" s="5">
        <v>10.528700058400901</v>
      </c>
      <c r="AA49" s="4">
        <v>-3.1256926142924198E-2</v>
      </c>
      <c r="AB49" s="4">
        <v>2.9456116190551199E-5</v>
      </c>
      <c r="AC49" s="6">
        <v>17554.453889016499</v>
      </c>
      <c r="AD49" s="6">
        <v>-125.692345063977</v>
      </c>
      <c r="AE49" s="6">
        <v>0.39362054142913999</v>
      </c>
      <c r="AF49" s="6">
        <v>-4.1079636190540202E-4</v>
      </c>
      <c r="AG49" s="6">
        <v>2.30640101199999</v>
      </c>
      <c r="AH49" s="6">
        <v>-3.7612753199999698E-3</v>
      </c>
      <c r="AI49" s="6">
        <v>995.176197</v>
      </c>
      <c r="AJ49" s="6">
        <v>3.9734999999999798E-2</v>
      </c>
      <c r="AL49" s="6">
        <v>-7.3107128370890097E-3</v>
      </c>
      <c r="AM49" s="6">
        <v>2.5528079661440501</v>
      </c>
      <c r="AN49" s="6">
        <v>1.58291033403489</v>
      </c>
    </row>
    <row r="50" spans="1:40" x14ac:dyDescent="0.45">
      <c r="A50">
        <v>7.3999999999999996E-2</v>
      </c>
      <c r="B50" s="1">
        <f t="shared" si="9"/>
        <v>268.62559053601501</v>
      </c>
      <c r="C50">
        <v>1000</v>
      </c>
      <c r="D50" s="2">
        <f t="shared" si="13"/>
        <v>0.77133024801234129</v>
      </c>
      <c r="E50" s="1">
        <v>78</v>
      </c>
      <c r="F50" s="2">
        <f t="shared" si="19"/>
        <v>2.9035003484417907</v>
      </c>
      <c r="G50">
        <v>315</v>
      </c>
      <c r="H50">
        <v>295</v>
      </c>
      <c r="I50" s="2">
        <f t="shared" si="20"/>
        <v>12.973675434353835</v>
      </c>
      <c r="J50" s="2">
        <v>307.97367785470402</v>
      </c>
      <c r="K50" s="2">
        <f t="shared" si="12"/>
        <v>307.97367543435382</v>
      </c>
      <c r="L50" s="2">
        <v>313.9265584705982</v>
      </c>
      <c r="M50" s="2">
        <f t="shared" si="7"/>
        <v>313.9265584705982</v>
      </c>
      <c r="N50" s="2">
        <f t="shared" si="8"/>
        <v>1.0734415294018049</v>
      </c>
      <c r="O50" s="8">
        <v>331.92290414648102</v>
      </c>
      <c r="P50" s="1">
        <f>O50/(Abmessung!B$17*Q50)</f>
        <v>35.750882559640971</v>
      </c>
      <c r="Q50" s="2">
        <f t="shared" si="14"/>
        <v>12.009489745734653</v>
      </c>
      <c r="R50" s="1">
        <f t="shared" si="15"/>
        <v>4178.5644842042129</v>
      </c>
      <c r="S50" s="1">
        <f t="shared" si="16"/>
        <v>991.71489755844141</v>
      </c>
      <c r="T50" s="1">
        <f t="shared" si="17"/>
        <v>1007.1557765447783</v>
      </c>
      <c r="U50" s="7">
        <f t="shared" si="18"/>
        <v>1.1724260054377347</v>
      </c>
      <c r="Y50" s="4">
        <v>-144.24372570197801</v>
      </c>
      <c r="Z50" s="5">
        <v>10.528700058400901</v>
      </c>
      <c r="AA50" s="4">
        <v>-3.1256926142924198E-2</v>
      </c>
      <c r="AB50" s="4">
        <v>2.9456116190551199E-5</v>
      </c>
      <c r="AC50" s="6">
        <v>17554.453889016499</v>
      </c>
      <c r="AD50" s="6">
        <v>-125.692345063977</v>
      </c>
      <c r="AE50" s="6">
        <v>0.39362054142913999</v>
      </c>
      <c r="AF50" s="6">
        <v>-4.1079636190540202E-4</v>
      </c>
      <c r="AG50" s="6">
        <v>2.30640101199999</v>
      </c>
      <c r="AH50" s="6">
        <v>-3.7612753199999698E-3</v>
      </c>
      <c r="AI50" s="6">
        <v>995.176197</v>
      </c>
      <c r="AJ50" s="6">
        <v>3.9734999999999798E-2</v>
      </c>
      <c r="AL50" s="6">
        <v>-7.3107128370890097E-3</v>
      </c>
      <c r="AM50" s="6">
        <v>2.5528079661440501</v>
      </c>
      <c r="AN50" s="6">
        <v>1.58291033403489</v>
      </c>
    </row>
    <row r="51" spans="1:40" x14ac:dyDescent="0.45">
      <c r="A51">
        <v>8.0000000000000002E-3</v>
      </c>
      <c r="B51" s="1">
        <f t="shared" si="9"/>
        <v>28.992713350278848</v>
      </c>
      <c r="C51">
        <v>1200</v>
      </c>
      <c r="D51" s="2">
        <f t="shared" si="13"/>
        <v>1.1787508405521934</v>
      </c>
      <c r="E51" s="1">
        <v>119.2</v>
      </c>
      <c r="F51" s="2">
        <f t="shared" si="19"/>
        <v>5.2011941966447992</v>
      </c>
      <c r="G51">
        <v>315</v>
      </c>
      <c r="H51">
        <v>295</v>
      </c>
      <c r="I51" s="2">
        <f t="shared" si="20"/>
        <v>8.8163642740117325</v>
      </c>
      <c r="J51" s="2">
        <v>303.81636354227669</v>
      </c>
      <c r="K51" s="2">
        <f t="shared" si="12"/>
        <v>303.81636427401173</v>
      </c>
      <c r="L51" s="2">
        <v>304.62166595135926</v>
      </c>
      <c r="M51" s="2">
        <f t="shared" si="7"/>
        <v>304.62166592329049</v>
      </c>
      <c r="N51" s="2">
        <f t="shared" si="8"/>
        <v>10.378334048640738</v>
      </c>
      <c r="O51" s="8">
        <v>346.97346445949</v>
      </c>
      <c r="P51" s="1">
        <f>O51/(Abmessung!B$17*Q51)</f>
        <v>43.225922566971683</v>
      </c>
      <c r="Q51" s="2">
        <f t="shared" si="14"/>
        <v>10.383077430430918</v>
      </c>
      <c r="R51" s="1">
        <f t="shared" si="15"/>
        <v>4179.060216877052</v>
      </c>
      <c r="S51" s="1">
        <f t="shared" si="16"/>
        <v>993.35304191951423</v>
      </c>
      <c r="T51" s="1">
        <f t="shared" si="17"/>
        <v>1007.0731811026761</v>
      </c>
      <c r="U51" s="7">
        <f t="shared" si="18"/>
        <v>1.1802444072981424</v>
      </c>
      <c r="Y51" s="4">
        <v>-144.24372570197801</v>
      </c>
      <c r="Z51" s="5">
        <v>10.528700058400901</v>
      </c>
      <c r="AA51" s="4">
        <v>-3.1256926142924198E-2</v>
      </c>
      <c r="AB51" s="4">
        <v>2.9456116190551199E-5</v>
      </c>
      <c r="AC51" s="6">
        <v>17554.453889016499</v>
      </c>
      <c r="AD51" s="6">
        <v>-125.692345063977</v>
      </c>
      <c r="AE51" s="6">
        <v>0.39362054142913999</v>
      </c>
      <c r="AF51" s="6">
        <v>-4.1079636190540202E-4</v>
      </c>
      <c r="AG51" s="6">
        <v>2.30640101199999</v>
      </c>
      <c r="AH51" s="6">
        <v>-3.7612753199999698E-3</v>
      </c>
      <c r="AI51" s="6">
        <v>995.176197</v>
      </c>
      <c r="AJ51" s="6">
        <v>3.9734999999999798E-2</v>
      </c>
      <c r="AL51" s="6">
        <v>-7.3107128370890097E-3</v>
      </c>
      <c r="AM51" s="6">
        <v>2.5528079661440501</v>
      </c>
      <c r="AN51" s="6">
        <v>1.58291033403489</v>
      </c>
    </row>
    <row r="52" spans="1:40" x14ac:dyDescent="0.45">
      <c r="A52">
        <v>1.4E-2</v>
      </c>
      <c r="B52" s="1">
        <f t="shared" si="9"/>
        <v>50.766066698597328</v>
      </c>
      <c r="C52">
        <v>1200</v>
      </c>
      <c r="D52" s="2">
        <f t="shared" si="13"/>
        <v>1.1787508405521934</v>
      </c>
      <c r="E52" s="1">
        <v>119.2</v>
      </c>
      <c r="F52" s="2">
        <f t="shared" si="19"/>
        <v>5.2011941966447992</v>
      </c>
      <c r="G52">
        <v>315</v>
      </c>
      <c r="H52">
        <v>295</v>
      </c>
      <c r="I52" s="2">
        <f t="shared" si="20"/>
        <v>10.354110859089543</v>
      </c>
      <c r="J52" s="2">
        <v>305.3541095976986</v>
      </c>
      <c r="K52" s="2">
        <f t="shared" si="12"/>
        <v>305.35411085908953</v>
      </c>
      <c r="L52" s="2">
        <v>308.05146610158522</v>
      </c>
      <c r="M52" s="2">
        <f t="shared" si="7"/>
        <v>308.05146609936122</v>
      </c>
      <c r="N52" s="2">
        <f t="shared" si="8"/>
        <v>6.9485338984147802</v>
      </c>
      <c r="O52" s="8">
        <v>406.50628792795999</v>
      </c>
      <c r="P52" s="1">
        <f>O52/(Abmessung!B$17*Q52)</f>
        <v>46.686078375009316</v>
      </c>
      <c r="Q52" s="2">
        <f t="shared" si="14"/>
        <v>11.262997154172901</v>
      </c>
      <c r="R52" s="1">
        <f t="shared" si="15"/>
        <v>4178.7467455194364</v>
      </c>
      <c r="S52" s="1">
        <f t="shared" si="16"/>
        <v>992.78914593146044</v>
      </c>
      <c r="T52" s="1">
        <f t="shared" si="17"/>
        <v>1007.1037322724322</v>
      </c>
      <c r="U52" s="7">
        <f t="shared" si="18"/>
        <v>1.1773524641547997</v>
      </c>
      <c r="Y52" s="4">
        <v>-144.24372570197801</v>
      </c>
      <c r="Z52" s="5">
        <v>10.528700058400901</v>
      </c>
      <c r="AA52" s="4">
        <v>-3.1256926142924198E-2</v>
      </c>
      <c r="AB52" s="4">
        <v>2.9456116190551199E-5</v>
      </c>
      <c r="AC52" s="6">
        <v>17554.453889016499</v>
      </c>
      <c r="AD52" s="6">
        <v>-125.692345063977</v>
      </c>
      <c r="AE52" s="6">
        <v>0.39362054142913999</v>
      </c>
      <c r="AF52" s="6">
        <v>-4.1079636190540202E-4</v>
      </c>
      <c r="AG52" s="6">
        <v>2.30640101199999</v>
      </c>
      <c r="AH52" s="6">
        <v>-3.7612753199999698E-3</v>
      </c>
      <c r="AI52" s="6">
        <v>995.176197</v>
      </c>
      <c r="AJ52" s="6">
        <v>3.9734999999999798E-2</v>
      </c>
      <c r="AL52" s="6">
        <v>-7.3107128370890097E-3</v>
      </c>
      <c r="AM52" s="6">
        <v>2.5528079661440501</v>
      </c>
      <c r="AN52" s="6">
        <v>1.58291033403489</v>
      </c>
    </row>
    <row r="53" spans="1:40" x14ac:dyDescent="0.45">
      <c r="A53">
        <v>0.02</v>
      </c>
      <c r="B53" s="1">
        <f t="shared" si="9"/>
        <v>72.544881867835045</v>
      </c>
      <c r="C53">
        <v>1200</v>
      </c>
      <c r="D53" s="2">
        <f t="shared" si="13"/>
        <v>1.1787508405521934</v>
      </c>
      <c r="E53" s="1">
        <v>119.2</v>
      </c>
      <c r="F53" s="2">
        <f t="shared" si="19"/>
        <v>5.2011941966447992</v>
      </c>
      <c r="G53">
        <v>315</v>
      </c>
      <c r="H53">
        <v>295</v>
      </c>
      <c r="I53" s="2">
        <f t="shared" si="20"/>
        <v>11.153187088765687</v>
      </c>
      <c r="J53" s="2">
        <v>306.15318536305369</v>
      </c>
      <c r="K53" s="2">
        <f t="shared" si="12"/>
        <v>306.15318708876566</v>
      </c>
      <c r="L53" s="2">
        <v>309.76713999449214</v>
      </c>
      <c r="M53" s="2">
        <f t="shared" si="7"/>
        <v>309.76713999407451</v>
      </c>
      <c r="N53" s="2">
        <f t="shared" si="8"/>
        <v>5.2328600055078596</v>
      </c>
      <c r="O53" s="8">
        <v>437.32630747420001</v>
      </c>
      <c r="P53" s="1">
        <f>O53/(Abmessung!B$17*Q53)</f>
        <v>48.955141134599543</v>
      </c>
      <c r="Q53" s="2">
        <f t="shared" si="14"/>
        <v>11.555304590420233</v>
      </c>
      <c r="R53" s="1">
        <f t="shared" si="15"/>
        <v>4178.6547602934897</v>
      </c>
      <c r="S53" s="1">
        <f t="shared" si="16"/>
        <v>992.48903776798852</v>
      </c>
      <c r="T53" s="1">
        <f t="shared" si="17"/>
        <v>1007.1196079102004</v>
      </c>
      <c r="U53" s="7">
        <f t="shared" si="18"/>
        <v>1.1758496921772794</v>
      </c>
      <c r="Y53" s="4">
        <v>-144.24372570197801</v>
      </c>
      <c r="Z53" s="5">
        <v>10.528700058400901</v>
      </c>
      <c r="AA53" s="4">
        <v>-3.1256926142924198E-2</v>
      </c>
      <c r="AB53" s="4">
        <v>2.9456116190551199E-5</v>
      </c>
      <c r="AC53" s="6">
        <v>17554.453889016499</v>
      </c>
      <c r="AD53" s="6">
        <v>-125.692345063977</v>
      </c>
      <c r="AE53" s="6">
        <v>0.39362054142913999</v>
      </c>
      <c r="AF53" s="6">
        <v>-4.1079636190540202E-4</v>
      </c>
      <c r="AG53" s="6">
        <v>2.30640101199999</v>
      </c>
      <c r="AH53" s="6">
        <v>-3.7612753199999698E-3</v>
      </c>
      <c r="AI53" s="6">
        <v>995.176197</v>
      </c>
      <c r="AJ53" s="6">
        <v>3.9734999999999798E-2</v>
      </c>
      <c r="AL53" s="6">
        <v>-7.3107128370890097E-3</v>
      </c>
      <c r="AM53" s="6">
        <v>2.5528079661440501</v>
      </c>
      <c r="AN53" s="6">
        <v>1.58291033403489</v>
      </c>
    </row>
    <row r="54" spans="1:40" x14ac:dyDescent="0.45">
      <c r="A54">
        <v>2.5999999999999999E-2</v>
      </c>
      <c r="B54" s="1">
        <f t="shared" si="9"/>
        <v>94.326210231169355</v>
      </c>
      <c r="C54">
        <v>1200</v>
      </c>
      <c r="D54" s="2">
        <f t="shared" si="13"/>
        <v>1.1787508405521934</v>
      </c>
      <c r="E54" s="1">
        <v>119.2</v>
      </c>
      <c r="F54" s="2">
        <f t="shared" si="19"/>
        <v>5.2011941966447992</v>
      </c>
      <c r="G54">
        <v>315</v>
      </c>
      <c r="H54">
        <v>295</v>
      </c>
      <c r="I54" s="2">
        <f t="shared" si="20"/>
        <v>11.619139520528629</v>
      </c>
      <c r="J54" s="2">
        <v>306.61913757238545</v>
      </c>
      <c r="K54" s="2">
        <f t="shared" si="12"/>
        <v>306.61913952052862</v>
      </c>
      <c r="L54" s="2">
        <v>310.80960506109363</v>
      </c>
      <c r="M54" s="2">
        <f t="shared" si="7"/>
        <v>310.80960506098518</v>
      </c>
      <c r="N54" s="2">
        <f t="shared" si="8"/>
        <v>4.1903949389063655</v>
      </c>
      <c r="O54" s="8">
        <v>455.26137039709999</v>
      </c>
      <c r="P54" s="1">
        <f>O54/(Abmessung!B$17*Q54)</f>
        <v>50.311284152427476</v>
      </c>
      <c r="Q54" s="2">
        <f t="shared" si="14"/>
        <v>11.70494831365561</v>
      </c>
      <c r="R54" s="1">
        <f t="shared" si="15"/>
        <v>4178.6163267220336</v>
      </c>
      <c r="S54" s="1">
        <f t="shared" si="16"/>
        <v>992.30107698178904</v>
      </c>
      <c r="T54" s="1">
        <f t="shared" si="17"/>
        <v>1007.1288652157193</v>
      </c>
      <c r="U54" s="7">
        <f t="shared" si="18"/>
        <v>1.1749734049046499</v>
      </c>
      <c r="Y54" s="4">
        <v>-144.24372570197801</v>
      </c>
      <c r="Z54" s="5">
        <v>10.528700058400901</v>
      </c>
      <c r="AA54" s="4">
        <v>-3.1256926142924198E-2</v>
      </c>
      <c r="AB54" s="4">
        <v>2.9456116190551199E-5</v>
      </c>
      <c r="AC54" s="6">
        <v>17554.453889016499</v>
      </c>
      <c r="AD54" s="6">
        <v>-125.692345063977</v>
      </c>
      <c r="AE54" s="6">
        <v>0.39362054142913999</v>
      </c>
      <c r="AF54" s="6">
        <v>-4.1079636190540202E-4</v>
      </c>
      <c r="AG54" s="6">
        <v>2.30640101199999</v>
      </c>
      <c r="AH54" s="6">
        <v>-3.7612753199999698E-3</v>
      </c>
      <c r="AI54" s="6">
        <v>995.176197</v>
      </c>
      <c r="AJ54" s="6">
        <v>3.9734999999999798E-2</v>
      </c>
      <c r="AL54" s="6">
        <v>-7.3107128370890097E-3</v>
      </c>
      <c r="AM54" s="6">
        <v>2.5528079661440501</v>
      </c>
      <c r="AN54" s="6">
        <v>1.58291033403489</v>
      </c>
    </row>
    <row r="55" spans="1:40" x14ac:dyDescent="0.45">
      <c r="A55">
        <v>3.2000000000000001E-2</v>
      </c>
      <c r="B55" s="1">
        <f t="shared" si="9"/>
        <v>116.10888298386439</v>
      </c>
      <c r="C55">
        <v>1200</v>
      </c>
      <c r="D55" s="2">
        <f t="shared" si="13"/>
        <v>1.1787508405521934</v>
      </c>
      <c r="E55" s="1">
        <v>119.2</v>
      </c>
      <c r="F55" s="2">
        <f t="shared" si="19"/>
        <v>5.2011941966447992</v>
      </c>
      <c r="G55">
        <v>315</v>
      </c>
      <c r="H55">
        <v>295</v>
      </c>
      <c r="I55" s="2">
        <f t="shared" si="20"/>
        <v>11.909704244797888</v>
      </c>
      <c r="J55" s="2">
        <v>306.9097022908266</v>
      </c>
      <c r="K55" s="2">
        <f t="shared" si="12"/>
        <v>306.90970424479787</v>
      </c>
      <c r="L55" s="2">
        <v>311.51174834896148</v>
      </c>
      <c r="M55" s="2">
        <f t="shared" si="7"/>
        <v>311.51174834892765</v>
      </c>
      <c r="N55" s="2">
        <f t="shared" si="8"/>
        <v>3.4882516510385244</v>
      </c>
      <c r="O55" s="8">
        <v>466.43193309930001</v>
      </c>
      <c r="P55" s="1">
        <f>O55/(Abmessung!B$17*Q55)</f>
        <v>51.110791183184581</v>
      </c>
      <c r="Q55" s="2">
        <f t="shared" si="14"/>
        <v>11.804559166808998</v>
      </c>
      <c r="R55" s="1">
        <f t="shared" si="15"/>
        <v>4178.5970071488955</v>
      </c>
      <c r="S55" s="1">
        <f t="shared" si="16"/>
        <v>992.17214944707803</v>
      </c>
      <c r="T55" s="1">
        <f t="shared" si="17"/>
        <v>1007.134638010263</v>
      </c>
      <c r="U55" s="7">
        <f t="shared" si="18"/>
        <v>1.1744269579524822</v>
      </c>
      <c r="Y55" s="4">
        <v>-144.24372570197801</v>
      </c>
      <c r="Z55" s="5">
        <v>10.528700058400901</v>
      </c>
      <c r="AA55" s="4">
        <v>-3.1256926142924198E-2</v>
      </c>
      <c r="AB55" s="4">
        <v>2.9456116190551199E-5</v>
      </c>
      <c r="AC55" s="6">
        <v>17554.453889016499</v>
      </c>
      <c r="AD55" s="6">
        <v>-125.692345063977</v>
      </c>
      <c r="AE55" s="6">
        <v>0.39362054142913999</v>
      </c>
      <c r="AF55" s="6">
        <v>-4.1079636190540202E-4</v>
      </c>
      <c r="AG55" s="6">
        <v>2.30640101199999</v>
      </c>
      <c r="AH55" s="6">
        <v>-3.7612753199999698E-3</v>
      </c>
      <c r="AI55" s="6">
        <v>995.176197</v>
      </c>
      <c r="AJ55" s="6">
        <v>3.9734999999999798E-2</v>
      </c>
      <c r="AL55" s="6">
        <v>-7.3107128370890097E-3</v>
      </c>
      <c r="AM55" s="6">
        <v>2.5528079661440501</v>
      </c>
      <c r="AN55" s="6">
        <v>1.58291033403489</v>
      </c>
    </row>
    <row r="56" spans="1:40" x14ac:dyDescent="0.45">
      <c r="A56">
        <v>3.7999999999999999E-2</v>
      </c>
      <c r="B56" s="1">
        <f t="shared" si="9"/>
        <v>137.89234127041317</v>
      </c>
      <c r="C56">
        <v>1200</v>
      </c>
      <c r="D56" s="2">
        <f t="shared" si="13"/>
        <v>1.1787508405521934</v>
      </c>
      <c r="E56" s="1">
        <v>119.2</v>
      </c>
      <c r="F56" s="2">
        <f t="shared" si="19"/>
        <v>5.2011941966447992</v>
      </c>
      <c r="G56">
        <v>315</v>
      </c>
      <c r="H56">
        <v>295</v>
      </c>
      <c r="I56" s="2">
        <f t="shared" si="20"/>
        <v>12.099345861425874</v>
      </c>
      <c r="J56" s="2">
        <v>307.09934404913173</v>
      </c>
      <c r="K56" s="2">
        <f t="shared" si="12"/>
        <v>307.09934586142589</v>
      </c>
      <c r="L56" s="2">
        <v>312.01663797494274</v>
      </c>
      <c r="M56" s="2">
        <f t="shared" si="7"/>
        <v>312.01663797493086</v>
      </c>
      <c r="N56" s="2">
        <f t="shared" si="8"/>
        <v>2.9833620250572608</v>
      </c>
      <c r="O56" s="8">
        <v>473.71693345241999</v>
      </c>
      <c r="P56" s="1">
        <f>O56/(Abmessung!B$17*Q56)</f>
        <v>51.573197732759319</v>
      </c>
      <c r="Q56" s="2">
        <f t="shared" si="14"/>
        <v>11.881436479909681</v>
      </c>
      <c r="R56" s="1">
        <f t="shared" si="15"/>
        <v>4178.5861005468696</v>
      </c>
      <c r="S56" s="1">
        <f t="shared" si="16"/>
        <v>992.07830354935345</v>
      </c>
      <c r="T56" s="1">
        <f t="shared" si="17"/>
        <v>1007.1384057178961</v>
      </c>
      <c r="U56" s="7">
        <f t="shared" si="18"/>
        <v>1.1740703105199051</v>
      </c>
      <c r="Y56" s="4">
        <v>-144.24372570197801</v>
      </c>
      <c r="Z56" s="5">
        <v>10.528700058400901</v>
      </c>
      <c r="AA56" s="4">
        <v>-3.1256926142924198E-2</v>
      </c>
      <c r="AB56" s="4">
        <v>2.9456116190551199E-5</v>
      </c>
      <c r="AC56" s="6">
        <v>17554.453889016499</v>
      </c>
      <c r="AD56" s="6">
        <v>-125.692345063977</v>
      </c>
      <c r="AE56" s="6">
        <v>0.39362054142913999</v>
      </c>
      <c r="AF56" s="6">
        <v>-4.1079636190540202E-4</v>
      </c>
      <c r="AG56" s="6">
        <v>2.30640101199999</v>
      </c>
      <c r="AH56" s="6">
        <v>-3.7612753199999698E-3</v>
      </c>
      <c r="AI56" s="6">
        <v>995.176197</v>
      </c>
      <c r="AJ56" s="6">
        <v>3.9734999999999798E-2</v>
      </c>
      <c r="AL56" s="6">
        <v>-7.3107128370890097E-3</v>
      </c>
      <c r="AM56" s="6">
        <v>2.5528079661440501</v>
      </c>
      <c r="AN56" s="6">
        <v>1.58291033403489</v>
      </c>
    </row>
    <row r="57" spans="1:40" x14ac:dyDescent="0.45">
      <c r="A57">
        <v>4.3999999999999997E-2</v>
      </c>
      <c r="B57" s="1">
        <f t="shared" si="9"/>
        <v>159.67628688401294</v>
      </c>
      <c r="C57">
        <v>1200</v>
      </c>
      <c r="D57" s="2">
        <f t="shared" si="13"/>
        <v>1.1787508405521934</v>
      </c>
      <c r="E57" s="1">
        <v>119.2</v>
      </c>
      <c r="F57" s="2">
        <f t="shared" si="19"/>
        <v>5.2011941966447992</v>
      </c>
      <c r="G57">
        <v>315</v>
      </c>
      <c r="H57">
        <v>295</v>
      </c>
      <c r="I57" s="2">
        <f t="shared" si="20"/>
        <v>12.22736557771111</v>
      </c>
      <c r="J57" s="2">
        <v>307.22736399452236</v>
      </c>
      <c r="K57" s="2">
        <f t="shared" si="12"/>
        <v>307.22736557771111</v>
      </c>
      <c r="L57" s="2">
        <v>312.39672165133294</v>
      </c>
      <c r="M57" s="2">
        <f t="shared" si="7"/>
        <v>312.39672165132845</v>
      </c>
      <c r="N57" s="2">
        <f t="shared" si="8"/>
        <v>2.603278348667061</v>
      </c>
      <c r="O57" s="8">
        <v>478.63223555712</v>
      </c>
      <c r="P57" s="1">
        <f>O57/(Abmessung!B$17*Q57)</f>
        <v>51.829266431764189</v>
      </c>
      <c r="Q57" s="2">
        <f t="shared" si="14"/>
        <v>11.945407895724063</v>
      </c>
      <c r="R57" s="1">
        <f t="shared" si="15"/>
        <v>4178.579428174472</v>
      </c>
      <c r="S57" s="1">
        <f t="shared" si="16"/>
        <v>992.00703555350071</v>
      </c>
      <c r="T57" s="1">
        <f t="shared" si="17"/>
        <v>1007.1409491541611</v>
      </c>
      <c r="U57" s="7">
        <f t="shared" si="18"/>
        <v>1.1738295513893724</v>
      </c>
      <c r="Y57" s="4">
        <v>-144.24372570197801</v>
      </c>
      <c r="Z57" s="5">
        <v>10.528700058400901</v>
      </c>
      <c r="AA57" s="4">
        <v>-3.1256926142924198E-2</v>
      </c>
      <c r="AB57" s="4">
        <v>2.9456116190551199E-5</v>
      </c>
      <c r="AC57" s="6">
        <v>17554.453889016499</v>
      </c>
      <c r="AD57" s="6">
        <v>-125.692345063977</v>
      </c>
      <c r="AE57" s="6">
        <v>0.39362054142913999</v>
      </c>
      <c r="AF57" s="6">
        <v>-4.1079636190540202E-4</v>
      </c>
      <c r="AG57" s="6">
        <v>2.30640101199999</v>
      </c>
      <c r="AH57" s="6">
        <v>-3.7612753199999698E-3</v>
      </c>
      <c r="AI57" s="6">
        <v>995.176197</v>
      </c>
      <c r="AJ57" s="6">
        <v>3.9734999999999798E-2</v>
      </c>
      <c r="AL57" s="6">
        <v>-7.3107128370890097E-3</v>
      </c>
      <c r="AM57" s="6">
        <v>2.5528079661440501</v>
      </c>
      <c r="AN57" s="6">
        <v>1.58291033403489</v>
      </c>
    </row>
    <row r="58" spans="1:40" x14ac:dyDescent="0.45">
      <c r="A58">
        <v>0.05</v>
      </c>
      <c r="B58" s="1">
        <f t="shared" si="9"/>
        <v>181.46054856889782</v>
      </c>
      <c r="C58">
        <v>1200</v>
      </c>
      <c r="D58" s="2">
        <f t="shared" si="13"/>
        <v>1.1787508405521934</v>
      </c>
      <c r="E58" s="1">
        <v>119.2</v>
      </c>
      <c r="F58" s="2">
        <f t="shared" si="19"/>
        <v>5.2011941966447992</v>
      </c>
      <c r="G58">
        <v>315</v>
      </c>
      <c r="H58">
        <v>295</v>
      </c>
      <c r="I58" s="2">
        <f t="shared" si="20"/>
        <v>12.316093122578058</v>
      </c>
      <c r="J58" s="2">
        <v>307.31609181373943</v>
      </c>
      <c r="K58" s="2">
        <f t="shared" si="12"/>
        <v>307.31609312257808</v>
      </c>
      <c r="L58" s="2">
        <v>312.69281290167879</v>
      </c>
      <c r="M58" s="2">
        <f t="shared" si="7"/>
        <v>312.69281290167703</v>
      </c>
      <c r="N58" s="2">
        <f t="shared" si="8"/>
        <v>2.3071870983212079</v>
      </c>
      <c r="O58" s="8">
        <v>482.03772768981003</v>
      </c>
      <c r="P58" s="1">
        <f>O58/(Abmessung!B$17*Q58)</f>
        <v>51.957752768584093</v>
      </c>
      <c r="Q58" s="2">
        <f t="shared" si="14"/>
        <v>12.000650087667335</v>
      </c>
      <c r="R58" s="1">
        <f t="shared" si="15"/>
        <v>4178.5750972705009</v>
      </c>
      <c r="S58" s="1">
        <f t="shared" si="16"/>
        <v>991.95115092279536</v>
      </c>
      <c r="T58" s="1">
        <f t="shared" si="17"/>
        <v>1007.1427119541095</v>
      </c>
      <c r="U58" s="7">
        <f t="shared" si="18"/>
        <v>1.1736626865110629</v>
      </c>
      <c r="Y58" s="4">
        <v>-144.24372570197801</v>
      </c>
      <c r="Z58" s="5">
        <v>10.528700058400901</v>
      </c>
      <c r="AA58" s="4">
        <v>-3.1256926142924198E-2</v>
      </c>
      <c r="AB58" s="4">
        <v>2.9456116190551199E-5</v>
      </c>
      <c r="AC58" s="6">
        <v>17554.453889016499</v>
      </c>
      <c r="AD58" s="6">
        <v>-125.692345063977</v>
      </c>
      <c r="AE58" s="6">
        <v>0.39362054142913999</v>
      </c>
      <c r="AF58" s="6">
        <v>-4.1079636190540202E-4</v>
      </c>
      <c r="AG58" s="6">
        <v>2.30640101199999</v>
      </c>
      <c r="AH58" s="6">
        <v>-3.7612753199999698E-3</v>
      </c>
      <c r="AI58" s="6">
        <v>995.176197</v>
      </c>
      <c r="AJ58" s="6">
        <v>3.9734999999999798E-2</v>
      </c>
      <c r="AL58" s="6">
        <v>-7.3107128370890097E-3</v>
      </c>
      <c r="AM58" s="6">
        <v>2.5528079661440501</v>
      </c>
      <c r="AN58" s="6">
        <v>1.58291033403489</v>
      </c>
    </row>
    <row r="59" spans="1:40" x14ac:dyDescent="0.45">
      <c r="A59">
        <v>5.6000000000000001E-2</v>
      </c>
      <c r="B59" s="1">
        <f t="shared" si="9"/>
        <v>203.24502263054262</v>
      </c>
      <c r="C59">
        <v>1200</v>
      </c>
      <c r="D59" s="2">
        <f t="shared" si="13"/>
        <v>1.1787508405521934</v>
      </c>
      <c r="E59" s="1">
        <v>119.2</v>
      </c>
      <c r="F59" s="2">
        <f t="shared" si="19"/>
        <v>5.2011941966447992</v>
      </c>
      <c r="G59">
        <v>315</v>
      </c>
      <c r="H59">
        <v>295</v>
      </c>
      <c r="I59" s="2">
        <f t="shared" si="20"/>
        <v>12.378898214510748</v>
      </c>
      <c r="J59" s="2">
        <v>307.37889719823363</v>
      </c>
      <c r="K59" s="2">
        <f t="shared" si="12"/>
        <v>307.37889821451074</v>
      </c>
      <c r="L59" s="2">
        <v>312.92971109222532</v>
      </c>
      <c r="M59" s="2">
        <f t="shared" si="7"/>
        <v>312.92971109222458</v>
      </c>
      <c r="N59" s="2">
        <f t="shared" si="8"/>
        <v>2.0702889077746818</v>
      </c>
      <c r="O59" s="8">
        <v>484.44768867003</v>
      </c>
      <c r="P59" s="1">
        <f>O59/(Abmessung!B$17*Q59)</f>
        <v>52.006820351286642</v>
      </c>
      <c r="Q59" s="2">
        <f t="shared" si="14"/>
        <v>12.049268646977971</v>
      </c>
      <c r="R59" s="1">
        <f t="shared" si="15"/>
        <v>4178.5721552693667</v>
      </c>
      <c r="S59" s="1">
        <f t="shared" si="16"/>
        <v>991.90620951376059</v>
      </c>
      <c r="T59" s="1">
        <f t="shared" si="17"/>
        <v>1007.1439597400858</v>
      </c>
      <c r="U59" s="7">
        <f t="shared" si="18"/>
        <v>1.1735445723397324</v>
      </c>
      <c r="Y59" s="4">
        <v>-144.24372570197801</v>
      </c>
      <c r="Z59" s="5">
        <v>10.528700058400901</v>
      </c>
      <c r="AA59" s="4">
        <v>-3.1256926142924198E-2</v>
      </c>
      <c r="AB59" s="4">
        <v>2.9456116190551199E-5</v>
      </c>
      <c r="AC59" s="6">
        <v>17554.453889016499</v>
      </c>
      <c r="AD59" s="6">
        <v>-125.692345063977</v>
      </c>
      <c r="AE59" s="6">
        <v>0.39362054142913999</v>
      </c>
      <c r="AF59" s="6">
        <v>-4.1079636190540202E-4</v>
      </c>
      <c r="AG59" s="6">
        <v>2.30640101199999</v>
      </c>
      <c r="AH59" s="6">
        <v>-3.7612753199999698E-3</v>
      </c>
      <c r="AI59" s="6">
        <v>995.176197</v>
      </c>
      <c r="AJ59" s="6">
        <v>3.9734999999999798E-2</v>
      </c>
      <c r="AL59" s="6">
        <v>-7.3107128370890097E-3</v>
      </c>
      <c r="AM59" s="6">
        <v>2.5528079661440501</v>
      </c>
      <c r="AN59" s="6">
        <v>1.58291033403489</v>
      </c>
    </row>
    <row r="60" spans="1:40" x14ac:dyDescent="0.45">
      <c r="A60">
        <v>6.2E-2</v>
      </c>
      <c r="B60" s="1">
        <f t="shared" si="9"/>
        <v>225.02964319895671</v>
      </c>
      <c r="C60">
        <v>1200</v>
      </c>
      <c r="D60" s="2">
        <f t="shared" si="13"/>
        <v>1.1787508405521934</v>
      </c>
      <c r="E60" s="1">
        <v>119.2</v>
      </c>
      <c r="F60" s="2">
        <f t="shared" si="19"/>
        <v>5.2011941966447992</v>
      </c>
      <c r="G60">
        <v>315</v>
      </c>
      <c r="H60">
        <v>295</v>
      </c>
      <c r="I60" s="2">
        <f t="shared" si="20"/>
        <v>12.424185530446527</v>
      </c>
      <c r="J60" s="2">
        <v>307.42418480801649</v>
      </c>
      <c r="K60" s="2">
        <f t="shared" si="12"/>
        <v>307.42418553044655</v>
      </c>
      <c r="L60" s="2">
        <v>313.12335419514551</v>
      </c>
      <c r="M60" s="2">
        <f t="shared" si="7"/>
        <v>313.12335419514523</v>
      </c>
      <c r="N60" s="2">
        <f t="shared" si="8"/>
        <v>1.8766458048544905</v>
      </c>
      <c r="O60" s="8">
        <v>486.1851530724</v>
      </c>
      <c r="P60" s="1">
        <f>O60/(Abmessung!B$17*Q60)</f>
        <v>52.006888093132801</v>
      </c>
      <c r="Q60" s="2">
        <f t="shared" si="14"/>
        <v>12.092467417951102</v>
      </c>
      <c r="R60" s="1">
        <f t="shared" si="15"/>
        <v>4178.5700833960573</v>
      </c>
      <c r="S60" s="1">
        <f t="shared" si="16"/>
        <v>991.86932364577819</v>
      </c>
      <c r="T60" s="1">
        <f t="shared" si="17"/>
        <v>1007.1448594916733</v>
      </c>
      <c r="U60" s="7">
        <f t="shared" si="18"/>
        <v>1.1734594027552434</v>
      </c>
      <c r="Y60" s="4">
        <v>-144.24372570197801</v>
      </c>
      <c r="Z60" s="5">
        <v>10.528700058400901</v>
      </c>
      <c r="AA60" s="4">
        <v>-3.1256926142924198E-2</v>
      </c>
      <c r="AB60" s="4">
        <v>2.9456116190551199E-5</v>
      </c>
      <c r="AC60" s="6">
        <v>17554.453889016499</v>
      </c>
      <c r="AD60" s="6">
        <v>-125.692345063977</v>
      </c>
      <c r="AE60" s="6">
        <v>0.39362054142913999</v>
      </c>
      <c r="AF60" s="6">
        <v>-4.1079636190540202E-4</v>
      </c>
      <c r="AG60" s="6">
        <v>2.30640101199999</v>
      </c>
      <c r="AH60" s="6">
        <v>-3.7612753199999698E-3</v>
      </c>
      <c r="AI60" s="6">
        <v>995.176197</v>
      </c>
      <c r="AJ60" s="6">
        <v>3.9734999999999798E-2</v>
      </c>
      <c r="AL60" s="6">
        <v>-7.3107128370890097E-3</v>
      </c>
      <c r="AM60" s="6">
        <v>2.5528079661440501</v>
      </c>
      <c r="AN60" s="6">
        <v>1.58291033403489</v>
      </c>
    </row>
    <row r="61" spans="1:40" x14ac:dyDescent="0.45">
      <c r="A61">
        <v>6.8000000000000005E-2</v>
      </c>
      <c r="B61" s="1">
        <f t="shared" si="9"/>
        <v>246.81436765082813</v>
      </c>
      <c r="C61">
        <v>1200</v>
      </c>
      <c r="D61" s="2">
        <f t="shared" si="13"/>
        <v>1.1787508405521934</v>
      </c>
      <c r="E61" s="1">
        <v>119.2</v>
      </c>
      <c r="F61" s="2">
        <f t="shared" si="19"/>
        <v>5.2011941966447992</v>
      </c>
      <c r="G61">
        <v>315</v>
      </c>
      <c r="H61">
        <v>295</v>
      </c>
      <c r="I61" s="2">
        <f t="shared" si="20"/>
        <v>12.457313854069055</v>
      </c>
      <c r="J61" s="2">
        <v>307.45731341739406</v>
      </c>
      <c r="K61" s="2">
        <f t="shared" si="12"/>
        <v>307.45731385406907</v>
      </c>
      <c r="L61" s="2">
        <v>313.28446750557191</v>
      </c>
      <c r="M61" s="2">
        <f t="shared" si="7"/>
        <v>313.2844675055718</v>
      </c>
      <c r="N61" s="2">
        <f t="shared" si="8"/>
        <v>1.7155324944280892</v>
      </c>
      <c r="O61" s="8">
        <v>487.45597228784999</v>
      </c>
      <c r="P61" s="1">
        <f>O61/(Abmessung!B$17*Q61)</f>
        <v>51.97670862422757</v>
      </c>
      <c r="Q61" s="2">
        <f t="shared" si="14"/>
        <v>12.131115073368104</v>
      </c>
      <c r="R61" s="1">
        <f t="shared" si="15"/>
        <v>4178.5685808842327</v>
      </c>
      <c r="S61" s="1">
        <f t="shared" si="16"/>
        <v>991.83853164626998</v>
      </c>
      <c r="T61" s="1">
        <f t="shared" si="17"/>
        <v>1007.14551767432</v>
      </c>
      <c r="U61" s="7">
        <f t="shared" si="18"/>
        <v>1.1733970998448244</v>
      </c>
      <c r="Y61" s="4">
        <v>-144.24372570197801</v>
      </c>
      <c r="Z61" s="5">
        <v>10.528700058400901</v>
      </c>
      <c r="AA61" s="4">
        <v>-3.1256926142924198E-2</v>
      </c>
      <c r="AB61" s="4">
        <v>2.9456116190551199E-5</v>
      </c>
      <c r="AC61" s="6">
        <v>17554.453889016499</v>
      </c>
      <c r="AD61" s="6">
        <v>-125.692345063977</v>
      </c>
      <c r="AE61" s="6">
        <v>0.39362054142913999</v>
      </c>
      <c r="AF61" s="6">
        <v>-4.1079636190540202E-4</v>
      </c>
      <c r="AG61" s="6">
        <v>2.30640101199999</v>
      </c>
      <c r="AH61" s="6">
        <v>-3.7612753199999698E-3</v>
      </c>
      <c r="AI61" s="6">
        <v>995.176197</v>
      </c>
      <c r="AJ61" s="6">
        <v>3.9734999999999798E-2</v>
      </c>
      <c r="AL61" s="6">
        <v>-7.3107128370890097E-3</v>
      </c>
      <c r="AM61" s="6">
        <v>2.5528079661440501</v>
      </c>
      <c r="AN61" s="6">
        <v>1.58291033403489</v>
      </c>
    </row>
    <row r="62" spans="1:40" x14ac:dyDescent="0.45">
      <c r="A62">
        <v>7.3999999999999996E-2</v>
      </c>
      <c r="B62" s="1">
        <f t="shared" si="9"/>
        <v>268.59916717751844</v>
      </c>
      <c r="C62">
        <v>1200</v>
      </c>
      <c r="D62" s="2">
        <f t="shared" si="13"/>
        <v>1.1787508405521934</v>
      </c>
      <c r="E62" s="1">
        <v>119.2</v>
      </c>
      <c r="F62" s="2">
        <f t="shared" si="19"/>
        <v>5.2011941966447992</v>
      </c>
      <c r="G62">
        <v>315</v>
      </c>
      <c r="H62">
        <v>295</v>
      </c>
      <c r="I62" s="2">
        <f t="shared" si="20"/>
        <v>12.481862229559052</v>
      </c>
      <c r="J62" s="2">
        <v>307.48186206526572</v>
      </c>
      <c r="K62" s="2">
        <f t="shared" si="12"/>
        <v>307.48186222955906</v>
      </c>
      <c r="L62" s="2">
        <v>313.42051917238899</v>
      </c>
      <c r="M62" s="2">
        <f t="shared" si="7"/>
        <v>313.42051917238899</v>
      </c>
      <c r="N62" s="2">
        <f t="shared" si="8"/>
        <v>1.5794808276110075</v>
      </c>
      <c r="O62" s="8">
        <v>488.39757258956001</v>
      </c>
      <c r="P62" s="1">
        <f>O62/(Abmessung!B$17*Q62)</f>
        <v>51.928449436299935</v>
      </c>
      <c r="Q62" s="2">
        <f t="shared" si="14"/>
        <v>12.165843998990061</v>
      </c>
      <c r="R62" s="1">
        <f t="shared" si="15"/>
        <v>4178.5674645628915</v>
      </c>
      <c r="S62" s="1">
        <f t="shared" si="16"/>
        <v>991.81245719922504</v>
      </c>
      <c r="T62" s="1">
        <f t="shared" si="17"/>
        <v>1007.1460053945816</v>
      </c>
      <c r="U62" s="7">
        <f t="shared" si="18"/>
        <v>1.1733509327331348</v>
      </c>
      <c r="Y62" s="4">
        <v>-144.24372570197801</v>
      </c>
      <c r="Z62" s="5">
        <v>10.528700058400901</v>
      </c>
      <c r="AA62" s="4">
        <v>-3.1256926142924198E-2</v>
      </c>
      <c r="AB62" s="4">
        <v>2.9456116190551199E-5</v>
      </c>
      <c r="AC62" s="6">
        <v>17554.453889016499</v>
      </c>
      <c r="AD62" s="6">
        <v>-125.692345063977</v>
      </c>
      <c r="AE62" s="6">
        <v>0.39362054142913999</v>
      </c>
      <c r="AF62" s="6">
        <v>-4.1079636190540202E-4</v>
      </c>
      <c r="AG62" s="6">
        <v>2.30640101199999</v>
      </c>
      <c r="AH62" s="6">
        <v>-3.7612753199999698E-3</v>
      </c>
      <c r="AI62" s="6">
        <v>995.176197</v>
      </c>
      <c r="AJ62" s="6">
        <v>3.9734999999999798E-2</v>
      </c>
      <c r="AL62" s="6">
        <v>-7.3107128370890097E-3</v>
      </c>
      <c r="AM62" s="6">
        <v>2.5528079661440501</v>
      </c>
      <c r="AN62" s="6">
        <v>1.58291033403489</v>
      </c>
    </row>
    <row r="63" spans="1:40" x14ac:dyDescent="0.45">
      <c r="A63">
        <v>8.0000000000000002E-3</v>
      </c>
      <c r="B63" s="1">
        <f t="shared" si="9"/>
        <v>28.987847018060815</v>
      </c>
      <c r="C63">
        <v>1500</v>
      </c>
      <c r="D63" s="2">
        <f t="shared" si="13"/>
        <v>1.3429057394881534</v>
      </c>
      <c r="E63" s="1">
        <v>135.80000000000001</v>
      </c>
      <c r="F63" s="2">
        <f t="shared" si="19"/>
        <v>6.2754836446945035</v>
      </c>
      <c r="G63">
        <v>315</v>
      </c>
      <c r="H63">
        <v>295</v>
      </c>
      <c r="I63" s="2">
        <f t="shared" si="20"/>
        <v>8.5385262041528147</v>
      </c>
      <c r="J63" s="2">
        <v>303.53852551965133</v>
      </c>
      <c r="K63" s="2">
        <f t="shared" si="12"/>
        <v>303.53852620415279</v>
      </c>
      <c r="L63" s="2">
        <v>303.54434800083686</v>
      </c>
      <c r="M63" s="2">
        <f t="shared" si="7"/>
        <v>303.54434794600758</v>
      </c>
      <c r="N63" s="2">
        <f t="shared" si="8"/>
        <v>11.455651999163138</v>
      </c>
      <c r="O63" s="8">
        <v>383.00373793894698</v>
      </c>
      <c r="P63" s="1">
        <f>O63/(Abmessung!B$17*Q63)</f>
        <v>49.8835527308159</v>
      </c>
      <c r="Q63" s="2">
        <f t="shared" si="14"/>
        <v>9.9316118350861124</v>
      </c>
      <c r="R63" s="1">
        <f t="shared" si="15"/>
        <v>4179.2005393253148</v>
      </c>
      <c r="S63" s="1">
        <f t="shared" si="16"/>
        <v>993.51980097232558</v>
      </c>
      <c r="T63" s="1">
        <f t="shared" si="17"/>
        <v>1007.0676611557617</v>
      </c>
      <c r="U63" s="7">
        <f t="shared" si="18"/>
        <v>1.1807669199468718</v>
      </c>
      <c r="Y63" s="4">
        <v>-144.24372570197801</v>
      </c>
      <c r="Z63" s="5">
        <v>10.528700058400901</v>
      </c>
      <c r="AA63" s="4">
        <v>-3.1256926142924198E-2</v>
      </c>
      <c r="AB63" s="4">
        <v>2.9456116190551199E-5</v>
      </c>
      <c r="AC63" s="6">
        <v>17554.453889016499</v>
      </c>
      <c r="AD63" s="6">
        <v>-125.692345063977</v>
      </c>
      <c r="AE63" s="6">
        <v>0.39362054142913999</v>
      </c>
      <c r="AF63" s="6">
        <v>-4.1079636190540202E-4</v>
      </c>
      <c r="AG63" s="6">
        <v>2.30640101199999</v>
      </c>
      <c r="AH63" s="6">
        <v>-3.7612753199999698E-3</v>
      </c>
      <c r="AI63" s="6">
        <v>995.176197</v>
      </c>
      <c r="AJ63" s="6">
        <v>3.9734999999999798E-2</v>
      </c>
      <c r="AL63" s="6">
        <v>-7.3107128370890097E-3</v>
      </c>
      <c r="AM63" s="6">
        <v>2.5528079661440501</v>
      </c>
      <c r="AN63" s="6">
        <v>1.58291033403489</v>
      </c>
    </row>
    <row r="64" spans="1:40" x14ac:dyDescent="0.45">
      <c r="A64">
        <v>1.4E-2</v>
      </c>
      <c r="B64" s="1">
        <f t="shared" si="9"/>
        <v>50.757848152341921</v>
      </c>
      <c r="C64">
        <v>1500</v>
      </c>
      <c r="D64" s="2">
        <f t="shared" si="13"/>
        <v>1.3429057394881534</v>
      </c>
      <c r="E64" s="1">
        <v>135.80000000000001</v>
      </c>
      <c r="F64" s="2">
        <f t="shared" si="19"/>
        <v>6.2754836446945035</v>
      </c>
      <c r="G64">
        <v>315</v>
      </c>
      <c r="H64">
        <v>295</v>
      </c>
      <c r="I64" s="2">
        <f t="shared" si="20"/>
        <v>10.32805184097996</v>
      </c>
      <c r="J64" s="2">
        <v>305.32805070518839</v>
      </c>
      <c r="K64" s="2">
        <f t="shared" si="12"/>
        <v>305.32805184097998</v>
      </c>
      <c r="L64" s="2">
        <v>307.10352849631482</v>
      </c>
      <c r="M64" s="2">
        <f t="shared" si="7"/>
        <v>307.10352849194379</v>
      </c>
      <c r="N64" s="2">
        <f t="shared" si="8"/>
        <v>7.8964715036851771</v>
      </c>
      <c r="O64" s="8">
        <v>461.97049046797298</v>
      </c>
      <c r="P64" s="1">
        <f>O64/(Abmessung!B$17*Q64)</f>
        <v>55.1144631269703</v>
      </c>
      <c r="Q64" s="2">
        <f t="shared" si="14"/>
        <v>10.842333332114038</v>
      </c>
      <c r="R64" s="1">
        <f t="shared" si="15"/>
        <v>4178.8148216096624</v>
      </c>
      <c r="S64" s="1">
        <f t="shared" si="16"/>
        <v>992.94989513212045</v>
      </c>
      <c r="T64" s="1">
        <f t="shared" si="17"/>
        <v>1007.1032145473853</v>
      </c>
      <c r="U64" s="7">
        <f t="shared" si="18"/>
        <v>1.1774014714894321</v>
      </c>
      <c r="Y64" s="4">
        <v>-144.24372570197801</v>
      </c>
      <c r="Z64" s="5">
        <v>10.528700058400901</v>
      </c>
      <c r="AA64" s="4">
        <v>-3.1256926142924198E-2</v>
      </c>
      <c r="AB64" s="4">
        <v>2.9456116190551199E-5</v>
      </c>
      <c r="AC64" s="6">
        <v>17554.453889016499</v>
      </c>
      <c r="AD64" s="6">
        <v>-125.692345063977</v>
      </c>
      <c r="AE64" s="6">
        <v>0.39362054142913999</v>
      </c>
      <c r="AF64" s="6">
        <v>-4.1079636190540202E-4</v>
      </c>
      <c r="AG64" s="6">
        <v>2.30640101199999</v>
      </c>
      <c r="AH64" s="6">
        <v>-3.7612753199999698E-3</v>
      </c>
      <c r="AI64" s="6">
        <v>995.176197</v>
      </c>
      <c r="AJ64" s="6">
        <v>3.9734999999999798E-2</v>
      </c>
      <c r="AL64" s="6">
        <v>-7.3107128370890097E-3</v>
      </c>
      <c r="AM64" s="6">
        <v>2.5528079661440501</v>
      </c>
      <c r="AN64" s="6">
        <v>1.58291033403489</v>
      </c>
    </row>
    <row r="65" spans="1:40" x14ac:dyDescent="0.45">
      <c r="A65">
        <v>0.02</v>
      </c>
      <c r="B65" s="1">
        <f t="shared" si="9"/>
        <v>72.534661398282793</v>
      </c>
      <c r="C65">
        <v>1500</v>
      </c>
      <c r="D65" s="2">
        <f t="shared" si="13"/>
        <v>1.3429057394881534</v>
      </c>
      <c r="E65" s="1">
        <v>135.80000000000001</v>
      </c>
      <c r="F65" s="2">
        <f t="shared" si="19"/>
        <v>6.2754836446945035</v>
      </c>
      <c r="G65">
        <v>315</v>
      </c>
      <c r="H65">
        <v>295</v>
      </c>
      <c r="I65" s="2">
        <f t="shared" si="20"/>
        <v>11.272280336781403</v>
      </c>
      <c r="J65" s="2">
        <v>306.27227898225703</v>
      </c>
      <c r="K65" s="2">
        <f t="shared" si="12"/>
        <v>306.27228033678142</v>
      </c>
      <c r="L65" s="2">
        <v>308.97593297501049</v>
      </c>
      <c r="M65" s="2">
        <f t="shared" si="7"/>
        <v>308.97593297428449</v>
      </c>
      <c r="N65" s="2">
        <f t="shared" si="8"/>
        <v>6.0240670249895061</v>
      </c>
      <c r="O65" s="8">
        <v>503.45446965374703</v>
      </c>
      <c r="P65" s="1">
        <f>O65/(Abmessung!B$17*Q65)</f>
        <v>58.423741042090107</v>
      </c>
      <c r="Q65" s="2">
        <f t="shared" si="14"/>
        <v>11.146664756171429</v>
      </c>
      <c r="R65" s="1">
        <f t="shared" si="15"/>
        <v>4178.6924639500357</v>
      </c>
      <c r="S65" s="1">
        <f t="shared" si="16"/>
        <v>992.6288840676184</v>
      </c>
      <c r="T65" s="1">
        <f t="shared" si="17"/>
        <v>1007.12197400268</v>
      </c>
      <c r="U65" s="7">
        <f t="shared" si="18"/>
        <v>1.17562572023194</v>
      </c>
      <c r="Y65" s="4">
        <v>-144.24372570197801</v>
      </c>
      <c r="Z65" s="5">
        <v>10.528700058400901</v>
      </c>
      <c r="AA65" s="4">
        <v>-3.1256926142924198E-2</v>
      </c>
      <c r="AB65" s="4">
        <v>2.9456116190551199E-5</v>
      </c>
      <c r="AC65" s="6">
        <v>17554.453889016499</v>
      </c>
      <c r="AD65" s="6">
        <v>-125.692345063977</v>
      </c>
      <c r="AE65" s="6">
        <v>0.39362054142913999</v>
      </c>
      <c r="AF65" s="6">
        <v>-4.1079636190540202E-4</v>
      </c>
      <c r="AG65" s="6">
        <v>2.30640101199999</v>
      </c>
      <c r="AH65" s="6">
        <v>-3.7612753199999698E-3</v>
      </c>
      <c r="AI65" s="6">
        <v>995.176197</v>
      </c>
      <c r="AJ65" s="6">
        <v>3.9734999999999798E-2</v>
      </c>
      <c r="AL65" s="6">
        <v>-7.3107128370890097E-3</v>
      </c>
      <c r="AM65" s="6">
        <v>2.5528079661440501</v>
      </c>
      <c r="AN65" s="6">
        <v>1.58291033403489</v>
      </c>
    </row>
    <row r="66" spans="1:40" x14ac:dyDescent="0.45">
      <c r="A66">
        <v>2.5999999999999999E-2</v>
      </c>
      <c r="B66" s="1">
        <f t="shared" si="9"/>
        <v>94.314624107058251</v>
      </c>
      <c r="C66">
        <v>1500</v>
      </c>
      <c r="D66" s="2">
        <f t="shared" si="13"/>
        <v>1.3429057394881534</v>
      </c>
      <c r="E66" s="1">
        <v>135.80000000000001</v>
      </c>
      <c r="F66" s="2">
        <f t="shared" si="19"/>
        <v>6.2754836446945035</v>
      </c>
      <c r="G66">
        <v>315</v>
      </c>
      <c r="H66">
        <v>295</v>
      </c>
      <c r="I66" s="2">
        <f t="shared" si="20"/>
        <v>11.842107993518139</v>
      </c>
      <c r="J66" s="2">
        <v>306.84210662711308</v>
      </c>
      <c r="K66" s="2">
        <f t="shared" si="12"/>
        <v>306.84210799351814</v>
      </c>
      <c r="L66" s="2">
        <v>310.13617457312148</v>
      </c>
      <c r="M66" s="2">
        <f t="shared" si="7"/>
        <v>310.13617457295163</v>
      </c>
      <c r="N66" s="2">
        <f t="shared" si="8"/>
        <v>4.8638254268785204</v>
      </c>
      <c r="O66" s="8">
        <v>528.42853120941299</v>
      </c>
      <c r="P66" s="1">
        <f>O66/(Abmessung!B$17*Q66)</f>
        <v>60.5440883459665</v>
      </c>
      <c r="Q66" s="2">
        <f t="shared" si="14"/>
        <v>11.289861535474017</v>
      </c>
      <c r="R66" s="1">
        <f t="shared" si="15"/>
        <v>4178.6397522122752</v>
      </c>
      <c r="S66" s="1">
        <f t="shared" si="16"/>
        <v>992.42297667170806</v>
      </c>
      <c r="T66" s="1">
        <f t="shared" si="17"/>
        <v>1007.1332950534141</v>
      </c>
      <c r="U66" s="7">
        <f t="shared" si="18"/>
        <v>1.1745540809033146</v>
      </c>
      <c r="Y66" s="4">
        <v>-144.24372570197801</v>
      </c>
      <c r="Z66" s="5">
        <v>10.528700058400901</v>
      </c>
      <c r="AA66" s="4">
        <v>-3.1256926142924198E-2</v>
      </c>
      <c r="AB66" s="4">
        <v>2.9456116190551199E-5</v>
      </c>
      <c r="AC66" s="6">
        <v>17554.453889016499</v>
      </c>
      <c r="AD66" s="6">
        <v>-125.692345063977</v>
      </c>
      <c r="AE66" s="6">
        <v>0.39362054142913999</v>
      </c>
      <c r="AF66" s="6">
        <v>-4.1079636190540202E-4</v>
      </c>
      <c r="AG66" s="6">
        <v>2.30640101199999</v>
      </c>
      <c r="AH66" s="6">
        <v>-3.7612753199999698E-3</v>
      </c>
      <c r="AI66" s="6">
        <v>995.176197</v>
      </c>
      <c r="AJ66" s="6">
        <v>3.9734999999999798E-2</v>
      </c>
      <c r="AL66" s="6">
        <v>-7.3107128370890097E-3</v>
      </c>
      <c r="AM66" s="6">
        <v>2.5528079661440501</v>
      </c>
      <c r="AN66" s="6">
        <v>1.58291033403489</v>
      </c>
    </row>
    <row r="67" spans="1:40" x14ac:dyDescent="0.45">
      <c r="A67">
        <v>3.2000000000000001E-2</v>
      </c>
      <c r="B67" s="1">
        <f t="shared" ref="B67:B110" si="21">A67/S67*3600*1000</f>
        <v>116.09629668012289</v>
      </c>
      <c r="C67">
        <v>1500</v>
      </c>
      <c r="D67" s="2">
        <f t="shared" ref="D67:D76" si="22">E67/(0.02809*3600)</f>
        <v>1.3429057394881534</v>
      </c>
      <c r="E67" s="1">
        <v>135.80000000000001</v>
      </c>
      <c r="F67" s="2">
        <f t="shared" si="19"/>
        <v>6.2754836446945035</v>
      </c>
      <c r="G67">
        <v>315</v>
      </c>
      <c r="H67">
        <v>295</v>
      </c>
      <c r="I67" s="2">
        <f t="shared" si="20"/>
        <v>12.213246658971302</v>
      </c>
      <c r="J67" s="2">
        <v>307.21324543875448</v>
      </c>
      <c r="K67" s="2">
        <f t="shared" si="12"/>
        <v>307.21324665897129</v>
      </c>
      <c r="L67" s="2">
        <v>310.9266541185504</v>
      </c>
      <c r="M67" s="2">
        <f t="shared" si="7"/>
        <v>310.926654118503</v>
      </c>
      <c r="N67" s="2">
        <f t="shared" si="8"/>
        <v>4.0733458814495975</v>
      </c>
      <c r="O67" s="8">
        <v>544.66992182494698</v>
      </c>
      <c r="P67" s="1">
        <f>O67/(Abmessung!B$17*Q67)</f>
        <v>61.935624002838289</v>
      </c>
      <c r="Q67" s="2">
        <f t="shared" ref="Q67:Q76" si="23">((G67-J67)-(L67-H67))/LN((G67-J67)/(L67-H67))</f>
        <v>11.375407857250217</v>
      </c>
      <c r="R67" s="1">
        <f t="shared" ref="R67:R76" si="24">((AC67 + AD67*G67 +AE67*G67^2 +  AF67*G67^3)+(AC67 + AD67*L67 + AE67*L67^2 +  AF67*L67^3))/2</f>
        <v>4178.6127552649968</v>
      </c>
      <c r="S67" s="1">
        <f t="shared" ref="S67:S76" si="25">((Y67 + Z67*G67 + AA67*G67^2 +  AB67*G67^3)+(Y67 + Z67*L67 + AA67*L67^2 +  AB67*L67^3))/2</f>
        <v>992.27971342968476</v>
      </c>
      <c r="T67" s="1">
        <f t="shared" ref="T67:T76" si="26">((AI67 + AJ67*H67)+(AI67 + AJ67*J67))/2</f>
        <v>1007.1406686537543</v>
      </c>
      <c r="U67" s="7">
        <f t="shared" ref="U67:U76" si="27">((AG67 + AH67*H67)+(AG67 + AH67*J67))/2</f>
        <v>1.1738561032770543</v>
      </c>
      <c r="Y67" s="4">
        <v>-144.24372570197801</v>
      </c>
      <c r="Z67" s="5">
        <v>10.528700058400901</v>
      </c>
      <c r="AA67" s="4">
        <v>-3.1256926142924198E-2</v>
      </c>
      <c r="AB67" s="4">
        <v>2.9456116190551199E-5</v>
      </c>
      <c r="AC67" s="6">
        <v>17554.453889016499</v>
      </c>
      <c r="AD67" s="6">
        <v>-125.692345063977</v>
      </c>
      <c r="AE67" s="6">
        <v>0.39362054142913999</v>
      </c>
      <c r="AF67" s="6">
        <v>-4.1079636190540202E-4</v>
      </c>
      <c r="AG67" s="6">
        <v>2.30640101199999</v>
      </c>
      <c r="AH67" s="6">
        <v>-3.7612753199999698E-3</v>
      </c>
      <c r="AI67" s="6">
        <v>995.176197</v>
      </c>
      <c r="AJ67" s="6">
        <v>3.9734999999999798E-2</v>
      </c>
      <c r="AL67" s="6">
        <v>-7.3107128370890097E-3</v>
      </c>
      <c r="AM67" s="6">
        <v>2.5528079661440501</v>
      </c>
      <c r="AN67" s="6">
        <v>1.58291033403489</v>
      </c>
    </row>
    <row r="68" spans="1:40" x14ac:dyDescent="0.45">
      <c r="A68">
        <v>3.7999999999999999E-2</v>
      </c>
      <c r="B68" s="1">
        <f t="shared" si="21"/>
        <v>137.87899099746883</v>
      </c>
      <c r="C68">
        <v>1500</v>
      </c>
      <c r="D68" s="2">
        <f t="shared" si="22"/>
        <v>1.3429057394881534</v>
      </c>
      <c r="E68" s="1">
        <v>135.80000000000001</v>
      </c>
      <c r="F68" s="2">
        <f t="shared" si="19"/>
        <v>6.2754836446945035</v>
      </c>
      <c r="G68">
        <v>315</v>
      </c>
      <c r="H68">
        <v>295</v>
      </c>
      <c r="I68" s="2">
        <f t="shared" si="20"/>
        <v>12.467574984351652</v>
      </c>
      <c r="J68" s="2">
        <v>307.46757401578668</v>
      </c>
      <c r="K68" s="2">
        <f t="shared" ref="K68:K76" si="28">H68+I68</f>
        <v>307.46757498435164</v>
      </c>
      <c r="L68" s="2">
        <v>311.49978015103039</v>
      </c>
      <c r="M68" s="2">
        <f t="shared" ref="M68:M110" si="29">G68-O68/(R68*A68)</f>
        <v>311.49978015101601</v>
      </c>
      <c r="N68" s="2">
        <f t="shared" ref="N68:N76" si="30">G68-L68</f>
        <v>3.500219848969607</v>
      </c>
      <c r="O68" s="8">
        <v>555.78834934402698</v>
      </c>
      <c r="P68" s="1">
        <f>O68/(Abmessung!B$17*Q68)</f>
        <v>62.864754931502439</v>
      </c>
      <c r="Q68" s="2">
        <f t="shared" si="23"/>
        <v>11.436057050494018</v>
      </c>
      <c r="R68" s="1">
        <f t="shared" si="24"/>
        <v>4178.5972951126159</v>
      </c>
      <c r="S68" s="1">
        <f t="shared" si="25"/>
        <v>992.17436253585095</v>
      </c>
      <c r="T68" s="1">
        <f t="shared" si="26"/>
        <v>1007.1457215267586</v>
      </c>
      <c r="U68" s="7">
        <f t="shared" si="27"/>
        <v>1.1733778033770732</v>
      </c>
      <c r="Y68" s="4">
        <v>-144.24372570197801</v>
      </c>
      <c r="Z68" s="5">
        <v>10.528700058400901</v>
      </c>
      <c r="AA68" s="4">
        <v>-3.1256926142924198E-2</v>
      </c>
      <c r="AB68" s="4">
        <v>2.9456116190551199E-5</v>
      </c>
      <c r="AC68" s="6">
        <v>17554.453889016499</v>
      </c>
      <c r="AD68" s="6">
        <v>-125.692345063977</v>
      </c>
      <c r="AE68" s="6">
        <v>0.39362054142913999</v>
      </c>
      <c r="AF68" s="6">
        <v>-4.1079636190540202E-4</v>
      </c>
      <c r="AG68" s="6">
        <v>2.30640101199999</v>
      </c>
      <c r="AH68" s="6">
        <v>-3.7612753199999698E-3</v>
      </c>
      <c r="AI68" s="6">
        <v>995.176197</v>
      </c>
      <c r="AJ68" s="6">
        <v>3.9734999999999798E-2</v>
      </c>
      <c r="AL68" s="6">
        <v>-7.3107128370890097E-3</v>
      </c>
      <c r="AM68" s="6">
        <v>2.5528079661440501</v>
      </c>
      <c r="AN68" s="6">
        <v>1.58291033403489</v>
      </c>
    </row>
    <row r="69" spans="1:40" x14ac:dyDescent="0.45">
      <c r="A69">
        <v>4.3999999999999997E-2</v>
      </c>
      <c r="B69" s="1">
        <f t="shared" si="21"/>
        <v>159.66233671810178</v>
      </c>
      <c r="C69">
        <v>1500</v>
      </c>
      <c r="D69" s="2">
        <f t="shared" si="22"/>
        <v>1.3429057394881534</v>
      </c>
      <c r="E69" s="1">
        <v>135.80000000000001</v>
      </c>
      <c r="F69" s="2">
        <f t="shared" si="19"/>
        <v>6.2754836446945035</v>
      </c>
      <c r="G69">
        <v>315</v>
      </c>
      <c r="H69">
        <v>295</v>
      </c>
      <c r="I69" s="2">
        <f t="shared" si="20"/>
        <v>12.648452342528699</v>
      </c>
      <c r="J69" s="2">
        <v>307.64845168837263</v>
      </c>
      <c r="K69" s="2">
        <f t="shared" si="28"/>
        <v>307.64845234252869</v>
      </c>
      <c r="L69" s="2">
        <v>311.93409801556703</v>
      </c>
      <c r="M69" s="2">
        <f t="shared" si="29"/>
        <v>311.93409801556277</v>
      </c>
      <c r="N69" s="2">
        <f t="shared" si="30"/>
        <v>3.0659019844329691</v>
      </c>
      <c r="O69" s="8">
        <v>563.69017696089304</v>
      </c>
      <c r="P69" s="1">
        <f>O69/(Abmessung!B$17*Q69)</f>
        <v>63.491749795901519</v>
      </c>
      <c r="Q69" s="2">
        <f t="shared" si="23"/>
        <v>11.484108103854462</v>
      </c>
      <c r="R69" s="1">
        <f t="shared" si="24"/>
        <v>4178.5877208421034</v>
      </c>
      <c r="S69" s="1">
        <f t="shared" si="25"/>
        <v>992.09371011317114</v>
      </c>
      <c r="T69" s="1">
        <f t="shared" si="26"/>
        <v>1007.1493151139186</v>
      </c>
      <c r="U69" s="7">
        <f t="shared" si="27"/>
        <v>1.1730376380141549</v>
      </c>
      <c r="Y69" s="4">
        <v>-144.24372570197801</v>
      </c>
      <c r="Z69" s="5">
        <v>10.528700058400901</v>
      </c>
      <c r="AA69" s="4">
        <v>-3.1256926142924198E-2</v>
      </c>
      <c r="AB69" s="4">
        <v>2.9456116190551199E-5</v>
      </c>
      <c r="AC69" s="6">
        <v>17554.453889016499</v>
      </c>
      <c r="AD69" s="6">
        <v>-125.692345063977</v>
      </c>
      <c r="AE69" s="6">
        <v>0.39362054142913999</v>
      </c>
      <c r="AF69" s="6">
        <v>-4.1079636190540202E-4</v>
      </c>
      <c r="AG69" s="6">
        <v>2.30640101199999</v>
      </c>
      <c r="AH69" s="6">
        <v>-3.7612753199999698E-3</v>
      </c>
      <c r="AI69" s="6">
        <v>995.176197</v>
      </c>
      <c r="AJ69" s="6">
        <v>3.9734999999999798E-2</v>
      </c>
      <c r="AL69" s="6">
        <v>-7.3107128370890097E-3</v>
      </c>
      <c r="AM69" s="6">
        <v>2.5528079661440501</v>
      </c>
      <c r="AN69" s="6">
        <v>1.58291033403489</v>
      </c>
    </row>
    <row r="70" spans="1:40" x14ac:dyDescent="0.45">
      <c r="A70">
        <v>0.05</v>
      </c>
      <c r="B70" s="1">
        <f t="shared" si="21"/>
        <v>181.44611808198306</v>
      </c>
      <c r="C70">
        <v>1500</v>
      </c>
      <c r="D70" s="2">
        <f t="shared" si="22"/>
        <v>1.3429057394881534</v>
      </c>
      <c r="E70" s="1">
        <v>135.80000000000001</v>
      </c>
      <c r="F70" s="2">
        <f t="shared" si="19"/>
        <v>6.2754836446945035</v>
      </c>
      <c r="G70">
        <v>315</v>
      </c>
      <c r="H70">
        <v>295</v>
      </c>
      <c r="I70" s="2">
        <f t="shared" si="20"/>
        <v>12.780828200641716</v>
      </c>
      <c r="J70" s="2">
        <v>307.78082789327624</v>
      </c>
      <c r="K70" s="2">
        <f t="shared" si="28"/>
        <v>307.78082820064174</v>
      </c>
      <c r="L70" s="2">
        <v>312.2743370245833</v>
      </c>
      <c r="M70" s="2">
        <f t="shared" si="29"/>
        <v>312.27433702458234</v>
      </c>
      <c r="N70" s="2">
        <f t="shared" si="30"/>
        <v>2.7256629754166966</v>
      </c>
      <c r="O70" s="8">
        <v>569.47023567815995</v>
      </c>
      <c r="P70" s="1">
        <f>O70/(Abmessung!B$17*Q70)</f>
        <v>63.916394054578198</v>
      </c>
      <c r="Q70" s="2">
        <f t="shared" si="23"/>
        <v>11.524785889752229</v>
      </c>
      <c r="R70" s="1">
        <f t="shared" si="24"/>
        <v>4178.5814373539788</v>
      </c>
      <c r="S70" s="1">
        <f t="shared" si="25"/>
        <v>992.03004121956678</v>
      </c>
      <c r="T70" s="1">
        <f t="shared" si="26"/>
        <v>1007.1519450981696</v>
      </c>
      <c r="U70" s="7">
        <f t="shared" si="27"/>
        <v>1.1727886863379253</v>
      </c>
      <c r="Y70" s="4">
        <v>-144.24372570197801</v>
      </c>
      <c r="Z70" s="5">
        <v>10.528700058400901</v>
      </c>
      <c r="AA70" s="4">
        <v>-3.1256926142924198E-2</v>
      </c>
      <c r="AB70" s="4">
        <v>2.9456116190551199E-5</v>
      </c>
      <c r="AC70" s="6">
        <v>17554.453889016499</v>
      </c>
      <c r="AD70" s="6">
        <v>-125.692345063977</v>
      </c>
      <c r="AE70" s="6">
        <v>0.39362054142913999</v>
      </c>
      <c r="AF70" s="6">
        <v>-4.1079636190540202E-4</v>
      </c>
      <c r="AG70" s="6">
        <v>2.30640101199999</v>
      </c>
      <c r="AH70" s="6">
        <v>-3.7612753199999698E-3</v>
      </c>
      <c r="AI70" s="6">
        <v>995.176197</v>
      </c>
      <c r="AJ70" s="6">
        <v>3.9734999999999798E-2</v>
      </c>
      <c r="AL70" s="6">
        <v>-7.3107128370890097E-3</v>
      </c>
      <c r="AM70" s="6">
        <v>2.5528079661440501</v>
      </c>
      <c r="AN70" s="6">
        <v>1.58291033403489</v>
      </c>
    </row>
    <row r="71" spans="1:40" x14ac:dyDescent="0.45">
      <c r="A71">
        <v>5.6000000000000001E-2</v>
      </c>
      <c r="B71" s="1">
        <f t="shared" si="21"/>
        <v>203.23020184136044</v>
      </c>
      <c r="C71">
        <v>1500</v>
      </c>
      <c r="D71" s="2">
        <f t="shared" si="22"/>
        <v>1.3429057394881534</v>
      </c>
      <c r="E71" s="1">
        <v>135.80000000000001</v>
      </c>
      <c r="F71" s="2">
        <f t="shared" si="19"/>
        <v>6.2754836446945035</v>
      </c>
      <c r="G71">
        <v>315</v>
      </c>
      <c r="H71">
        <v>295</v>
      </c>
      <c r="I71" s="2">
        <f t="shared" si="20"/>
        <v>12.87994856194323</v>
      </c>
      <c r="J71" s="2">
        <v>307.87994861353059</v>
      </c>
      <c r="K71" s="2">
        <f t="shared" si="28"/>
        <v>307.87994856194325</v>
      </c>
      <c r="L71" s="2">
        <v>312.54788109155686</v>
      </c>
      <c r="M71" s="2">
        <f t="shared" si="29"/>
        <v>312.54788109155697</v>
      </c>
      <c r="N71" s="2">
        <f t="shared" si="30"/>
        <v>2.4521189084431398</v>
      </c>
      <c r="O71" s="8">
        <v>573.79660676021297</v>
      </c>
      <c r="P71" s="1">
        <f>O71/(Abmessung!B$17*Q71)</f>
        <v>64.202727484440203</v>
      </c>
      <c r="Q71" s="2">
        <f t="shared" si="23"/>
        <v>11.56055272435523</v>
      </c>
      <c r="R71" s="1">
        <f t="shared" si="24"/>
        <v>4178.5771246985778</v>
      </c>
      <c r="S71" s="1">
        <f t="shared" si="25"/>
        <v>991.97854538060756</v>
      </c>
      <c r="T71" s="1">
        <f t="shared" si="26"/>
        <v>1007.1539143790792</v>
      </c>
      <c r="U71" s="7">
        <f t="shared" si="27"/>
        <v>1.1726022761785286</v>
      </c>
      <c r="Y71" s="4">
        <v>-144.24372570197801</v>
      </c>
      <c r="Z71" s="5">
        <v>10.528700058400901</v>
      </c>
      <c r="AA71" s="4">
        <v>-3.1256926142924198E-2</v>
      </c>
      <c r="AB71" s="4">
        <v>2.9456116190551199E-5</v>
      </c>
      <c r="AC71" s="6">
        <v>17554.453889016499</v>
      </c>
      <c r="AD71" s="6">
        <v>-125.692345063977</v>
      </c>
      <c r="AE71" s="6">
        <v>0.39362054142913999</v>
      </c>
      <c r="AF71" s="6">
        <v>-4.1079636190540202E-4</v>
      </c>
      <c r="AG71" s="6">
        <v>2.30640101199999</v>
      </c>
      <c r="AH71" s="6">
        <v>-3.7612753199999698E-3</v>
      </c>
      <c r="AI71" s="6">
        <v>995.176197</v>
      </c>
      <c r="AJ71" s="6">
        <v>3.9734999999999798E-2</v>
      </c>
      <c r="AL71" s="6">
        <v>-7.3107128370890097E-3</v>
      </c>
      <c r="AM71" s="6">
        <v>2.5528079661440501</v>
      </c>
      <c r="AN71" s="6">
        <v>1.58291033403489</v>
      </c>
    </row>
    <row r="72" spans="1:40" x14ac:dyDescent="0.45">
      <c r="A72">
        <v>6.2E-2</v>
      </c>
      <c r="B72" s="1">
        <f t="shared" si="21"/>
        <v>225.01450155556572</v>
      </c>
      <c r="C72">
        <v>1500</v>
      </c>
      <c r="D72" s="2">
        <f t="shared" si="22"/>
        <v>1.3429057394881534</v>
      </c>
      <c r="E72" s="1">
        <v>135.80000000000001</v>
      </c>
      <c r="F72" s="2">
        <f t="shared" si="19"/>
        <v>6.2754836446945035</v>
      </c>
      <c r="G72">
        <v>315</v>
      </c>
      <c r="H72">
        <v>295</v>
      </c>
      <c r="I72" s="2">
        <f t="shared" si="20"/>
        <v>12.955617648878945</v>
      </c>
      <c r="J72" s="2">
        <v>307.95561805828919</v>
      </c>
      <c r="K72" s="2">
        <f t="shared" si="28"/>
        <v>307.95561764887896</v>
      </c>
      <c r="L72" s="2">
        <v>312.77243638492916</v>
      </c>
      <c r="M72" s="2">
        <f t="shared" si="29"/>
        <v>312.77243638492956</v>
      </c>
      <c r="N72" s="2">
        <f t="shared" si="30"/>
        <v>2.2275636150708351</v>
      </c>
      <c r="O72" s="8">
        <v>577.09845107215995</v>
      </c>
      <c r="P72" s="1">
        <f>O72/(Abmessung!B$17*Q72)</f>
        <v>64.393367542525255</v>
      </c>
      <c r="Q72" s="2">
        <f t="shared" si="23"/>
        <v>11.59265395878883</v>
      </c>
      <c r="R72" s="1">
        <f t="shared" si="24"/>
        <v>4178.5740575258687</v>
      </c>
      <c r="S72" s="1">
        <f t="shared" si="25"/>
        <v>991.93606837327502</v>
      </c>
      <c r="T72" s="1">
        <f t="shared" si="26"/>
        <v>1007.155417741773</v>
      </c>
      <c r="U72" s="7">
        <f t="shared" si="27"/>
        <v>1.1724599693710043</v>
      </c>
      <c r="Y72" s="4">
        <v>-144.24372570197801</v>
      </c>
      <c r="Z72" s="5">
        <v>10.528700058400901</v>
      </c>
      <c r="AA72" s="4">
        <v>-3.1256926142924198E-2</v>
      </c>
      <c r="AB72" s="4">
        <v>2.9456116190551199E-5</v>
      </c>
      <c r="AC72" s="6">
        <v>17554.453889016499</v>
      </c>
      <c r="AD72" s="6">
        <v>-125.692345063977</v>
      </c>
      <c r="AE72" s="6">
        <v>0.39362054142913999</v>
      </c>
      <c r="AF72" s="6">
        <v>-4.1079636190540202E-4</v>
      </c>
      <c r="AG72" s="6">
        <v>2.30640101199999</v>
      </c>
      <c r="AH72" s="6">
        <v>-3.7612753199999698E-3</v>
      </c>
      <c r="AI72" s="6">
        <v>995.176197</v>
      </c>
      <c r="AJ72" s="6">
        <v>3.9734999999999798E-2</v>
      </c>
      <c r="AL72" s="6">
        <v>-7.3107128370890097E-3</v>
      </c>
      <c r="AM72" s="6">
        <v>2.5528079661440501</v>
      </c>
      <c r="AN72" s="6">
        <v>1.58291033403489</v>
      </c>
    </row>
    <row r="73" spans="1:40" x14ac:dyDescent="0.45">
      <c r="A73">
        <v>6.8000000000000005E-2</v>
      </c>
      <c r="B73" s="1">
        <f t="shared" si="21"/>
        <v>246.79895954960924</v>
      </c>
      <c r="C73">
        <v>1500</v>
      </c>
      <c r="D73" s="2">
        <f t="shared" si="22"/>
        <v>1.3429057394881534</v>
      </c>
      <c r="E73" s="1">
        <v>135.80000000000001</v>
      </c>
      <c r="F73" s="2">
        <f t="shared" si="19"/>
        <v>6.2754836446945035</v>
      </c>
      <c r="G73">
        <v>315</v>
      </c>
      <c r="H73">
        <v>295</v>
      </c>
      <c r="I73" s="2">
        <f t="shared" si="20"/>
        <v>13.0143111124711</v>
      </c>
      <c r="J73" s="2">
        <v>308.01431187068613</v>
      </c>
      <c r="K73" s="2">
        <f t="shared" si="28"/>
        <v>308.01431111247109</v>
      </c>
      <c r="L73" s="2">
        <v>312.95997353361986</v>
      </c>
      <c r="M73" s="2">
        <f t="shared" si="29"/>
        <v>312.95997353362026</v>
      </c>
      <c r="N73" s="2">
        <f t="shared" si="30"/>
        <v>2.0400264663801408</v>
      </c>
      <c r="O73" s="8">
        <v>579.65900199463999</v>
      </c>
      <c r="P73" s="1">
        <f>O73/(Abmessung!B$17*Q73)</f>
        <v>64.51670610683972</v>
      </c>
      <c r="Q73" s="2">
        <f t="shared" si="23"/>
        <v>11.621829499790676</v>
      </c>
      <c r="R73" s="1">
        <f t="shared" si="24"/>
        <v>4178.5718120039955</v>
      </c>
      <c r="S73" s="1">
        <f t="shared" si="25"/>
        <v>991.90045390281557</v>
      </c>
      <c r="T73" s="1">
        <f t="shared" si="26"/>
        <v>1007.1565838410909</v>
      </c>
      <c r="U73" s="7">
        <f t="shared" si="27"/>
        <v>1.1723495875770018</v>
      </c>
      <c r="Y73" s="4">
        <v>-144.24372570197801</v>
      </c>
      <c r="Z73" s="5">
        <v>10.528700058400901</v>
      </c>
      <c r="AA73" s="4">
        <v>-3.1256926142924198E-2</v>
      </c>
      <c r="AB73" s="4">
        <v>2.9456116190551199E-5</v>
      </c>
      <c r="AC73" s="6">
        <v>17554.453889016499</v>
      </c>
      <c r="AD73" s="6">
        <v>-125.692345063977</v>
      </c>
      <c r="AE73" s="6">
        <v>0.39362054142913999</v>
      </c>
      <c r="AF73" s="6">
        <v>-4.1079636190540202E-4</v>
      </c>
      <c r="AG73" s="6">
        <v>2.30640101199999</v>
      </c>
      <c r="AH73" s="6">
        <v>-3.7612753199999698E-3</v>
      </c>
      <c r="AI73" s="6">
        <v>995.176197</v>
      </c>
      <c r="AJ73" s="6">
        <v>3.9734999999999798E-2</v>
      </c>
      <c r="AL73" s="6">
        <v>-7.3107128370890097E-3</v>
      </c>
      <c r="AM73" s="6">
        <v>2.5528079661440501</v>
      </c>
      <c r="AN73" s="6">
        <v>1.58291033403489</v>
      </c>
    </row>
    <row r="74" spans="1:40" x14ac:dyDescent="0.45">
      <c r="A74">
        <v>7.3999999999999996E-2</v>
      </c>
      <c r="B74" s="1">
        <f t="shared" si="21"/>
        <v>268.58353608463977</v>
      </c>
      <c r="C74">
        <v>1500</v>
      </c>
      <c r="D74" s="2">
        <f t="shared" si="22"/>
        <v>1.3429057394881534</v>
      </c>
      <c r="E74" s="1">
        <v>135.80000000000001</v>
      </c>
      <c r="F74" s="2">
        <f t="shared" si="19"/>
        <v>6.2754836446945035</v>
      </c>
      <c r="G74">
        <v>315</v>
      </c>
      <c r="H74">
        <v>295</v>
      </c>
      <c r="I74" s="2">
        <f t="shared" si="20"/>
        <v>13.060449074166458</v>
      </c>
      <c r="J74" s="2">
        <v>308.06045016768007</v>
      </c>
      <c r="K74" s="2">
        <f t="shared" si="28"/>
        <v>308.06044907416646</v>
      </c>
      <c r="L74" s="2">
        <v>313.11887200821565</v>
      </c>
      <c r="M74" s="2">
        <f t="shared" si="29"/>
        <v>313.11887200821604</v>
      </c>
      <c r="N74" s="2">
        <f t="shared" si="30"/>
        <v>1.8811279917843535</v>
      </c>
      <c r="O74" s="8">
        <v>581.67146727830698</v>
      </c>
      <c r="P74" s="1">
        <f>O74/(Abmessung!B$17*Q74)</f>
        <v>64.59213526155672</v>
      </c>
      <c r="Q74" s="2">
        <f t="shared" si="23"/>
        <v>11.648559457329725</v>
      </c>
      <c r="R74" s="1">
        <f t="shared" si="24"/>
        <v>4178.5701280411859</v>
      </c>
      <c r="S74" s="1">
        <f t="shared" si="25"/>
        <v>991.87017895262318</v>
      </c>
      <c r="T74" s="1">
        <f t="shared" si="26"/>
        <v>1007.1575004937063</v>
      </c>
      <c r="U74" s="7">
        <f t="shared" si="27"/>
        <v>1.1722628181581065</v>
      </c>
      <c r="Y74" s="4">
        <v>-144.24372570197801</v>
      </c>
      <c r="Z74" s="5">
        <v>10.528700058400901</v>
      </c>
      <c r="AA74" s="4">
        <v>-3.1256926142924198E-2</v>
      </c>
      <c r="AB74" s="4">
        <v>2.9456116190551199E-5</v>
      </c>
      <c r="AC74" s="6">
        <v>17554.453889016499</v>
      </c>
      <c r="AD74" s="6">
        <v>-125.692345063977</v>
      </c>
      <c r="AE74" s="6">
        <v>0.39362054142913999</v>
      </c>
      <c r="AF74" s="6">
        <v>-4.1079636190540202E-4</v>
      </c>
      <c r="AG74" s="6">
        <v>2.30640101199999</v>
      </c>
      <c r="AH74" s="6">
        <v>-3.7612753199999698E-3</v>
      </c>
      <c r="AI74" s="6">
        <v>995.176197</v>
      </c>
      <c r="AJ74" s="6">
        <v>3.9734999999999798E-2</v>
      </c>
      <c r="AL74" s="6">
        <v>-7.3107128370890097E-3</v>
      </c>
      <c r="AM74" s="6">
        <v>2.5528079661440501</v>
      </c>
      <c r="AN74" s="6">
        <v>1.58291033403489</v>
      </c>
    </row>
    <row r="75" spans="1:40" x14ac:dyDescent="0.45">
      <c r="A75">
        <v>8.0000000000000002E-3</v>
      </c>
      <c r="B75" s="1">
        <f t="shared" si="21"/>
        <v>28.980868176496291</v>
      </c>
      <c r="C75">
        <v>2000</v>
      </c>
      <c r="D75" s="2">
        <f t="shared" si="22"/>
        <v>1.843281515762826</v>
      </c>
      <c r="E75" s="1">
        <v>186.4</v>
      </c>
      <c r="F75" s="2">
        <f t="shared" si="19"/>
        <v>10.076466487063723</v>
      </c>
      <c r="G75">
        <v>315</v>
      </c>
      <c r="H75">
        <v>295</v>
      </c>
      <c r="I75" s="2">
        <f t="shared" si="20"/>
        <v>7.0778189409594923</v>
      </c>
      <c r="J75" s="2">
        <v>302.07781879553198</v>
      </c>
      <c r="K75" s="2">
        <f t="shared" si="28"/>
        <v>302.0778189409595</v>
      </c>
      <c r="L75" s="2">
        <v>301.93669721781259</v>
      </c>
      <c r="M75" s="2">
        <f t="shared" si="29"/>
        <v>301.93669716086208</v>
      </c>
      <c r="N75" s="2">
        <f t="shared" si="30"/>
        <v>13.063302782187407</v>
      </c>
      <c r="O75" s="8">
        <v>436.77963717367601</v>
      </c>
      <c r="P75" s="1">
        <f>O75/(Abmessung!B$17*Q75)</f>
        <v>58.723382322389362</v>
      </c>
      <c r="Q75" s="2">
        <f t="shared" si="23"/>
        <v>9.6211153754070668</v>
      </c>
      <c r="R75" s="1">
        <f t="shared" si="24"/>
        <v>4179.4525717596007</v>
      </c>
      <c r="S75" s="1">
        <f t="shared" si="25"/>
        <v>993.759049059718</v>
      </c>
      <c r="T75" s="1">
        <f t="shared" si="26"/>
        <v>1007.0386405649201</v>
      </c>
      <c r="U75" s="7">
        <f t="shared" si="27"/>
        <v>1.1835139800224659</v>
      </c>
      <c r="Y75" s="4">
        <v>-144.24372570197801</v>
      </c>
      <c r="Z75" s="5">
        <v>10.528700058400901</v>
      </c>
      <c r="AA75" s="4">
        <v>-3.1256926142924198E-2</v>
      </c>
      <c r="AB75" s="4">
        <v>2.9456116190551199E-5</v>
      </c>
      <c r="AC75" s="6">
        <v>17554.453889016499</v>
      </c>
      <c r="AD75" s="6">
        <v>-125.692345063977</v>
      </c>
      <c r="AE75" s="6">
        <v>0.39362054142913999</v>
      </c>
      <c r="AF75" s="6">
        <v>-4.1079636190540202E-4</v>
      </c>
      <c r="AG75" s="6">
        <v>2.30640101199999</v>
      </c>
      <c r="AH75" s="6">
        <v>-3.7612753199999698E-3</v>
      </c>
      <c r="AI75" s="6">
        <v>995.176197</v>
      </c>
      <c r="AJ75" s="6">
        <v>3.9734999999999798E-2</v>
      </c>
      <c r="AL75" s="6">
        <v>-7.3107128370890097E-3</v>
      </c>
      <c r="AM75" s="6">
        <v>2.5528079661440501</v>
      </c>
      <c r="AN75" s="6">
        <v>1.58291033403489</v>
      </c>
    </row>
    <row r="76" spans="1:40" x14ac:dyDescent="0.45">
      <c r="A76">
        <v>1.4E-2</v>
      </c>
      <c r="B76" s="1">
        <f t="shared" si="21"/>
        <v>50.744503648986154</v>
      </c>
      <c r="C76">
        <v>2000</v>
      </c>
      <c r="D76" s="2">
        <f t="shared" si="22"/>
        <v>1.843281515762826</v>
      </c>
      <c r="E76" s="1">
        <v>186.4</v>
      </c>
      <c r="F76" s="2">
        <f t="shared" si="19"/>
        <v>10.076466487063723</v>
      </c>
      <c r="G76">
        <v>315</v>
      </c>
      <c r="H76">
        <v>295</v>
      </c>
      <c r="I76" s="2">
        <f t="shared" si="20"/>
        <v>9.0202464316269442</v>
      </c>
      <c r="J76" s="2">
        <v>304.02024596776465</v>
      </c>
      <c r="K76" s="2">
        <f t="shared" si="28"/>
        <v>304.02024643162696</v>
      </c>
      <c r="L76" s="2">
        <v>305.51452301564683</v>
      </c>
      <c r="M76" s="2">
        <f t="shared" si="29"/>
        <v>305.5145230062011</v>
      </c>
      <c r="N76" s="2">
        <f t="shared" si="30"/>
        <v>9.4854769843531699</v>
      </c>
      <c r="O76" s="8">
        <v>554.95200542819998</v>
      </c>
      <c r="P76" s="1">
        <f>O76/(Abmessung!B$17*Q76)</f>
        <v>66.804314688393816</v>
      </c>
      <c r="Q76" s="2">
        <f t="shared" si="23"/>
        <v>10.745460038823142</v>
      </c>
      <c r="R76" s="1">
        <f t="shared" si="24"/>
        <v>4178.9600022298609</v>
      </c>
      <c r="S76" s="1">
        <f t="shared" si="25"/>
        <v>993.21101549501441</v>
      </c>
      <c r="T76" s="1">
        <f t="shared" si="26"/>
        <v>1007.0772317367646</v>
      </c>
      <c r="U76" s="7">
        <f t="shared" si="27"/>
        <v>1.1798609783305576</v>
      </c>
      <c r="Y76" s="4">
        <v>-144.24372570197801</v>
      </c>
      <c r="Z76" s="5">
        <v>10.528700058400901</v>
      </c>
      <c r="AA76" s="4">
        <v>-3.1256926142924198E-2</v>
      </c>
      <c r="AB76" s="4">
        <v>2.9456116190551199E-5</v>
      </c>
      <c r="AC76" s="6">
        <v>17554.453889016499</v>
      </c>
      <c r="AD76" s="6">
        <v>-125.692345063977</v>
      </c>
      <c r="AE76" s="6">
        <v>0.39362054142913999</v>
      </c>
      <c r="AF76" s="6">
        <v>-4.1079636190540202E-4</v>
      </c>
      <c r="AG76" s="6">
        <v>2.30640101199999</v>
      </c>
      <c r="AH76" s="6">
        <v>-3.7612753199999698E-3</v>
      </c>
      <c r="AI76" s="6">
        <v>995.176197</v>
      </c>
      <c r="AJ76" s="6">
        <v>3.9734999999999798E-2</v>
      </c>
      <c r="AL76" s="6">
        <v>-7.3107128370890097E-3</v>
      </c>
      <c r="AM76" s="6">
        <v>2.5528079661440501</v>
      </c>
      <c r="AN76" s="6">
        <v>1.58291033403489</v>
      </c>
    </row>
    <row r="77" spans="1:40" x14ac:dyDescent="0.45">
      <c r="A77">
        <v>0.02</v>
      </c>
      <c r="B77" s="1">
        <f t="shared" si="21"/>
        <v>72.516941105900059</v>
      </c>
      <c r="C77">
        <v>2000</v>
      </c>
      <c r="D77" s="2">
        <f t="shared" ref="D77:D110" si="31">E77/(0.02809*3600)</f>
        <v>1.843281515762826</v>
      </c>
      <c r="E77" s="1">
        <v>186.4</v>
      </c>
      <c r="F77" s="2">
        <f t="shared" ref="F77:F110" si="32">AL77 + AM77*D77 + AN77*D77^2</f>
        <v>10.076466487063723</v>
      </c>
      <c r="G77">
        <v>315</v>
      </c>
      <c r="H77">
        <v>295</v>
      </c>
      <c r="I77" s="2">
        <f t="shared" ref="I77:I110" si="33">O77*3600/(T77*U77*E77)</f>
        <v>10.112191538783406</v>
      </c>
      <c r="J77" s="2">
        <v>305.11219081319297</v>
      </c>
      <c r="K77" s="2">
        <f t="shared" ref="K77:K110" si="34">H77+I77</f>
        <v>305.11219153878341</v>
      </c>
      <c r="L77" s="2">
        <v>307.5688567011141</v>
      </c>
      <c r="M77" s="2">
        <f t="shared" si="29"/>
        <v>307.56885669899219</v>
      </c>
      <c r="N77" s="2">
        <f t="shared" ref="N77:N110" si="35">G77-L77</f>
        <v>7.4311432988858996</v>
      </c>
      <c r="O77" s="8">
        <v>621.06222561727202</v>
      </c>
      <c r="P77" s="1">
        <f>O77/(Abmessung!B$17*Q77)</f>
        <v>71.890281257828619</v>
      </c>
      <c r="Q77" s="2">
        <f t="shared" ref="Q77:Q110" si="36">((G77-J77)-(L77-H77))/LN((G77-J77)/(L77-H77))</f>
        <v>11.174781341718491</v>
      </c>
      <c r="R77" s="1">
        <f t="shared" ref="R77:R106" si="37">((AC77 + AD77*G77 +AE77*G77^2 +  AF77*G77^3)+(AC77 + AD77*L77 + AE77*L77^2 +  AF77*L77^3))/2</f>
        <v>4178.7797682023138</v>
      </c>
      <c r="S77" s="1">
        <f t="shared" ref="S77:S106" si="38">((Y77 + Z77*G77 + AA77*G77^2 +  AB77*G77^3)+(Y77 + Z77*L77 + AA77*L77^2 +  AB77*L77^3))/2</f>
        <v>992.87144358247065</v>
      </c>
      <c r="T77" s="1">
        <f t="shared" ref="T77:T106" si="39">((AI77 + AJ77*H77)+(AI77 + AJ77*J77))/2</f>
        <v>1007.0989259509811</v>
      </c>
      <c r="U77" s="7">
        <f t="shared" ref="U77:U106" si="40">((AG77 + AH77*H77)+(AG77 + AH77*J77))/2</f>
        <v>1.1778074257316025</v>
      </c>
      <c r="Y77" s="4">
        <v>-144.24372570197801</v>
      </c>
      <c r="Z77" s="5">
        <v>10.528700058400901</v>
      </c>
      <c r="AA77" s="4">
        <v>-3.1256926142924198E-2</v>
      </c>
      <c r="AB77" s="4">
        <v>2.9456116190551199E-5</v>
      </c>
      <c r="AC77" s="6">
        <v>17554.453889016499</v>
      </c>
      <c r="AD77" s="6">
        <v>-125.692345063977</v>
      </c>
      <c r="AE77" s="6">
        <v>0.39362054142913999</v>
      </c>
      <c r="AF77" s="6">
        <v>-4.1079636190540202E-4</v>
      </c>
      <c r="AG77" s="6">
        <v>2.30640101199999</v>
      </c>
      <c r="AH77" s="6">
        <v>-3.7612753199999698E-3</v>
      </c>
      <c r="AI77" s="6">
        <v>995.176197</v>
      </c>
      <c r="AJ77" s="6">
        <v>3.9734999999999798E-2</v>
      </c>
      <c r="AL77" s="6">
        <v>-7.3107128370890097E-3</v>
      </c>
      <c r="AM77" s="6">
        <v>2.5528079661440501</v>
      </c>
      <c r="AN77" s="6">
        <v>1.58291033403489</v>
      </c>
    </row>
    <row r="78" spans="1:40" x14ac:dyDescent="0.45">
      <c r="A78">
        <v>2.5999999999999999E-2</v>
      </c>
      <c r="B78" s="1">
        <f t="shared" si="21"/>
        <v>94.29359296850653</v>
      </c>
      <c r="C78">
        <v>2000</v>
      </c>
      <c r="D78" s="2">
        <f t="shared" si="31"/>
        <v>1.843281515762826</v>
      </c>
      <c r="E78" s="1">
        <v>186.4</v>
      </c>
      <c r="F78" s="2">
        <f t="shared" si="32"/>
        <v>10.076466487063723</v>
      </c>
      <c r="G78">
        <v>315</v>
      </c>
      <c r="H78">
        <v>295</v>
      </c>
      <c r="I78" s="2">
        <f t="shared" si="33"/>
        <v>10.82472577763774</v>
      </c>
      <c r="J78" s="2">
        <v>305.82472479530463</v>
      </c>
      <c r="K78" s="2">
        <f t="shared" si="34"/>
        <v>305.82472577763775</v>
      </c>
      <c r="L78" s="2">
        <v>308.88770646489536</v>
      </c>
      <c r="M78" s="2">
        <f t="shared" si="29"/>
        <v>308.88770646421739</v>
      </c>
      <c r="N78" s="2">
        <f t="shared" si="35"/>
        <v>6.1122935351046408</v>
      </c>
      <c r="O78" s="8">
        <v>664.07701385832002</v>
      </c>
      <c r="P78" s="1">
        <f>O78/(Abmessung!B$17*Q78)</f>
        <v>75.555013871346617</v>
      </c>
      <c r="Q78" s="2">
        <f t="shared" si="36"/>
        <v>11.369183071610074</v>
      </c>
      <c r="R78" s="1">
        <f t="shared" si="37"/>
        <v>4178.697155234875</v>
      </c>
      <c r="S78" s="1">
        <f t="shared" si="38"/>
        <v>992.64432559338161</v>
      </c>
      <c r="T78" s="1">
        <f t="shared" si="39"/>
        <v>1007.1130822198706</v>
      </c>
      <c r="U78" s="7">
        <f t="shared" si="40"/>
        <v>1.1764674074908132</v>
      </c>
      <c r="Y78" s="4">
        <v>-144.24372570197801</v>
      </c>
      <c r="Z78" s="5">
        <v>10.528700058400901</v>
      </c>
      <c r="AA78" s="4">
        <v>-3.1256926142924198E-2</v>
      </c>
      <c r="AB78" s="4">
        <v>2.9456116190551199E-5</v>
      </c>
      <c r="AC78" s="6">
        <v>17554.453889016499</v>
      </c>
      <c r="AD78" s="6">
        <v>-125.692345063977</v>
      </c>
      <c r="AE78" s="6">
        <v>0.39362054142913999</v>
      </c>
      <c r="AF78" s="6">
        <v>-4.1079636190540202E-4</v>
      </c>
      <c r="AG78" s="6">
        <v>2.30640101199999</v>
      </c>
      <c r="AH78" s="6">
        <v>-3.7612753199999698E-3</v>
      </c>
      <c r="AI78" s="6">
        <v>995.176197</v>
      </c>
      <c r="AJ78" s="6">
        <v>3.9734999999999798E-2</v>
      </c>
      <c r="AL78" s="6">
        <v>-7.3107128370890097E-3</v>
      </c>
      <c r="AM78" s="6">
        <v>2.5528079661440501</v>
      </c>
      <c r="AN78" s="6">
        <v>1.58291033403489</v>
      </c>
    </row>
    <row r="79" spans="1:40" x14ac:dyDescent="0.45">
      <c r="A79">
        <v>3.2000000000000001E-2</v>
      </c>
      <c r="B79" s="1">
        <f t="shared" si="21"/>
        <v>116.07263120871855</v>
      </c>
      <c r="C79">
        <v>2000</v>
      </c>
      <c r="D79" s="2">
        <f t="shared" si="31"/>
        <v>1.843281515762826</v>
      </c>
      <c r="E79" s="1">
        <v>186.4</v>
      </c>
      <c r="F79" s="2">
        <f t="shared" si="32"/>
        <v>10.076466487063723</v>
      </c>
      <c r="G79">
        <v>315</v>
      </c>
      <c r="H79">
        <v>295</v>
      </c>
      <c r="I79" s="2">
        <f t="shared" si="33"/>
        <v>11.329071052766217</v>
      </c>
      <c r="J79" s="2">
        <v>306.32906981799789</v>
      </c>
      <c r="K79" s="2">
        <f t="shared" si="34"/>
        <v>306.32907105276621</v>
      </c>
      <c r="L79" s="2">
        <v>309.80645865812704</v>
      </c>
      <c r="M79" s="2">
        <f t="shared" si="29"/>
        <v>309.80645865785704</v>
      </c>
      <c r="N79" s="2">
        <f t="shared" si="35"/>
        <v>5.1935413418729581</v>
      </c>
      <c r="O79" s="8">
        <v>694.46424171672197</v>
      </c>
      <c r="P79" s="1">
        <f>O79/(Abmessung!B$17*Q79)</f>
        <v>78.34237723509969</v>
      </c>
      <c r="Q79" s="2">
        <f t="shared" si="36"/>
        <v>11.466404130841047</v>
      </c>
      <c r="R79" s="1">
        <f t="shared" si="37"/>
        <v>4178.6530854287657</v>
      </c>
      <c r="S79" s="1">
        <f t="shared" si="38"/>
        <v>992.48202440462114</v>
      </c>
      <c r="T79" s="1">
        <f t="shared" si="39"/>
        <v>1007.123102294609</v>
      </c>
      <c r="U79" s="7">
        <f t="shared" si="40"/>
        <v>1.1755189172475029</v>
      </c>
      <c r="Y79" s="4">
        <v>-144.24372570197801</v>
      </c>
      <c r="Z79" s="5">
        <v>10.528700058400901</v>
      </c>
      <c r="AA79" s="4">
        <v>-3.1256926142924198E-2</v>
      </c>
      <c r="AB79" s="4">
        <v>2.9456116190551199E-5</v>
      </c>
      <c r="AC79" s="6">
        <v>17554.453889016499</v>
      </c>
      <c r="AD79" s="6">
        <v>-125.692345063977</v>
      </c>
      <c r="AE79" s="6">
        <v>0.39362054142913999</v>
      </c>
      <c r="AF79" s="6">
        <v>-4.1079636190540202E-4</v>
      </c>
      <c r="AG79" s="6">
        <v>2.30640101199999</v>
      </c>
      <c r="AH79" s="6">
        <v>-3.7612753199999698E-3</v>
      </c>
      <c r="AI79" s="6">
        <v>995.176197</v>
      </c>
      <c r="AJ79" s="6">
        <v>3.9734999999999798E-2</v>
      </c>
      <c r="AL79" s="6">
        <v>-7.3107128370890097E-3</v>
      </c>
      <c r="AM79" s="6">
        <v>2.5528079661440501</v>
      </c>
      <c r="AN79" s="6">
        <v>1.58291033403489</v>
      </c>
    </row>
    <row r="80" spans="1:40" x14ac:dyDescent="0.45">
      <c r="A80">
        <v>3.7999999999999999E-2</v>
      </c>
      <c r="B80" s="1">
        <f t="shared" si="21"/>
        <v>137.853164421961</v>
      </c>
      <c r="C80">
        <v>2000</v>
      </c>
      <c r="D80" s="2">
        <f t="shared" si="31"/>
        <v>1.843281515762826</v>
      </c>
      <c r="E80" s="1">
        <v>186.4</v>
      </c>
      <c r="F80" s="2">
        <f t="shared" si="32"/>
        <v>10.076466487063723</v>
      </c>
      <c r="G80">
        <v>315</v>
      </c>
      <c r="H80">
        <v>295</v>
      </c>
      <c r="I80" s="2">
        <f t="shared" si="33"/>
        <v>11.705246260847273</v>
      </c>
      <c r="J80" s="2">
        <v>306.70524478732199</v>
      </c>
      <c r="K80" s="2">
        <f t="shared" si="34"/>
        <v>306.70524626084728</v>
      </c>
      <c r="L80" s="2">
        <v>310.4839294831271</v>
      </c>
      <c r="M80" s="2">
        <f t="shared" si="29"/>
        <v>310.48392948300307</v>
      </c>
      <c r="N80" s="2">
        <f t="shared" si="35"/>
        <v>4.516070516872901</v>
      </c>
      <c r="O80" s="8">
        <v>717.09702511354396</v>
      </c>
      <c r="P80" s="1">
        <f>O80/(Abmessung!B$17*Q80)</f>
        <v>80.534570848517035</v>
      </c>
      <c r="Q80" s="2">
        <f t="shared" si="36"/>
        <v>11.517803726064328</v>
      </c>
      <c r="R80" s="1">
        <f t="shared" si="37"/>
        <v>4178.6270329636</v>
      </c>
      <c r="S80" s="1">
        <f t="shared" si="38"/>
        <v>992.36024485635096</v>
      </c>
      <c r="T80" s="1">
        <f t="shared" si="39"/>
        <v>1007.130575950812</v>
      </c>
      <c r="U80" s="7">
        <f t="shared" si="40"/>
        <v>1.1748114684334428</v>
      </c>
      <c r="Y80" s="4">
        <v>-144.24372570197801</v>
      </c>
      <c r="Z80" s="5">
        <v>10.528700058400901</v>
      </c>
      <c r="AA80" s="4">
        <v>-3.1256926142924198E-2</v>
      </c>
      <c r="AB80" s="4">
        <v>2.9456116190551199E-5</v>
      </c>
      <c r="AC80" s="6">
        <v>17554.453889016499</v>
      </c>
      <c r="AD80" s="6">
        <v>-125.692345063977</v>
      </c>
      <c r="AE80" s="6">
        <v>0.39362054142913999</v>
      </c>
      <c r="AF80" s="6">
        <v>-4.1079636190540202E-4</v>
      </c>
      <c r="AG80" s="6">
        <v>2.30640101199999</v>
      </c>
      <c r="AH80" s="6">
        <v>-3.7612753199999698E-3</v>
      </c>
      <c r="AI80" s="6">
        <v>995.176197</v>
      </c>
      <c r="AJ80" s="6">
        <v>3.9734999999999798E-2</v>
      </c>
      <c r="AL80" s="6">
        <v>-7.3107128370890097E-3</v>
      </c>
      <c r="AM80" s="6">
        <v>2.5528079661440501</v>
      </c>
      <c r="AN80" s="6">
        <v>1.58291033403489</v>
      </c>
    </row>
    <row r="81" spans="1:40" x14ac:dyDescent="0.45">
      <c r="A81">
        <v>4.3999999999999997E-2</v>
      </c>
      <c r="B81" s="1">
        <f t="shared" si="21"/>
        <v>159.63470019826138</v>
      </c>
      <c r="C81">
        <v>2000</v>
      </c>
      <c r="D81" s="2">
        <f t="shared" si="31"/>
        <v>1.843281515762826</v>
      </c>
      <c r="E81" s="1">
        <v>186.4</v>
      </c>
      <c r="F81" s="2">
        <f t="shared" si="32"/>
        <v>10.076466487063723</v>
      </c>
      <c r="G81">
        <v>315</v>
      </c>
      <c r="H81">
        <v>295</v>
      </c>
      <c r="I81" s="2">
        <f t="shared" si="33"/>
        <v>11.996413160759909</v>
      </c>
      <c r="J81" s="2">
        <v>306.99641146876536</v>
      </c>
      <c r="K81" s="2">
        <f t="shared" si="34"/>
        <v>306.99641316075991</v>
      </c>
      <c r="L81" s="2">
        <v>311.00456343366181</v>
      </c>
      <c r="M81" s="2">
        <f t="shared" si="29"/>
        <v>311.00456343359889</v>
      </c>
      <c r="N81" s="2">
        <f t="shared" si="35"/>
        <v>3.995436566338185</v>
      </c>
      <c r="O81" s="8">
        <v>734.59641281177198</v>
      </c>
      <c r="P81" s="1">
        <f>O81/(Abmessung!B$17*Q81)</f>
        <v>82.300625186943833</v>
      </c>
      <c r="Q81" s="2">
        <f t="shared" si="36"/>
        <v>11.545686751520774</v>
      </c>
      <c r="R81" s="1">
        <f t="shared" si="37"/>
        <v>4178.6104574518931</v>
      </c>
      <c r="S81" s="1">
        <f t="shared" si="38"/>
        <v>992.26546485990866</v>
      </c>
      <c r="T81" s="1">
        <f t="shared" si="39"/>
        <v>1007.1363607048556</v>
      </c>
      <c r="U81" s="7">
        <f t="shared" si="40"/>
        <v>1.174263889406983</v>
      </c>
      <c r="Y81" s="4">
        <v>-144.24372570197801</v>
      </c>
      <c r="Z81" s="5">
        <v>10.528700058400901</v>
      </c>
      <c r="AA81" s="4">
        <v>-3.1256926142924198E-2</v>
      </c>
      <c r="AB81" s="4">
        <v>2.9456116190551199E-5</v>
      </c>
      <c r="AC81" s="6">
        <v>17554.453889016499</v>
      </c>
      <c r="AD81" s="6">
        <v>-125.692345063977</v>
      </c>
      <c r="AE81" s="6">
        <v>0.39362054142913999</v>
      </c>
      <c r="AF81" s="6">
        <v>-4.1079636190540202E-4</v>
      </c>
      <c r="AG81" s="6">
        <v>2.30640101199999</v>
      </c>
      <c r="AH81" s="6">
        <v>-3.7612753199999698E-3</v>
      </c>
      <c r="AI81" s="6">
        <v>995.176197</v>
      </c>
      <c r="AJ81" s="6">
        <v>3.9734999999999798E-2</v>
      </c>
      <c r="AL81" s="6">
        <v>-7.3107128370890097E-3</v>
      </c>
      <c r="AM81" s="6">
        <v>2.5528079661440501</v>
      </c>
      <c r="AN81" s="6">
        <v>1.58291033403489</v>
      </c>
    </row>
    <row r="82" spans="1:40" x14ac:dyDescent="0.45">
      <c r="A82">
        <v>0.05</v>
      </c>
      <c r="B82" s="1">
        <f t="shared" si="21"/>
        <v>181.41694254884428</v>
      </c>
      <c r="C82">
        <v>2000</v>
      </c>
      <c r="D82" s="2">
        <f t="shared" si="31"/>
        <v>1.843281515762826</v>
      </c>
      <c r="E82" s="1">
        <v>186.4</v>
      </c>
      <c r="F82" s="2">
        <f t="shared" si="32"/>
        <v>10.076466487063723</v>
      </c>
      <c r="G82">
        <v>315</v>
      </c>
      <c r="H82">
        <v>295</v>
      </c>
      <c r="I82" s="2">
        <f t="shared" si="33"/>
        <v>12.228126309342263</v>
      </c>
      <c r="J82" s="2">
        <v>307.22812442214865</v>
      </c>
      <c r="K82" s="2">
        <f t="shared" si="34"/>
        <v>307.22812630934226</v>
      </c>
      <c r="L82" s="2">
        <v>311.41740792673949</v>
      </c>
      <c r="M82" s="2">
        <f t="shared" si="29"/>
        <v>311.4174079267051</v>
      </c>
      <c r="N82" s="2">
        <f t="shared" si="35"/>
        <v>3.5825920732605141</v>
      </c>
      <c r="O82" s="8">
        <v>748.51083916509003</v>
      </c>
      <c r="P82" s="1">
        <f>O82/(Abmessung!B$17*Q82)</f>
        <v>83.749794450293734</v>
      </c>
      <c r="Q82" s="2">
        <f t="shared" si="36"/>
        <v>11.560814835496892</v>
      </c>
      <c r="R82" s="1">
        <f t="shared" si="37"/>
        <v>4178.5993149741525</v>
      </c>
      <c r="S82" s="1">
        <f t="shared" si="38"/>
        <v>992.18957982128495</v>
      </c>
      <c r="T82" s="1">
        <f t="shared" si="39"/>
        <v>1007.1409642619569</v>
      </c>
      <c r="U82" s="7">
        <f t="shared" si="40"/>
        <v>1.1738281213005406</v>
      </c>
      <c r="Y82" s="4">
        <v>-144.24372570197801</v>
      </c>
      <c r="Z82" s="5">
        <v>10.528700058400901</v>
      </c>
      <c r="AA82" s="4">
        <v>-3.1256926142924198E-2</v>
      </c>
      <c r="AB82" s="4">
        <v>2.9456116190551199E-5</v>
      </c>
      <c r="AC82" s="6">
        <v>17554.453889016499</v>
      </c>
      <c r="AD82" s="6">
        <v>-125.692345063977</v>
      </c>
      <c r="AE82" s="6">
        <v>0.39362054142913999</v>
      </c>
      <c r="AF82" s="6">
        <v>-4.1079636190540202E-4</v>
      </c>
      <c r="AG82" s="6">
        <v>2.30640101199999</v>
      </c>
      <c r="AH82" s="6">
        <v>-3.7612753199999698E-3</v>
      </c>
      <c r="AI82" s="6">
        <v>995.176197</v>
      </c>
      <c r="AJ82" s="6">
        <v>3.9734999999999798E-2</v>
      </c>
      <c r="AL82" s="6">
        <v>-7.3107128370890097E-3</v>
      </c>
      <c r="AM82" s="6">
        <v>2.5528079661440501</v>
      </c>
      <c r="AN82" s="6">
        <v>1.58291033403489</v>
      </c>
    </row>
    <row r="83" spans="1:40" x14ac:dyDescent="0.45">
      <c r="A83">
        <v>5.6000000000000001E-2</v>
      </c>
      <c r="B83" s="1">
        <f t="shared" si="21"/>
        <v>203.19970199334944</v>
      </c>
      <c r="C83">
        <v>2000</v>
      </c>
      <c r="D83" s="2">
        <f t="shared" si="31"/>
        <v>1.843281515762826</v>
      </c>
      <c r="E83" s="1">
        <v>186.4</v>
      </c>
      <c r="F83" s="2">
        <f t="shared" si="32"/>
        <v>10.076466487063723</v>
      </c>
      <c r="G83">
        <v>315</v>
      </c>
      <c r="H83">
        <v>295</v>
      </c>
      <c r="I83" s="2">
        <f t="shared" si="33"/>
        <v>12.416578040034302</v>
      </c>
      <c r="J83" s="2">
        <v>307.41657598126608</v>
      </c>
      <c r="K83" s="2">
        <f t="shared" si="34"/>
        <v>307.41657804003432</v>
      </c>
      <c r="L83" s="2">
        <v>311.75292270598362</v>
      </c>
      <c r="M83" s="2">
        <f t="shared" si="29"/>
        <v>311.75292270596373</v>
      </c>
      <c r="N83" s="2">
        <f t="shared" si="35"/>
        <v>3.2470772940163783</v>
      </c>
      <c r="O83" s="8">
        <v>759.819736165726</v>
      </c>
      <c r="P83" s="1">
        <f>O83/(Abmessung!B$17*Q83)</f>
        <v>84.95667077762262</v>
      </c>
      <c r="Q83" s="2">
        <f t="shared" si="36"/>
        <v>11.568769982576756</v>
      </c>
      <c r="R83" s="1">
        <f t="shared" si="37"/>
        <v>4178.5914980551825</v>
      </c>
      <c r="S83" s="1">
        <f t="shared" si="38"/>
        <v>992.12743927448378</v>
      </c>
      <c r="T83" s="1">
        <f t="shared" si="39"/>
        <v>1007.1447083233078</v>
      </c>
      <c r="U83" s="7">
        <f t="shared" si="40"/>
        <v>1.1734737122013787</v>
      </c>
      <c r="Y83" s="4">
        <v>-144.24372570197801</v>
      </c>
      <c r="Z83" s="5">
        <v>10.528700058400901</v>
      </c>
      <c r="AA83" s="4">
        <v>-3.1256926142924198E-2</v>
      </c>
      <c r="AB83" s="4">
        <v>2.9456116190551199E-5</v>
      </c>
      <c r="AC83" s="6">
        <v>17554.453889016499</v>
      </c>
      <c r="AD83" s="6">
        <v>-125.692345063977</v>
      </c>
      <c r="AE83" s="6">
        <v>0.39362054142913999</v>
      </c>
      <c r="AF83" s="6">
        <v>-4.1079636190540202E-4</v>
      </c>
      <c r="AG83" s="6">
        <v>2.30640101199999</v>
      </c>
      <c r="AH83" s="6">
        <v>-3.7612753199999698E-3</v>
      </c>
      <c r="AI83" s="6">
        <v>995.176197</v>
      </c>
      <c r="AJ83" s="6">
        <v>3.9734999999999798E-2</v>
      </c>
      <c r="AL83" s="6">
        <v>-7.3107128370890097E-3</v>
      </c>
      <c r="AM83" s="6">
        <v>2.5528079661440501</v>
      </c>
      <c r="AN83" s="6">
        <v>1.58291033403489</v>
      </c>
    </row>
    <row r="84" spans="1:40" x14ac:dyDescent="0.45">
      <c r="A84">
        <v>6.2E-2</v>
      </c>
      <c r="B84" s="1">
        <f t="shared" si="21"/>
        <v>224.98285137410682</v>
      </c>
      <c r="C84">
        <v>2000</v>
      </c>
      <c r="D84" s="2">
        <f t="shared" si="31"/>
        <v>1.843281515762826</v>
      </c>
      <c r="E84" s="1">
        <v>186.4</v>
      </c>
      <c r="F84" s="2">
        <f t="shared" si="32"/>
        <v>10.076466487063723</v>
      </c>
      <c r="G84">
        <v>315</v>
      </c>
      <c r="H84">
        <v>295</v>
      </c>
      <c r="I84" s="2">
        <f t="shared" si="33"/>
        <v>12.572553111622781</v>
      </c>
      <c r="J84" s="2">
        <v>307.57255090383518</v>
      </c>
      <c r="K84" s="2">
        <f t="shared" si="34"/>
        <v>307.57255311162277</v>
      </c>
      <c r="L84" s="2">
        <v>312.03104323785533</v>
      </c>
      <c r="M84" s="2">
        <f t="shared" si="29"/>
        <v>312.03104323784328</v>
      </c>
      <c r="N84" s="2">
        <f t="shared" si="35"/>
        <v>2.9689567621446713</v>
      </c>
      <c r="O84" s="8">
        <v>769.17451960675203</v>
      </c>
      <c r="P84" s="1">
        <f>O84/(Abmessung!B$17*Q84)</f>
        <v>85.97408297460791</v>
      </c>
      <c r="Q84" s="2">
        <f t="shared" si="36"/>
        <v>11.57261321468448</v>
      </c>
      <c r="R84" s="1">
        <f t="shared" si="37"/>
        <v>4178.585824135278</v>
      </c>
      <c r="S84" s="1">
        <f t="shared" si="38"/>
        <v>992.07561214902444</v>
      </c>
      <c r="T84" s="1">
        <f t="shared" si="39"/>
        <v>1007.1478071550819</v>
      </c>
      <c r="U84" s="7">
        <f t="shared" si="40"/>
        <v>1.1731803798879796</v>
      </c>
      <c r="Y84" s="4">
        <v>-144.24372570197801</v>
      </c>
      <c r="Z84" s="5">
        <v>10.528700058400901</v>
      </c>
      <c r="AA84" s="4">
        <v>-3.1256926142924198E-2</v>
      </c>
      <c r="AB84" s="4">
        <v>2.9456116190551199E-5</v>
      </c>
      <c r="AC84" s="6">
        <v>17554.453889016499</v>
      </c>
      <c r="AD84" s="6">
        <v>-125.692345063977</v>
      </c>
      <c r="AE84" s="6">
        <v>0.39362054142913999</v>
      </c>
      <c r="AF84" s="6">
        <v>-4.1079636190540202E-4</v>
      </c>
      <c r="AG84" s="6">
        <v>2.30640101199999</v>
      </c>
      <c r="AH84" s="6">
        <v>-3.7612753199999698E-3</v>
      </c>
      <c r="AI84" s="6">
        <v>995.176197</v>
      </c>
      <c r="AJ84" s="6">
        <v>3.9734999999999798E-2</v>
      </c>
      <c r="AL84" s="6">
        <v>-7.3107128370890097E-3</v>
      </c>
      <c r="AM84" s="6">
        <v>2.5528079661440501</v>
      </c>
      <c r="AN84" s="6">
        <v>1.58291033403489</v>
      </c>
    </row>
    <row r="85" spans="1:40" x14ac:dyDescent="0.45">
      <c r="A85">
        <v>6.8000000000000005E-2</v>
      </c>
      <c r="B85" s="1">
        <f t="shared" si="21"/>
        <v>246.76630194811509</v>
      </c>
      <c r="C85">
        <v>2000</v>
      </c>
      <c r="D85" s="2">
        <f t="shared" si="31"/>
        <v>1.843281515762826</v>
      </c>
      <c r="E85" s="1">
        <v>186.4</v>
      </c>
      <c r="F85" s="2">
        <f t="shared" si="32"/>
        <v>10.076466487063723</v>
      </c>
      <c r="G85">
        <v>315</v>
      </c>
      <c r="H85">
        <v>295</v>
      </c>
      <c r="I85" s="2">
        <f t="shared" si="33"/>
        <v>12.703536904837991</v>
      </c>
      <c r="J85" s="2">
        <v>307.7035345687313</v>
      </c>
      <c r="K85" s="2">
        <f t="shared" si="34"/>
        <v>307.70353690483802</v>
      </c>
      <c r="L85" s="2">
        <v>312.26537242889839</v>
      </c>
      <c r="M85" s="2">
        <f t="shared" si="29"/>
        <v>312.26537242889083</v>
      </c>
      <c r="N85" s="2">
        <f t="shared" si="35"/>
        <v>2.7346275711016119</v>
      </c>
      <c r="O85" s="8">
        <v>777.02678077946405</v>
      </c>
      <c r="P85" s="1">
        <f>O85/(Abmessung!B$17*Q85)</f>
        <v>86.840731928590145</v>
      </c>
      <c r="Q85" s="2">
        <f t="shared" si="36"/>
        <v>11.574083561942629</v>
      </c>
      <c r="R85" s="1">
        <f t="shared" si="37"/>
        <v>4178.5815896651211</v>
      </c>
      <c r="S85" s="1">
        <f t="shared" si="38"/>
        <v>992.03172421602164</v>
      </c>
      <c r="T85" s="1">
        <f t="shared" si="39"/>
        <v>1007.1504094730442</v>
      </c>
      <c r="U85" s="7">
        <f t="shared" si="40"/>
        <v>1.1729340470749312</v>
      </c>
      <c r="Y85" s="4">
        <v>-144.24372570197801</v>
      </c>
      <c r="Z85" s="5">
        <v>10.528700058400901</v>
      </c>
      <c r="AA85" s="4">
        <v>-3.1256926142924198E-2</v>
      </c>
      <c r="AB85" s="4">
        <v>2.9456116190551199E-5</v>
      </c>
      <c r="AC85" s="6">
        <v>17554.453889016499</v>
      </c>
      <c r="AD85" s="6">
        <v>-125.692345063977</v>
      </c>
      <c r="AE85" s="6">
        <v>0.39362054142913999</v>
      </c>
      <c r="AF85" s="6">
        <v>-4.1079636190540202E-4</v>
      </c>
      <c r="AG85" s="6">
        <v>2.30640101199999</v>
      </c>
      <c r="AH85" s="6">
        <v>-3.7612753199999698E-3</v>
      </c>
      <c r="AI85" s="6">
        <v>995.176197</v>
      </c>
      <c r="AJ85" s="6">
        <v>3.9734999999999798E-2</v>
      </c>
      <c r="AL85" s="6">
        <v>-7.3107128370890097E-3</v>
      </c>
      <c r="AM85" s="6">
        <v>2.5528079661440501</v>
      </c>
      <c r="AN85" s="6">
        <v>1.58291033403489</v>
      </c>
    </row>
    <row r="86" spans="1:40" x14ac:dyDescent="0.45">
      <c r="A86">
        <v>7.3999999999999996E-2</v>
      </c>
      <c r="B86" s="1">
        <f t="shared" si="21"/>
        <v>268.54999001058559</v>
      </c>
      <c r="C86">
        <v>2000</v>
      </c>
      <c r="D86" s="2">
        <f t="shared" si="31"/>
        <v>1.843281515762826</v>
      </c>
      <c r="E86" s="1">
        <v>186.4</v>
      </c>
      <c r="F86" s="2">
        <f t="shared" si="32"/>
        <v>10.076466487063723</v>
      </c>
      <c r="G86">
        <v>315</v>
      </c>
      <c r="H86">
        <v>295</v>
      </c>
      <c r="I86" s="2">
        <f t="shared" si="33"/>
        <v>12.814876679031231</v>
      </c>
      <c r="J86" s="2">
        <v>307.81487423329855</v>
      </c>
      <c r="K86" s="2">
        <f t="shared" si="34"/>
        <v>307.81487667903122</v>
      </c>
      <c r="L86" s="2">
        <v>312.46551974302946</v>
      </c>
      <c r="M86" s="2">
        <f t="shared" si="29"/>
        <v>312.46551974302457</v>
      </c>
      <c r="N86" s="2">
        <f t="shared" si="35"/>
        <v>2.5344802569705394</v>
      </c>
      <c r="O86" s="8">
        <v>783.69880149180995</v>
      </c>
      <c r="P86" s="1">
        <f>O86/(Abmessung!B$17*Q86)</f>
        <v>87.585442545933773</v>
      </c>
      <c r="Q86" s="2">
        <f t="shared" si="36"/>
        <v>11.574209932978771</v>
      </c>
      <c r="R86" s="1">
        <f t="shared" si="37"/>
        <v>4178.5783555964135</v>
      </c>
      <c r="S86" s="1">
        <f t="shared" si="38"/>
        <v>991.99407897762035</v>
      </c>
      <c r="T86" s="1">
        <f t="shared" si="39"/>
        <v>1007.15262151383</v>
      </c>
      <c r="U86" s="7">
        <f t="shared" si="40"/>
        <v>1.1727246575086943</v>
      </c>
      <c r="Y86" s="4">
        <v>-144.24372570197801</v>
      </c>
      <c r="Z86" s="5">
        <v>10.528700058400901</v>
      </c>
      <c r="AA86" s="4">
        <v>-3.1256926142924198E-2</v>
      </c>
      <c r="AB86" s="4">
        <v>2.9456116190551199E-5</v>
      </c>
      <c r="AC86" s="6">
        <v>17554.453889016499</v>
      </c>
      <c r="AD86" s="6">
        <v>-125.692345063977</v>
      </c>
      <c r="AE86" s="6">
        <v>0.39362054142913999</v>
      </c>
      <c r="AF86" s="6">
        <v>-4.1079636190540202E-4</v>
      </c>
      <c r="AG86" s="6">
        <v>2.30640101199999</v>
      </c>
      <c r="AH86" s="6">
        <v>-3.7612753199999698E-3</v>
      </c>
      <c r="AI86" s="6">
        <v>995.176197</v>
      </c>
      <c r="AJ86" s="6">
        <v>3.9734999999999798E-2</v>
      </c>
      <c r="AL86" s="6">
        <v>-7.3107128370890097E-3</v>
      </c>
      <c r="AM86" s="6">
        <v>2.5528079661440501</v>
      </c>
      <c r="AN86" s="6">
        <v>1.58291033403489</v>
      </c>
    </row>
    <row r="87" spans="1:40" x14ac:dyDescent="0.45">
      <c r="A87">
        <v>8.0000000000000002E-3</v>
      </c>
      <c r="B87" s="1">
        <f t="shared" si="21"/>
        <v>28.976990079882135</v>
      </c>
      <c r="C87">
        <v>2500</v>
      </c>
      <c r="D87" s="2">
        <f t="shared" si="31"/>
        <v>2.4247458565721294</v>
      </c>
      <c r="E87">
        <v>245.2</v>
      </c>
      <c r="F87" s="2">
        <f t="shared" si="32"/>
        <v>15.489150922664583</v>
      </c>
      <c r="G87">
        <v>315</v>
      </c>
      <c r="H87">
        <v>295</v>
      </c>
      <c r="I87" s="2">
        <f t="shared" si="33"/>
        <v>5.7517637542497058</v>
      </c>
      <c r="J87" s="2">
        <v>300.75176374887081</v>
      </c>
      <c r="K87" s="2">
        <f t="shared" si="34"/>
        <v>300.75176375424968</v>
      </c>
      <c r="L87" s="2">
        <v>301.00689193483834</v>
      </c>
      <c r="M87" s="2">
        <f t="shared" si="29"/>
        <v>301.00689192728578</v>
      </c>
      <c r="N87" s="2">
        <f t="shared" si="35"/>
        <v>13.993108065161664</v>
      </c>
      <c r="O87" s="8">
        <v>467.88737467127203</v>
      </c>
      <c r="P87" s="1">
        <f>O87/(Abmessung!B$17*Q87)</f>
        <v>63.429778036056462</v>
      </c>
      <c r="Q87" s="2">
        <f t="shared" si="36"/>
        <v>9.5416226296005497</v>
      </c>
      <c r="R87" s="1">
        <f t="shared" si="37"/>
        <v>4179.6233924579774</v>
      </c>
      <c r="S87" s="1">
        <f t="shared" si="38"/>
        <v>993.89204746958808</v>
      </c>
      <c r="T87" s="1">
        <f t="shared" si="39"/>
        <v>1007.0122951662806</v>
      </c>
      <c r="U87" s="7">
        <f t="shared" si="40"/>
        <v>1.1860078090824497</v>
      </c>
      <c r="Y87" s="4">
        <v>-144.24372570197801</v>
      </c>
      <c r="Z87" s="5">
        <v>10.528700058400901</v>
      </c>
      <c r="AA87" s="4">
        <v>-3.1256926142924198E-2</v>
      </c>
      <c r="AB87" s="4">
        <v>2.9456116190551199E-5</v>
      </c>
      <c r="AC87" s="6">
        <v>17554.453889016499</v>
      </c>
      <c r="AD87" s="6">
        <v>-125.692345063977</v>
      </c>
      <c r="AE87" s="6">
        <v>0.39362054142913999</v>
      </c>
      <c r="AF87" s="6">
        <v>-4.1079636190540202E-4</v>
      </c>
      <c r="AG87" s="6">
        <v>2.30640101199999</v>
      </c>
      <c r="AH87" s="6">
        <v>-3.7612753199999698E-3</v>
      </c>
      <c r="AI87" s="6">
        <v>995.176197</v>
      </c>
      <c r="AJ87" s="6">
        <v>3.9734999999999798E-2</v>
      </c>
      <c r="AL87" s="6">
        <v>-7.3107128370890097E-3</v>
      </c>
      <c r="AM87" s="6">
        <v>2.5528079661440501</v>
      </c>
      <c r="AN87" s="6">
        <v>1.58291033403489</v>
      </c>
    </row>
    <row r="88" spans="1:40" x14ac:dyDescent="0.45">
      <c r="A88">
        <v>1.4E-2</v>
      </c>
      <c r="B88" s="1">
        <f t="shared" si="21"/>
        <v>50.735991188091084</v>
      </c>
      <c r="C88">
        <v>2500</v>
      </c>
      <c r="D88" s="2">
        <f t="shared" si="31"/>
        <v>2.4247458565721294</v>
      </c>
      <c r="E88">
        <v>245.2</v>
      </c>
      <c r="F88" s="2">
        <f t="shared" si="32"/>
        <v>15.489150922664583</v>
      </c>
      <c r="G88">
        <v>315</v>
      </c>
      <c r="H88">
        <v>295</v>
      </c>
      <c r="I88" s="2">
        <f t="shared" si="33"/>
        <v>7.5993060922747606</v>
      </c>
      <c r="J88" s="2">
        <v>302.59930588033467</v>
      </c>
      <c r="K88" s="2">
        <f t="shared" si="34"/>
        <v>302.59930609227479</v>
      </c>
      <c r="L88" s="2">
        <v>304.46469245882156</v>
      </c>
      <c r="M88" s="2">
        <f t="shared" si="29"/>
        <v>304.46469244239267</v>
      </c>
      <c r="N88" s="2">
        <f t="shared" si="35"/>
        <v>10.53530754117844</v>
      </c>
      <c r="O88" s="8">
        <v>616.39040189325601</v>
      </c>
      <c r="P88" s="1">
        <f>O88/(Abmessung!B$17*Q88)</f>
        <v>73.372539545055105</v>
      </c>
      <c r="Q88" s="2">
        <f t="shared" si="36"/>
        <v>10.866668482582138</v>
      </c>
      <c r="R88" s="1">
        <f t="shared" si="37"/>
        <v>4179.0793110474115</v>
      </c>
      <c r="S88" s="1">
        <f t="shared" si="38"/>
        <v>993.37765597511475</v>
      </c>
      <c r="T88" s="1">
        <f t="shared" si="39"/>
        <v>1007.0490012095775</v>
      </c>
      <c r="U88" s="7">
        <f t="shared" si="40"/>
        <v>1.1825332517715821</v>
      </c>
      <c r="Y88" s="4">
        <v>-144.24372570197801</v>
      </c>
      <c r="Z88" s="5">
        <v>10.528700058400901</v>
      </c>
      <c r="AA88" s="4">
        <v>-3.1256926142924198E-2</v>
      </c>
      <c r="AB88" s="4">
        <v>2.9456116190551199E-5</v>
      </c>
      <c r="AC88" s="6">
        <v>17554.453889016499</v>
      </c>
      <c r="AD88" s="6">
        <v>-125.692345063977</v>
      </c>
      <c r="AE88" s="6">
        <v>0.39362054142913999</v>
      </c>
      <c r="AF88" s="6">
        <v>-4.1079636190540202E-4</v>
      </c>
      <c r="AG88" s="6">
        <v>2.30640101199999</v>
      </c>
      <c r="AH88" s="6">
        <v>-3.7612753199999698E-3</v>
      </c>
      <c r="AI88" s="6">
        <v>995.176197</v>
      </c>
      <c r="AJ88" s="6">
        <v>3.9734999999999798E-2</v>
      </c>
      <c r="AL88" s="6">
        <v>-7.3107128370890097E-3</v>
      </c>
      <c r="AM88" s="6">
        <v>2.5528079661440501</v>
      </c>
      <c r="AN88" s="6">
        <v>1.58291033403489</v>
      </c>
    </row>
    <row r="89" spans="1:40" x14ac:dyDescent="0.45">
      <c r="A89">
        <v>0.02</v>
      </c>
      <c r="B89" s="1">
        <f t="shared" si="21"/>
        <v>72.504733175087921</v>
      </c>
      <c r="C89">
        <v>2500</v>
      </c>
      <c r="D89" s="2">
        <f t="shared" si="31"/>
        <v>2.4247458565721294</v>
      </c>
      <c r="E89">
        <v>245.2</v>
      </c>
      <c r="F89" s="2">
        <f t="shared" si="32"/>
        <v>15.489150922664583</v>
      </c>
      <c r="G89">
        <v>315</v>
      </c>
      <c r="H89">
        <v>295</v>
      </c>
      <c r="I89" s="2">
        <f t="shared" si="33"/>
        <v>8.7005140495902253</v>
      </c>
      <c r="J89" s="2">
        <v>303.70051353213972</v>
      </c>
      <c r="K89" s="2">
        <f t="shared" si="34"/>
        <v>303.7005140495902</v>
      </c>
      <c r="L89" s="2">
        <v>306.57078139004705</v>
      </c>
      <c r="M89" s="2">
        <f t="shared" si="29"/>
        <v>306.57078138412368</v>
      </c>
      <c r="N89" s="2">
        <f t="shared" si="35"/>
        <v>8.4292186099529545</v>
      </c>
      <c r="O89" s="8">
        <v>704.49031962024003</v>
      </c>
      <c r="P89" s="1">
        <f>O89/(Abmessung!B$17*Q89)</f>
        <v>79.694481179143963</v>
      </c>
      <c r="Q89" s="2">
        <f t="shared" si="36"/>
        <v>11.434597543333766</v>
      </c>
      <c r="R89" s="1">
        <f t="shared" si="37"/>
        <v>4178.8589887403105</v>
      </c>
      <c r="S89" s="1">
        <f t="shared" si="38"/>
        <v>993.03861757729578</v>
      </c>
      <c r="T89" s="1">
        <f t="shared" si="39"/>
        <v>1007.0708794525997</v>
      </c>
      <c r="U89" s="7">
        <f t="shared" si="40"/>
        <v>1.1804622791901176</v>
      </c>
      <c r="Y89" s="4">
        <v>-144.24372570197801</v>
      </c>
      <c r="Z89" s="5">
        <v>10.528700058400901</v>
      </c>
      <c r="AA89" s="4">
        <v>-3.1256926142924198E-2</v>
      </c>
      <c r="AB89" s="4">
        <v>2.9456116190551199E-5</v>
      </c>
      <c r="AC89" s="6">
        <v>17554.453889016499</v>
      </c>
      <c r="AD89" s="6">
        <v>-125.692345063977</v>
      </c>
      <c r="AE89" s="6">
        <v>0.39362054142913999</v>
      </c>
      <c r="AF89" s="6">
        <v>-4.1079636190540202E-4</v>
      </c>
      <c r="AG89" s="6">
        <v>2.30640101199999</v>
      </c>
      <c r="AH89" s="6">
        <v>-3.7612753199999698E-3</v>
      </c>
      <c r="AI89" s="6">
        <v>995.176197</v>
      </c>
      <c r="AJ89" s="6">
        <v>3.9734999999999798E-2</v>
      </c>
      <c r="AL89" s="6">
        <v>-7.3107128370890097E-3</v>
      </c>
      <c r="AM89" s="6">
        <v>2.5528079661440501</v>
      </c>
      <c r="AN89" s="6">
        <v>1.58291033403489</v>
      </c>
    </row>
    <row r="90" spans="1:40" x14ac:dyDescent="0.45">
      <c r="A90">
        <v>2.5999999999999999E-2</v>
      </c>
      <c r="B90" s="1">
        <f t="shared" si="21"/>
        <v>94.278242117277756</v>
      </c>
      <c r="C90">
        <v>2500</v>
      </c>
      <c r="D90" s="2">
        <f t="shared" si="31"/>
        <v>2.4247458565721294</v>
      </c>
      <c r="E90">
        <v>245.2</v>
      </c>
      <c r="F90" s="2">
        <f t="shared" si="32"/>
        <v>15.489150922664583</v>
      </c>
      <c r="G90">
        <v>315</v>
      </c>
      <c r="H90">
        <v>295</v>
      </c>
      <c r="I90" s="2">
        <f t="shared" si="33"/>
        <v>9.4666468244905353</v>
      </c>
      <c r="J90" s="2">
        <v>304.46664586194652</v>
      </c>
      <c r="K90" s="2">
        <f t="shared" si="34"/>
        <v>304.46664682449051</v>
      </c>
      <c r="L90" s="2">
        <v>307.95335515226765</v>
      </c>
      <c r="M90" s="2">
        <f t="shared" si="29"/>
        <v>307.95335514962011</v>
      </c>
      <c r="N90" s="2">
        <f t="shared" si="35"/>
        <v>7.0466448477323524</v>
      </c>
      <c r="O90" s="8">
        <v>765.60093093617604</v>
      </c>
      <c r="P90" s="1">
        <f>O90/(Abmessung!B$17*Q90)</f>
        <v>84.630792847477196</v>
      </c>
      <c r="Q90" s="2">
        <f t="shared" si="36"/>
        <v>11.701678040194686</v>
      </c>
      <c r="R90" s="1">
        <f t="shared" si="37"/>
        <v>4178.7531905774958</v>
      </c>
      <c r="S90" s="1">
        <f t="shared" si="38"/>
        <v>992.80595286838229</v>
      </c>
      <c r="T90" s="1">
        <f t="shared" si="39"/>
        <v>1007.0861005866622</v>
      </c>
      <c r="U90" s="7">
        <f t="shared" si="40"/>
        <v>1.1790214618781394</v>
      </c>
      <c r="Y90" s="4">
        <v>-144.24372570197801</v>
      </c>
      <c r="Z90" s="5">
        <v>10.528700058400901</v>
      </c>
      <c r="AA90" s="4">
        <v>-3.1256926142924198E-2</v>
      </c>
      <c r="AB90" s="4">
        <v>2.9456116190551199E-5</v>
      </c>
      <c r="AC90" s="6">
        <v>17554.453889016499</v>
      </c>
      <c r="AD90" s="6">
        <v>-125.692345063977</v>
      </c>
      <c r="AE90" s="6">
        <v>0.39362054142913999</v>
      </c>
      <c r="AF90" s="6">
        <v>-4.1079636190540202E-4</v>
      </c>
      <c r="AG90" s="6">
        <v>2.30640101199999</v>
      </c>
      <c r="AH90" s="6">
        <v>-3.7612753199999698E-3</v>
      </c>
      <c r="AI90" s="6">
        <v>995.176197</v>
      </c>
      <c r="AJ90" s="6">
        <v>3.9734999999999798E-2</v>
      </c>
      <c r="AL90" s="6">
        <v>-7.3107128370890097E-3</v>
      </c>
      <c r="AM90" s="6">
        <v>2.5528079661440501</v>
      </c>
      <c r="AN90" s="6">
        <v>1.58291033403489</v>
      </c>
    </row>
    <row r="91" spans="1:40" x14ac:dyDescent="0.45">
      <c r="A91">
        <v>3.2000000000000001E-2</v>
      </c>
      <c r="B91" s="1">
        <f t="shared" si="21"/>
        <v>116.05452845172361</v>
      </c>
      <c r="C91">
        <v>2500</v>
      </c>
      <c r="D91" s="2">
        <f t="shared" si="31"/>
        <v>2.4247458565721294</v>
      </c>
      <c r="E91">
        <v>245.2</v>
      </c>
      <c r="F91" s="2">
        <f t="shared" si="32"/>
        <v>15.489150922664583</v>
      </c>
      <c r="G91">
        <v>315</v>
      </c>
      <c r="H91">
        <v>295</v>
      </c>
      <c r="I91" s="2">
        <f t="shared" si="33"/>
        <v>10.044576432774612</v>
      </c>
      <c r="J91" s="2">
        <v>305.04457489821328</v>
      </c>
      <c r="K91" s="2">
        <f t="shared" si="34"/>
        <v>305.04457643277459</v>
      </c>
      <c r="L91" s="2">
        <v>308.93051723907183</v>
      </c>
      <c r="M91" s="2">
        <f t="shared" si="29"/>
        <v>308.93051723771634</v>
      </c>
      <c r="N91" s="2">
        <f t="shared" si="35"/>
        <v>6.0694827609281674</v>
      </c>
      <c r="O91" s="8">
        <v>811.60052671755204</v>
      </c>
      <c r="P91" s="1">
        <f>O91/(Abmessung!B$17*Q91)</f>
        <v>88.728333929779041</v>
      </c>
      <c r="Q91" s="2">
        <f t="shared" si="36"/>
        <v>11.831889222378178</v>
      </c>
      <c r="R91" s="1">
        <f t="shared" si="37"/>
        <v>4178.6948663119319</v>
      </c>
      <c r="S91" s="1">
        <f t="shared" si="38"/>
        <v>992.636836639433</v>
      </c>
      <c r="T91" s="1">
        <f t="shared" si="39"/>
        <v>1007.0975825917902</v>
      </c>
      <c r="U91" s="7">
        <f t="shared" si="40"/>
        <v>1.1779345867677284</v>
      </c>
      <c r="Y91" s="4">
        <v>-144.24372570197801</v>
      </c>
      <c r="Z91" s="5">
        <v>10.528700058400901</v>
      </c>
      <c r="AA91" s="4">
        <v>-3.1256926142924198E-2</v>
      </c>
      <c r="AB91" s="4">
        <v>2.9456116190551199E-5</v>
      </c>
      <c r="AC91" s="6">
        <v>17554.453889016499</v>
      </c>
      <c r="AD91" s="6">
        <v>-125.692345063977</v>
      </c>
      <c r="AE91" s="6">
        <v>0.39362054142913999</v>
      </c>
      <c r="AF91" s="6">
        <v>-4.1079636190540202E-4</v>
      </c>
      <c r="AG91" s="6">
        <v>2.30640101199999</v>
      </c>
      <c r="AH91" s="6">
        <v>-3.7612753199999698E-3</v>
      </c>
      <c r="AI91" s="6">
        <v>995.176197</v>
      </c>
      <c r="AJ91" s="6">
        <v>3.9734999999999798E-2</v>
      </c>
      <c r="AL91" s="6">
        <v>-7.3107128370890097E-3</v>
      </c>
      <c r="AM91" s="6">
        <v>2.5528079661440501</v>
      </c>
      <c r="AN91" s="6">
        <v>1.58291033403489</v>
      </c>
    </row>
    <row r="92" spans="1:40" x14ac:dyDescent="0.45">
      <c r="A92">
        <v>3.7999999999999999E-2</v>
      </c>
      <c r="B92" s="1">
        <f t="shared" si="21"/>
        <v>137.8326100825021</v>
      </c>
      <c r="C92">
        <v>2500</v>
      </c>
      <c r="D92" s="2">
        <f t="shared" si="31"/>
        <v>2.4247458565721294</v>
      </c>
      <c r="E92">
        <v>245.2</v>
      </c>
      <c r="F92" s="2">
        <f t="shared" si="32"/>
        <v>15.489150922664583</v>
      </c>
      <c r="G92">
        <v>315</v>
      </c>
      <c r="H92">
        <v>295</v>
      </c>
      <c r="I92" s="2">
        <f t="shared" si="33"/>
        <v>10.503083979988459</v>
      </c>
      <c r="J92" s="2">
        <v>305.50308177552768</v>
      </c>
      <c r="K92" s="2">
        <f t="shared" si="34"/>
        <v>305.50308397998845</v>
      </c>
      <c r="L92" s="2">
        <v>309.65936558447146</v>
      </c>
      <c r="M92" s="2">
        <f t="shared" si="29"/>
        <v>309.65936558371357</v>
      </c>
      <c r="N92" s="2">
        <f t="shared" si="35"/>
        <v>5.340634415528541</v>
      </c>
      <c r="O92" s="8">
        <v>848.03431303905597</v>
      </c>
      <c r="P92" s="1">
        <f>O92/(Abmessung!B$17*Q92)</f>
        <v>92.24307091138067</v>
      </c>
      <c r="Q92" s="2">
        <f t="shared" si="36"/>
        <v>11.891969140286747</v>
      </c>
      <c r="R92" s="1">
        <f t="shared" si="37"/>
        <v>4178.6594454660035</v>
      </c>
      <c r="S92" s="1">
        <f t="shared" si="38"/>
        <v>992.50823094851046</v>
      </c>
      <c r="T92" s="1">
        <f t="shared" si="39"/>
        <v>1007.1066919771753</v>
      </c>
      <c r="U92" s="7">
        <f t="shared" si="40"/>
        <v>1.177072301466882</v>
      </c>
      <c r="Y92" s="4">
        <v>-144.24372570197801</v>
      </c>
      <c r="Z92" s="5">
        <v>10.528700058400901</v>
      </c>
      <c r="AA92" s="4">
        <v>-3.1256926142924198E-2</v>
      </c>
      <c r="AB92" s="4">
        <v>2.9456116190551199E-5</v>
      </c>
      <c r="AC92" s="6">
        <v>17554.453889016499</v>
      </c>
      <c r="AD92" s="6">
        <v>-125.692345063977</v>
      </c>
      <c r="AE92" s="6">
        <v>0.39362054142913999</v>
      </c>
      <c r="AF92" s="6">
        <v>-4.1079636190540202E-4</v>
      </c>
      <c r="AG92" s="6">
        <v>2.30640101199999</v>
      </c>
      <c r="AH92" s="6">
        <v>-3.7612753199999698E-3</v>
      </c>
      <c r="AI92" s="6">
        <v>995.176197</v>
      </c>
      <c r="AJ92" s="6">
        <v>3.9734999999999798E-2</v>
      </c>
      <c r="AL92" s="6">
        <v>-7.3107128370890097E-3</v>
      </c>
      <c r="AM92" s="6">
        <v>2.5528079661440501</v>
      </c>
      <c r="AN92" s="6">
        <v>1.58291033403489</v>
      </c>
    </row>
    <row r="93" spans="1:40" x14ac:dyDescent="0.45">
      <c r="A93">
        <v>4.3999999999999997E-2</v>
      </c>
      <c r="B93" s="1">
        <f t="shared" si="21"/>
        <v>159.61193551510272</v>
      </c>
      <c r="C93">
        <v>2500</v>
      </c>
      <c r="D93" s="2">
        <f t="shared" si="31"/>
        <v>2.4247458565721294</v>
      </c>
      <c r="E93">
        <v>245.2</v>
      </c>
      <c r="F93" s="2">
        <f t="shared" si="32"/>
        <v>15.489150922664583</v>
      </c>
      <c r="G93">
        <v>315</v>
      </c>
      <c r="H93">
        <v>295</v>
      </c>
      <c r="I93" s="2">
        <f t="shared" si="33"/>
        <v>10.87969879669866</v>
      </c>
      <c r="J93" s="2">
        <v>305.87969585238477</v>
      </c>
      <c r="K93" s="2">
        <f t="shared" si="34"/>
        <v>305.87969879669868</v>
      </c>
      <c r="L93" s="2">
        <v>310.22505884066959</v>
      </c>
      <c r="M93" s="2">
        <f t="shared" si="29"/>
        <v>310.22505884021786</v>
      </c>
      <c r="N93" s="2">
        <f t="shared" si="35"/>
        <v>4.7749411593304103</v>
      </c>
      <c r="O93" s="8">
        <v>877.92068339711204</v>
      </c>
      <c r="P93" s="1">
        <f>O93/(Abmessung!B$17*Q93)</f>
        <v>95.324335193335926</v>
      </c>
      <c r="Q93" s="2">
        <f t="shared" si="36"/>
        <v>11.913122216180986</v>
      </c>
      <c r="R93" s="1">
        <f t="shared" si="37"/>
        <v>4178.6363720113832</v>
      </c>
      <c r="S93" s="1">
        <f t="shared" si="38"/>
        <v>992.40698691365697</v>
      </c>
      <c r="T93" s="1">
        <f t="shared" si="39"/>
        <v>1007.1141743573472</v>
      </c>
      <c r="U93" s="7">
        <f t="shared" si="40"/>
        <v>1.1763640268506586</v>
      </c>
      <c r="Y93" s="4">
        <v>-144.24372570197801</v>
      </c>
      <c r="Z93" s="5">
        <v>10.528700058400901</v>
      </c>
      <c r="AA93" s="4">
        <v>-3.1256926142924198E-2</v>
      </c>
      <c r="AB93" s="4">
        <v>2.9456116190551199E-5</v>
      </c>
      <c r="AC93" s="6">
        <v>17554.453889016499</v>
      </c>
      <c r="AD93" s="6">
        <v>-125.692345063977</v>
      </c>
      <c r="AE93" s="6">
        <v>0.39362054142913999</v>
      </c>
      <c r="AF93" s="6">
        <v>-4.1079636190540202E-4</v>
      </c>
      <c r="AG93" s="6">
        <v>2.30640101199999</v>
      </c>
      <c r="AH93" s="6">
        <v>-3.7612753199999698E-3</v>
      </c>
      <c r="AI93" s="6">
        <v>995.176197</v>
      </c>
      <c r="AJ93" s="6">
        <v>3.9734999999999798E-2</v>
      </c>
      <c r="AL93" s="6">
        <v>-7.3107128370890097E-3</v>
      </c>
      <c r="AM93" s="6">
        <v>2.5528079661440501</v>
      </c>
      <c r="AN93" s="6">
        <v>1.58291033403489</v>
      </c>
    </row>
    <row r="94" spans="1:40" x14ac:dyDescent="0.45">
      <c r="A94">
        <v>0.05</v>
      </c>
      <c r="B94" s="1">
        <f t="shared" si="21"/>
        <v>181.39216688158828</v>
      </c>
      <c r="C94">
        <v>2500</v>
      </c>
      <c r="D94" s="2">
        <f t="shared" si="31"/>
        <v>2.4247458565721294</v>
      </c>
      <c r="E94">
        <v>245.2</v>
      </c>
      <c r="F94" s="2">
        <f t="shared" si="32"/>
        <v>15.489150922664583</v>
      </c>
      <c r="G94">
        <v>315</v>
      </c>
      <c r="H94">
        <v>295</v>
      </c>
      <c r="I94" s="2">
        <f t="shared" si="33"/>
        <v>11.197016455940171</v>
      </c>
      <c r="J94" s="2">
        <v>306.19701272448248</v>
      </c>
      <c r="K94" s="2">
        <f t="shared" si="34"/>
        <v>306.19701645594017</v>
      </c>
      <c r="L94" s="2">
        <v>310.6776479487807</v>
      </c>
      <c r="M94" s="2">
        <f t="shared" si="29"/>
        <v>310.67764794849785</v>
      </c>
      <c r="N94" s="2">
        <f t="shared" si="35"/>
        <v>4.3223520512192977</v>
      </c>
      <c r="O94" s="8">
        <v>903.07345036998402</v>
      </c>
      <c r="P94" s="1">
        <f>O94/(Abmessung!B$17*Q94)</f>
        <v>98.068775260073892</v>
      </c>
      <c r="Q94" s="2">
        <f t="shared" si="36"/>
        <v>11.911499157557296</v>
      </c>
      <c r="R94" s="1">
        <f t="shared" si="37"/>
        <v>4178.6205270167047</v>
      </c>
      <c r="S94" s="1">
        <f t="shared" si="38"/>
        <v>992.32509922825352</v>
      </c>
      <c r="T94" s="1">
        <f t="shared" si="39"/>
        <v>1007.1204786503035</v>
      </c>
      <c r="U94" s="7">
        <f t="shared" si="40"/>
        <v>1.175767268790838</v>
      </c>
      <c r="Y94" s="4">
        <v>-144.24372570197801</v>
      </c>
      <c r="Z94" s="5">
        <v>10.528700058400901</v>
      </c>
      <c r="AA94" s="4">
        <v>-3.1256926142924198E-2</v>
      </c>
      <c r="AB94" s="4">
        <v>2.9456116190551199E-5</v>
      </c>
      <c r="AC94" s="6">
        <v>17554.453889016499</v>
      </c>
      <c r="AD94" s="6">
        <v>-125.692345063977</v>
      </c>
      <c r="AE94" s="6">
        <v>0.39362054142913999</v>
      </c>
      <c r="AF94" s="6">
        <v>-4.1079636190540202E-4</v>
      </c>
      <c r="AG94" s="6">
        <v>2.30640101199999</v>
      </c>
      <c r="AH94" s="6">
        <v>-3.7612753199999698E-3</v>
      </c>
      <c r="AI94" s="6">
        <v>995.176197</v>
      </c>
      <c r="AJ94" s="6">
        <v>3.9734999999999798E-2</v>
      </c>
      <c r="AL94" s="6">
        <v>-7.3107128370890097E-3</v>
      </c>
      <c r="AM94" s="6">
        <v>2.5528079661440501</v>
      </c>
      <c r="AN94" s="6">
        <v>1.58291033403489</v>
      </c>
    </row>
    <row r="95" spans="1:40" x14ac:dyDescent="0.45">
      <c r="A95">
        <v>5.6000000000000001E-2</v>
      </c>
      <c r="B95" s="1">
        <f t="shared" si="21"/>
        <v>203.1730832762795</v>
      </c>
      <c r="C95">
        <v>2500</v>
      </c>
      <c r="D95" s="2">
        <f t="shared" si="31"/>
        <v>2.4247458565721294</v>
      </c>
      <c r="E95">
        <v>245.2</v>
      </c>
      <c r="F95" s="2">
        <f t="shared" si="32"/>
        <v>15.489150922664583</v>
      </c>
      <c r="G95">
        <v>315</v>
      </c>
      <c r="H95">
        <v>295</v>
      </c>
      <c r="I95" s="2">
        <f t="shared" si="33"/>
        <v>11.469650680055203</v>
      </c>
      <c r="J95" s="2">
        <v>306.46964613132764</v>
      </c>
      <c r="K95" s="2">
        <f t="shared" si="34"/>
        <v>306.46965068005522</v>
      </c>
      <c r="L95" s="2">
        <v>311.04848098659164</v>
      </c>
      <c r="M95" s="2">
        <f t="shared" si="29"/>
        <v>311.04848098640724</v>
      </c>
      <c r="N95" s="2">
        <f t="shared" si="35"/>
        <v>3.9515190134083582</v>
      </c>
      <c r="O95" s="8">
        <v>924.66380519348002</v>
      </c>
      <c r="P95" s="1">
        <f>O95/(Abmessung!B$17*Q95)</f>
        <v>100.54348538206196</v>
      </c>
      <c r="Q95" s="2">
        <f t="shared" si="36"/>
        <v>11.896084031972222</v>
      </c>
      <c r="R95" s="1">
        <f t="shared" si="37"/>
        <v>4178.6091898762406</v>
      </c>
      <c r="S95" s="1">
        <f t="shared" si="38"/>
        <v>992.25742282928104</v>
      </c>
      <c r="T95" s="1">
        <f t="shared" si="39"/>
        <v>1007.1258951945141</v>
      </c>
      <c r="U95" s="7">
        <f t="shared" si="40"/>
        <v>1.1752545441385509</v>
      </c>
      <c r="Y95" s="4">
        <v>-144.24372570197801</v>
      </c>
      <c r="Z95" s="5">
        <v>10.528700058400901</v>
      </c>
      <c r="AA95" s="4">
        <v>-3.1256926142924198E-2</v>
      </c>
      <c r="AB95" s="4">
        <v>2.9456116190551199E-5</v>
      </c>
      <c r="AC95" s="6">
        <v>17554.453889016499</v>
      </c>
      <c r="AD95" s="6">
        <v>-125.692345063977</v>
      </c>
      <c r="AE95" s="6">
        <v>0.39362054142913999</v>
      </c>
      <c r="AF95" s="6">
        <v>-4.1079636190540202E-4</v>
      </c>
      <c r="AG95" s="6">
        <v>2.30640101199999</v>
      </c>
      <c r="AH95" s="6">
        <v>-3.7612753199999698E-3</v>
      </c>
      <c r="AI95" s="6">
        <v>995.176197</v>
      </c>
      <c r="AJ95" s="6">
        <v>3.9734999999999798E-2</v>
      </c>
      <c r="AL95" s="6">
        <v>-7.3107128370890097E-3</v>
      </c>
      <c r="AM95" s="6">
        <v>2.5528079661440501</v>
      </c>
      <c r="AN95" s="6">
        <v>1.58291033403489</v>
      </c>
    </row>
    <row r="96" spans="1:40" x14ac:dyDescent="0.45">
      <c r="A96">
        <v>6.2E-2</v>
      </c>
      <c r="B96" s="1">
        <f t="shared" si="21"/>
        <v>224.95453341961883</v>
      </c>
      <c r="C96">
        <v>2500</v>
      </c>
      <c r="D96" s="2">
        <f t="shared" si="31"/>
        <v>2.4247458565721294</v>
      </c>
      <c r="E96">
        <v>245.2</v>
      </c>
      <c r="F96" s="2">
        <f t="shared" si="32"/>
        <v>15.489150922664583</v>
      </c>
      <c r="G96">
        <v>315</v>
      </c>
      <c r="H96">
        <v>295</v>
      </c>
      <c r="I96" s="2">
        <f t="shared" si="33"/>
        <v>11.707533192797921</v>
      </c>
      <c r="J96" s="2">
        <v>306.70752780955229</v>
      </c>
      <c r="K96" s="2">
        <f t="shared" si="34"/>
        <v>306.70753319279794</v>
      </c>
      <c r="L96" s="2">
        <v>311.35822441190061</v>
      </c>
      <c r="M96" s="2">
        <f t="shared" si="29"/>
        <v>311.3582244117764</v>
      </c>
      <c r="N96" s="2">
        <f t="shared" si="35"/>
        <v>3.6417755880993923</v>
      </c>
      <c r="O96" s="8">
        <v>943.48663761952002</v>
      </c>
      <c r="P96" s="1">
        <f>O96/(Abmessung!B$17*Q96)</f>
        <v>102.79676163523496</v>
      </c>
      <c r="Q96" s="2">
        <f t="shared" si="36"/>
        <v>11.872178609595178</v>
      </c>
      <c r="R96" s="1">
        <f t="shared" si="37"/>
        <v>4178.6008073718222</v>
      </c>
      <c r="S96" s="1">
        <f t="shared" si="38"/>
        <v>992.20049761635164</v>
      </c>
      <c r="T96" s="1">
        <f t="shared" si="39"/>
        <v>1007.1306213087562</v>
      </c>
      <c r="U96" s="7">
        <f t="shared" si="40"/>
        <v>1.1748071748958577</v>
      </c>
      <c r="Y96" s="4">
        <v>-144.24372570197801</v>
      </c>
      <c r="Z96" s="5">
        <v>10.528700058400901</v>
      </c>
      <c r="AA96" s="4">
        <v>-3.1256926142924198E-2</v>
      </c>
      <c r="AB96" s="4">
        <v>2.9456116190551199E-5</v>
      </c>
      <c r="AC96" s="6">
        <v>17554.453889016499</v>
      </c>
      <c r="AD96" s="6">
        <v>-125.692345063977</v>
      </c>
      <c r="AE96" s="6">
        <v>0.39362054142913999</v>
      </c>
      <c r="AF96" s="6">
        <v>-4.1079636190540202E-4</v>
      </c>
      <c r="AG96" s="6">
        <v>2.30640101199999</v>
      </c>
      <c r="AH96" s="6">
        <v>-3.7612753199999698E-3</v>
      </c>
      <c r="AI96" s="6">
        <v>995.176197</v>
      </c>
      <c r="AJ96" s="6">
        <v>3.9734999999999798E-2</v>
      </c>
      <c r="AL96" s="6">
        <v>-7.3107128370890097E-3</v>
      </c>
      <c r="AM96" s="6">
        <v>2.5528079661440501</v>
      </c>
      <c r="AN96" s="6">
        <v>1.58291033403489</v>
      </c>
    </row>
    <row r="97" spans="1:40" x14ac:dyDescent="0.45">
      <c r="A97">
        <v>6.8000000000000005E-2</v>
      </c>
      <c r="B97" s="1">
        <f t="shared" si="21"/>
        <v>246.73640941224534</v>
      </c>
      <c r="C97">
        <v>2500</v>
      </c>
      <c r="D97" s="2">
        <f t="shared" si="31"/>
        <v>2.4247458565721294</v>
      </c>
      <c r="E97">
        <v>245.2</v>
      </c>
      <c r="F97" s="2">
        <f t="shared" si="32"/>
        <v>15.489150922664583</v>
      </c>
      <c r="G97">
        <v>315</v>
      </c>
      <c r="H97">
        <v>295</v>
      </c>
      <c r="I97" s="2">
        <f t="shared" si="33"/>
        <v>11.917713978401535</v>
      </c>
      <c r="J97" s="2">
        <v>306.91770775282589</v>
      </c>
      <c r="K97" s="2">
        <f t="shared" si="34"/>
        <v>306.91771397840154</v>
      </c>
      <c r="L97" s="2">
        <v>311.62106502694633</v>
      </c>
      <c r="M97" s="2">
        <f t="shared" si="29"/>
        <v>311.62106502686026</v>
      </c>
      <c r="N97" s="2">
        <f t="shared" si="35"/>
        <v>3.3789349730536742</v>
      </c>
      <c r="O97" s="8">
        <v>960.10552489132795</v>
      </c>
      <c r="P97" s="1">
        <f>O97/(Abmessung!B$17*Q97)</f>
        <v>104.86488196538669</v>
      </c>
      <c r="Q97" s="2">
        <f t="shared" si="36"/>
        <v>11.843034594615723</v>
      </c>
      <c r="R97" s="1">
        <f t="shared" si="37"/>
        <v>4178.5944410587208</v>
      </c>
      <c r="S97" s="1">
        <f t="shared" si="38"/>
        <v>992.15191054754314</v>
      </c>
      <c r="T97" s="1">
        <f t="shared" si="39"/>
        <v>1007.1347970587792</v>
      </c>
      <c r="U97" s="7">
        <f t="shared" si="40"/>
        <v>1.1744119025791608</v>
      </c>
      <c r="Y97" s="4">
        <v>-144.24372570197801</v>
      </c>
      <c r="Z97" s="5">
        <v>10.528700058400901</v>
      </c>
      <c r="AA97" s="4">
        <v>-3.1256926142924198E-2</v>
      </c>
      <c r="AB97" s="4">
        <v>2.9456116190551199E-5</v>
      </c>
      <c r="AC97" s="6">
        <v>17554.453889016499</v>
      </c>
      <c r="AD97" s="6">
        <v>-125.692345063977</v>
      </c>
      <c r="AE97" s="6">
        <v>0.39362054142913999</v>
      </c>
      <c r="AF97" s="6">
        <v>-4.1079636190540202E-4</v>
      </c>
      <c r="AG97" s="6">
        <v>2.30640101199999</v>
      </c>
      <c r="AH97" s="6">
        <v>-3.7612753199999698E-3</v>
      </c>
      <c r="AI97" s="6">
        <v>995.176197</v>
      </c>
      <c r="AJ97" s="6">
        <v>3.9734999999999798E-2</v>
      </c>
      <c r="AL97" s="6">
        <v>-7.3107128370890097E-3</v>
      </c>
      <c r="AM97" s="6">
        <v>2.5528079661440501</v>
      </c>
      <c r="AN97" s="6">
        <v>1.58291033403489</v>
      </c>
    </row>
    <row r="98" spans="1:40" x14ac:dyDescent="0.45">
      <c r="A98">
        <v>7.3999999999999996E-2</v>
      </c>
      <c r="B98" s="1">
        <f t="shared" si="21"/>
        <v>268.51863180530523</v>
      </c>
      <c r="C98">
        <v>2500</v>
      </c>
      <c r="D98" s="2">
        <f t="shared" si="31"/>
        <v>2.4247458565721294</v>
      </c>
      <c r="E98">
        <v>245.2</v>
      </c>
      <c r="F98" s="2">
        <f t="shared" si="32"/>
        <v>15.489150922664583</v>
      </c>
      <c r="G98">
        <v>315</v>
      </c>
      <c r="H98">
        <v>295</v>
      </c>
      <c r="I98" s="2">
        <f t="shared" si="33"/>
        <v>12.10536808078648</v>
      </c>
      <c r="J98" s="2">
        <v>307.10536101189962</v>
      </c>
      <c r="K98" s="2">
        <f t="shared" si="34"/>
        <v>307.10536808078649</v>
      </c>
      <c r="L98" s="2">
        <v>311.84707481590459</v>
      </c>
      <c r="M98" s="2">
        <f t="shared" si="29"/>
        <v>311.84707481584354</v>
      </c>
      <c r="N98" s="2">
        <f t="shared" si="35"/>
        <v>3.1529251840954089</v>
      </c>
      <c r="O98" s="8">
        <v>974.93372439356006</v>
      </c>
      <c r="P98" s="1">
        <f>O98/(Abmessung!B$17*Q98)</f>
        <v>106.77590036989817</v>
      </c>
      <c r="Q98" s="2">
        <f t="shared" si="36"/>
        <v>11.8107085515921</v>
      </c>
      <c r="R98" s="1">
        <f t="shared" si="37"/>
        <v>4178.5894970093223</v>
      </c>
      <c r="S98" s="1">
        <f t="shared" si="38"/>
        <v>992.10992626075426</v>
      </c>
      <c r="T98" s="1">
        <f t="shared" si="39"/>
        <v>1007.1385252599039</v>
      </c>
      <c r="U98" s="7">
        <f t="shared" si="40"/>
        <v>1.1740589947931248</v>
      </c>
      <c r="Y98" s="4">
        <v>-144.24372570197801</v>
      </c>
      <c r="Z98" s="5">
        <v>10.528700058400901</v>
      </c>
      <c r="AA98" s="4">
        <v>-3.1256926142924198E-2</v>
      </c>
      <c r="AB98" s="4">
        <v>2.9456116190551199E-5</v>
      </c>
      <c r="AC98" s="6">
        <v>17554.453889016499</v>
      </c>
      <c r="AD98" s="6">
        <v>-125.692345063977</v>
      </c>
      <c r="AE98" s="6">
        <v>0.39362054142913999</v>
      </c>
      <c r="AF98" s="6">
        <v>-4.1079636190540202E-4</v>
      </c>
      <c r="AG98" s="6">
        <v>2.30640101199999</v>
      </c>
      <c r="AH98" s="6">
        <v>-3.7612753199999698E-3</v>
      </c>
      <c r="AI98" s="6">
        <v>995.176197</v>
      </c>
      <c r="AJ98" s="6">
        <v>3.9734999999999798E-2</v>
      </c>
      <c r="AL98" s="6">
        <v>-7.3107128370890097E-3</v>
      </c>
      <c r="AM98" s="6">
        <v>2.5528079661440501</v>
      </c>
      <c r="AN98" s="6">
        <v>1.58291033403489</v>
      </c>
    </row>
    <row r="99" spans="1:40" x14ac:dyDescent="0.45">
      <c r="A99">
        <v>8.0000000000000002E-3</v>
      </c>
      <c r="B99" s="1">
        <f t="shared" si="21"/>
        <v>28.975612654811858</v>
      </c>
      <c r="C99">
        <v>3000</v>
      </c>
      <c r="D99" s="2">
        <f t="shared" si="31"/>
        <v>2.988410268581148</v>
      </c>
      <c r="E99">
        <v>302.2</v>
      </c>
      <c r="F99" s="2">
        <f t="shared" si="32"/>
        <v>21.757859418911032</v>
      </c>
      <c r="G99">
        <v>315</v>
      </c>
      <c r="H99">
        <v>295</v>
      </c>
      <c r="I99" s="2">
        <f t="shared" si="33"/>
        <v>4.772113722699137</v>
      </c>
      <c r="J99" s="2">
        <v>299.77211372966832</v>
      </c>
      <c r="K99" s="2">
        <f t="shared" si="34"/>
        <v>299.77211372269915</v>
      </c>
      <c r="L99" s="2">
        <v>300.66965267568077</v>
      </c>
      <c r="M99" s="2">
        <f t="shared" si="29"/>
        <v>300.66965269986542</v>
      </c>
      <c r="N99" s="2">
        <f t="shared" si="35"/>
        <v>14.330347324319234</v>
      </c>
      <c r="O99" s="8">
        <v>479.171290369492</v>
      </c>
      <c r="P99" s="1">
        <f>O99/(Abmessung!B$17*Q99)</f>
        <v>64.06847986429797</v>
      </c>
      <c r="Q99" s="2">
        <f t="shared" si="36"/>
        <v>9.6743205003147921</v>
      </c>
      <c r="R99" s="1">
        <f t="shared" si="37"/>
        <v>4179.6901388163869</v>
      </c>
      <c r="S99" s="1">
        <f t="shared" si="38"/>
        <v>993.93929450590258</v>
      </c>
      <c r="T99" s="1">
        <f t="shared" si="39"/>
        <v>1006.9928319695241</v>
      </c>
      <c r="U99" s="7">
        <f t="shared" si="40"/>
        <v>1.1878501758021818</v>
      </c>
      <c r="Y99" s="4">
        <v>-144.24372570197801</v>
      </c>
      <c r="Z99" s="5">
        <v>10.528700058400901</v>
      </c>
      <c r="AA99" s="4">
        <v>-3.1256926142924198E-2</v>
      </c>
      <c r="AB99" s="4">
        <v>2.9456116190551199E-5</v>
      </c>
      <c r="AC99" s="6">
        <v>17554.453889016499</v>
      </c>
      <c r="AD99" s="6">
        <v>-125.692345063977</v>
      </c>
      <c r="AE99" s="6">
        <v>0.39362054142913999</v>
      </c>
      <c r="AF99" s="6">
        <v>-4.1079636190540202E-4</v>
      </c>
      <c r="AG99" s="6">
        <v>2.30640101199999</v>
      </c>
      <c r="AH99" s="6">
        <v>-3.7612753199999698E-3</v>
      </c>
      <c r="AI99" s="6">
        <v>995.176197</v>
      </c>
      <c r="AJ99" s="6">
        <v>3.9734999999999798E-2</v>
      </c>
      <c r="AL99" s="6">
        <v>-7.3107128370890097E-3</v>
      </c>
      <c r="AM99" s="6">
        <v>2.5528079661440501</v>
      </c>
      <c r="AN99" s="6">
        <v>1.58291033403489</v>
      </c>
    </row>
    <row r="100" spans="1:40" x14ac:dyDescent="0.45">
      <c r="A100">
        <v>1.4E-2</v>
      </c>
      <c r="B100" s="1">
        <f t="shared" si="21"/>
        <v>50.73178964835288</v>
      </c>
      <c r="C100">
        <v>3000</v>
      </c>
      <c r="D100" s="2">
        <f t="shared" si="31"/>
        <v>2.988410268581148</v>
      </c>
      <c r="E100">
        <v>302.2</v>
      </c>
      <c r="F100" s="2">
        <f t="shared" si="32"/>
        <v>21.757859418911032</v>
      </c>
      <c r="G100">
        <v>315</v>
      </c>
      <c r="H100">
        <v>295</v>
      </c>
      <c r="I100" s="2">
        <f t="shared" si="33"/>
        <v>6.4645657999648831</v>
      </c>
      <c r="J100" s="2">
        <v>301.4645656336881</v>
      </c>
      <c r="K100" s="2">
        <f t="shared" si="34"/>
        <v>301.46456579996487</v>
      </c>
      <c r="L100" s="2">
        <v>303.9349622724767</v>
      </c>
      <c r="M100" s="2">
        <f t="shared" si="29"/>
        <v>303.93496223921665</v>
      </c>
      <c r="N100" s="2">
        <f t="shared" si="35"/>
        <v>11.065037727523304</v>
      </c>
      <c r="O100" s="8">
        <v>647.39388996993796</v>
      </c>
      <c r="P100" s="1">
        <f>O100/(Abmessung!B$17*Q100)</f>
        <v>75.603709111362789</v>
      </c>
      <c r="Q100" s="2">
        <f t="shared" si="36"/>
        <v>11.076424592638979</v>
      </c>
      <c r="R100" s="1">
        <f t="shared" si="37"/>
        <v>4179.1471219403002</v>
      </c>
      <c r="S100" s="1">
        <f t="shared" si="38"/>
        <v>993.45992619908191</v>
      </c>
      <c r="T100" s="1">
        <f t="shared" si="39"/>
        <v>1007.0264567577273</v>
      </c>
      <c r="U100" s="7">
        <f t="shared" si="40"/>
        <v>1.1846672870137434</v>
      </c>
      <c r="Y100" s="4">
        <v>-144.24372570197801</v>
      </c>
      <c r="Z100" s="5">
        <v>10.528700058400901</v>
      </c>
      <c r="AA100" s="4">
        <v>-3.1256926142924198E-2</v>
      </c>
      <c r="AB100" s="4">
        <v>2.9456116190551199E-5</v>
      </c>
      <c r="AC100" s="6">
        <v>17554.453889016499</v>
      </c>
      <c r="AD100" s="6">
        <v>-125.692345063977</v>
      </c>
      <c r="AE100" s="6">
        <v>0.39362054142913999</v>
      </c>
      <c r="AF100" s="6">
        <v>-4.1079636190540202E-4</v>
      </c>
      <c r="AG100" s="6">
        <v>2.30640101199999</v>
      </c>
      <c r="AH100" s="6">
        <v>-3.7612753199999698E-3</v>
      </c>
      <c r="AI100" s="6">
        <v>995.176197</v>
      </c>
      <c r="AJ100" s="6">
        <v>3.9734999999999798E-2</v>
      </c>
      <c r="AL100" s="6">
        <v>-7.3107128370890097E-3</v>
      </c>
      <c r="AM100" s="6">
        <v>2.5528079661440501</v>
      </c>
      <c r="AN100" s="6">
        <v>1.58291033403489</v>
      </c>
    </row>
    <row r="101" spans="1:40" x14ac:dyDescent="0.45">
      <c r="A101">
        <v>0.02</v>
      </c>
      <c r="B101" s="1">
        <f t="shared" si="21"/>
        <v>72.498729208814396</v>
      </c>
      <c r="C101">
        <v>3000</v>
      </c>
      <c r="D101" s="2">
        <f t="shared" si="31"/>
        <v>2.988410268581148</v>
      </c>
      <c r="E101">
        <v>302.2</v>
      </c>
      <c r="F101" s="2">
        <f t="shared" si="32"/>
        <v>21.757859418911032</v>
      </c>
      <c r="G101">
        <v>315</v>
      </c>
      <c r="H101">
        <v>295</v>
      </c>
      <c r="I101" s="2">
        <f t="shared" si="33"/>
        <v>7.4639894021132083</v>
      </c>
      <c r="J101" s="2">
        <v>302.46398900728963</v>
      </c>
      <c r="K101" s="2">
        <f t="shared" si="34"/>
        <v>302.46398940211321</v>
      </c>
      <c r="L101" s="2">
        <v>306.07050739903246</v>
      </c>
      <c r="M101" s="2">
        <f t="shared" si="29"/>
        <v>306.07050738720841</v>
      </c>
      <c r="N101" s="2">
        <f t="shared" si="35"/>
        <v>8.9294926009675351</v>
      </c>
      <c r="O101" s="8">
        <v>746.30994519187595</v>
      </c>
      <c r="P101" s="1">
        <f>O101/(Abmessung!B$17*Q101)</f>
        <v>81.893652533613306</v>
      </c>
      <c r="Q101" s="2">
        <f t="shared" si="36"/>
        <v>11.788080390389679</v>
      </c>
      <c r="R101" s="1">
        <f t="shared" si="37"/>
        <v>4178.9045444910153</v>
      </c>
      <c r="S101" s="1">
        <f t="shared" si="38"/>
        <v>993.12085585144644</v>
      </c>
      <c r="T101" s="1">
        <f t="shared" si="39"/>
        <v>1007.0463128016022</v>
      </c>
      <c r="U101" s="7">
        <f t="shared" si="40"/>
        <v>1.182787733779064</v>
      </c>
      <c r="Y101" s="4">
        <v>-144.24372570197801</v>
      </c>
      <c r="Z101" s="5">
        <v>10.528700058400901</v>
      </c>
      <c r="AA101" s="4">
        <v>-3.1256926142924198E-2</v>
      </c>
      <c r="AB101" s="4">
        <v>2.9456116190551199E-5</v>
      </c>
      <c r="AC101" s="6">
        <v>17554.453889016499</v>
      </c>
      <c r="AD101" s="6">
        <v>-125.692345063977</v>
      </c>
      <c r="AE101" s="6">
        <v>0.39362054142913999</v>
      </c>
      <c r="AF101" s="6">
        <v>-4.1079636190540202E-4</v>
      </c>
      <c r="AG101" s="6">
        <v>2.30640101199999</v>
      </c>
      <c r="AH101" s="6">
        <v>-3.7612753199999698E-3</v>
      </c>
      <c r="AI101" s="6">
        <v>995.176197</v>
      </c>
      <c r="AJ101" s="6">
        <v>3.9734999999999798E-2</v>
      </c>
      <c r="AL101" s="6">
        <v>-7.3107128370890097E-3</v>
      </c>
      <c r="AM101" s="6">
        <v>2.5528079661440501</v>
      </c>
      <c r="AN101" s="6">
        <v>1.58291033403489</v>
      </c>
    </row>
    <row r="102" spans="1:40" x14ac:dyDescent="0.45">
      <c r="A102">
        <v>2.5999999999999999E-2</v>
      </c>
      <c r="B102" s="1">
        <f t="shared" si="21"/>
        <v>94.270396431433525</v>
      </c>
      <c r="C102">
        <v>3000</v>
      </c>
      <c r="D102" s="2">
        <f t="shared" si="31"/>
        <v>2.988410268581148</v>
      </c>
      <c r="E102">
        <v>302.2</v>
      </c>
      <c r="F102" s="2">
        <f t="shared" si="32"/>
        <v>21.757859418911032</v>
      </c>
      <c r="G102">
        <v>315</v>
      </c>
      <c r="H102">
        <v>295</v>
      </c>
      <c r="I102" s="2">
        <f t="shared" si="33"/>
        <v>8.1941382345426899</v>
      </c>
      <c r="J102" s="2">
        <v>303.19413745789313</v>
      </c>
      <c r="K102" s="2">
        <f t="shared" si="34"/>
        <v>303.19413823454266</v>
      </c>
      <c r="L102" s="2">
        <v>307.46766409808049</v>
      </c>
      <c r="M102" s="2">
        <f t="shared" si="29"/>
        <v>307.46766409242565</v>
      </c>
      <c r="N102" s="2">
        <f t="shared" si="35"/>
        <v>7.5323359019195095</v>
      </c>
      <c r="O102" s="8">
        <v>818.37673478476802</v>
      </c>
      <c r="P102" s="1">
        <f>O102/(Abmessung!B$17*Q102)</f>
        <v>87.243310719890559</v>
      </c>
      <c r="Q102" s="2">
        <f t="shared" si="36"/>
        <v>12.133755460552765</v>
      </c>
      <c r="R102" s="1">
        <f t="shared" si="37"/>
        <v>4178.7871182565132</v>
      </c>
      <c r="S102" s="1">
        <f t="shared" si="38"/>
        <v>992.88857948188297</v>
      </c>
      <c r="T102" s="1">
        <f t="shared" si="39"/>
        <v>1007.0608190259446</v>
      </c>
      <c r="U102" s="7">
        <f t="shared" si="40"/>
        <v>1.1814145891054686</v>
      </c>
      <c r="Y102" s="4">
        <v>-144.24372570197801</v>
      </c>
      <c r="Z102" s="5">
        <v>10.528700058400901</v>
      </c>
      <c r="AA102" s="4">
        <v>-3.1256926142924198E-2</v>
      </c>
      <c r="AB102" s="4">
        <v>2.9456116190551199E-5</v>
      </c>
      <c r="AC102" s="6">
        <v>17554.453889016499</v>
      </c>
      <c r="AD102" s="6">
        <v>-125.692345063977</v>
      </c>
      <c r="AE102" s="6">
        <v>0.39362054142913999</v>
      </c>
      <c r="AF102" s="6">
        <v>-4.1079636190540202E-4</v>
      </c>
      <c r="AG102" s="6">
        <v>2.30640101199999</v>
      </c>
      <c r="AH102" s="6">
        <v>-3.7612753199999698E-3</v>
      </c>
      <c r="AI102" s="6">
        <v>995.176197</v>
      </c>
      <c r="AJ102" s="6">
        <v>3.9734999999999798E-2</v>
      </c>
      <c r="AL102" s="6">
        <v>-7.3107128370890097E-3</v>
      </c>
      <c r="AM102" s="6">
        <v>2.5528079661440501</v>
      </c>
      <c r="AN102" s="6">
        <v>1.58291033403489</v>
      </c>
    </row>
    <row r="103" spans="1:40" x14ac:dyDescent="0.45">
      <c r="A103">
        <v>3.2000000000000001E-2</v>
      </c>
      <c r="B103" s="1">
        <f t="shared" si="21"/>
        <v>116.04477793629991</v>
      </c>
      <c r="C103">
        <v>3000</v>
      </c>
      <c r="D103" s="2">
        <f t="shared" si="31"/>
        <v>2.988410268581148</v>
      </c>
      <c r="E103">
        <v>302.2</v>
      </c>
      <c r="F103" s="2">
        <f t="shared" si="32"/>
        <v>21.757859418911032</v>
      </c>
      <c r="G103">
        <v>315</v>
      </c>
      <c r="H103">
        <v>295</v>
      </c>
      <c r="I103" s="2">
        <f t="shared" si="33"/>
        <v>8.7759111405394741</v>
      </c>
      <c r="J103" s="2">
        <v>303.77590980828927</v>
      </c>
      <c r="K103" s="2">
        <f t="shared" si="34"/>
        <v>303.77591114053945</v>
      </c>
      <c r="L103" s="2">
        <v>308.45135629362534</v>
      </c>
      <c r="M103" s="2">
        <f t="shared" si="29"/>
        <v>308.45135629047587</v>
      </c>
      <c r="N103" s="2">
        <f t="shared" si="35"/>
        <v>6.5486437063746621</v>
      </c>
      <c r="O103" s="8">
        <v>875.678739062864</v>
      </c>
      <c r="P103" s="1">
        <f>O103/(Abmessung!B$17*Q103)</f>
        <v>92.059266771324189</v>
      </c>
      <c r="Q103" s="2">
        <f t="shared" si="36"/>
        <v>12.304143720225406</v>
      </c>
      <c r="R103" s="1">
        <f t="shared" si="37"/>
        <v>4178.7218559342036</v>
      </c>
      <c r="S103" s="1">
        <f t="shared" si="38"/>
        <v>992.72024169184397</v>
      </c>
      <c r="T103" s="1">
        <f t="shared" si="39"/>
        <v>1007.0723773881161</v>
      </c>
      <c r="U103" s="7">
        <f t="shared" si="40"/>
        <v>1.1803204861137668</v>
      </c>
      <c r="Y103" s="4">
        <v>-144.24372570197801</v>
      </c>
      <c r="Z103" s="5">
        <v>10.528700058400901</v>
      </c>
      <c r="AA103" s="4">
        <v>-3.1256926142924198E-2</v>
      </c>
      <c r="AB103" s="4">
        <v>2.9456116190551199E-5</v>
      </c>
      <c r="AC103" s="6">
        <v>17554.453889016499</v>
      </c>
      <c r="AD103" s="6">
        <v>-125.692345063977</v>
      </c>
      <c r="AE103" s="6">
        <v>0.39362054142913999</v>
      </c>
      <c r="AF103" s="6">
        <v>-4.1079636190540202E-4</v>
      </c>
      <c r="AG103" s="6">
        <v>2.30640101199999</v>
      </c>
      <c r="AH103" s="6">
        <v>-3.7612753199999698E-3</v>
      </c>
      <c r="AI103" s="6">
        <v>995.176197</v>
      </c>
      <c r="AJ103" s="6">
        <v>3.9734999999999798E-2</v>
      </c>
      <c r="AL103" s="6">
        <v>-7.3107128370890097E-3</v>
      </c>
      <c r="AM103" s="6">
        <v>2.5528079661440501</v>
      </c>
      <c r="AN103" s="6">
        <v>1.58291033403489</v>
      </c>
    </row>
    <row r="104" spans="1:40" x14ac:dyDescent="0.45">
      <c r="A104">
        <v>3.7999999999999999E-2</v>
      </c>
      <c r="B104" s="1">
        <f t="shared" si="21"/>
        <v>137.82092666495237</v>
      </c>
      <c r="C104">
        <v>3000</v>
      </c>
      <c r="D104" s="2">
        <f t="shared" si="31"/>
        <v>2.988410268581148</v>
      </c>
      <c r="E104">
        <v>302.2</v>
      </c>
      <c r="F104" s="2">
        <f t="shared" si="32"/>
        <v>21.757859418911032</v>
      </c>
      <c r="G104">
        <v>315</v>
      </c>
      <c r="H104">
        <v>295</v>
      </c>
      <c r="I104" s="2">
        <f t="shared" si="33"/>
        <v>9.2626851834909267</v>
      </c>
      <c r="J104" s="2">
        <v>304.26268312974889</v>
      </c>
      <c r="K104" s="2">
        <f t="shared" si="34"/>
        <v>304.26268518349093</v>
      </c>
      <c r="L104" s="2">
        <v>309.18387409910457</v>
      </c>
      <c r="M104" s="2">
        <f t="shared" si="29"/>
        <v>309.18387409719531</v>
      </c>
      <c r="N104" s="2">
        <f t="shared" si="35"/>
        <v>5.8161259008954289</v>
      </c>
      <c r="O104" s="8">
        <v>923.54209956634998</v>
      </c>
      <c r="P104" s="1">
        <f>O104/(Abmessung!B$17*Q104)</f>
        <v>96.490388180914934</v>
      </c>
      <c r="Q104" s="2">
        <f t="shared" si="36"/>
        <v>12.380744047630053</v>
      </c>
      <c r="R104" s="1">
        <f t="shared" si="37"/>
        <v>4178.6818009824065</v>
      </c>
      <c r="S104" s="1">
        <f t="shared" si="38"/>
        <v>992.59236830242583</v>
      </c>
      <c r="T104" s="1">
        <f t="shared" si="39"/>
        <v>1007.0820483570802</v>
      </c>
      <c r="U104" s="7">
        <f t="shared" si="40"/>
        <v>1.1794050418735464</v>
      </c>
      <c r="Y104" s="4">
        <v>-144.24372570197801</v>
      </c>
      <c r="Z104" s="5">
        <v>10.528700058400901</v>
      </c>
      <c r="AA104" s="4">
        <v>-3.1256926142924198E-2</v>
      </c>
      <c r="AB104" s="4">
        <v>2.9456116190551199E-5</v>
      </c>
      <c r="AC104" s="6">
        <v>17554.453889016499</v>
      </c>
      <c r="AD104" s="6">
        <v>-125.692345063977</v>
      </c>
      <c r="AE104" s="6">
        <v>0.39362054142913999</v>
      </c>
      <c r="AF104" s="6">
        <v>-4.1079636190540202E-4</v>
      </c>
      <c r="AG104" s="6">
        <v>2.30640101199999</v>
      </c>
      <c r="AH104" s="6">
        <v>-3.7612753199999698E-3</v>
      </c>
      <c r="AI104" s="6">
        <v>995.176197</v>
      </c>
      <c r="AJ104" s="6">
        <v>3.9734999999999798E-2</v>
      </c>
      <c r="AL104" s="6">
        <v>-7.3107128370890097E-3</v>
      </c>
      <c r="AM104" s="6">
        <v>2.5528079661440501</v>
      </c>
      <c r="AN104" s="6">
        <v>1.58291033403489</v>
      </c>
    </row>
    <row r="105" spans="1:40" x14ac:dyDescent="0.45">
      <c r="A105">
        <v>4.3999999999999997E-2</v>
      </c>
      <c r="B105" s="1">
        <f t="shared" si="21"/>
        <v>159.5983198335405</v>
      </c>
      <c r="C105">
        <v>3000</v>
      </c>
      <c r="D105" s="2">
        <f t="shared" si="31"/>
        <v>2.988410268581148</v>
      </c>
      <c r="E105">
        <v>302.2</v>
      </c>
      <c r="F105" s="2">
        <f t="shared" si="32"/>
        <v>21.757859418911032</v>
      </c>
      <c r="G105">
        <v>315</v>
      </c>
      <c r="H105">
        <v>295</v>
      </c>
      <c r="I105" s="2">
        <f t="shared" si="33"/>
        <v>9.6830282949503612</v>
      </c>
      <c r="J105" s="2">
        <v>304.68302536968616</v>
      </c>
      <c r="K105" s="2">
        <f t="shared" si="34"/>
        <v>304.68302829495036</v>
      </c>
      <c r="L105" s="2">
        <v>309.75247913936073</v>
      </c>
      <c r="M105" s="2">
        <f t="shared" si="29"/>
        <v>309.75247913813541</v>
      </c>
      <c r="N105" s="2">
        <f t="shared" si="35"/>
        <v>5.2475208606392698</v>
      </c>
      <c r="O105" s="8">
        <v>964.81357856071395</v>
      </c>
      <c r="P105" s="1">
        <f>O105/(Abmessung!B$17*Q105)</f>
        <v>100.62293768016485</v>
      </c>
      <c r="Q105" s="2">
        <f t="shared" si="36"/>
        <v>12.402822145728411</v>
      </c>
      <c r="R105" s="1">
        <f t="shared" si="37"/>
        <v>4178.6553894964145</v>
      </c>
      <c r="S105" s="1">
        <f t="shared" si="38"/>
        <v>992.49165132320718</v>
      </c>
      <c r="T105" s="1">
        <f t="shared" si="39"/>
        <v>1007.0903995065322</v>
      </c>
      <c r="U105" s="7">
        <f t="shared" si="40"/>
        <v>1.1786145304270317</v>
      </c>
      <c r="Y105" s="4">
        <v>-144.24372570197801</v>
      </c>
      <c r="Z105" s="5">
        <v>10.528700058400901</v>
      </c>
      <c r="AA105" s="4">
        <v>-3.1256926142924198E-2</v>
      </c>
      <c r="AB105" s="4">
        <v>2.9456116190551199E-5</v>
      </c>
      <c r="AC105" s="6">
        <v>17554.453889016499</v>
      </c>
      <c r="AD105" s="6">
        <v>-125.692345063977</v>
      </c>
      <c r="AE105" s="6">
        <v>0.39362054142913999</v>
      </c>
      <c r="AF105" s="6">
        <v>-4.1079636190540202E-4</v>
      </c>
      <c r="AG105" s="6">
        <v>2.30640101199999</v>
      </c>
      <c r="AH105" s="6">
        <v>-3.7612753199999698E-3</v>
      </c>
      <c r="AI105" s="6">
        <v>995.176197</v>
      </c>
      <c r="AJ105" s="6">
        <v>3.9734999999999798E-2</v>
      </c>
      <c r="AL105" s="6">
        <v>-7.3107128370890097E-3</v>
      </c>
      <c r="AM105" s="6">
        <v>2.5528079661440501</v>
      </c>
      <c r="AN105" s="6">
        <v>1.58291033403489</v>
      </c>
    </row>
    <row r="106" spans="1:40" x14ac:dyDescent="0.45">
      <c r="A106">
        <v>0.05</v>
      </c>
      <c r="B106" s="1">
        <f t="shared" si="21"/>
        <v>181.3766374085003</v>
      </c>
      <c r="C106">
        <v>3000</v>
      </c>
      <c r="D106" s="2">
        <f t="shared" si="31"/>
        <v>2.988410268581148</v>
      </c>
      <c r="E106">
        <v>302.2</v>
      </c>
      <c r="F106" s="2">
        <f t="shared" si="32"/>
        <v>21.757859418911032</v>
      </c>
      <c r="G106">
        <v>315</v>
      </c>
      <c r="H106">
        <v>295</v>
      </c>
      <c r="I106" s="2">
        <f t="shared" si="33"/>
        <v>10.054150504588332</v>
      </c>
      <c r="J106" s="2">
        <v>305.0541465743795</v>
      </c>
      <c r="K106" s="2">
        <f t="shared" si="34"/>
        <v>305.05415050458834</v>
      </c>
      <c r="L106" s="2">
        <v>310.20797734642781</v>
      </c>
      <c r="M106" s="2">
        <f t="shared" si="29"/>
        <v>310.20797734560682</v>
      </c>
      <c r="N106" s="2">
        <f t="shared" si="35"/>
        <v>4.7920226535721895</v>
      </c>
      <c r="O106" s="8">
        <v>1001.20616193434</v>
      </c>
      <c r="P106" s="1">
        <f>O106/(Abmessung!B$17*Q106)</f>
        <v>104.51590642860376</v>
      </c>
      <c r="Q106" s="2">
        <f t="shared" si="36"/>
        <v>12.391252985960032</v>
      </c>
      <c r="R106" s="1">
        <f t="shared" si="37"/>
        <v>4178.6370146495938</v>
      </c>
      <c r="S106" s="1">
        <f t="shared" si="38"/>
        <v>992.41006213275523</v>
      </c>
      <c r="T106" s="1">
        <f t="shared" si="39"/>
        <v>1007.0977727570664</v>
      </c>
      <c r="U106" s="7">
        <f t="shared" si="40"/>
        <v>1.1779165859130609</v>
      </c>
      <c r="Y106" s="4">
        <v>-144.24372570197801</v>
      </c>
      <c r="Z106" s="5">
        <v>10.528700058400901</v>
      </c>
      <c r="AA106" s="4">
        <v>-3.1256926142924198E-2</v>
      </c>
      <c r="AB106" s="4">
        <v>2.9456116190551199E-5</v>
      </c>
      <c r="AC106" s="6">
        <v>17554.453889016499</v>
      </c>
      <c r="AD106" s="6">
        <v>-125.692345063977</v>
      </c>
      <c r="AE106" s="6">
        <v>0.39362054142913999</v>
      </c>
      <c r="AF106" s="6">
        <v>-4.1079636190540202E-4</v>
      </c>
      <c r="AG106" s="6">
        <v>2.30640101199999</v>
      </c>
      <c r="AH106" s="6">
        <v>-3.7612753199999698E-3</v>
      </c>
      <c r="AI106" s="6">
        <v>995.176197</v>
      </c>
      <c r="AJ106" s="6">
        <v>3.9734999999999798E-2</v>
      </c>
      <c r="AL106" s="6">
        <v>-7.3107128370890097E-3</v>
      </c>
      <c r="AM106" s="6">
        <v>2.5528079661440501</v>
      </c>
      <c r="AN106" s="6">
        <v>1.58291033403489</v>
      </c>
    </row>
    <row r="107" spans="1:40" x14ac:dyDescent="0.45">
      <c r="A107">
        <v>5.6000000000000001E-2</v>
      </c>
      <c r="B107" s="1">
        <f t="shared" si="21"/>
        <v>203.15566970984557</v>
      </c>
      <c r="C107">
        <v>3000</v>
      </c>
      <c r="D107" s="2">
        <f t="shared" si="31"/>
        <v>2.988410268581148</v>
      </c>
      <c r="E107">
        <v>302.2</v>
      </c>
      <c r="F107" s="2">
        <f t="shared" si="32"/>
        <v>21.757859418911032</v>
      </c>
      <c r="G107">
        <v>315</v>
      </c>
      <c r="H107">
        <v>295</v>
      </c>
      <c r="I107" s="2">
        <f t="shared" si="33"/>
        <v>10.387221795657929</v>
      </c>
      <c r="J107" s="2">
        <v>305.38721674246671</v>
      </c>
      <c r="K107" s="2">
        <f t="shared" si="34"/>
        <v>305.38722179565792</v>
      </c>
      <c r="L107" s="2">
        <v>310.58197576534286</v>
      </c>
      <c r="M107" s="2">
        <f t="shared" si="29"/>
        <v>310.5819757647734</v>
      </c>
      <c r="N107" s="2">
        <f t="shared" si="35"/>
        <v>4.418024234657139</v>
      </c>
      <c r="O107" s="8">
        <v>1033.8306008044499</v>
      </c>
      <c r="P107" s="1">
        <f>O107/(Abmessung!B$17*Q107)</f>
        <v>108.21163323858252</v>
      </c>
      <c r="Q107" s="2">
        <f t="shared" si="36"/>
        <v>12.358038173890943</v>
      </c>
      <c r="R107" s="1">
        <f t="shared" ref="R107:R110" si="41">((AC107 + AD107*G107 +AE107*G107^2 +  AF107*G107^3)+(AC107 + AD107*L107 + AE107*L107^2 +  AF107*L107^3))/2</f>
        <v>4178.6236891713361</v>
      </c>
      <c r="S107" s="1">
        <f t="shared" ref="S107:S110" si="42">((Y107 + Z107*G107 + AA107*G107^2 +  AB107*G107^3)+(Y107 + Z107*L107 + AA107*L107^2 +  AB107*L107^3))/2</f>
        <v>992.34247455624813</v>
      </c>
      <c r="T107" s="1">
        <f t="shared" ref="T107:T110" si="43">((AI107 + AJ107*H107)+(AI107 + AJ107*J107))/2</f>
        <v>1007.1043900286309</v>
      </c>
      <c r="U107" s="7">
        <f t="shared" ref="U107:U110" si="44">((AG107 + AH107*H107)+(AG107 + AH107*J107))/2</f>
        <v>1.1772902016115336</v>
      </c>
      <c r="Y107" s="4">
        <v>-144.24372570197801</v>
      </c>
      <c r="Z107" s="5">
        <v>10.528700058400901</v>
      </c>
      <c r="AA107" s="4">
        <v>-3.1256926142924198E-2</v>
      </c>
      <c r="AB107" s="4">
        <v>2.9456116190551199E-5</v>
      </c>
      <c r="AC107" s="6">
        <v>17554.453889016499</v>
      </c>
      <c r="AD107" s="6">
        <v>-125.692345063977</v>
      </c>
      <c r="AE107" s="6">
        <v>0.39362054142913999</v>
      </c>
      <c r="AF107" s="6">
        <v>-4.1079636190540202E-4</v>
      </c>
      <c r="AG107" s="6">
        <v>2.30640101199999</v>
      </c>
      <c r="AH107" s="6">
        <v>-3.7612753199999698E-3</v>
      </c>
      <c r="AI107" s="6">
        <v>995.176197</v>
      </c>
      <c r="AJ107" s="6">
        <v>3.9734999999999798E-2</v>
      </c>
      <c r="AL107" s="6">
        <v>-7.3107128370890097E-3</v>
      </c>
      <c r="AM107" s="6">
        <v>2.5528079661440501</v>
      </c>
      <c r="AN107" s="6">
        <v>1.58291033403489</v>
      </c>
    </row>
    <row r="108" spans="1:40" x14ac:dyDescent="0.45">
      <c r="A108">
        <v>6.2E-2</v>
      </c>
      <c r="B108" s="1">
        <f t="shared" si="21"/>
        <v>224.93527156707293</v>
      </c>
      <c r="C108">
        <v>3000</v>
      </c>
      <c r="D108" s="2">
        <f t="shared" si="31"/>
        <v>2.988410268581148</v>
      </c>
      <c r="E108">
        <v>302.2</v>
      </c>
      <c r="F108" s="2">
        <f t="shared" si="32"/>
        <v>21.757859418911032</v>
      </c>
      <c r="G108">
        <v>315</v>
      </c>
      <c r="H108">
        <v>295</v>
      </c>
      <c r="I108" s="2">
        <f t="shared" si="33"/>
        <v>10.689938721164896</v>
      </c>
      <c r="J108" s="2">
        <v>305.68993244040934</v>
      </c>
      <c r="K108" s="2">
        <f t="shared" si="34"/>
        <v>305.68993872116488</v>
      </c>
      <c r="L108" s="2">
        <v>310.89518288668575</v>
      </c>
      <c r="M108" s="2">
        <f t="shared" si="29"/>
        <v>310.89518288627926</v>
      </c>
      <c r="N108" s="2">
        <f t="shared" si="35"/>
        <v>4.1048171133142546</v>
      </c>
      <c r="O108" s="8">
        <v>1063.45159205238</v>
      </c>
      <c r="P108" s="1">
        <f>O108/(Abmessung!B$17*Q108)</f>
        <v>111.7421637529938</v>
      </c>
      <c r="Q108" s="2">
        <f t="shared" si="36"/>
        <v>12.310473297914138</v>
      </c>
      <c r="R108" s="1">
        <f t="shared" si="41"/>
        <v>4178.6137013922562</v>
      </c>
      <c r="S108" s="1">
        <f t="shared" si="42"/>
        <v>992.28546259115478</v>
      </c>
      <c r="T108" s="1">
        <f t="shared" si="43"/>
        <v>1007.1104042327597</v>
      </c>
      <c r="U108" s="7">
        <f t="shared" si="44"/>
        <v>1.1767209030697097</v>
      </c>
      <c r="Y108" s="4">
        <v>-144.24372570197801</v>
      </c>
      <c r="Z108" s="5">
        <v>10.528700058400901</v>
      </c>
      <c r="AA108" s="4">
        <v>-3.1256926142924198E-2</v>
      </c>
      <c r="AB108" s="4">
        <v>2.9456116190551199E-5</v>
      </c>
      <c r="AC108" s="6">
        <v>17554.453889016499</v>
      </c>
      <c r="AD108" s="6">
        <v>-125.692345063977</v>
      </c>
      <c r="AE108" s="6">
        <v>0.39362054142913999</v>
      </c>
      <c r="AF108" s="6">
        <v>-4.1079636190540202E-4</v>
      </c>
      <c r="AG108" s="6">
        <v>2.30640101199999</v>
      </c>
      <c r="AH108" s="6">
        <v>-3.7612753199999698E-3</v>
      </c>
      <c r="AI108" s="6">
        <v>995.176197</v>
      </c>
      <c r="AJ108" s="6">
        <v>3.9734999999999798E-2</v>
      </c>
      <c r="AL108" s="6">
        <v>-7.3107128370890097E-3</v>
      </c>
      <c r="AM108" s="6">
        <v>2.5528079661440501</v>
      </c>
      <c r="AN108" s="6">
        <v>1.58291033403489</v>
      </c>
    </row>
    <row r="109" spans="1:40" x14ac:dyDescent="0.45">
      <c r="A109">
        <v>6.8000000000000005E-2</v>
      </c>
      <c r="B109" s="1">
        <f t="shared" si="21"/>
        <v>246.71533809280487</v>
      </c>
      <c r="C109">
        <v>3000</v>
      </c>
      <c r="D109" s="2">
        <f t="shared" si="31"/>
        <v>2.988410268581148</v>
      </c>
      <c r="E109">
        <v>302.2</v>
      </c>
      <c r="F109" s="2">
        <f t="shared" si="32"/>
        <v>21.757859418911032</v>
      </c>
      <c r="G109">
        <v>315</v>
      </c>
      <c r="H109">
        <v>295</v>
      </c>
      <c r="I109" s="2">
        <f t="shared" si="33"/>
        <v>10.967850806015399</v>
      </c>
      <c r="J109" s="2">
        <v>305.96784320458835</v>
      </c>
      <c r="K109" s="2">
        <f t="shared" si="34"/>
        <v>305.96785080601541</v>
      </c>
      <c r="L109" s="2">
        <v>311.16175096225521</v>
      </c>
      <c r="M109" s="2">
        <f t="shared" si="29"/>
        <v>311.16175096195798</v>
      </c>
      <c r="N109" s="2">
        <f t="shared" si="35"/>
        <v>3.838249037744788</v>
      </c>
      <c r="O109" s="8">
        <v>1090.6200743864599</v>
      </c>
      <c r="P109" s="1">
        <f>O109/(Abmessung!B$17*Q109)</f>
        <v>115.13263771030732</v>
      </c>
      <c r="Q109" s="2">
        <f t="shared" si="36"/>
        <v>12.253189048778099</v>
      </c>
      <c r="R109" s="1">
        <f t="shared" si="41"/>
        <v>4178.6060119394397</v>
      </c>
      <c r="S109" s="1">
        <f t="shared" si="42"/>
        <v>992.2366476782064</v>
      </c>
      <c r="T109" s="1">
        <f t="shared" si="43"/>
        <v>1007.115925624867</v>
      </c>
      <c r="U109" s="7">
        <f t="shared" si="44"/>
        <v>1.1761982536204751</v>
      </c>
      <c r="Y109" s="4">
        <v>-144.24372570197801</v>
      </c>
      <c r="Z109" s="5">
        <v>10.528700058400901</v>
      </c>
      <c r="AA109" s="4">
        <v>-3.1256926142924198E-2</v>
      </c>
      <c r="AB109" s="4">
        <v>2.9456116190551199E-5</v>
      </c>
      <c r="AC109" s="6">
        <v>17554.453889016499</v>
      </c>
      <c r="AD109" s="6">
        <v>-125.692345063977</v>
      </c>
      <c r="AE109" s="6">
        <v>0.39362054142913999</v>
      </c>
      <c r="AF109" s="6">
        <v>-4.1079636190540202E-4</v>
      </c>
      <c r="AG109" s="6">
        <v>2.30640101199999</v>
      </c>
      <c r="AH109" s="6">
        <v>-3.7612753199999698E-3</v>
      </c>
      <c r="AI109" s="6">
        <v>995.176197</v>
      </c>
      <c r="AJ109" s="6">
        <v>3.9734999999999798E-2</v>
      </c>
      <c r="AL109" s="6">
        <v>-7.3107128370890097E-3</v>
      </c>
      <c r="AM109" s="6">
        <v>2.5528079661440501</v>
      </c>
      <c r="AN109" s="6">
        <v>1.58291033403489</v>
      </c>
    </row>
    <row r="110" spans="1:40" x14ac:dyDescent="0.45">
      <c r="A110">
        <v>7.3999999999999996E-2</v>
      </c>
      <c r="B110" s="1">
        <f t="shared" si="21"/>
        <v>268.49579138880961</v>
      </c>
      <c r="C110">
        <v>3000</v>
      </c>
      <c r="D110" s="2">
        <f t="shared" si="31"/>
        <v>2.988410268581148</v>
      </c>
      <c r="E110">
        <v>302.2</v>
      </c>
      <c r="F110" s="2">
        <f t="shared" si="32"/>
        <v>21.757859418911032</v>
      </c>
      <c r="G110">
        <v>315</v>
      </c>
      <c r="H110">
        <v>295</v>
      </c>
      <c r="I110" s="2">
        <f t="shared" si="33"/>
        <v>11.22507284218187</v>
      </c>
      <c r="J110" s="2">
        <v>306.22506383689245</v>
      </c>
      <c r="K110" s="2">
        <f t="shared" si="34"/>
        <v>306.22507284218187</v>
      </c>
      <c r="L110" s="2">
        <v>311.39170398381839</v>
      </c>
      <c r="M110" s="2">
        <f t="shared" si="29"/>
        <v>311.39170398359641</v>
      </c>
      <c r="N110" s="2">
        <f t="shared" si="35"/>
        <v>3.6082960161816118</v>
      </c>
      <c r="O110" s="8">
        <v>1115.74429334976</v>
      </c>
      <c r="P110" s="1">
        <f>O110/(Abmessung!B$17*Q110)</f>
        <v>118.40275405244722</v>
      </c>
      <c r="Q110" s="2">
        <f t="shared" si="36"/>
        <v>12.189249634901296</v>
      </c>
      <c r="R110" s="1">
        <f t="shared" si="41"/>
        <v>4178.5999588901523</v>
      </c>
      <c r="S110" s="1">
        <f t="shared" si="42"/>
        <v>992.19432312898084</v>
      </c>
      <c r="T110" s="1">
        <f t="shared" si="43"/>
        <v>1007.1210359557795</v>
      </c>
      <c r="U110" s="7">
        <f t="shared" si="44"/>
        <v>1.1757145148124351</v>
      </c>
      <c r="Y110" s="4">
        <v>-144.24372570197801</v>
      </c>
      <c r="Z110" s="5">
        <v>10.528700058400901</v>
      </c>
      <c r="AA110" s="4">
        <v>-3.1256926142924198E-2</v>
      </c>
      <c r="AB110" s="4">
        <v>2.9456116190551199E-5</v>
      </c>
      <c r="AC110" s="6">
        <v>17554.453889016499</v>
      </c>
      <c r="AD110" s="6">
        <v>-125.692345063977</v>
      </c>
      <c r="AE110" s="6">
        <v>0.39362054142913999</v>
      </c>
      <c r="AF110" s="6">
        <v>-4.1079636190540202E-4</v>
      </c>
      <c r="AG110" s="6">
        <v>2.30640101199999</v>
      </c>
      <c r="AH110" s="6">
        <v>-3.7612753199999698E-3</v>
      </c>
      <c r="AI110" s="6">
        <v>995.176197</v>
      </c>
      <c r="AJ110" s="6">
        <v>3.9734999999999798E-2</v>
      </c>
      <c r="AL110" s="6">
        <v>-7.3107128370890097E-3</v>
      </c>
      <c r="AM110" s="6">
        <v>2.5528079661440501</v>
      </c>
      <c r="AN110" s="6">
        <v>1.58291033403489</v>
      </c>
    </row>
    <row r="111" spans="1:40" x14ac:dyDescent="0.45">
      <c r="Y111" s="4">
        <v>-144.24372570197801</v>
      </c>
      <c r="Z111" s="5">
        <v>10.528700058400901</v>
      </c>
      <c r="AA111" s="4">
        <v>-3.1256926142924198E-2</v>
      </c>
      <c r="AB111" s="4">
        <v>2.9456116190551199E-5</v>
      </c>
      <c r="AC111" s="6">
        <v>17554.453889016499</v>
      </c>
      <c r="AD111" s="6">
        <v>-125.692345063977</v>
      </c>
      <c r="AE111" s="6">
        <v>0.39362054142913999</v>
      </c>
      <c r="AF111" s="6">
        <v>-4.1079636190540202E-4</v>
      </c>
      <c r="AG111" s="6">
        <v>2.30640101199999</v>
      </c>
      <c r="AH111" s="6">
        <v>-3.7612753199999698E-3</v>
      </c>
      <c r="AI111" s="6">
        <v>995.176197</v>
      </c>
      <c r="AJ111" s="6">
        <v>3.9734999999999798E-2</v>
      </c>
      <c r="AL111" s="6">
        <v>-7.3107128370890097E-3</v>
      </c>
      <c r="AM111" s="6">
        <v>2.5528079661440501</v>
      </c>
      <c r="AN111" s="6">
        <v>1.58291033403489</v>
      </c>
    </row>
    <row r="112" spans="1:40" x14ac:dyDescent="0.45">
      <c r="Y112" s="4"/>
      <c r="Z112" s="5"/>
      <c r="AA112" s="4"/>
      <c r="AB112" s="4"/>
      <c r="AC112" s="6"/>
      <c r="AD112" s="6"/>
      <c r="AE112" s="6"/>
      <c r="AF112" s="6"/>
      <c r="AG112" s="6"/>
      <c r="AH112" s="6"/>
      <c r="AI112" s="6"/>
      <c r="AJ112" s="6"/>
      <c r="AL112" s="6"/>
      <c r="AM112" s="6"/>
      <c r="AN112" s="6"/>
    </row>
    <row r="113" spans="1:40" x14ac:dyDescent="0.45">
      <c r="Y113" s="4"/>
      <c r="Z113" s="5"/>
      <c r="AA113" s="4"/>
      <c r="AB113" s="4"/>
      <c r="AC113" s="6"/>
      <c r="AD113" s="6"/>
      <c r="AE113" s="6"/>
      <c r="AF113" s="6"/>
      <c r="AG113" s="6"/>
      <c r="AH113" s="6"/>
      <c r="AI113" s="6"/>
      <c r="AJ113" s="6"/>
      <c r="AL113" s="6"/>
      <c r="AM113" s="6"/>
      <c r="AN113" s="6"/>
    </row>
    <row r="114" spans="1:40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Y114" s="4"/>
      <c r="Z114" s="5"/>
      <c r="AA114" s="4"/>
      <c r="AB114" s="4"/>
      <c r="AC114" s="6"/>
      <c r="AD114" s="6"/>
      <c r="AE114" s="6"/>
      <c r="AF114" s="6"/>
      <c r="AG114" s="6"/>
      <c r="AH114" s="6"/>
      <c r="AI114" s="6"/>
      <c r="AJ114" s="6"/>
      <c r="AL114" s="6"/>
      <c r="AM114" s="6"/>
      <c r="AN114" s="6"/>
    </row>
    <row r="115" spans="1:40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Y115" s="4"/>
      <c r="Z115" s="5"/>
      <c r="AA115" s="4"/>
      <c r="AB115" s="4"/>
      <c r="AC115" s="6"/>
      <c r="AD115" s="6"/>
      <c r="AE115" s="6"/>
      <c r="AF115" s="6"/>
      <c r="AG115" s="6"/>
      <c r="AH115" s="6"/>
      <c r="AI115" s="6"/>
      <c r="AJ115" s="6"/>
      <c r="AL115" s="6"/>
      <c r="AM115" s="6"/>
      <c r="AN115" s="6"/>
    </row>
    <row r="116" spans="1:40" x14ac:dyDescent="0.45">
      <c r="Y116" s="4"/>
      <c r="Z116" s="5"/>
      <c r="AA116" s="4"/>
      <c r="AB116" s="4"/>
      <c r="AC116" s="6"/>
      <c r="AD116" s="6"/>
      <c r="AE116" s="6"/>
      <c r="AF116" s="6"/>
      <c r="AG116" s="6"/>
      <c r="AH116" s="6"/>
      <c r="AI116" s="6"/>
      <c r="AJ116" s="6"/>
      <c r="AL116" s="6"/>
      <c r="AM116" s="6"/>
      <c r="AN116" s="6"/>
    </row>
    <row r="117" spans="1:40" x14ac:dyDescent="0.45">
      <c r="Y117" s="4"/>
      <c r="Z117" s="5"/>
      <c r="AA117" s="4"/>
      <c r="AB117" s="4"/>
      <c r="AC117" s="6"/>
      <c r="AD117" s="6"/>
      <c r="AE117" s="6"/>
      <c r="AF117" s="6"/>
      <c r="AG117" s="6"/>
      <c r="AH117" s="6"/>
      <c r="AI117" s="6"/>
      <c r="AJ117" s="6"/>
      <c r="AL117" s="6"/>
      <c r="AM117" s="6"/>
      <c r="AN117" s="6"/>
    </row>
    <row r="118" spans="1:40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Y118" s="4"/>
      <c r="Z118" s="5"/>
      <c r="AA118" s="4"/>
      <c r="AB118" s="4"/>
      <c r="AC118" s="6"/>
      <c r="AD118" s="6"/>
      <c r="AE118" s="6"/>
      <c r="AF118" s="6"/>
      <c r="AG118" s="6"/>
      <c r="AH118" s="6"/>
      <c r="AI118" s="6"/>
      <c r="AJ118" s="6"/>
      <c r="AL118" s="6"/>
      <c r="AM118" s="6"/>
      <c r="AN118" s="6"/>
    </row>
    <row r="119" spans="1:40" x14ac:dyDescent="0.45">
      <c r="V119" s="8"/>
      <c r="W119" s="8"/>
      <c r="Y119" s="4"/>
      <c r="Z119" s="5"/>
      <c r="AA119" s="4"/>
      <c r="AB119" s="4"/>
      <c r="AC119" s="6"/>
      <c r="AD119" s="6"/>
      <c r="AE119" s="6"/>
      <c r="AF119" s="6"/>
      <c r="AG119" s="6"/>
      <c r="AH119" s="6"/>
      <c r="AI119" s="6"/>
      <c r="AJ119" s="6"/>
      <c r="AL119" s="6"/>
      <c r="AM119" s="6"/>
      <c r="AN119" s="6"/>
    </row>
    <row r="120" spans="1:40" x14ac:dyDescent="0.45">
      <c r="V120" s="8"/>
      <c r="W120" s="8"/>
      <c r="Y120" s="4"/>
      <c r="Z120" s="5"/>
      <c r="AA120" s="4"/>
      <c r="AB120" s="4"/>
      <c r="AC120" s="6"/>
      <c r="AD120" s="6"/>
      <c r="AE120" s="6"/>
      <c r="AF120" s="6"/>
      <c r="AG120" s="6"/>
      <c r="AH120" s="6"/>
      <c r="AI120" s="6"/>
      <c r="AJ120" s="6"/>
      <c r="AL120" s="6"/>
      <c r="AM120" s="6"/>
      <c r="AN120" s="6"/>
    </row>
    <row r="121" spans="1:40" x14ac:dyDescent="0.45">
      <c r="A121">
        <v>0</v>
      </c>
      <c r="B121" s="8">
        <f>$Y$195 - $Z$195*EXP(-$AA$195*A121^$AB$195)</f>
        <v>40.409147164584965</v>
      </c>
      <c r="C121" s="9">
        <f>20/B121</f>
        <v>0.49493744370651371</v>
      </c>
      <c r="V121" s="8"/>
      <c r="W121" s="8"/>
      <c r="Y121" s="4"/>
      <c r="Z121" s="5"/>
      <c r="AA121" s="4"/>
      <c r="AB121" s="4"/>
      <c r="AC121" s="6"/>
      <c r="AD121" s="6"/>
      <c r="AE121" s="6"/>
      <c r="AF121" s="6"/>
      <c r="AG121" s="6"/>
      <c r="AH121" s="6"/>
      <c r="AI121" s="6"/>
      <c r="AJ121" s="6"/>
      <c r="AL121" s="6"/>
      <c r="AM121" s="6"/>
      <c r="AN121" s="6"/>
    </row>
    <row r="122" spans="1:40" x14ac:dyDescent="0.45">
      <c r="A122">
        <v>5</v>
      </c>
      <c r="B122" s="8">
        <f t="shared" ref="B122:B185" si="45">$Y$195 - $Z$195*EXP(-$AA$195*A122^$AB$195)</f>
        <v>40.429791875868261</v>
      </c>
      <c r="C122" s="9">
        <f t="shared" ref="C122:C185" si="46">20/B122</f>
        <v>0.49468471322845475</v>
      </c>
      <c r="V122" s="8"/>
      <c r="W122" s="8"/>
      <c r="Y122" s="4"/>
      <c r="Z122" s="5"/>
      <c r="AA122" s="4"/>
      <c r="AB122" s="4"/>
      <c r="AC122" s="6"/>
      <c r="AD122" s="6"/>
      <c r="AE122" s="6"/>
      <c r="AF122" s="6"/>
      <c r="AG122" s="6"/>
      <c r="AH122" s="6"/>
      <c r="AI122" s="6"/>
      <c r="AJ122" s="6"/>
      <c r="AL122" s="6"/>
      <c r="AM122" s="6"/>
      <c r="AN122" s="6"/>
    </row>
    <row r="123" spans="1:40" x14ac:dyDescent="0.45">
      <c r="A123">
        <v>10</v>
      </c>
      <c r="B123" s="8">
        <f t="shared" si="45"/>
        <v>40.481798411393413</v>
      </c>
      <c r="C123" s="9">
        <f t="shared" si="46"/>
        <v>0.49404919704286393</v>
      </c>
      <c r="V123" s="8"/>
      <c r="W123" s="8"/>
      <c r="Y123" s="4"/>
      <c r="Z123" s="5"/>
      <c r="AA123" s="4"/>
      <c r="AB123" s="4"/>
      <c r="AC123" s="6"/>
      <c r="AD123" s="6"/>
      <c r="AE123" s="6"/>
      <c r="AF123" s="6"/>
      <c r="AG123" s="6"/>
      <c r="AH123" s="6"/>
      <c r="AI123" s="6"/>
      <c r="AJ123" s="6"/>
      <c r="AL123" s="6"/>
      <c r="AM123" s="6"/>
      <c r="AN123" s="6"/>
    </row>
    <row r="124" spans="1:40" x14ac:dyDescent="0.45">
      <c r="A124">
        <v>15</v>
      </c>
      <c r="B124" s="8">
        <f t="shared" si="45"/>
        <v>40.560804196152446</v>
      </c>
      <c r="C124" s="9">
        <f t="shared" si="46"/>
        <v>0.49308687035098725</v>
      </c>
      <c r="V124" s="8"/>
      <c r="W124" s="8"/>
      <c r="Y124" s="4"/>
      <c r="Z124" s="5"/>
      <c r="AA124" s="4"/>
      <c r="AB124" s="4"/>
      <c r="AC124" s="6"/>
      <c r="AD124" s="6"/>
      <c r="AE124" s="6"/>
      <c r="AF124" s="6"/>
      <c r="AG124" s="6"/>
      <c r="AH124" s="6"/>
      <c r="AI124" s="6"/>
      <c r="AJ124" s="6"/>
      <c r="AL124" s="6"/>
      <c r="AM124" s="6"/>
      <c r="AN124" s="6"/>
    </row>
    <row r="125" spans="1:40" x14ac:dyDescent="0.45">
      <c r="A125">
        <v>20</v>
      </c>
      <c r="B125" s="8">
        <f t="shared" si="45"/>
        <v>40.664777525171871</v>
      </c>
      <c r="C125" s="9">
        <f t="shared" si="46"/>
        <v>0.49182612612646942</v>
      </c>
      <c r="V125" s="8"/>
      <c r="W125" s="8"/>
    </row>
    <row r="126" spans="1:40" x14ac:dyDescent="0.45">
      <c r="A126">
        <v>25</v>
      </c>
      <c r="B126" s="8">
        <f t="shared" si="45"/>
        <v>40.792386450131801</v>
      </c>
      <c r="C126" s="9">
        <f t="shared" si="46"/>
        <v>0.49028756933477669</v>
      </c>
      <c r="D126">
        <v>0</v>
      </c>
      <c r="E126" s="8">
        <f t="shared" ref="E126:E157" si="47">$AC$195 - $AD$195*EXP(-$AE$195*D126^$AF$195)</f>
        <v>51.109328848014002</v>
      </c>
      <c r="F126" s="9">
        <f t="shared" ref="F126:F157" si="48">20/E126</f>
        <v>0.39131799322731975</v>
      </c>
      <c r="V126" s="8"/>
      <c r="W126" s="8"/>
    </row>
    <row r="127" spans="1:40" x14ac:dyDescent="0.45">
      <c r="A127">
        <v>30</v>
      </c>
      <c r="B127" s="8">
        <f t="shared" si="45"/>
        <v>40.942645807740178</v>
      </c>
      <c r="C127" s="9">
        <f t="shared" si="46"/>
        <v>0.48848821578157547</v>
      </c>
      <c r="D127">
        <v>5</v>
      </c>
      <c r="E127" s="8">
        <f t="shared" si="47"/>
        <v>51.121527091181974</v>
      </c>
      <c r="F127" s="9">
        <f t="shared" si="48"/>
        <v>0.39122461980306977</v>
      </c>
      <c r="V127" s="8"/>
    </row>
    <row r="128" spans="1:40" x14ac:dyDescent="0.45">
      <c r="A128">
        <v>35</v>
      </c>
      <c r="B128" s="8">
        <f t="shared" si="45"/>
        <v>41.114776338808838</v>
      </c>
      <c r="C128" s="9">
        <f t="shared" si="46"/>
        <v>0.48644311804565765</v>
      </c>
      <c r="D128">
        <v>10</v>
      </c>
      <c r="E128" s="8">
        <f t="shared" si="47"/>
        <v>51.155259694724805</v>
      </c>
      <c r="F128" s="9">
        <f t="shared" si="48"/>
        <v>0.39096663997705061</v>
      </c>
      <c r="G128">
        <v>0</v>
      </c>
      <c r="H128" s="8">
        <f>$AG$195 - $AH$195*EXP(-$AI$195*G128^$AJ$195)</f>
        <v>57.628678811364011</v>
      </c>
      <c r="I128" s="9">
        <f>20/H128</f>
        <v>0.34704942768974473</v>
      </c>
    </row>
    <row r="129" spans="1:20" x14ac:dyDescent="0.45">
      <c r="A129">
        <v>40</v>
      </c>
      <c r="B129" s="8">
        <f t="shared" si="45"/>
        <v>41.308134231532108</v>
      </c>
      <c r="C129" s="9">
        <f t="shared" si="46"/>
        <v>0.48416614238493544</v>
      </c>
      <c r="D129">
        <v>15</v>
      </c>
      <c r="E129" s="8">
        <f t="shared" si="47"/>
        <v>51.209079951168292</v>
      </c>
      <c r="F129" s="9">
        <f t="shared" si="48"/>
        <v>0.3905557377533731</v>
      </c>
      <c r="G129">
        <v>5</v>
      </c>
      <c r="H129" s="8">
        <f t="shared" ref="H129:H192" si="49">$AG$195 - $AH$195*EXP(-$AI$195*G129^$AJ$195)</f>
        <v>57.637477471340162</v>
      </c>
      <c r="I129" s="9">
        <f t="shared" ref="I129:I192" si="50">20/H129</f>
        <v>0.34699644879401359</v>
      </c>
    </row>
    <row r="130" spans="1:20" x14ac:dyDescent="0.45">
      <c r="A130">
        <v>45</v>
      </c>
      <c r="B130" s="8">
        <f t="shared" si="45"/>
        <v>41.52217095369906</v>
      </c>
      <c r="C130" s="9">
        <f t="shared" si="46"/>
        <v>0.48167038333091472</v>
      </c>
      <c r="D130">
        <v>20</v>
      </c>
      <c r="E130" s="8">
        <f t="shared" si="47"/>
        <v>51.282261834415067</v>
      </c>
      <c r="F130" s="9">
        <f t="shared" si="48"/>
        <v>0.38999839875584774</v>
      </c>
      <c r="G130">
        <v>10</v>
      </c>
      <c r="H130" s="8">
        <f t="shared" si="49"/>
        <v>57.663243253827545</v>
      </c>
      <c r="I130" s="9">
        <f t="shared" si="50"/>
        <v>0.34684139967573624</v>
      </c>
    </row>
    <row r="131" spans="1:20" x14ac:dyDescent="0.45">
      <c r="A131">
        <v>50</v>
      </c>
      <c r="B131" s="8">
        <f t="shared" si="45"/>
        <v>41.756408260765795</v>
      </c>
      <c r="C131" s="9">
        <f t="shared" si="46"/>
        <v>0.47896839869706764</v>
      </c>
      <c r="D131">
        <v>25</v>
      </c>
      <c r="E131" s="8">
        <f t="shared" si="47"/>
        <v>51.374311193606445</v>
      </c>
      <c r="F131" s="9">
        <f t="shared" si="48"/>
        <v>0.38929962339794849</v>
      </c>
      <c r="G131">
        <v>15</v>
      </c>
      <c r="H131" s="8">
        <f t="shared" si="49"/>
        <v>57.705629656349743</v>
      </c>
      <c r="I131" s="9">
        <f t="shared" si="50"/>
        <v>0.34658663494540459</v>
      </c>
      <c r="J131">
        <v>0</v>
      </c>
      <c r="K131" s="8">
        <f>$AK$195 - $AL$195*EXP(-$AM$195*J131^$AN$195)</f>
        <v>61.937867628790059</v>
      </c>
      <c r="L131" s="9">
        <f>20/K131</f>
        <v>0.32290423880694868</v>
      </c>
      <c r="M131" s="8">
        <f>$AO$195 - $AP$195*EXP(-$AQ$195*J131^$AR$195)</f>
        <v>65.019382018724968</v>
      </c>
      <c r="N131" s="9">
        <f>20/M131</f>
        <v>0.30760058584131406</v>
      </c>
      <c r="O131" s="8">
        <f>$AS$195 - $AT$195*EXP(-$AU$195*J131^$AV$195)</f>
        <v>67.35641561095099</v>
      </c>
      <c r="P131" s="9">
        <f>20/O131</f>
        <v>0.29692791426906551</v>
      </c>
      <c r="Q131" s="8">
        <f>$AW$195 - $AX$195*EXP(-$AY$195*J131^$AZ$195)</f>
        <v>69.208478041197054</v>
      </c>
      <c r="R131" s="9">
        <f>20/Q131</f>
        <v>0.28898193640517272</v>
      </c>
      <c r="S131" s="8">
        <f>$BA$195 - $BB$195*EXP(-$BC$195*J131^$BD$195)</f>
        <v>70.725133558723087</v>
      </c>
      <c r="T131" s="9">
        <f>20/S131</f>
        <v>0.28278490253247807</v>
      </c>
    </row>
    <row r="132" spans="1:20" x14ac:dyDescent="0.45">
      <c r="A132">
        <v>100</v>
      </c>
      <c r="B132" s="8">
        <f t="shared" si="45"/>
        <v>45.132278125447954</v>
      </c>
      <c r="C132" s="9">
        <f t="shared" si="46"/>
        <v>0.44314182289688026</v>
      </c>
      <c r="D132">
        <v>75</v>
      </c>
      <c r="E132" s="8">
        <f t="shared" si="47"/>
        <v>53.27294639630793</v>
      </c>
      <c r="F132" s="9">
        <f t="shared" si="48"/>
        <v>0.37542507694648736</v>
      </c>
      <c r="G132">
        <v>65</v>
      </c>
      <c r="H132" s="8">
        <f t="shared" si="49"/>
        <v>59.018201960548595</v>
      </c>
      <c r="I132" s="9">
        <f t="shared" si="50"/>
        <v>0.33887850418366239</v>
      </c>
      <c r="J132">
        <v>50</v>
      </c>
      <c r="K132" s="8">
        <f t="shared" ref="K132:K195" si="51">$AK$195 - $AL$195*EXP(-$AM$195*J132^$AN$195)</f>
        <v>62.703508450742333</v>
      </c>
      <c r="L132" s="9">
        <f t="shared" ref="L132:L195" si="52">20/K132</f>
        <v>0.31896141849401133</v>
      </c>
      <c r="M132" s="8">
        <f t="shared" ref="M132:M195" si="53">$AO$195 - $AP$195*EXP(-$AQ$195*J132^$AR$195)</f>
        <v>65.765034764788538</v>
      </c>
      <c r="N132" s="9">
        <f t="shared" ref="N132:N195" si="54">20/M132</f>
        <v>0.30411296932375775</v>
      </c>
      <c r="O132" s="8">
        <f t="shared" ref="O132:O195" si="55">$AS$195 - $AT$195*EXP(-$AU$195*J132^$AV$195)</f>
        <v>68.101778600787156</v>
      </c>
      <c r="P132" s="9">
        <f t="shared" ref="P132:P195" si="56">20/O132</f>
        <v>0.29367808610756063</v>
      </c>
      <c r="Q132" s="8">
        <f t="shared" ref="Q132:Q195" si="57">$AW$195 - $AX$195*EXP(-$AY$195*J132^$AZ$195)</f>
        <v>69.963766453142284</v>
      </c>
      <c r="R132" s="9">
        <f t="shared" ref="R132:R195" si="58">20/Q132</f>
        <v>0.28586225433410384</v>
      </c>
      <c r="S132" s="8">
        <f t="shared" ref="S132:S195" si="59">$BA$195 - $BB$195*EXP(-$BC$195*J132^$BD$195)</f>
        <v>71.496151618046156</v>
      </c>
      <c r="T132" s="9">
        <f t="shared" ref="T132:T195" si="60">20/S132</f>
        <v>0.27973533606180634</v>
      </c>
    </row>
    <row r="133" spans="1:20" x14ac:dyDescent="0.45">
      <c r="A133">
        <v>150</v>
      </c>
      <c r="B133" s="8">
        <f t="shared" si="45"/>
        <v>50.211661363275709</v>
      </c>
      <c r="C133" s="9">
        <f t="shared" si="46"/>
        <v>0.3983138469628052</v>
      </c>
      <c r="D133">
        <v>125</v>
      </c>
      <c r="E133" s="8">
        <f t="shared" si="47"/>
        <v>56.840466098809657</v>
      </c>
      <c r="F133" s="9">
        <f t="shared" si="48"/>
        <v>0.35186199854928418</v>
      </c>
      <c r="G133">
        <v>115</v>
      </c>
      <c r="H133" s="8">
        <f t="shared" si="49"/>
        <v>61.905107460088857</v>
      </c>
      <c r="I133" s="9">
        <f t="shared" si="50"/>
        <v>0.32307511965623026</v>
      </c>
      <c r="J133">
        <v>100</v>
      </c>
      <c r="K133" s="8">
        <f t="shared" si="51"/>
        <v>64.992040924713933</v>
      </c>
      <c r="L133" s="9">
        <f t="shared" si="52"/>
        <v>0.30772998840223809</v>
      </c>
      <c r="M133" s="8">
        <f t="shared" si="53"/>
        <v>68.007398346981972</v>
      </c>
      <c r="N133" s="9">
        <f t="shared" si="54"/>
        <v>0.29408565076931159</v>
      </c>
      <c r="O133" s="8">
        <f t="shared" si="55"/>
        <v>70.338362622093086</v>
      </c>
      <c r="P133" s="9">
        <f t="shared" si="56"/>
        <v>0.28433985743247958</v>
      </c>
      <c r="Q133" s="8">
        <f t="shared" si="57"/>
        <v>72.215544289313016</v>
      </c>
      <c r="R133" s="9">
        <f t="shared" si="58"/>
        <v>0.27694868461941019</v>
      </c>
      <c r="S133" s="8">
        <f t="shared" si="59"/>
        <v>73.774834425701215</v>
      </c>
      <c r="T133" s="9">
        <f t="shared" si="60"/>
        <v>0.27109515264506678</v>
      </c>
    </row>
    <row r="134" spans="1:20" x14ac:dyDescent="0.45">
      <c r="A134">
        <v>200</v>
      </c>
      <c r="B134" s="8">
        <f t="shared" si="45"/>
        <v>56.807057136035894</v>
      </c>
      <c r="C134" s="9">
        <f t="shared" si="46"/>
        <v>0.35206893312755116</v>
      </c>
      <c r="D134">
        <v>175</v>
      </c>
      <c r="E134" s="8">
        <f t="shared" si="47"/>
        <v>61.970581757262721</v>
      </c>
      <c r="F134" s="9">
        <f t="shared" si="48"/>
        <v>0.32273377839729694</v>
      </c>
      <c r="G134">
        <v>165</v>
      </c>
      <c r="H134" s="8">
        <f t="shared" si="49"/>
        <v>66.322003956991921</v>
      </c>
      <c r="I134" s="9">
        <f t="shared" si="50"/>
        <v>0.30155904234994885</v>
      </c>
      <c r="J134">
        <v>150</v>
      </c>
      <c r="K134" s="8">
        <f t="shared" si="51"/>
        <v>68.78777004720564</v>
      </c>
      <c r="L134" s="9">
        <f t="shared" si="52"/>
        <v>0.29074935829835724</v>
      </c>
      <c r="M134" s="8">
        <f t="shared" si="53"/>
        <v>71.739755143693742</v>
      </c>
      <c r="N134" s="9">
        <f t="shared" si="54"/>
        <v>0.2787854511064371</v>
      </c>
      <c r="O134" s="8">
        <f t="shared" si="55"/>
        <v>74.057352887775892</v>
      </c>
      <c r="P134" s="9">
        <f t="shared" si="56"/>
        <v>0.27006096248548539</v>
      </c>
      <c r="Q134" s="8">
        <f t="shared" si="57"/>
        <v>75.947258961316265</v>
      </c>
      <c r="R134" s="9">
        <f t="shared" si="58"/>
        <v>0.26334064288201631</v>
      </c>
      <c r="S134" s="8">
        <f t="shared" si="59"/>
        <v>77.533792780345721</v>
      </c>
      <c r="T134" s="9">
        <f t="shared" si="60"/>
        <v>0.25795203978554576</v>
      </c>
    </row>
    <row r="135" spans="1:20" x14ac:dyDescent="0.45">
      <c r="A135">
        <v>250</v>
      </c>
      <c r="B135" s="8">
        <f t="shared" si="45"/>
        <v>64.765269144745446</v>
      </c>
      <c r="C135" s="9">
        <f t="shared" si="46"/>
        <v>0.30880748685381854</v>
      </c>
      <c r="D135">
        <v>225</v>
      </c>
      <c r="E135" s="8">
        <f t="shared" si="47"/>
        <v>68.576200126380172</v>
      </c>
      <c r="F135" s="9">
        <f t="shared" si="48"/>
        <v>0.29164637240240321</v>
      </c>
      <c r="G135">
        <v>215</v>
      </c>
      <c r="H135" s="8">
        <f t="shared" si="49"/>
        <v>72.224862053253219</v>
      </c>
      <c r="I135" s="9">
        <f t="shared" si="50"/>
        <v>0.27691295533736698</v>
      </c>
      <c r="J135">
        <v>200</v>
      </c>
      <c r="K135" s="8">
        <f t="shared" si="51"/>
        <v>74.067198255635844</v>
      </c>
      <c r="L135" s="9">
        <f t="shared" si="52"/>
        <v>0.27002506468480036</v>
      </c>
      <c r="M135" s="8">
        <f t="shared" si="53"/>
        <v>76.944867039709152</v>
      </c>
      <c r="N135" s="9">
        <f t="shared" si="54"/>
        <v>0.25992637026299031</v>
      </c>
      <c r="O135" s="8">
        <f t="shared" si="55"/>
        <v>79.241401113348729</v>
      </c>
      <c r="P135" s="9">
        <f t="shared" si="56"/>
        <v>0.25239331610746685</v>
      </c>
      <c r="Q135" s="8">
        <f t="shared" si="57"/>
        <v>81.138215923476992</v>
      </c>
      <c r="R135" s="9">
        <f t="shared" si="58"/>
        <v>0.24649297217555763</v>
      </c>
      <c r="S135" s="8">
        <f t="shared" si="59"/>
        <v>82.747261770288219</v>
      </c>
      <c r="T135" s="9">
        <f t="shared" si="60"/>
        <v>0.24169984084212118</v>
      </c>
    </row>
    <row r="136" spans="1:20" x14ac:dyDescent="0.45">
      <c r="A136">
        <v>300</v>
      </c>
      <c r="B136" s="8">
        <f t="shared" si="45"/>
        <v>73.946754042974362</v>
      </c>
      <c r="C136" s="9">
        <f t="shared" si="46"/>
        <v>0.27046488055955703</v>
      </c>
      <c r="D136">
        <v>275</v>
      </c>
      <c r="E136" s="8">
        <f t="shared" si="47"/>
        <v>76.57375183571969</v>
      </c>
      <c r="F136" s="9">
        <f t="shared" si="48"/>
        <v>0.26118610516705171</v>
      </c>
      <c r="G136">
        <v>265</v>
      </c>
      <c r="H136" s="8">
        <f t="shared" si="49"/>
        <v>79.564567446705723</v>
      </c>
      <c r="I136" s="9">
        <f t="shared" si="50"/>
        <v>0.25136817357043367</v>
      </c>
      <c r="J136">
        <v>250</v>
      </c>
      <c r="K136" s="8">
        <f t="shared" si="51"/>
        <v>80.798587997437153</v>
      </c>
      <c r="L136" s="9">
        <f t="shared" si="52"/>
        <v>0.24752907811500838</v>
      </c>
      <c r="M136" s="8">
        <f t="shared" si="53"/>
        <v>83.596761277102132</v>
      </c>
      <c r="N136" s="9">
        <f t="shared" si="54"/>
        <v>0.2392437182309618</v>
      </c>
      <c r="O136" s="8">
        <f t="shared" si="55"/>
        <v>85.865503628063152</v>
      </c>
      <c r="P136" s="9">
        <f t="shared" si="56"/>
        <v>0.23292240952353144</v>
      </c>
      <c r="Q136" s="8">
        <f t="shared" si="57"/>
        <v>87.761922009258228</v>
      </c>
      <c r="R136" s="9">
        <f t="shared" si="58"/>
        <v>0.22788926612033575</v>
      </c>
      <c r="S136" s="8">
        <f t="shared" si="59"/>
        <v>89.385948455817925</v>
      </c>
      <c r="T136" s="9">
        <f t="shared" si="60"/>
        <v>0.22374881450058884</v>
      </c>
    </row>
    <row r="137" spans="1:20" x14ac:dyDescent="0.45">
      <c r="A137">
        <v>350</v>
      </c>
      <c r="B137" s="8">
        <f t="shared" si="45"/>
        <v>84.218459091057809</v>
      </c>
      <c r="C137" s="9">
        <f t="shared" si="46"/>
        <v>0.23747762920211835</v>
      </c>
      <c r="D137">
        <v>325</v>
      </c>
      <c r="E137" s="8">
        <f t="shared" si="47"/>
        <v>85.87850975668573</v>
      </c>
      <c r="F137" s="9">
        <f t="shared" si="48"/>
        <v>0.23288713389024521</v>
      </c>
      <c r="G137">
        <v>315</v>
      </c>
      <c r="H137" s="8">
        <f t="shared" si="49"/>
        <v>88.285614965133959</v>
      </c>
      <c r="I137" s="9">
        <f t="shared" si="50"/>
        <v>0.22653747168095806</v>
      </c>
      <c r="J137">
        <v>300</v>
      </c>
      <c r="K137" s="8">
        <f t="shared" si="51"/>
        <v>88.942108112230699</v>
      </c>
      <c r="L137" s="9">
        <f t="shared" si="52"/>
        <v>0.22486536944641791</v>
      </c>
      <c r="M137" s="8">
        <f t="shared" si="53"/>
        <v>91.661363598056141</v>
      </c>
      <c r="N137" s="9">
        <f t="shared" si="54"/>
        <v>0.21819444109190778</v>
      </c>
      <c r="O137" s="8">
        <f t="shared" si="55"/>
        <v>93.897389334145373</v>
      </c>
      <c r="P137" s="9">
        <f t="shared" si="56"/>
        <v>0.21299846717598875</v>
      </c>
      <c r="Q137" s="8">
        <f t="shared" si="57"/>
        <v>95.78584781205177</v>
      </c>
      <c r="R137" s="9">
        <f t="shared" si="58"/>
        <v>0.20879911236202056</v>
      </c>
      <c r="S137" s="8">
        <f t="shared" si="59"/>
        <v>97.415949704603918</v>
      </c>
      <c r="T137" s="9">
        <f t="shared" si="60"/>
        <v>0.20530518935191155</v>
      </c>
    </row>
    <row r="138" spans="1:20" x14ac:dyDescent="0.45">
      <c r="A138">
        <v>400</v>
      </c>
      <c r="B138" s="8">
        <f t="shared" si="45"/>
        <v>95.451049445506442</v>
      </c>
      <c r="C138" s="9">
        <f t="shared" si="46"/>
        <v>0.20953148358434881</v>
      </c>
      <c r="D138">
        <v>375</v>
      </c>
      <c r="E138" s="8">
        <f t="shared" si="47"/>
        <v>96.402933925015077</v>
      </c>
      <c r="F138" s="9">
        <f t="shared" si="48"/>
        <v>0.20746256556420331</v>
      </c>
      <c r="G138">
        <v>365</v>
      </c>
      <c r="H138" s="8">
        <f t="shared" si="49"/>
        <v>98.325869417550052</v>
      </c>
      <c r="I138" s="9">
        <f t="shared" si="50"/>
        <v>0.20340526982851398</v>
      </c>
      <c r="J138">
        <v>350</v>
      </c>
      <c r="K138" s="8">
        <f t="shared" si="51"/>
        <v>98.450151415787559</v>
      </c>
      <c r="L138" s="9">
        <f t="shared" si="52"/>
        <v>0.20314849405902266</v>
      </c>
      <c r="M138" s="8">
        <f t="shared" si="53"/>
        <v>101.09697129373296</v>
      </c>
      <c r="N138" s="9">
        <f t="shared" si="54"/>
        <v>0.19782986319037044</v>
      </c>
      <c r="O138" s="8">
        <f t="shared" si="55"/>
        <v>103.29786309341443</v>
      </c>
      <c r="P138" s="9">
        <f t="shared" si="56"/>
        <v>0.19361484740408985</v>
      </c>
      <c r="Q138" s="8">
        <f t="shared" si="57"/>
        <v>105.17149286296217</v>
      </c>
      <c r="R138" s="9">
        <f t="shared" si="58"/>
        <v>0.19016559958942375</v>
      </c>
      <c r="S138" s="8">
        <f t="shared" si="59"/>
        <v>106.79845425887709</v>
      </c>
      <c r="T138" s="9">
        <f t="shared" si="60"/>
        <v>0.18726862798519953</v>
      </c>
    </row>
    <row r="139" spans="1:20" x14ac:dyDescent="0.45">
      <c r="A139">
        <v>450</v>
      </c>
      <c r="B139" s="8">
        <f t="shared" si="45"/>
        <v>107.51796285459676</v>
      </c>
      <c r="C139" s="9">
        <f t="shared" si="46"/>
        <v>0.18601542913389502</v>
      </c>
      <c r="D139">
        <v>425</v>
      </c>
      <c r="E139" s="8">
        <f t="shared" si="47"/>
        <v>108.05622047429961</v>
      </c>
      <c r="F139" s="9">
        <f t="shared" si="48"/>
        <v>0.18508883535082421</v>
      </c>
      <c r="G139">
        <v>415</v>
      </c>
      <c r="H139" s="8">
        <f t="shared" si="49"/>
        <v>109.61677038888593</v>
      </c>
      <c r="I139" s="9">
        <f t="shared" si="50"/>
        <v>0.18245383374319707</v>
      </c>
      <c r="J139">
        <v>400</v>
      </c>
      <c r="K139" s="8">
        <f t="shared" si="51"/>
        <v>109.26775746956685</v>
      </c>
      <c r="L139" s="9">
        <f t="shared" si="52"/>
        <v>0.18303661082795061</v>
      </c>
      <c r="M139" s="8">
        <f t="shared" si="53"/>
        <v>111.85471122723891</v>
      </c>
      <c r="N139" s="9">
        <f t="shared" si="54"/>
        <v>0.17880337609891922</v>
      </c>
      <c r="O139" s="8">
        <f t="shared" si="55"/>
        <v>114.02116835986362</v>
      </c>
      <c r="P139" s="9">
        <f t="shared" si="56"/>
        <v>0.17540602580810041</v>
      </c>
      <c r="Q139" s="8">
        <f t="shared" si="57"/>
        <v>115.87458513817455</v>
      </c>
      <c r="R139" s="9">
        <f t="shared" si="58"/>
        <v>0.17260040220339098</v>
      </c>
      <c r="S139" s="8">
        <f t="shared" si="59"/>
        <v>117.48974076577326</v>
      </c>
      <c r="T139" s="9">
        <f t="shared" si="60"/>
        <v>0.17022762897972396</v>
      </c>
    </row>
    <row r="140" spans="1:20" x14ac:dyDescent="0.45">
      <c r="A140">
        <v>500</v>
      </c>
      <c r="B140" s="8">
        <f t="shared" si="45"/>
        <v>120.29532778693346</v>
      </c>
      <c r="C140" s="9">
        <f t="shared" si="46"/>
        <v>0.16625749617993402</v>
      </c>
      <c r="D140">
        <v>475</v>
      </c>
      <c r="E140" s="8">
        <f t="shared" si="47"/>
        <v>120.74442975865838</v>
      </c>
      <c r="F140" s="9">
        <f t="shared" si="48"/>
        <v>0.16563911097162504</v>
      </c>
      <c r="G140">
        <v>465</v>
      </c>
      <c r="H140" s="8">
        <f t="shared" si="49"/>
        <v>122.08377241138385</v>
      </c>
      <c r="I140" s="9">
        <f t="shared" si="50"/>
        <v>0.16382193640450673</v>
      </c>
      <c r="J140">
        <v>450</v>
      </c>
      <c r="K140" s="8">
        <f t="shared" si="51"/>
        <v>121.33311638016937</v>
      </c>
      <c r="L140" s="9">
        <f t="shared" si="52"/>
        <v>0.16483545957341611</v>
      </c>
      <c r="M140" s="8">
        <f t="shared" si="53"/>
        <v>123.87902239319681</v>
      </c>
      <c r="N140" s="9">
        <f t="shared" si="54"/>
        <v>0.16144783526398221</v>
      </c>
      <c r="O140" s="8">
        <f t="shared" si="55"/>
        <v>126.01538518007897</v>
      </c>
      <c r="P140" s="9">
        <f t="shared" si="56"/>
        <v>0.15871077941331946</v>
      </c>
      <c r="Q140" s="8">
        <f t="shared" si="57"/>
        <v>127.8453626114748</v>
      </c>
      <c r="R140" s="9">
        <f t="shared" si="58"/>
        <v>0.15643899466874284</v>
      </c>
      <c r="S140" s="8">
        <f t="shared" si="59"/>
        <v>129.44132538542237</v>
      </c>
      <c r="T140" s="9">
        <f t="shared" si="60"/>
        <v>0.15451016080411975</v>
      </c>
    </row>
    <row r="141" spans="1:20" x14ac:dyDescent="0.45">
      <c r="A141">
        <v>550</v>
      </c>
      <c r="B141" s="8">
        <f t="shared" si="45"/>
        <v>133.66231183078656</v>
      </c>
      <c r="C141" s="9">
        <f t="shared" si="46"/>
        <v>0.14963081010688745</v>
      </c>
      <c r="D141">
        <v>525</v>
      </c>
      <c r="E141" s="8">
        <f t="shared" si="47"/>
        <v>134.37092582256889</v>
      </c>
      <c r="F141" s="9">
        <f t="shared" si="48"/>
        <v>0.14884172210295812</v>
      </c>
      <c r="G141">
        <v>515</v>
      </c>
      <c r="H141" s="8">
        <f t="shared" si="49"/>
        <v>135.64692943777061</v>
      </c>
      <c r="I141" s="9">
        <f t="shared" si="50"/>
        <v>0.1474415977043933</v>
      </c>
      <c r="J141">
        <v>500</v>
      </c>
      <c r="K141" s="8">
        <f t="shared" si="51"/>
        <v>134.57813967043819</v>
      </c>
      <c r="L141" s="9">
        <f t="shared" si="52"/>
        <v>0.14861254620532741</v>
      </c>
      <c r="M141" s="8">
        <f t="shared" si="53"/>
        <v>137.10817481182494</v>
      </c>
      <c r="N141" s="9">
        <f t="shared" si="54"/>
        <v>0.14587022274528225</v>
      </c>
      <c r="O141" s="8">
        <f t="shared" si="55"/>
        <v>139.22286696110154</v>
      </c>
      <c r="P141" s="9">
        <f t="shared" si="56"/>
        <v>0.14365456218903996</v>
      </c>
      <c r="Q141" s="8">
        <f t="shared" si="57"/>
        <v>141.02891421586116</v>
      </c>
      <c r="R141" s="9">
        <f t="shared" si="58"/>
        <v>0.14181489030956923</v>
      </c>
      <c r="S141" s="8">
        <f t="shared" si="59"/>
        <v>142.60020030915985</v>
      </c>
      <c r="T141" s="9">
        <f t="shared" si="60"/>
        <v>0.14025225740664904</v>
      </c>
    </row>
    <row r="142" spans="1:20" x14ac:dyDescent="0.45">
      <c r="A142">
        <v>600</v>
      </c>
      <c r="B142" s="8">
        <f t="shared" si="45"/>
        <v>147.50167982088965</v>
      </c>
      <c r="C142" s="9">
        <f t="shared" si="46"/>
        <v>0.13559167613742348</v>
      </c>
      <c r="D142">
        <v>575</v>
      </c>
      <c r="E142" s="8">
        <f t="shared" si="47"/>
        <v>148.83699280836123</v>
      </c>
      <c r="F142" s="9">
        <f t="shared" si="48"/>
        <v>0.13437519545796989</v>
      </c>
      <c r="G142">
        <v>565</v>
      </c>
      <c r="H142" s="8">
        <f t="shared" si="49"/>
        <v>150.22157502358141</v>
      </c>
      <c r="I142" s="9">
        <f t="shared" si="50"/>
        <v>0.13313666826393247</v>
      </c>
      <c r="J142">
        <v>550</v>
      </c>
      <c r="K142" s="8">
        <f t="shared" si="51"/>
        <v>148.9290873486591</v>
      </c>
      <c r="L142" s="9">
        <f t="shared" si="52"/>
        <v>0.13429210073098641</v>
      </c>
      <c r="M142" s="8">
        <f t="shared" si="53"/>
        <v>151.47482659347384</v>
      </c>
      <c r="N142" s="9">
        <f t="shared" si="54"/>
        <v>0.13203514042419562</v>
      </c>
      <c r="O142" s="8">
        <f t="shared" si="55"/>
        <v>153.58071470940615</v>
      </c>
      <c r="P142" s="9">
        <f t="shared" si="56"/>
        <v>0.1302246837296108</v>
      </c>
      <c r="Q142" s="8">
        <f t="shared" si="57"/>
        <v>155.36556756518007</v>
      </c>
      <c r="R142" s="9">
        <f t="shared" si="58"/>
        <v>0.12872865148585422</v>
      </c>
      <c r="S142" s="8">
        <f t="shared" si="59"/>
        <v>156.90913453995279</v>
      </c>
      <c r="T142" s="9">
        <f t="shared" si="60"/>
        <v>0.12746230522932064</v>
      </c>
    </row>
    <row r="143" spans="1:20" x14ac:dyDescent="0.45">
      <c r="A143">
        <v>650</v>
      </c>
      <c r="B143" s="8">
        <f t="shared" si="45"/>
        <v>161.70043849932097</v>
      </c>
      <c r="C143" s="9">
        <f t="shared" si="46"/>
        <v>0.1236855025602419</v>
      </c>
      <c r="D143">
        <v>625</v>
      </c>
      <c r="E143" s="8">
        <f t="shared" si="47"/>
        <v>164.04255187532573</v>
      </c>
      <c r="F143" s="9">
        <f t="shared" si="48"/>
        <v>0.12191958593280258</v>
      </c>
      <c r="G143">
        <v>615</v>
      </c>
      <c r="H143" s="8">
        <f t="shared" si="49"/>
        <v>165.71906756476812</v>
      </c>
      <c r="I143" s="9">
        <f t="shared" si="50"/>
        <v>0.12068617265290479</v>
      </c>
      <c r="J143">
        <v>600</v>
      </c>
      <c r="K143" s="8">
        <f t="shared" si="51"/>
        <v>164.30724127739472</v>
      </c>
      <c r="L143" s="9">
        <f t="shared" si="52"/>
        <v>0.12172318057628775</v>
      </c>
      <c r="M143" s="8">
        <f t="shared" si="53"/>
        <v>166.90661663877302</v>
      </c>
      <c r="N143" s="9">
        <f t="shared" si="54"/>
        <v>0.11982748439077716</v>
      </c>
      <c r="O143" s="8">
        <f t="shared" si="55"/>
        <v>169.02128528915841</v>
      </c>
      <c r="P143" s="9">
        <f t="shared" si="56"/>
        <v>0.1183282920005275</v>
      </c>
      <c r="Q143" s="8">
        <f t="shared" si="57"/>
        <v>170.79131472004451</v>
      </c>
      <c r="R143" s="9">
        <f t="shared" si="58"/>
        <v>0.11710197343924274</v>
      </c>
      <c r="S143" s="8">
        <f t="shared" si="59"/>
        <v>172.30702048678791</v>
      </c>
      <c r="T143" s="9">
        <f t="shared" si="60"/>
        <v>0.11607188113112056</v>
      </c>
    </row>
    <row r="144" spans="1:20" x14ac:dyDescent="0.45">
      <c r="A144">
        <v>700</v>
      </c>
      <c r="B144" s="8">
        <f t="shared" si="45"/>
        <v>176.1504940579984</v>
      </c>
      <c r="C144" s="9">
        <f t="shared" si="46"/>
        <v>0.11353927848431071</v>
      </c>
      <c r="D144">
        <v>675</v>
      </c>
      <c r="E144" s="8">
        <f t="shared" si="47"/>
        <v>179.8869304375973</v>
      </c>
      <c r="F144" s="9">
        <f t="shared" si="48"/>
        <v>0.1111809510082112</v>
      </c>
      <c r="G144">
        <v>665</v>
      </c>
      <c r="H144" s="8">
        <f t="shared" si="49"/>
        <v>182.04757844412086</v>
      </c>
      <c r="I144" s="9">
        <f t="shared" si="50"/>
        <v>0.10986138992306871</v>
      </c>
      <c r="J144">
        <v>650</v>
      </c>
      <c r="K144" s="8">
        <f t="shared" si="51"/>
        <v>180.62961521967111</v>
      </c>
      <c r="L144" s="9">
        <f t="shared" si="52"/>
        <v>0.11072381445134109</v>
      </c>
      <c r="M144" s="8">
        <f t="shared" si="53"/>
        <v>183.32678822847367</v>
      </c>
      <c r="N144" s="9">
        <f t="shared" si="54"/>
        <v>0.10909480383780416</v>
      </c>
      <c r="O144" s="8">
        <f t="shared" si="55"/>
        <v>185.47272909311152</v>
      </c>
      <c r="P144" s="9">
        <f t="shared" si="56"/>
        <v>0.10783256437640244</v>
      </c>
      <c r="Q144" s="8">
        <f t="shared" si="57"/>
        <v>187.23826898848199</v>
      </c>
      <c r="R144" s="9">
        <f t="shared" si="58"/>
        <v>0.10681577066507865</v>
      </c>
      <c r="S144" s="8">
        <f t="shared" si="59"/>
        <v>188.72925549463605</v>
      </c>
      <c r="T144" s="9">
        <f t="shared" si="60"/>
        <v>0.10597191170803102</v>
      </c>
    </row>
    <row r="145" spans="1:20" x14ac:dyDescent="0.45">
      <c r="A145">
        <v>750</v>
      </c>
      <c r="B145" s="8">
        <f t="shared" si="45"/>
        <v>190.74927649893539</v>
      </c>
      <c r="C145" s="9">
        <f t="shared" si="46"/>
        <v>0.1048496768485076</v>
      </c>
      <c r="D145">
        <v>725</v>
      </c>
      <c r="E145" s="8">
        <f t="shared" si="47"/>
        <v>196.26965066128065</v>
      </c>
      <c r="F145" s="9">
        <f t="shared" si="48"/>
        <v>0.10190062463867994</v>
      </c>
      <c r="G145">
        <v>715</v>
      </c>
      <c r="H145" s="8">
        <f t="shared" si="49"/>
        <v>199.11290541763242</v>
      </c>
      <c r="I145" s="9">
        <f t="shared" si="50"/>
        <v>0.10044552339814787</v>
      </c>
      <c r="J145">
        <v>700</v>
      </c>
      <c r="K145" s="8">
        <f t="shared" si="51"/>
        <v>197.80969200352058</v>
      </c>
      <c r="L145" s="9">
        <f t="shared" si="52"/>
        <v>0.1011072804240757</v>
      </c>
      <c r="M145" s="8">
        <f t="shared" si="53"/>
        <v>200.65483753120213</v>
      </c>
      <c r="N145" s="9">
        <f t="shared" si="54"/>
        <v>9.9673649766305633E-2</v>
      </c>
      <c r="O145" s="8">
        <f t="shared" si="55"/>
        <v>202.85955183940916</v>
      </c>
      <c r="P145" s="9">
        <f t="shared" si="56"/>
        <v>9.8590378508933665E-2</v>
      </c>
      <c r="Q145" s="8">
        <f t="shared" si="57"/>
        <v>204.63514654414462</v>
      </c>
      <c r="R145" s="9">
        <f t="shared" si="58"/>
        <v>9.7734921579981524E-2</v>
      </c>
      <c r="S145" s="8">
        <f t="shared" si="59"/>
        <v>206.10815020414077</v>
      </c>
      <c r="T145" s="9">
        <f t="shared" si="60"/>
        <v>9.7036434416547371E-2</v>
      </c>
    </row>
    <row r="146" spans="1:20" x14ac:dyDescent="0.45">
      <c r="A146">
        <v>800</v>
      </c>
      <c r="B146" s="8">
        <f t="shared" si="45"/>
        <v>205.40030139918105</v>
      </c>
      <c r="C146" s="9">
        <f t="shared" si="46"/>
        <v>9.7370840567226849E-2</v>
      </c>
      <c r="D146">
        <v>775</v>
      </c>
      <c r="E146" s="8">
        <f t="shared" si="47"/>
        <v>213.0912130333864</v>
      </c>
      <c r="F146" s="9">
        <f t="shared" si="48"/>
        <v>9.3856521417738939E-2</v>
      </c>
      <c r="G146">
        <v>765</v>
      </c>
      <c r="H146" s="8">
        <f t="shared" si="49"/>
        <v>216.81929620883852</v>
      </c>
      <c r="I146" s="9">
        <f t="shared" si="50"/>
        <v>9.2242712478580166E-2</v>
      </c>
      <c r="J146">
        <v>750</v>
      </c>
      <c r="K146" s="8">
        <f t="shared" si="51"/>
        <v>215.75817828792697</v>
      </c>
      <c r="L146" s="9">
        <f t="shared" si="52"/>
        <v>9.2696370347131019E-2</v>
      </c>
      <c r="M146" s="8">
        <f t="shared" si="53"/>
        <v>218.80718035492396</v>
      </c>
      <c r="N146" s="9">
        <f t="shared" si="54"/>
        <v>9.1404678619587759E-2</v>
      </c>
      <c r="O146" s="8">
        <f t="shared" si="55"/>
        <v>221.10319479601719</v>
      </c>
      <c r="P146" s="9">
        <f t="shared" si="56"/>
        <v>9.0455499833240166E-2</v>
      </c>
      <c r="Q146" s="8">
        <f t="shared" si="57"/>
        <v>222.90776704173413</v>
      </c>
      <c r="R146" s="9">
        <f t="shared" si="58"/>
        <v>8.9723208237313154E-2</v>
      </c>
      <c r="S146" s="8">
        <f t="shared" si="59"/>
        <v>224.37335711913011</v>
      </c>
      <c r="T146" s="9">
        <f t="shared" si="60"/>
        <v>8.9137142915685322E-2</v>
      </c>
    </row>
    <row r="147" spans="1:20" x14ac:dyDescent="0.45">
      <c r="A147">
        <v>850</v>
      </c>
      <c r="B147" s="8">
        <f t="shared" si="45"/>
        <v>220.01365047048569</v>
      </c>
      <c r="C147" s="9">
        <f t="shared" si="46"/>
        <v>9.0903450568777106E-2</v>
      </c>
      <c r="D147">
        <v>825</v>
      </c>
      <c r="E147" s="8">
        <f t="shared" si="47"/>
        <v>230.25385650010878</v>
      </c>
      <c r="F147" s="9">
        <f t="shared" si="48"/>
        <v>8.6860651560859092E-2</v>
      </c>
      <c r="G147">
        <v>815</v>
      </c>
      <c r="H147" s="8">
        <f t="shared" si="49"/>
        <v>235.07026904833674</v>
      </c>
      <c r="I147" s="9">
        <f t="shared" si="50"/>
        <v>8.508094231128592E-2</v>
      </c>
      <c r="J147">
        <v>800</v>
      </c>
      <c r="K147" s="8">
        <f t="shared" si="51"/>
        <v>234.38376751630972</v>
      </c>
      <c r="L147" s="9">
        <f t="shared" si="52"/>
        <v>8.5330141297469714E-2</v>
      </c>
      <c r="M147" s="8">
        <f t="shared" si="53"/>
        <v>237.69783008678678</v>
      </c>
      <c r="N147" s="9">
        <f t="shared" si="54"/>
        <v>8.4140439955626534E-2</v>
      </c>
      <c r="O147" s="8">
        <f t="shared" si="55"/>
        <v>240.12262750141736</v>
      </c>
      <c r="P147" s="9">
        <f t="shared" si="56"/>
        <v>8.3290776084323614E-2</v>
      </c>
      <c r="Q147" s="8">
        <f t="shared" si="57"/>
        <v>241.97956763715752</v>
      </c>
      <c r="R147" s="9">
        <f t="shared" si="58"/>
        <v>8.2651606477739947E-2</v>
      </c>
      <c r="S147" s="8">
        <f t="shared" si="59"/>
        <v>243.45231361458423</v>
      </c>
      <c r="T147" s="9">
        <f t="shared" si="60"/>
        <v>8.2151611964807719E-2</v>
      </c>
    </row>
    <row r="148" spans="1:20" x14ac:dyDescent="0.45">
      <c r="A148">
        <v>900</v>
      </c>
      <c r="B148" s="8">
        <f t="shared" si="45"/>
        <v>234.50635976815192</v>
      </c>
      <c r="C148" s="9">
        <f t="shared" si="46"/>
        <v>8.528553349160034E-2</v>
      </c>
      <c r="D148">
        <v>875</v>
      </c>
      <c r="E148" s="8">
        <f t="shared" si="47"/>
        <v>247.6622806503533</v>
      </c>
      <c r="F148" s="9">
        <f t="shared" si="48"/>
        <v>8.0755131332396007E-2</v>
      </c>
      <c r="G148">
        <v>865</v>
      </c>
      <c r="H148" s="8">
        <f t="shared" si="49"/>
        <v>253.76941825953492</v>
      </c>
      <c r="I148" s="9">
        <f t="shared" si="50"/>
        <v>7.8811702911915138E-2</v>
      </c>
      <c r="J148">
        <v>850</v>
      </c>
      <c r="K148" s="8">
        <f t="shared" si="51"/>
        <v>253.59390184373217</v>
      </c>
      <c r="L148" s="9">
        <f t="shared" si="52"/>
        <v>7.8866249758341028E-2</v>
      </c>
      <c r="M148" s="8">
        <f t="shared" si="53"/>
        <v>257.23907960891097</v>
      </c>
      <c r="N148" s="9">
        <f t="shared" si="54"/>
        <v>7.7748684338346474E-2</v>
      </c>
      <c r="O148" s="8">
        <f t="shared" si="55"/>
        <v>259.83494695211959</v>
      </c>
      <c r="P148" s="9">
        <f t="shared" si="56"/>
        <v>7.697194020512356E-2</v>
      </c>
      <c r="Q148" s="8">
        <f t="shared" si="57"/>
        <v>261.7721249859427</v>
      </c>
      <c r="R148" s="9">
        <f t="shared" si="58"/>
        <v>7.640232893809458E-2</v>
      </c>
      <c r="S148" s="8">
        <f t="shared" si="59"/>
        <v>263.2706941548945</v>
      </c>
      <c r="T148" s="9">
        <f t="shared" si="60"/>
        <v>7.5967437485590636E-2</v>
      </c>
    </row>
    <row r="149" spans="1:20" x14ac:dyDescent="0.45">
      <c r="A149">
        <v>950</v>
      </c>
      <c r="B149" s="8">
        <f t="shared" si="45"/>
        <v>248.80270983209644</v>
      </c>
      <c r="C149" s="9">
        <f t="shared" si="46"/>
        <v>8.0384976568369876E-2</v>
      </c>
      <c r="D149">
        <v>925</v>
      </c>
      <c r="E149" s="8">
        <f t="shared" si="47"/>
        <v>265.22431844312842</v>
      </c>
      <c r="F149" s="9">
        <f t="shared" si="48"/>
        <v>7.5407866508623203E-2</v>
      </c>
      <c r="G149">
        <v>915</v>
      </c>
      <c r="H149" s="8">
        <f t="shared" si="49"/>
        <v>272.82119417925861</v>
      </c>
      <c r="I149" s="9">
        <f t="shared" si="50"/>
        <v>7.3308087592560328E-2</v>
      </c>
      <c r="J149">
        <v>900</v>
      </c>
      <c r="K149" s="8">
        <f t="shared" si="51"/>
        <v>273.29552413498016</v>
      </c>
      <c r="L149" s="9">
        <f t="shared" si="52"/>
        <v>7.3180854546750773E-2</v>
      </c>
      <c r="M149" s="8">
        <f t="shared" si="53"/>
        <v>277.34217999294253</v>
      </c>
      <c r="N149" s="9">
        <f t="shared" si="54"/>
        <v>7.2113084279170722E-2</v>
      </c>
      <c r="O149" s="8">
        <f t="shared" si="55"/>
        <v>280.15597724101167</v>
      </c>
      <c r="P149" s="9">
        <f t="shared" si="56"/>
        <v>7.1388803469270498E-2</v>
      </c>
      <c r="Q149" s="8">
        <f t="shared" si="57"/>
        <v>282.20567995082774</v>
      </c>
      <c r="R149" s="9">
        <f t="shared" si="58"/>
        <v>7.0870295748423115E-2</v>
      </c>
      <c r="S149" s="8">
        <f t="shared" si="59"/>
        <v>283.75286686944003</v>
      </c>
      <c r="T149" s="9">
        <f t="shared" si="60"/>
        <v>7.0483869363696591E-2</v>
      </c>
    </row>
    <row r="150" spans="1:20" x14ac:dyDescent="0.45">
      <c r="A150">
        <v>1000</v>
      </c>
      <c r="B150" s="8">
        <f t="shared" si="45"/>
        <v>262.83441614256446</v>
      </c>
      <c r="C150" s="9">
        <f t="shared" si="46"/>
        <v>7.6093535593724393E-2</v>
      </c>
      <c r="D150">
        <v>975</v>
      </c>
      <c r="E150" s="8">
        <f t="shared" si="47"/>
        <v>282.85155043934441</v>
      </c>
      <c r="F150" s="9">
        <f t="shared" si="48"/>
        <v>7.0708468696511054E-2</v>
      </c>
      <c r="G150">
        <v>965</v>
      </c>
      <c r="H150" s="8">
        <f t="shared" si="49"/>
        <v>292.13164782803966</v>
      </c>
      <c r="I150" s="9">
        <f t="shared" si="50"/>
        <v>6.8462284551151401E-2</v>
      </c>
      <c r="J150">
        <v>950</v>
      </c>
      <c r="K150" s="8">
        <f t="shared" si="51"/>
        <v>293.39581155473377</v>
      </c>
      <c r="L150" s="9">
        <f t="shared" si="52"/>
        <v>6.8167298960465722E-2</v>
      </c>
      <c r="M150" s="8">
        <f t="shared" si="53"/>
        <v>297.91800893299126</v>
      </c>
      <c r="N150" s="9">
        <f t="shared" si="54"/>
        <v>6.7132564666469927E-2</v>
      </c>
      <c r="O150" s="8">
        <f t="shared" si="55"/>
        <v>301.00086374097953</v>
      </c>
      <c r="P150" s="9">
        <f t="shared" si="56"/>
        <v>6.6444992055606236E-2</v>
      </c>
      <c r="Q150" s="8">
        <f t="shared" si="57"/>
        <v>303.1996599253464</v>
      </c>
      <c r="R150" s="9">
        <f t="shared" si="58"/>
        <v>6.5963134671471552E-2</v>
      </c>
      <c r="S150" s="8">
        <f t="shared" si="59"/>
        <v>304.82234993290137</v>
      </c>
      <c r="T150" s="9">
        <f t="shared" si="60"/>
        <v>6.5611986799532493E-2</v>
      </c>
    </row>
    <row r="151" spans="1:20" x14ac:dyDescent="0.45">
      <c r="A151">
        <v>1050</v>
      </c>
      <c r="B151" s="8">
        <f t="shared" si="45"/>
        <v>276.54072144179918</v>
      </c>
      <c r="C151" s="9">
        <f t="shared" si="46"/>
        <v>7.2322079351373955E-2</v>
      </c>
      <c r="D151">
        <v>1025</v>
      </c>
      <c r="E151" s="8">
        <f t="shared" si="47"/>
        <v>300.45985361154493</v>
      </c>
      <c r="F151" s="9">
        <f t="shared" si="48"/>
        <v>6.6564633376468882E-2</v>
      </c>
      <c r="G151">
        <v>1015</v>
      </c>
      <c r="H151" s="8">
        <f t="shared" si="49"/>
        <v>311.60913186525477</v>
      </c>
      <c r="I151" s="9">
        <f t="shared" si="50"/>
        <v>6.4182971404857125E-2</v>
      </c>
      <c r="J151">
        <v>1000</v>
      </c>
      <c r="K151" s="8">
        <f t="shared" si="51"/>
        <v>313.80288280350533</v>
      </c>
      <c r="L151" s="9">
        <f t="shared" si="52"/>
        <v>6.3734277458895899E-2</v>
      </c>
      <c r="M151" s="8">
        <f t="shared" si="53"/>
        <v>318.87772215391453</v>
      </c>
      <c r="N151" s="9">
        <f t="shared" si="54"/>
        <v>6.2719966339782385E-2</v>
      </c>
      <c r="O151" s="8">
        <f t="shared" si="55"/>
        <v>322.28465612491095</v>
      </c>
      <c r="P151" s="9">
        <f t="shared" si="56"/>
        <v>6.2056941340230633E-2</v>
      </c>
      <c r="Q151" s="8">
        <f t="shared" si="57"/>
        <v>324.6731938880813</v>
      </c>
      <c r="R151" s="9">
        <f t="shared" si="58"/>
        <v>6.1600404272655285E-2</v>
      </c>
      <c r="S151" s="8">
        <f t="shared" si="59"/>
        <v>326.40226346658199</v>
      </c>
      <c r="T151" s="9">
        <f t="shared" si="60"/>
        <v>6.1274084890185383E-2</v>
      </c>
    </row>
    <row r="152" spans="1:20" x14ac:dyDescent="0.45">
      <c r="A152">
        <v>1100</v>
      </c>
      <c r="B152" s="8">
        <f t="shared" si="45"/>
        <v>289.86839394501561</v>
      </c>
      <c r="C152" s="9">
        <f t="shared" si="46"/>
        <v>6.8996828967126889E-2</v>
      </c>
      <c r="D152">
        <v>1075</v>
      </c>
      <c r="E152" s="8">
        <f t="shared" si="47"/>
        <v>317.96987968298032</v>
      </c>
      <c r="F152" s="9">
        <f t="shared" si="48"/>
        <v>6.2899039430842421E-2</v>
      </c>
      <c r="G152">
        <v>1065</v>
      </c>
      <c r="H152" s="8">
        <f t="shared" si="49"/>
        <v>331.16495050192032</v>
      </c>
      <c r="I152" s="9">
        <f t="shared" si="50"/>
        <v>6.0392864551902591E-2</v>
      </c>
      <c r="J152">
        <v>1050</v>
      </c>
      <c r="K152" s="8">
        <f t="shared" si="51"/>
        <v>334.42647168478373</v>
      </c>
      <c r="L152" s="9">
        <f t="shared" si="52"/>
        <v>5.9803878261321233E-2</v>
      </c>
      <c r="M152" s="8">
        <f t="shared" si="53"/>
        <v>340.13338141328973</v>
      </c>
      <c r="N152" s="9">
        <f t="shared" si="54"/>
        <v>5.8800462091953193E-2</v>
      </c>
      <c r="O152" s="8">
        <f t="shared" si="55"/>
        <v>343.9228747870759</v>
      </c>
      <c r="P152" s="9">
        <f t="shared" si="56"/>
        <v>5.8152572760337862E-2</v>
      </c>
      <c r="Q152" s="8">
        <f t="shared" si="57"/>
        <v>346.54561554794782</v>
      </c>
      <c r="R152" s="9">
        <f t="shared" si="58"/>
        <v>5.771246007073725E-2</v>
      </c>
      <c r="S152" s="8">
        <f t="shared" si="59"/>
        <v>348.41577293939042</v>
      </c>
      <c r="T152" s="9">
        <f t="shared" si="60"/>
        <v>5.740268252286946E-2</v>
      </c>
    </row>
    <row r="153" spans="1:20" x14ac:dyDescent="0.45">
      <c r="A153">
        <v>1150</v>
      </c>
      <c r="B153" s="8">
        <f t="shared" si="45"/>
        <v>302.77163738272816</v>
      </c>
      <c r="C153" s="9">
        <f t="shared" si="46"/>
        <v>6.6056385508522261E-2</v>
      </c>
      <c r="D153">
        <v>1125</v>
      </c>
      <c r="E153" s="8">
        <f t="shared" si="47"/>
        <v>335.30745964982299</v>
      </c>
      <c r="F153" s="9">
        <f t="shared" si="48"/>
        <v>5.9646749347261524E-2</v>
      </c>
      <c r="G153">
        <v>1115</v>
      </c>
      <c r="H153" s="8">
        <f t="shared" si="49"/>
        <v>350.71395220374887</v>
      </c>
      <c r="I153" s="9">
        <f t="shared" si="50"/>
        <v>5.7026530807593616E-2</v>
      </c>
      <c r="J153">
        <v>1100</v>
      </c>
      <c r="K153" s="8">
        <f t="shared" si="51"/>
        <v>355.17856040769675</v>
      </c>
      <c r="L153" s="9">
        <f t="shared" si="52"/>
        <v>5.6309705115766884E-2</v>
      </c>
      <c r="M153" s="8">
        <f t="shared" si="53"/>
        <v>361.59855318639268</v>
      </c>
      <c r="N153" s="9">
        <f t="shared" si="54"/>
        <v>5.5309955816362541E-2</v>
      </c>
      <c r="O153" s="8">
        <f t="shared" si="55"/>
        <v>365.83205557334941</v>
      </c>
      <c r="P153" s="9">
        <f t="shared" si="56"/>
        <v>5.466989482005629E-2</v>
      </c>
      <c r="Q153" s="8">
        <f t="shared" si="57"/>
        <v>368.73695022573543</v>
      </c>
      <c r="R153" s="9">
        <f t="shared" si="58"/>
        <v>5.4239207618754476E-2</v>
      </c>
      <c r="S153" s="8">
        <f t="shared" si="59"/>
        <v>370.78652031652837</v>
      </c>
      <c r="T153" s="9">
        <f t="shared" si="60"/>
        <v>5.3939393435680057E-2</v>
      </c>
    </row>
    <row r="154" spans="1:20" x14ac:dyDescent="0.45">
      <c r="A154">
        <v>1200</v>
      </c>
      <c r="B154" s="8">
        <f t="shared" si="45"/>
        <v>315.21192027503389</v>
      </c>
      <c r="C154" s="9">
        <f t="shared" si="46"/>
        <v>6.3449377112861943E-2</v>
      </c>
      <c r="D154">
        <v>1175</v>
      </c>
      <c r="E154" s="8">
        <f t="shared" si="47"/>
        <v>352.40393269656022</v>
      </c>
      <c r="F154" s="9">
        <f t="shared" si="48"/>
        <v>5.6753055639765335E-2</v>
      </c>
      <c r="G154">
        <v>1165</v>
      </c>
      <c r="H154" s="8">
        <f t="shared" si="49"/>
        <v>370.1750601934358</v>
      </c>
      <c r="I154" s="9">
        <f t="shared" si="50"/>
        <v>5.402849124830008E-2</v>
      </c>
      <c r="J154">
        <v>1150</v>
      </c>
      <c r="K154" s="8">
        <f t="shared" si="51"/>
        <v>375.97396682137162</v>
      </c>
      <c r="L154" s="9">
        <f t="shared" si="52"/>
        <v>5.3195172445283073E-2</v>
      </c>
      <c r="M154" s="8">
        <f t="shared" si="53"/>
        <v>383.18887267040054</v>
      </c>
      <c r="N154" s="9">
        <f t="shared" si="54"/>
        <v>5.2193582398732584E-2</v>
      </c>
      <c r="O154" s="8">
        <f t="shared" si="55"/>
        <v>387.93026813027586</v>
      </c>
      <c r="P154" s="9">
        <f t="shared" si="56"/>
        <v>5.1555657403055601E-2</v>
      </c>
      <c r="Q154" s="8">
        <f t="shared" si="57"/>
        <v>391.16838143973291</v>
      </c>
      <c r="R154" s="9">
        <f t="shared" si="58"/>
        <v>5.112887684425841E-2</v>
      </c>
      <c r="S154" s="8">
        <f t="shared" si="59"/>
        <v>393.4390394870984</v>
      </c>
      <c r="T154" s="9">
        <f t="shared" si="60"/>
        <v>5.0833796326040077E-2</v>
      </c>
    </row>
    <row r="155" spans="1:20" x14ac:dyDescent="0.45">
      <c r="A155">
        <v>1250</v>
      </c>
      <c r="B155" s="8">
        <f t="shared" si="45"/>
        <v>327.15773290214042</v>
      </c>
      <c r="C155" s="9">
        <f t="shared" si="46"/>
        <v>6.1132591372927779E-2</v>
      </c>
      <c r="D155">
        <v>1225</v>
      </c>
      <c r="E155" s="8">
        <f t="shared" si="47"/>
        <v>369.19639913689304</v>
      </c>
      <c r="F155" s="9">
        <f t="shared" si="48"/>
        <v>5.4171709276569273E-2</v>
      </c>
      <c r="G155">
        <v>1215</v>
      </c>
      <c r="H155" s="8">
        <f t="shared" si="49"/>
        <v>389.47173694231316</v>
      </c>
      <c r="I155" s="9">
        <f t="shared" si="50"/>
        <v>5.135160809617955E-2</v>
      </c>
      <c r="J155">
        <v>1200</v>
      </c>
      <c r="K155" s="8">
        <f t="shared" si="51"/>
        <v>396.73088062643234</v>
      </c>
      <c r="L155" s="9">
        <f t="shared" si="52"/>
        <v>5.0412007173276478E-2</v>
      </c>
      <c r="M155" s="8">
        <f t="shared" si="53"/>
        <v>404.82256835348221</v>
      </c>
      <c r="N155" s="9">
        <f t="shared" si="54"/>
        <v>4.9404360239462826E-2</v>
      </c>
      <c r="O155" s="8">
        <f t="shared" si="55"/>
        <v>410.13760363666995</v>
      </c>
      <c r="P155" s="9">
        <f t="shared" si="56"/>
        <v>4.8764121657368126E-2</v>
      </c>
      <c r="Q155" s="8">
        <f t="shared" si="57"/>
        <v>413.76269352032887</v>
      </c>
      <c r="R155" s="9">
        <f t="shared" si="58"/>
        <v>4.8336885642923162E-2</v>
      </c>
      <c r="S155" s="8">
        <f t="shared" si="59"/>
        <v>416.29915280142779</v>
      </c>
      <c r="T155" s="9">
        <f t="shared" si="60"/>
        <v>4.8042374973412162E-2</v>
      </c>
    </row>
    <row r="156" spans="1:20" x14ac:dyDescent="0.45">
      <c r="A156">
        <v>1300</v>
      </c>
      <c r="B156" s="8">
        <f t="shared" si="45"/>
        <v>338.58428115390922</v>
      </c>
      <c r="C156" s="9">
        <f t="shared" si="46"/>
        <v>5.9069487608341339E-2</v>
      </c>
      <c r="D156">
        <v>1275</v>
      </c>
      <c r="E156" s="8">
        <f t="shared" si="47"/>
        <v>385.62789830380353</v>
      </c>
      <c r="F156" s="9">
        <f t="shared" si="48"/>
        <v>5.1863467575791668E-2</v>
      </c>
      <c r="G156">
        <v>1265</v>
      </c>
      <c r="H156" s="8">
        <f t="shared" si="49"/>
        <v>408.53238001272439</v>
      </c>
      <c r="I156" s="9">
        <f t="shared" si="50"/>
        <v>4.8955727816182085E-2</v>
      </c>
      <c r="J156">
        <v>1250</v>
      </c>
      <c r="K156" s="8">
        <f t="shared" si="51"/>
        <v>417.37134449941755</v>
      </c>
      <c r="L156" s="9">
        <f t="shared" si="52"/>
        <v>4.7918958173775415E-2</v>
      </c>
      <c r="M156" s="8">
        <f t="shared" si="53"/>
        <v>426.42094305306978</v>
      </c>
      <c r="N156" s="9">
        <f t="shared" si="54"/>
        <v>4.6902011558824681E-2</v>
      </c>
      <c r="O156" s="8">
        <f t="shared" si="55"/>
        <v>432.37662817741148</v>
      </c>
      <c r="P156" s="9">
        <f t="shared" si="56"/>
        <v>4.6255969209773429E-2</v>
      </c>
      <c r="Q156" s="8">
        <f t="shared" si="57"/>
        <v>436.44468696549939</v>
      </c>
      <c r="R156" s="9">
        <f t="shared" si="58"/>
        <v>4.5824821786823546E-2</v>
      </c>
      <c r="S156" s="8">
        <f t="shared" si="59"/>
        <v>439.29434586497121</v>
      </c>
      <c r="T156" s="9">
        <f t="shared" si="60"/>
        <v>4.5527560707889311E-2</v>
      </c>
    </row>
    <row r="157" spans="1:20" x14ac:dyDescent="0.45">
      <c r="A157">
        <v>1350</v>
      </c>
      <c r="B157" s="8">
        <f t="shared" si="45"/>
        <v>349.47312685580783</v>
      </c>
      <c r="C157" s="9">
        <f t="shared" si="46"/>
        <v>5.72290069337777E-2</v>
      </c>
      <c r="D157">
        <v>1325</v>
      </c>
      <c r="E157" s="8">
        <f t="shared" si="47"/>
        <v>401.64751347128708</v>
      </c>
      <c r="F157" s="9">
        <f t="shared" si="48"/>
        <v>4.9794905555738629E-2</v>
      </c>
      <c r="G157">
        <v>1315</v>
      </c>
      <c r="H157" s="8">
        <f t="shared" si="49"/>
        <v>427.29064775744075</v>
      </c>
      <c r="I157" s="9">
        <f t="shared" si="50"/>
        <v>4.6806547498679074E-2</v>
      </c>
      <c r="J157">
        <v>1300</v>
      </c>
      <c r="K157" s="8">
        <f t="shared" si="51"/>
        <v>437.82167698064359</v>
      </c>
      <c r="L157" s="9">
        <f t="shared" si="52"/>
        <v>4.5680698447656383E-2</v>
      </c>
      <c r="M157" s="8">
        <f t="shared" si="53"/>
        <v>447.90880802212905</v>
      </c>
      <c r="N157" s="9">
        <f t="shared" si="54"/>
        <v>4.4651946203772566E-2</v>
      </c>
      <c r="O157" s="8">
        <f t="shared" si="55"/>
        <v>454.57279854791489</v>
      </c>
      <c r="P157" s="9">
        <f t="shared" si="56"/>
        <v>4.3997353259781276E-2</v>
      </c>
      <c r="Q157" s="8">
        <f t="shared" si="57"/>
        <v>459.14156366081181</v>
      </c>
      <c r="R157" s="9">
        <f t="shared" si="58"/>
        <v>4.3559550219188795E-2</v>
      </c>
      <c r="S157" s="8">
        <f t="shared" si="59"/>
        <v>462.35411806647767</v>
      </c>
      <c r="T157" s="9">
        <f t="shared" si="60"/>
        <v>4.3256887347815041E-2</v>
      </c>
    </row>
    <row r="158" spans="1:20" x14ac:dyDescent="0.45">
      <c r="A158">
        <v>1400</v>
      </c>
      <c r="B158" s="8">
        <f t="shared" si="45"/>
        <v>359.81178431619588</v>
      </c>
      <c r="C158" s="9">
        <f t="shared" si="46"/>
        <v>5.5584616379391216E-2</v>
      </c>
      <c r="D158">
        <v>1375</v>
      </c>
      <c r="E158" s="8">
        <f t="shared" ref="E158:E189" si="61">$AC$195 - $AD$195*EXP(-$AE$195*D158^$AF$195)</f>
        <v>417.21040691321002</v>
      </c>
      <c r="F158" s="9">
        <f t="shared" ref="F158:F189" si="62">20/E158</f>
        <v>4.793744275933292E-2</v>
      </c>
      <c r="G158">
        <v>1365</v>
      </c>
      <c r="H158" s="8">
        <f t="shared" si="49"/>
        <v>445.68571448477252</v>
      </c>
      <c r="I158" s="9">
        <f t="shared" si="50"/>
        <v>4.4874671433255749E-2</v>
      </c>
      <c r="J158">
        <v>1350</v>
      </c>
      <c r="K158" s="8">
        <f t="shared" si="51"/>
        <v>458.01283489860663</v>
      </c>
      <c r="L158" s="9">
        <f t="shared" si="52"/>
        <v>4.3666898558481521E-2</v>
      </c>
      <c r="M158" s="8">
        <f t="shared" si="53"/>
        <v>469.21486743952437</v>
      </c>
      <c r="N158" s="9">
        <f t="shared" si="54"/>
        <v>4.2624395320503647E-2</v>
      </c>
      <c r="O158" s="8">
        <f t="shared" si="55"/>
        <v>476.65483783030504</v>
      </c>
      <c r="P158" s="9">
        <f t="shared" si="56"/>
        <v>4.1959083203767344E-2</v>
      </c>
      <c r="Q158" s="8">
        <f t="shared" si="57"/>
        <v>481.78327951810911</v>
      </c>
      <c r="R158" s="9">
        <f t="shared" si="58"/>
        <v>4.1512441071023608E-2</v>
      </c>
      <c r="S158" s="8">
        <f t="shared" si="59"/>
        <v>485.41030666109191</v>
      </c>
      <c r="T158" s="9">
        <f t="shared" si="60"/>
        <v>4.1202256576648624E-2</v>
      </c>
    </row>
    <row r="159" spans="1:20" x14ac:dyDescent="0.45">
      <c r="A159">
        <v>1450</v>
      </c>
      <c r="B159" s="8">
        <f t="shared" si="45"/>
        <v>369.59328275468818</v>
      </c>
      <c r="C159" s="9">
        <f t="shared" si="46"/>
        <v>5.411353759173889E-2</v>
      </c>
      <c r="D159">
        <v>1425</v>
      </c>
      <c r="E159" s="8">
        <f t="shared" si="61"/>
        <v>432.27778908859733</v>
      </c>
      <c r="F159" s="9">
        <f t="shared" si="62"/>
        <v>4.6266545505767143E-2</v>
      </c>
      <c r="G159">
        <v>1415</v>
      </c>
      <c r="H159" s="8">
        <f t="shared" si="49"/>
        <v>463.66245574211024</v>
      </c>
      <c r="I159" s="9">
        <f t="shared" si="50"/>
        <v>4.3134827399361468E-2</v>
      </c>
      <c r="J159">
        <v>1400</v>
      </c>
      <c r="K159" s="8">
        <f t="shared" si="51"/>
        <v>477.88071401839625</v>
      </c>
      <c r="L159" s="9">
        <f t="shared" si="52"/>
        <v>4.1851448307725789E-2</v>
      </c>
      <c r="M159" s="8">
        <f t="shared" si="53"/>
        <v>490.27205132775919</v>
      </c>
      <c r="N159" s="9">
        <f t="shared" si="54"/>
        <v>4.0793677603762686E-2</v>
      </c>
      <c r="O159" s="8">
        <f t="shared" si="55"/>
        <v>498.55506864915452</v>
      </c>
      <c r="P159" s="9">
        <f t="shared" si="56"/>
        <v>4.011592952848804E-2</v>
      </c>
      <c r="Q159" s="8">
        <f t="shared" si="57"/>
        <v>504.30286253036263</v>
      </c>
      <c r="R159" s="9">
        <f t="shared" si="58"/>
        <v>3.965870806215354E-2</v>
      </c>
      <c r="S159" s="8">
        <f t="shared" si="59"/>
        <v>508.39738258070565</v>
      </c>
      <c r="T159" s="9">
        <f t="shared" si="60"/>
        <v>3.9339305600821217E-2</v>
      </c>
    </row>
    <row r="160" spans="1:20" x14ac:dyDescent="0.45">
      <c r="A160">
        <v>1500</v>
      </c>
      <c r="B160" s="8">
        <f t="shared" si="45"/>
        <v>378.81570398653071</v>
      </c>
      <c r="C160" s="9">
        <f t="shared" si="46"/>
        <v>5.279612167480556E-2</v>
      </c>
      <c r="D160">
        <v>1475</v>
      </c>
      <c r="E160" s="8">
        <f t="shared" si="61"/>
        <v>446.81682668514622</v>
      </c>
      <c r="F160" s="9">
        <f t="shared" si="62"/>
        <v>4.4761071664145703E-2</v>
      </c>
      <c r="G160">
        <v>1465</v>
      </c>
      <c r="H160" s="8">
        <f t="shared" si="49"/>
        <v>481.17156534214689</v>
      </c>
      <c r="I160" s="9">
        <f t="shared" si="50"/>
        <v>4.1565215903351625E-2</v>
      </c>
      <c r="J160">
        <v>1450</v>
      </c>
      <c r="K160" s="8">
        <f t="shared" si="51"/>
        <v>497.36638749248658</v>
      </c>
      <c r="L160" s="9">
        <f t="shared" si="52"/>
        <v>4.0211804623210751E-2</v>
      </c>
      <c r="M160" s="8">
        <f t="shared" si="53"/>
        <v>511.01779566609633</v>
      </c>
      <c r="N160" s="9">
        <f t="shared" si="54"/>
        <v>3.9137580275322117E-2</v>
      </c>
      <c r="O160" s="8">
        <f t="shared" si="55"/>
        <v>520.20970258675015</v>
      </c>
      <c r="P160" s="9">
        <f t="shared" si="56"/>
        <v>3.8446034167662992E-2</v>
      </c>
      <c r="Q160" s="8">
        <f t="shared" si="57"/>
        <v>526.63669468999251</v>
      </c>
      <c r="R160" s="9">
        <f t="shared" si="58"/>
        <v>3.7976844761592445E-2</v>
      </c>
      <c r="S160" s="8">
        <f t="shared" si="59"/>
        <v>531.25271650045329</v>
      </c>
      <c r="T160" s="9">
        <f t="shared" si="60"/>
        <v>3.7646866319568144E-2</v>
      </c>
    </row>
    <row r="161" spans="1:20" x14ac:dyDescent="0.45">
      <c r="A161">
        <v>1550</v>
      </c>
      <c r="B161" s="8">
        <f t="shared" si="45"/>
        <v>387.48170428550128</v>
      </c>
      <c r="C161" s="9">
        <f t="shared" si="46"/>
        <v>5.1615340231041605E-2</v>
      </c>
      <c r="D161">
        <v>1525</v>
      </c>
      <c r="E161" s="8">
        <f t="shared" si="61"/>
        <v>460.80049485345057</v>
      </c>
      <c r="F161" s="9">
        <f t="shared" si="62"/>
        <v>4.3402731167553638E-2</v>
      </c>
      <c r="G161">
        <v>1515</v>
      </c>
      <c r="H161" s="8">
        <f t="shared" si="49"/>
        <v>498.16960664252537</v>
      </c>
      <c r="I161" s="9">
        <f t="shared" si="50"/>
        <v>4.0146969492563848E-2</v>
      </c>
      <c r="J161">
        <v>1500</v>
      </c>
      <c r="K161" s="8">
        <f t="shared" si="51"/>
        <v>516.41628254563238</v>
      </c>
      <c r="L161" s="9">
        <f t="shared" si="52"/>
        <v>3.8728445782947846E-2</v>
      </c>
      <c r="M161" s="8">
        <f t="shared" si="53"/>
        <v>531.3942691775967</v>
      </c>
      <c r="N161" s="9">
        <f t="shared" si="54"/>
        <v>3.7636837956406002E-2</v>
      </c>
      <c r="O161" s="8">
        <f t="shared" si="55"/>
        <v>541.55908480641028</v>
      </c>
      <c r="P161" s="9">
        <f t="shared" si="56"/>
        <v>3.6930411770581505E-2</v>
      </c>
      <c r="Q161" s="8">
        <f t="shared" si="57"/>
        <v>548.72475666813921</v>
      </c>
      <c r="R161" s="9">
        <f t="shared" si="58"/>
        <v>3.6448145918256264E-2</v>
      </c>
      <c r="S161" s="8">
        <f t="shared" si="59"/>
        <v>553.91681404767849</v>
      </c>
      <c r="T161" s="9">
        <f t="shared" si="60"/>
        <v>3.6106504610055934E-2</v>
      </c>
    </row>
    <row r="162" spans="1:20" x14ac:dyDescent="0.45">
      <c r="A162">
        <v>1600</v>
      </c>
      <c r="B162" s="8">
        <f t="shared" si="45"/>
        <v>395.59802875882826</v>
      </c>
      <c r="C162" s="9">
        <f t="shared" si="46"/>
        <v>5.0556369208282298E-2</v>
      </c>
      <c r="D162">
        <v>1575</v>
      </c>
      <c r="E162" s="8">
        <f t="shared" si="61"/>
        <v>474.20737942476234</v>
      </c>
      <c r="F162" s="9">
        <f t="shared" si="62"/>
        <v>4.2175640590538716E-2</v>
      </c>
      <c r="G162">
        <v>1565</v>
      </c>
      <c r="H162" s="8">
        <f t="shared" si="49"/>
        <v>514.61900138076339</v>
      </c>
      <c r="I162" s="9">
        <f t="shared" si="50"/>
        <v>3.8863702945943351E-2</v>
      </c>
      <c r="J162">
        <v>1550</v>
      </c>
      <c r="K162" s="8">
        <f t="shared" si="51"/>
        <v>534.98229662872075</v>
      </c>
      <c r="L162" s="9">
        <f t="shared" si="52"/>
        <v>3.738441463583618E-2</v>
      </c>
      <c r="M162" s="8">
        <f t="shared" si="53"/>
        <v>551.34854695415356</v>
      </c>
      <c r="N162" s="9">
        <f t="shared" si="54"/>
        <v>3.6274694311769114E-2</v>
      </c>
      <c r="O162" s="8">
        <f t="shared" si="55"/>
        <v>562.5478934890524</v>
      </c>
      <c r="P162" s="9">
        <f t="shared" si="56"/>
        <v>3.5552528471763295E-2</v>
      </c>
      <c r="Q162" s="8">
        <f t="shared" si="57"/>
        <v>570.51083459692222</v>
      </c>
      <c r="R162" s="9">
        <f t="shared" si="58"/>
        <v>3.5056301803856917E-2</v>
      </c>
      <c r="S162" s="8">
        <f t="shared" si="59"/>
        <v>576.33351939403144</v>
      </c>
      <c r="T162" s="9">
        <f t="shared" si="60"/>
        <v>3.4702128762228508E-2</v>
      </c>
    </row>
    <row r="163" spans="1:20" x14ac:dyDescent="0.45">
      <c r="A163">
        <v>1650</v>
      </c>
      <c r="B163" s="8">
        <f t="shared" si="45"/>
        <v>403.17502587189654</v>
      </c>
      <c r="C163" s="9">
        <f t="shared" si="46"/>
        <v>4.9606247204296655E-2</v>
      </c>
      <c r="D163">
        <v>1625</v>
      </c>
      <c r="E163" s="8">
        <f t="shared" si="61"/>
        <v>487.02143522887781</v>
      </c>
      <c r="F163" s="9">
        <f t="shared" si="62"/>
        <v>4.1065954295422161E-2</v>
      </c>
      <c r="G163">
        <v>1615</v>
      </c>
      <c r="H163" s="8">
        <f t="shared" si="49"/>
        <v>530.48796005403119</v>
      </c>
      <c r="I163" s="9">
        <f t="shared" si="50"/>
        <v>3.7701138397114538E-2</v>
      </c>
      <c r="J163">
        <v>1600</v>
      </c>
      <c r="K163" s="8">
        <f t="shared" si="51"/>
        <v>553.02185501811641</v>
      </c>
      <c r="L163" s="9">
        <f t="shared" si="52"/>
        <v>3.616493601205837E-2</v>
      </c>
      <c r="M163" s="8">
        <f t="shared" si="53"/>
        <v>570.83273173414977</v>
      </c>
      <c r="N163" s="9">
        <f t="shared" si="54"/>
        <v>3.5036533275240547E-2</v>
      </c>
      <c r="O163" s="8">
        <f t="shared" si="55"/>
        <v>583.12529422523744</v>
      </c>
      <c r="P163" s="9">
        <f t="shared" si="56"/>
        <v>3.4297946252825069E-2</v>
      </c>
      <c r="Q163" s="8">
        <f t="shared" si="57"/>
        <v>591.94268872986572</v>
      </c>
      <c r="R163" s="9">
        <f t="shared" si="58"/>
        <v>3.3787054694288221E-2</v>
      </c>
      <c r="S163" s="8">
        <f t="shared" si="59"/>
        <v>598.45018681848023</v>
      </c>
      <c r="T163" s="9">
        <f t="shared" si="60"/>
        <v>3.3419657041675099E-2</v>
      </c>
    </row>
    <row r="164" spans="1:20" x14ac:dyDescent="0.45">
      <c r="A164">
        <v>1700</v>
      </c>
      <c r="B164" s="8">
        <f t="shared" si="45"/>
        <v>410.22616898631742</v>
      </c>
      <c r="C164" s="9">
        <f t="shared" si="46"/>
        <v>4.8753593778331279E-2</v>
      </c>
      <c r="D164">
        <v>1675</v>
      </c>
      <c r="E164" s="8">
        <f t="shared" si="61"/>
        <v>499.23170682147133</v>
      </c>
      <c r="F164" s="9">
        <f t="shared" si="62"/>
        <v>4.0061558043532154E-2</v>
      </c>
      <c r="G164">
        <v>1665</v>
      </c>
      <c r="H164" s="8">
        <f t="shared" si="49"/>
        <v>545.75035841203839</v>
      </c>
      <c r="I164" s="9">
        <f t="shared" si="50"/>
        <v>3.6646792240675206E-2</v>
      </c>
      <c r="J164">
        <v>1650</v>
      </c>
      <c r="K164" s="8">
        <f t="shared" si="51"/>
        <v>570.49791250803651</v>
      </c>
      <c r="L164" s="9">
        <f t="shared" si="52"/>
        <v>3.5057095848213579E-2</v>
      </c>
      <c r="M164" s="8">
        <f t="shared" si="53"/>
        <v>589.80402425427849</v>
      </c>
      <c r="N164" s="9">
        <f t="shared" si="54"/>
        <v>3.3909568564383895E-2</v>
      </c>
      <c r="O164" s="8">
        <f t="shared" si="55"/>
        <v>603.24505001523789</v>
      </c>
      <c r="P164" s="9">
        <f t="shared" si="56"/>
        <v>3.3154022564287601E-2</v>
      </c>
      <c r="Q164" s="8">
        <f t="shared" si="57"/>
        <v>612.97218417219369</v>
      </c>
      <c r="R164" s="9">
        <f t="shared" si="58"/>
        <v>3.2627907948236813E-2</v>
      </c>
      <c r="S164" s="8">
        <f t="shared" si="59"/>
        <v>620.21782016525071</v>
      </c>
      <c r="T164" s="9">
        <f t="shared" si="60"/>
        <v>3.2246735501200538E-2</v>
      </c>
    </row>
    <row r="165" spans="1:20" x14ac:dyDescent="0.45">
      <c r="A165">
        <v>1750</v>
      </c>
      <c r="B165" s="8">
        <f t="shared" si="45"/>
        <v>416.76759094883812</v>
      </c>
      <c r="C165" s="9">
        <f t="shared" si="46"/>
        <v>4.7988376338157196E-2</v>
      </c>
      <c r="D165">
        <v>1725</v>
      </c>
      <c r="E165" s="8">
        <f t="shared" si="61"/>
        <v>510.83201799970624</v>
      </c>
      <c r="F165" s="9">
        <f t="shared" si="62"/>
        <v>3.9151813698591421E-2</v>
      </c>
      <c r="G165">
        <v>1715</v>
      </c>
      <c r="H165" s="8">
        <f t="shared" si="49"/>
        <v>560.38556509780699</v>
      </c>
      <c r="I165" s="9">
        <f t="shared" si="50"/>
        <v>3.5689713021978528E-2</v>
      </c>
      <c r="J165">
        <v>1700</v>
      </c>
      <c r="K165" s="8">
        <f t="shared" si="51"/>
        <v>587.37890243613083</v>
      </c>
      <c r="L165" s="9">
        <f t="shared" si="52"/>
        <v>3.4049571608804452E-2</v>
      </c>
      <c r="M165" s="8">
        <f t="shared" si="53"/>
        <v>608.22474465271125</v>
      </c>
      <c r="N165" s="9">
        <f t="shared" si="54"/>
        <v>3.2882581933459075E-2</v>
      </c>
      <c r="O165" s="8">
        <f t="shared" si="55"/>
        <v>622.8655880069407</v>
      </c>
      <c r="P165" s="9">
        <f t="shared" si="56"/>
        <v>3.2109656377062742E-2</v>
      </c>
      <c r="Q165" s="8">
        <f t="shared" si="57"/>
        <v>633.55538426757812</v>
      </c>
      <c r="R165" s="9">
        <f t="shared" si="58"/>
        <v>3.1567879457170121E-2</v>
      </c>
      <c r="S165" s="8">
        <f t="shared" si="59"/>
        <v>641.59118044235709</v>
      </c>
      <c r="T165" s="9">
        <f t="shared" si="60"/>
        <v>3.117249832862513E-2</v>
      </c>
    </row>
    <row r="166" spans="1:20" x14ac:dyDescent="0.45">
      <c r="A166">
        <v>1800</v>
      </c>
      <c r="B166" s="8">
        <f t="shared" si="45"/>
        <v>422.81763691481171</v>
      </c>
      <c r="C166" s="9">
        <f t="shared" si="46"/>
        <v>4.7301716517633235E-2</v>
      </c>
      <c r="D166">
        <v>1775</v>
      </c>
      <c r="E166" s="8">
        <f t="shared" si="61"/>
        <v>521.82063644040647</v>
      </c>
      <c r="F166" s="9">
        <f t="shared" si="62"/>
        <v>3.832734584134076E-2</v>
      </c>
      <c r="G166">
        <v>1765</v>
      </c>
      <c r="H166" s="8">
        <f t="shared" si="49"/>
        <v>574.37822582461513</v>
      </c>
      <c r="I166" s="9">
        <f t="shared" si="50"/>
        <v>3.4820261459749258E-2</v>
      </c>
      <c r="J166">
        <v>1750</v>
      </c>
      <c r="K166" s="8">
        <f t="shared" si="51"/>
        <v>603.63863679122983</v>
      </c>
      <c r="L166" s="9">
        <f t="shared" si="52"/>
        <v>3.3132405351510096E-2</v>
      </c>
      <c r="M166" s="8">
        <f t="shared" si="53"/>
        <v>626.06230739906107</v>
      </c>
      <c r="N166" s="9">
        <f t="shared" si="54"/>
        <v>3.1945702150779243E-2</v>
      </c>
      <c r="O166" s="8">
        <f t="shared" si="55"/>
        <v>641.95002454024848</v>
      </c>
      <c r="P166" s="9">
        <f t="shared" si="56"/>
        <v>3.1155073191754441E-2</v>
      </c>
      <c r="Q166" s="8">
        <f t="shared" si="57"/>
        <v>653.65260759700755</v>
      </c>
      <c r="R166" s="9">
        <f t="shared" si="58"/>
        <v>3.0597292457112752E-2</v>
      </c>
      <c r="S166" s="8">
        <f t="shared" si="59"/>
        <v>662.52886211032512</v>
      </c>
      <c r="T166" s="9">
        <f t="shared" si="60"/>
        <v>3.0187364119194517E-2</v>
      </c>
    </row>
    <row r="167" spans="1:20" x14ac:dyDescent="0.45">
      <c r="A167">
        <v>1850</v>
      </c>
      <c r="B167" s="8">
        <f t="shared" si="45"/>
        <v>428.39643973050846</v>
      </c>
      <c r="C167" s="9">
        <f t="shared" si="46"/>
        <v>4.6685728790326571E-2</v>
      </c>
      <c r="D167">
        <v>1825</v>
      </c>
      <c r="E167" s="8">
        <f t="shared" si="61"/>
        <v>532.19991964725011</v>
      </c>
      <c r="F167" s="9">
        <f t="shared" si="62"/>
        <v>3.7579862870434654E-2</v>
      </c>
      <c r="G167">
        <v>1815</v>
      </c>
      <c r="H167" s="8">
        <f t="shared" si="49"/>
        <v>587.7180097194032</v>
      </c>
      <c r="I167" s="9">
        <f t="shared" si="50"/>
        <v>3.402992535408042E-2</v>
      </c>
      <c r="J167">
        <v>1800</v>
      </c>
      <c r="K167" s="8">
        <f t="shared" si="51"/>
        <v>619.2561615733614</v>
      </c>
      <c r="L167" s="9">
        <f t="shared" si="52"/>
        <v>3.2296812274237925E-2</v>
      </c>
      <c r="M167" s="8">
        <f t="shared" si="53"/>
        <v>643.28915266248998</v>
      </c>
      <c r="N167" s="9">
        <f t="shared" si="54"/>
        <v>3.1090218010396423E-2</v>
      </c>
      <c r="O167" s="8">
        <f t="shared" si="55"/>
        <v>660.46615046240436</v>
      </c>
      <c r="P167" s="9">
        <f t="shared" si="56"/>
        <v>3.0281642724608426E-2</v>
      </c>
      <c r="Q167" s="8">
        <f t="shared" si="57"/>
        <v>673.22844988480506</v>
      </c>
      <c r="R167" s="9">
        <f t="shared" si="58"/>
        <v>2.9707597775201218E-2</v>
      </c>
      <c r="S167" s="8">
        <f t="shared" si="59"/>
        <v>682.99333889391323</v>
      </c>
      <c r="T167" s="9">
        <f t="shared" si="60"/>
        <v>2.9282862454250852E-2</v>
      </c>
    </row>
    <row r="168" spans="1:20" x14ac:dyDescent="0.45">
      <c r="A168">
        <v>1900</v>
      </c>
      <c r="B168" s="8">
        <f t="shared" si="45"/>
        <v>433.52552135272322</v>
      </c>
      <c r="C168" s="9">
        <f t="shared" si="46"/>
        <v>4.6133385498492219E-2</v>
      </c>
      <c r="D168">
        <v>1875</v>
      </c>
      <c r="E168" s="8">
        <f t="shared" si="61"/>
        <v>541.97594815414504</v>
      </c>
      <c r="F168" s="9">
        <f t="shared" si="62"/>
        <v>3.6902006570800332E-2</v>
      </c>
      <c r="G168">
        <v>1865</v>
      </c>
      <c r="H168" s="8">
        <f t="shared" si="49"/>
        <v>600.39932359694797</v>
      </c>
      <c r="I168" s="9">
        <f t="shared" si="50"/>
        <v>3.3311163443991709E-2</v>
      </c>
      <c r="J168">
        <v>1850</v>
      </c>
      <c r="K168" s="8">
        <f t="shared" si="51"/>
        <v>634.21557190785416</v>
      </c>
      <c r="L168" s="9">
        <f t="shared" si="52"/>
        <v>3.1535018826226204E-2</v>
      </c>
      <c r="M168" s="8">
        <f t="shared" si="53"/>
        <v>659.88263739948729</v>
      </c>
      <c r="N168" s="9">
        <f t="shared" si="54"/>
        <v>3.0308419810555147E-2</v>
      </c>
      <c r="O168" s="8">
        <f t="shared" si="55"/>
        <v>678.38637902786218</v>
      </c>
      <c r="P168" s="9">
        <f t="shared" si="56"/>
        <v>2.94817240120008E-2</v>
      </c>
      <c r="Q168" s="8">
        <f t="shared" si="57"/>
        <v>692.25177241347501</v>
      </c>
      <c r="R168" s="9">
        <f t="shared" si="58"/>
        <v>2.8891222524821795E-2</v>
      </c>
      <c r="S168" s="8">
        <f t="shared" si="59"/>
        <v>702.95098020969954</v>
      </c>
      <c r="T168" s="9">
        <f t="shared" si="60"/>
        <v>2.8451486039657754E-2</v>
      </c>
    </row>
    <row r="169" spans="1:20" x14ac:dyDescent="0.45">
      <c r="A169">
        <v>1950</v>
      </c>
      <c r="B169" s="8">
        <f t="shared" si="45"/>
        <v>438.22742296849498</v>
      </c>
      <c r="C169" s="9">
        <f t="shared" si="46"/>
        <v>4.5638403604508881E-2</v>
      </c>
      <c r="D169">
        <v>1925</v>
      </c>
      <c r="E169" s="8">
        <f t="shared" si="61"/>
        <v>551.15815161369062</v>
      </c>
      <c r="F169" s="9">
        <f t="shared" si="62"/>
        <v>3.628722525729438E-2</v>
      </c>
      <c r="G169">
        <v>1915</v>
      </c>
      <c r="H169" s="8">
        <f t="shared" si="49"/>
        <v>612.4209999605996</v>
      </c>
      <c r="I169" s="9">
        <f t="shared" si="50"/>
        <v>3.2657273348377522E-2</v>
      </c>
      <c r="J169">
        <v>1900</v>
      </c>
      <c r="K169" s="8">
        <f t="shared" si="51"/>
        <v>648.50579165761144</v>
      </c>
      <c r="L169" s="9">
        <f t="shared" si="52"/>
        <v>3.0840125496611304E-2</v>
      </c>
      <c r="M169" s="8">
        <f t="shared" si="53"/>
        <v>675.82488974508078</v>
      </c>
      <c r="N169" s="9">
        <f t="shared" si="54"/>
        <v>2.9593464673288286E-2</v>
      </c>
      <c r="O169" s="8">
        <f t="shared" si="55"/>
        <v>695.6876589962601</v>
      </c>
      <c r="P169" s="9">
        <f t="shared" si="56"/>
        <v>2.8748533542848884E-2</v>
      </c>
      <c r="Q169" s="8">
        <f t="shared" si="57"/>
        <v>710.69565882043185</v>
      </c>
      <c r="R169" s="9">
        <f t="shared" si="58"/>
        <v>2.8141441068030088E-2</v>
      </c>
      <c r="S169" s="8">
        <f t="shared" si="59"/>
        <v>722.37203953723122</v>
      </c>
      <c r="T169" s="9">
        <f t="shared" si="60"/>
        <v>2.7686564409127017E-2</v>
      </c>
    </row>
    <row r="170" spans="1:20" x14ac:dyDescent="0.45">
      <c r="A170">
        <v>2000</v>
      </c>
      <c r="B170" s="8">
        <f t="shared" si="45"/>
        <v>442.52536570615069</v>
      </c>
      <c r="C170" s="9">
        <f t="shared" si="46"/>
        <v>4.5195149362987165E-2</v>
      </c>
      <c r="D170">
        <v>1975</v>
      </c>
      <c r="E170" s="8">
        <f t="shared" si="61"/>
        <v>559.75893301549058</v>
      </c>
      <c r="F170" s="9">
        <f t="shared" si="62"/>
        <v>3.5729666505289207E-2</v>
      </c>
      <c r="G170">
        <v>1965</v>
      </c>
      <c r="H170" s="8">
        <f t="shared" si="49"/>
        <v>623.78596446134725</v>
      </c>
      <c r="I170" s="9">
        <f t="shared" si="50"/>
        <v>3.206227959500569E-2</v>
      </c>
      <c r="J170">
        <v>1950</v>
      </c>
      <c r="K170" s="8">
        <f t="shared" si="51"/>
        <v>662.12032243210399</v>
      </c>
      <c r="L170" s="9">
        <f t="shared" si="52"/>
        <v>3.0205990244395294E-2</v>
      </c>
      <c r="M170" s="8">
        <f t="shared" si="53"/>
        <v>691.102630524804</v>
      </c>
      <c r="N170" s="9">
        <f t="shared" si="54"/>
        <v>2.8939261864496971E-2</v>
      </c>
      <c r="O170" s="8">
        <f t="shared" si="55"/>
        <v>712.35135579096118</v>
      </c>
      <c r="P170" s="9">
        <f t="shared" si="56"/>
        <v>2.8076032757448674E-2</v>
      </c>
      <c r="Q170" s="8">
        <f t="shared" si="57"/>
        <v>728.53734238394748</v>
      </c>
      <c r="R170" s="9">
        <f t="shared" si="58"/>
        <v>2.7452264745352988E-2</v>
      </c>
      <c r="S170" s="8">
        <f t="shared" si="59"/>
        <v>741.23061626932008</v>
      </c>
      <c r="T170" s="9">
        <f t="shared" si="60"/>
        <v>2.6982155837898043E-2</v>
      </c>
    </row>
    <row r="171" spans="1:20" x14ac:dyDescent="0.45">
      <c r="A171">
        <v>2050</v>
      </c>
      <c r="B171" s="8">
        <f t="shared" si="45"/>
        <v>446.44294311234262</v>
      </c>
      <c r="C171" s="9">
        <f t="shared" si="46"/>
        <v>4.4798557819217703E-2</v>
      </c>
      <c r="D171">
        <v>2025</v>
      </c>
      <c r="E171" s="8">
        <f t="shared" si="61"/>
        <v>567.79329584214213</v>
      </c>
      <c r="F171" s="9">
        <f t="shared" si="62"/>
        <v>3.5224086206118922E-2</v>
      </c>
      <c r="G171">
        <v>2015</v>
      </c>
      <c r="H171" s="8">
        <f t="shared" si="49"/>
        <v>634.50088839590182</v>
      </c>
      <c r="I171" s="9">
        <f t="shared" si="50"/>
        <v>3.1520838450774309E-2</v>
      </c>
      <c r="J171">
        <v>2000</v>
      </c>
      <c r="K171" s="8">
        <f t="shared" si="51"/>
        <v>675.05696696158407</v>
      </c>
      <c r="L171" s="9">
        <f t="shared" si="52"/>
        <v>2.9627129233284623E-2</v>
      </c>
      <c r="M171" s="8">
        <f t="shared" si="53"/>
        <v>705.706965870104</v>
      </c>
      <c r="N171" s="9">
        <f t="shared" si="54"/>
        <v>2.8340374925080875E-2</v>
      </c>
      <c r="O171" s="8">
        <f t="shared" si="55"/>
        <v>728.36310377793006</v>
      </c>
      <c r="P171" s="9">
        <f t="shared" si="56"/>
        <v>2.7458831860458683E-2</v>
      </c>
      <c r="Q171" s="8">
        <f t="shared" si="57"/>
        <v>745.75810610171845</v>
      </c>
      <c r="R171" s="9">
        <f t="shared" si="58"/>
        <v>2.6818347445856764E-2</v>
      </c>
      <c r="S171" s="8">
        <f t="shared" si="59"/>
        <v>759.50459275694539</v>
      </c>
      <c r="T171" s="9">
        <f t="shared" si="60"/>
        <v>2.6332954653245061E-2</v>
      </c>
    </row>
    <row r="172" spans="1:20" x14ac:dyDescent="0.45">
      <c r="A172">
        <v>2100</v>
      </c>
      <c r="B172" s="8">
        <f t="shared" si="45"/>
        <v>450.00384591665534</v>
      </c>
      <c r="C172" s="9">
        <f t="shared" si="46"/>
        <v>4.4444064604070466E-2</v>
      </c>
      <c r="D172">
        <v>2075</v>
      </c>
      <c r="E172" s="8">
        <f t="shared" si="61"/>
        <v>575.27847849401667</v>
      </c>
      <c r="F172" s="9">
        <f t="shared" si="62"/>
        <v>3.4765771270214511E-2</v>
      </c>
      <c r="G172">
        <v>2065</v>
      </c>
      <c r="H172" s="8">
        <f t="shared" si="49"/>
        <v>644.57583159580349</v>
      </c>
      <c r="I172" s="9">
        <f t="shared" si="50"/>
        <v>3.1028156843059349E-2</v>
      </c>
      <c r="J172">
        <v>2050</v>
      </c>
      <c r="K172" s="8">
        <f t="shared" si="51"/>
        <v>687.31753179497377</v>
      </c>
      <c r="L172" s="9">
        <f t="shared" si="52"/>
        <v>2.909863210933776E-2</v>
      </c>
      <c r="M172" s="8">
        <f t="shared" si="53"/>
        <v>719.63315501862098</v>
      </c>
      <c r="N172" s="9">
        <f t="shared" si="54"/>
        <v>2.7791937962450448E-2</v>
      </c>
      <c r="O172" s="8">
        <f t="shared" si="55"/>
        <v>743.71263287027432</v>
      </c>
      <c r="P172" s="9">
        <f t="shared" si="56"/>
        <v>2.6892107402844933E-2</v>
      </c>
      <c r="Q172" s="8">
        <f t="shared" si="57"/>
        <v>762.34315802267292</v>
      </c>
      <c r="R172" s="9">
        <f t="shared" si="58"/>
        <v>2.6234904569583845E-2</v>
      </c>
      <c r="S172" s="8">
        <f t="shared" si="59"/>
        <v>777.17554841522497</v>
      </c>
      <c r="T172" s="9">
        <f t="shared" si="60"/>
        <v>2.5734211582933788E-2</v>
      </c>
    </row>
    <row r="173" spans="1:20" x14ac:dyDescent="0.45">
      <c r="A173">
        <v>2150</v>
      </c>
      <c r="B173" s="8">
        <f t="shared" si="45"/>
        <v>453.23161902159393</v>
      </c>
      <c r="C173" s="9">
        <f t="shared" si="46"/>
        <v>4.4127547948165355E-2</v>
      </c>
      <c r="D173">
        <v>2125</v>
      </c>
      <c r="E173" s="8">
        <f t="shared" si="61"/>
        <v>582.23359980998259</v>
      </c>
      <c r="F173" s="9">
        <f t="shared" si="62"/>
        <v>3.4350473772944722E-2</v>
      </c>
      <c r="G173">
        <v>2115</v>
      </c>
      <c r="H173" s="8">
        <f t="shared" si="49"/>
        <v>654.02388076357443</v>
      </c>
      <c r="I173" s="9">
        <f t="shared" si="50"/>
        <v>3.057992313162931E-2</v>
      </c>
      <c r="J173">
        <v>2100</v>
      </c>
      <c r="K173" s="8">
        <f t="shared" si="51"/>
        <v>698.90751419570154</v>
      </c>
      <c r="L173" s="9">
        <f t="shared" si="52"/>
        <v>2.8616089530838537E-2</v>
      </c>
      <c r="M173" s="8">
        <f t="shared" si="53"/>
        <v>732.88035741570945</v>
      </c>
      <c r="N173" s="9">
        <f t="shared" si="54"/>
        <v>2.7289583896782571E-2</v>
      </c>
      <c r="O173" s="8">
        <f t="shared" si="55"/>
        <v>758.39357275882821</v>
      </c>
      <c r="P173" s="9">
        <f t="shared" si="56"/>
        <v>2.63715315086934E-2</v>
      </c>
      <c r="Q173" s="8">
        <f t="shared" si="57"/>
        <v>778.28148441117958</v>
      </c>
      <c r="R173" s="9">
        <f t="shared" si="58"/>
        <v>2.5697643334186854E-2</v>
      </c>
      <c r="S173" s="8">
        <f t="shared" si="59"/>
        <v>794.22865287878244</v>
      </c>
      <c r="T173" s="9">
        <f t="shared" si="60"/>
        <v>2.5181665163435573E-2</v>
      </c>
    </row>
    <row r="174" spans="1:20" x14ac:dyDescent="0.45">
      <c r="A174">
        <v>2200</v>
      </c>
      <c r="B174" s="8">
        <f t="shared" si="45"/>
        <v>456.14945014479531</v>
      </c>
      <c r="C174" s="9">
        <f t="shared" si="46"/>
        <v>4.3845279203233521E-2</v>
      </c>
      <c r="D174">
        <v>2175</v>
      </c>
      <c r="E174" s="8">
        <f t="shared" si="61"/>
        <v>588.67931899195435</v>
      </c>
      <c r="F174" s="9">
        <f t="shared" si="62"/>
        <v>3.3974354720406517E-2</v>
      </c>
      <c r="G174">
        <v>2165</v>
      </c>
      <c r="H174" s="8">
        <f t="shared" si="49"/>
        <v>662.86078795945491</v>
      </c>
      <c r="I174" s="9">
        <f t="shared" si="50"/>
        <v>3.0172247873596254E-2</v>
      </c>
      <c r="J174">
        <v>2150</v>
      </c>
      <c r="K174" s="8">
        <f t="shared" si="51"/>
        <v>709.83577795820122</v>
      </c>
      <c r="L174" s="9">
        <f t="shared" si="52"/>
        <v>2.8175531046813061E-2</v>
      </c>
      <c r="M174" s="8">
        <f t="shared" si="53"/>
        <v>745.45136320828738</v>
      </c>
      <c r="N174" s="9">
        <f t="shared" si="54"/>
        <v>2.6829382823748058E-2</v>
      </c>
      <c r="O174" s="8">
        <f t="shared" si="55"/>
        <v>772.40323811519147</v>
      </c>
      <c r="P174" s="9">
        <f t="shared" si="56"/>
        <v>2.5893210972035469E-2</v>
      </c>
      <c r="Q174" s="8">
        <f t="shared" si="57"/>
        <v>793.56568340325634</v>
      </c>
      <c r="R174" s="9">
        <f t="shared" si="58"/>
        <v>2.5202702710415529E-2</v>
      </c>
      <c r="S174" s="8">
        <f t="shared" si="59"/>
        <v>810.65254028771892</v>
      </c>
      <c r="T174" s="9">
        <f t="shared" si="60"/>
        <v>2.4671482547752886E-2</v>
      </c>
    </row>
    <row r="175" spans="1:20" x14ac:dyDescent="0.45">
      <c r="A175">
        <v>2250</v>
      </c>
      <c r="B175" s="8">
        <f t="shared" si="45"/>
        <v>458.77998910355097</v>
      </c>
      <c r="C175" s="9">
        <f t="shared" si="46"/>
        <v>4.3593880454724482E-2</v>
      </c>
      <c r="D175">
        <v>2225</v>
      </c>
      <c r="E175" s="8">
        <f t="shared" si="61"/>
        <v>594.63751271757019</v>
      </c>
      <c r="F175" s="9">
        <f t="shared" si="62"/>
        <v>3.3633935922739583E-2</v>
      </c>
      <c r="G175">
        <v>2215</v>
      </c>
      <c r="H175" s="8">
        <f t="shared" si="49"/>
        <v>671.10461354424433</v>
      </c>
      <c r="I175" s="9">
        <f t="shared" si="50"/>
        <v>2.9801613036715396E-2</v>
      </c>
      <c r="J175">
        <v>2200</v>
      </c>
      <c r="K175" s="8">
        <f t="shared" si="51"/>
        <v>720.11422265636679</v>
      </c>
      <c r="L175" s="9">
        <f t="shared" si="52"/>
        <v>2.7773371738477458E-2</v>
      </c>
      <c r="M175" s="8">
        <f t="shared" si="53"/>
        <v>757.35231114112128</v>
      </c>
      <c r="N175" s="9">
        <f t="shared" si="54"/>
        <v>2.6407788958702074E-2</v>
      </c>
      <c r="O175" s="8">
        <f t="shared" si="55"/>
        <v>785.74239811323775</v>
      </c>
      <c r="P175" s="9">
        <f t="shared" si="56"/>
        <v>2.5453634738337852E-2</v>
      </c>
      <c r="Q175" s="8">
        <f t="shared" si="57"/>
        <v>808.19178185796613</v>
      </c>
      <c r="R175" s="9">
        <f t="shared" si="58"/>
        <v>2.4746601547991062E-2</v>
      </c>
      <c r="S175" s="8">
        <f t="shared" si="59"/>
        <v>826.43916684966052</v>
      </c>
      <c r="T175" s="9">
        <f t="shared" si="60"/>
        <v>2.4200208318101466E-2</v>
      </c>
    </row>
    <row r="176" spans="1:20" x14ac:dyDescent="0.45">
      <c r="A176">
        <v>2300</v>
      </c>
      <c r="B176" s="8">
        <f t="shared" si="45"/>
        <v>461.14519636867681</v>
      </c>
      <c r="C176" s="9">
        <f t="shared" si="46"/>
        <v>4.3370288051337261E-2</v>
      </c>
      <c r="D176">
        <v>2275</v>
      </c>
      <c r="E176" s="8">
        <f t="shared" si="61"/>
        <v>600.13097170750575</v>
      </c>
      <c r="F176" s="9">
        <f t="shared" si="62"/>
        <v>3.3326058715309366E-2</v>
      </c>
      <c r="G176">
        <v>2265</v>
      </c>
      <c r="H176" s="8">
        <f t="shared" si="49"/>
        <v>678.77537745126131</v>
      </c>
      <c r="I176" s="9">
        <f t="shared" si="50"/>
        <v>2.9464828372381669E-2</v>
      </c>
      <c r="J176">
        <v>2250</v>
      </c>
      <c r="K176" s="8">
        <f t="shared" si="51"/>
        <v>729.75745057214544</v>
      </c>
      <c r="L176" s="9">
        <f t="shared" si="52"/>
        <v>2.7406366299267754E-2</v>
      </c>
      <c r="M176" s="8">
        <f t="shared" si="53"/>
        <v>768.59239773410559</v>
      </c>
      <c r="N176" s="9">
        <f t="shared" si="54"/>
        <v>2.6021594877808037E-2</v>
      </c>
      <c r="O176" s="8">
        <f t="shared" si="55"/>
        <v>798.41503357118143</v>
      </c>
      <c r="P176" s="9">
        <f t="shared" si="56"/>
        <v>2.5049628525333788E-2</v>
      </c>
      <c r="Q176" s="8">
        <f t="shared" si="57"/>
        <v>822.15903811550322</v>
      </c>
      <c r="R176" s="9">
        <f t="shared" si="58"/>
        <v>2.4326193683697296E-2</v>
      </c>
      <c r="S176" s="8">
        <f t="shared" si="59"/>
        <v>841.58365386000003</v>
      </c>
      <c r="T176" s="9">
        <f t="shared" si="60"/>
        <v>2.3764720130040762E-2</v>
      </c>
    </row>
    <row r="177" spans="1:20" x14ac:dyDescent="0.45">
      <c r="A177">
        <v>2350</v>
      </c>
      <c r="B177" s="8">
        <f t="shared" si="45"/>
        <v>463.26621922331884</v>
      </c>
      <c r="C177" s="9">
        <f t="shared" si="46"/>
        <v>4.3171721075477211E-2</v>
      </c>
      <c r="D177">
        <v>2325</v>
      </c>
      <c r="E177" s="8">
        <f t="shared" si="61"/>
        <v>605.18311851079568</v>
      </c>
      <c r="F177" s="9">
        <f t="shared" si="62"/>
        <v>3.3047848474714557E-2</v>
      </c>
      <c r="G177">
        <v>2315</v>
      </c>
      <c r="H177" s="8">
        <f t="shared" si="49"/>
        <v>685.8947222041138</v>
      </c>
      <c r="I177" s="9">
        <f t="shared" si="50"/>
        <v>2.9158993869686383E-2</v>
      </c>
      <c r="J177">
        <v>2300</v>
      </c>
      <c r="K177" s="8">
        <f t="shared" si="51"/>
        <v>738.78243524605841</v>
      </c>
      <c r="L177" s="9">
        <f t="shared" si="52"/>
        <v>2.7071569444309829E-2</v>
      </c>
      <c r="M177" s="8">
        <f t="shared" si="53"/>
        <v>779.1835814426646</v>
      </c>
      <c r="N177" s="9">
        <f t="shared" si="54"/>
        <v>2.5667891978639796E-2</v>
      </c>
      <c r="O177" s="8">
        <f t="shared" si="55"/>
        <v>810.42808493243683</v>
      </c>
      <c r="P177" s="9">
        <f t="shared" si="56"/>
        <v>2.4678315536988512E-2</v>
      </c>
      <c r="Q177" s="8">
        <f t="shared" si="57"/>
        <v>835.46973334870017</v>
      </c>
      <c r="R177" s="9">
        <f t="shared" si="58"/>
        <v>2.3938629015125071E-2</v>
      </c>
      <c r="S177" s="8">
        <f t="shared" si="59"/>
        <v>856.08411837258268</v>
      </c>
      <c r="T177" s="9">
        <f t="shared" si="60"/>
        <v>2.336219019927625E-2</v>
      </c>
    </row>
    <row r="178" spans="1:20" x14ac:dyDescent="0.45">
      <c r="A178">
        <v>2400</v>
      </c>
      <c r="B178" s="8">
        <f t="shared" si="45"/>
        <v>465.16329363899871</v>
      </c>
      <c r="C178" s="9">
        <f t="shared" si="46"/>
        <v>4.2995653942379829E-2</v>
      </c>
      <c r="D178">
        <v>2375</v>
      </c>
      <c r="E178" s="8">
        <f t="shared" si="61"/>
        <v>609.81774779077273</v>
      </c>
      <c r="F178" s="9">
        <f t="shared" si="62"/>
        <v>3.2796684046102836E-2</v>
      </c>
      <c r="G178">
        <v>2365</v>
      </c>
      <c r="H178" s="8">
        <f t="shared" si="49"/>
        <v>692.48559062712718</v>
      </c>
      <c r="I178" s="9">
        <f t="shared" si="50"/>
        <v>2.8881467384595898E-2</v>
      </c>
      <c r="J178">
        <v>2350</v>
      </c>
      <c r="K178" s="8">
        <f t="shared" si="51"/>
        <v>747.20819525042168</v>
      </c>
      <c r="L178" s="9">
        <f t="shared" si="52"/>
        <v>2.6766301717685442E-2</v>
      </c>
      <c r="M178" s="8">
        <f t="shared" si="53"/>
        <v>789.14028528813174</v>
      </c>
      <c r="N178" s="9">
        <f t="shared" si="54"/>
        <v>2.5344036254209959E-2</v>
      </c>
      <c r="O178" s="8">
        <f t="shared" si="55"/>
        <v>821.79119418362325</v>
      </c>
      <c r="P178" s="9">
        <f t="shared" si="56"/>
        <v>2.4337082389728242E-2</v>
      </c>
      <c r="Q178" s="8">
        <f t="shared" si="57"/>
        <v>848.12895413924139</v>
      </c>
      <c r="R178" s="9">
        <f t="shared" si="58"/>
        <v>2.3581319683040211E-2</v>
      </c>
      <c r="S178" s="8">
        <f t="shared" si="59"/>
        <v>869.94149369824493</v>
      </c>
      <c r="T178" s="9">
        <f t="shared" si="60"/>
        <v>2.2990051796445709E-2</v>
      </c>
    </row>
    <row r="179" spans="1:20" x14ac:dyDescent="0.45">
      <c r="A179">
        <v>2450</v>
      </c>
      <c r="B179" s="8">
        <f t="shared" si="45"/>
        <v>466.8556698215462</v>
      </c>
      <c r="C179" s="9">
        <f t="shared" si="46"/>
        <v>4.2839792451583425E-2</v>
      </c>
      <c r="D179">
        <v>2425</v>
      </c>
      <c r="E179" s="8">
        <f t="shared" si="61"/>
        <v>614.05878994231534</v>
      </c>
      <c r="F179" s="9">
        <f t="shared" si="62"/>
        <v>3.2570171337957393E-2</v>
      </c>
      <c r="G179">
        <v>2415</v>
      </c>
      <c r="H179" s="8">
        <f t="shared" si="49"/>
        <v>698.57192072146586</v>
      </c>
      <c r="I179" s="9">
        <f t="shared" si="50"/>
        <v>2.8629836680730811E-2</v>
      </c>
      <c r="J179">
        <v>2400</v>
      </c>
      <c r="K179" s="8">
        <f t="shared" si="51"/>
        <v>755.05547641891326</v>
      </c>
      <c r="L179" s="9">
        <f t="shared" si="52"/>
        <v>2.6488119912534448E-2</v>
      </c>
      <c r="M179" s="8">
        <f t="shared" si="53"/>
        <v>798.47910119716232</v>
      </c>
      <c r="N179" s="9">
        <f t="shared" si="54"/>
        <v>2.5047618616459634E-2</v>
      </c>
      <c r="O179" s="8">
        <f t="shared" si="55"/>
        <v>832.51644365642983</v>
      </c>
      <c r="P179" s="9">
        <f t="shared" si="56"/>
        <v>2.4023549507514324E-2</v>
      </c>
      <c r="Q179" s="8">
        <f t="shared" si="57"/>
        <v>860.14436882644372</v>
      </c>
      <c r="R179" s="9">
        <f t="shared" si="58"/>
        <v>2.3251910638312293E-2</v>
      </c>
      <c r="S179" s="8">
        <f t="shared" si="59"/>
        <v>883.15934187046435</v>
      </c>
      <c r="T179" s="9">
        <f t="shared" si="60"/>
        <v>2.2645970043912483E-2</v>
      </c>
    </row>
    <row r="180" spans="1:20" x14ac:dyDescent="0.45">
      <c r="A180">
        <v>2500</v>
      </c>
      <c r="B180" s="8">
        <f t="shared" si="45"/>
        <v>468.36155927821903</v>
      </c>
      <c r="C180" s="9">
        <f t="shared" si="46"/>
        <v>4.2702052727857362E-2</v>
      </c>
      <c r="D180">
        <v>2475</v>
      </c>
      <c r="E180" s="8">
        <f t="shared" si="61"/>
        <v>617.93009845317533</v>
      </c>
      <c r="F180" s="9">
        <f t="shared" si="62"/>
        <v>3.2366120456123942E-2</v>
      </c>
      <c r="G180">
        <v>2465</v>
      </c>
      <c r="H180" s="8">
        <f t="shared" si="49"/>
        <v>704.17835971103568</v>
      </c>
      <c r="I180" s="9">
        <f t="shared" si="50"/>
        <v>2.8401895236040958E-2</v>
      </c>
      <c r="J180">
        <v>2450</v>
      </c>
      <c r="K180" s="8">
        <f t="shared" si="51"/>
        <v>762.34644538132443</v>
      </c>
      <c r="L180" s="9">
        <f t="shared" si="52"/>
        <v>2.6234791440518927E-2</v>
      </c>
      <c r="M180" s="8">
        <f t="shared" si="53"/>
        <v>807.21849901524172</v>
      </c>
      <c r="N180" s="9">
        <f t="shared" si="54"/>
        <v>2.4776439123234666E-2</v>
      </c>
      <c r="O180" s="8">
        <f t="shared" si="55"/>
        <v>842.61809448110159</v>
      </c>
      <c r="P180" s="9">
        <f t="shared" si="56"/>
        <v>2.3735545356780331E-2</v>
      </c>
      <c r="Q180" s="8">
        <f t="shared" si="57"/>
        <v>871.52600006820217</v>
      </c>
      <c r="R180" s="9">
        <f t="shared" si="58"/>
        <v>2.2948253980299933E-2</v>
      </c>
      <c r="S180" s="8">
        <f t="shared" si="59"/>
        <v>895.74366015796761</v>
      </c>
      <c r="T180" s="9">
        <f t="shared" si="60"/>
        <v>2.2327816416219934E-2</v>
      </c>
    </row>
    <row r="181" spans="1:20" x14ac:dyDescent="0.45">
      <c r="A181">
        <v>2550</v>
      </c>
      <c r="B181" s="8">
        <f t="shared" si="45"/>
        <v>469.69810120835137</v>
      </c>
      <c r="C181" s="9">
        <f t="shared" si="46"/>
        <v>4.258054258373143E-2</v>
      </c>
      <c r="D181">
        <v>2525</v>
      </c>
      <c r="E181" s="8">
        <f t="shared" si="61"/>
        <v>621.45526104222199</v>
      </c>
      <c r="F181" s="9">
        <f t="shared" si="62"/>
        <v>3.2182525844995931E-2</v>
      </c>
      <c r="G181">
        <v>2515</v>
      </c>
      <c r="H181" s="8">
        <f t="shared" si="49"/>
        <v>709.32999880603086</v>
      </c>
      <c r="I181" s="9">
        <f t="shared" si="50"/>
        <v>2.8195621267484389E-2</v>
      </c>
      <c r="J181">
        <v>2500</v>
      </c>
      <c r="K181" s="8">
        <f t="shared" si="51"/>
        <v>769.10439685775464</v>
      </c>
      <c r="L181" s="9">
        <f t="shared" si="52"/>
        <v>2.600427208804397E-2</v>
      </c>
      <c r="M181" s="8">
        <f t="shared" si="53"/>
        <v>815.37854286558604</v>
      </c>
      <c r="N181" s="9">
        <f t="shared" si="54"/>
        <v>2.4528484560939656E-2</v>
      </c>
      <c r="O181" s="8">
        <f t="shared" si="55"/>
        <v>852.11232725769594</v>
      </c>
      <c r="P181" s="9">
        <f t="shared" si="56"/>
        <v>2.3471083987676659E-2</v>
      </c>
      <c r="Q181" s="8">
        <f t="shared" si="57"/>
        <v>882.28599592359001</v>
      </c>
      <c r="R181" s="9">
        <f t="shared" si="58"/>
        <v>2.2668386546319037E-2</v>
      </c>
      <c r="S181" s="8">
        <f t="shared" si="59"/>
        <v>907.70268362553452</v>
      </c>
      <c r="T181" s="9">
        <f t="shared" si="60"/>
        <v>2.2033646435985245E-2</v>
      </c>
    </row>
    <row r="182" spans="1:20" x14ac:dyDescent="0.45">
      <c r="A182">
        <v>2600</v>
      </c>
      <c r="B182" s="8">
        <f t="shared" si="45"/>
        <v>470.88134601705076</v>
      </c>
      <c r="C182" s="9">
        <f t="shared" si="46"/>
        <v>4.2473544915656511E-2</v>
      </c>
      <c r="D182">
        <v>2575</v>
      </c>
      <c r="E182" s="8">
        <f t="shared" si="61"/>
        <v>624.65743426822974</v>
      </c>
      <c r="F182" s="9">
        <f t="shared" si="62"/>
        <v>3.2017548984155597E-2</v>
      </c>
      <c r="G182">
        <v>2565</v>
      </c>
      <c r="H182" s="8">
        <f t="shared" si="49"/>
        <v>714.05212979536248</v>
      </c>
      <c r="I182" s="9">
        <f t="shared" si="50"/>
        <v>2.800915950734819E-2</v>
      </c>
      <c r="J182">
        <v>2550</v>
      </c>
      <c r="K182" s="8">
        <f t="shared" si="51"/>
        <v>775.35347676970912</v>
      </c>
      <c r="L182" s="9">
        <f t="shared" si="52"/>
        <v>2.5794686680614808E-2</v>
      </c>
      <c r="M182" s="8">
        <f t="shared" si="53"/>
        <v>822.98061721730016</v>
      </c>
      <c r="N182" s="9">
        <f t="shared" si="54"/>
        <v>2.43019089169134E-2</v>
      </c>
      <c r="O182" s="8">
        <f t="shared" si="55"/>
        <v>861.01698729150996</v>
      </c>
      <c r="P182" s="9">
        <f t="shared" si="56"/>
        <v>2.3228345427787369E-2</v>
      </c>
      <c r="Q182" s="8">
        <f t="shared" si="57"/>
        <v>892.43840161804428</v>
      </c>
      <c r="R182" s="9">
        <f t="shared" si="58"/>
        <v>2.2410510309438501E-2</v>
      </c>
      <c r="S182" s="8">
        <f t="shared" si="59"/>
        <v>919.04668564863437</v>
      </c>
      <c r="T182" s="9">
        <f t="shared" si="60"/>
        <v>2.17616801325872E-2</v>
      </c>
    </row>
    <row r="183" spans="1:20" x14ac:dyDescent="0.45">
      <c r="A183">
        <v>2650</v>
      </c>
      <c r="B183" s="8">
        <f t="shared" si="45"/>
        <v>471.92625378838812</v>
      </c>
      <c r="C183" s="9">
        <f t="shared" si="46"/>
        <v>4.2379502813098435E-2</v>
      </c>
      <c r="D183">
        <v>2625</v>
      </c>
      <c r="E183" s="8">
        <f t="shared" si="61"/>
        <v>627.5592010059795</v>
      </c>
      <c r="F183" s="9">
        <f t="shared" si="62"/>
        <v>3.1869503256330131E-2</v>
      </c>
      <c r="G183">
        <v>2615</v>
      </c>
      <c r="H183" s="8">
        <f t="shared" si="49"/>
        <v>718.37002416801874</v>
      </c>
      <c r="I183" s="9">
        <f t="shared" si="50"/>
        <v>2.7840805333105356E-2</v>
      </c>
      <c r="J183">
        <v>2600</v>
      </c>
      <c r="K183" s="8">
        <f t="shared" si="51"/>
        <v>781.11842283336864</v>
      </c>
      <c r="L183" s="9">
        <f t="shared" si="52"/>
        <v>2.5604312246859502E-2</v>
      </c>
      <c r="M183" s="8">
        <f t="shared" si="53"/>
        <v>830.04716471159293</v>
      </c>
      <c r="N183" s="9">
        <f t="shared" si="54"/>
        <v>2.409501634397989E-2</v>
      </c>
      <c r="O183" s="8">
        <f t="shared" si="55"/>
        <v>869.35133650585772</v>
      </c>
      <c r="P183" s="9">
        <f t="shared" si="56"/>
        <v>2.3005658541211938E-2</v>
      </c>
      <c r="Q183" s="8">
        <f t="shared" si="57"/>
        <v>901.99893398831023</v>
      </c>
      <c r="R183" s="9">
        <f t="shared" si="58"/>
        <v>2.2172975206929898E-2</v>
      </c>
      <c r="S183" s="8">
        <f t="shared" si="59"/>
        <v>929.78777817739467</v>
      </c>
      <c r="T183" s="9">
        <f t="shared" si="60"/>
        <v>2.1510284894478565E-2</v>
      </c>
    </row>
    <row r="184" spans="1:20" x14ac:dyDescent="0.45">
      <c r="A184">
        <v>2700</v>
      </c>
      <c r="B184" s="8">
        <f t="shared" si="45"/>
        <v>472.84670562481551</v>
      </c>
      <c r="C184" s="9">
        <f t="shared" si="46"/>
        <v>4.229700611654294E-2</v>
      </c>
      <c r="D184">
        <v>2675</v>
      </c>
      <c r="E184" s="8">
        <f t="shared" si="61"/>
        <v>630.18244993258463</v>
      </c>
      <c r="F184" s="9">
        <f t="shared" si="62"/>
        <v>3.1736840659620957E-2</v>
      </c>
      <c r="G184">
        <v>2665</v>
      </c>
      <c r="H184" s="8">
        <f t="shared" si="49"/>
        <v>722.30873508238847</v>
      </c>
      <c r="I184" s="9">
        <f t="shared" si="50"/>
        <v>2.7688990910124806E-2</v>
      </c>
      <c r="J184">
        <v>2650</v>
      </c>
      <c r="K184" s="8">
        <f t="shared" si="51"/>
        <v>786.42432391891577</v>
      </c>
      <c r="L184" s="9">
        <f t="shared" si="52"/>
        <v>2.543156333254781E-2</v>
      </c>
      <c r="M184" s="8">
        <f t="shared" si="53"/>
        <v>836.60143747762993</v>
      </c>
      <c r="N184" s="9">
        <f t="shared" si="54"/>
        <v>2.3906246276961224E-2</v>
      </c>
      <c r="O184" s="8">
        <f t="shared" si="55"/>
        <v>877.13581390305558</v>
      </c>
      <c r="P184" s="9">
        <f t="shared" si="56"/>
        <v>2.2801486021879022E-2</v>
      </c>
      <c r="Q184" s="8">
        <f t="shared" si="57"/>
        <v>910.98476042868276</v>
      </c>
      <c r="R184" s="9">
        <f t="shared" si="58"/>
        <v>2.1954264076370043E-2</v>
      </c>
      <c r="S184" s="8">
        <f t="shared" si="59"/>
        <v>939.9397134229398</v>
      </c>
      <c r="T184" s="9">
        <f t="shared" si="60"/>
        <v>2.1277960399360956E-2</v>
      </c>
    </row>
    <row r="185" spans="1:20" x14ac:dyDescent="0.45">
      <c r="A185">
        <v>2750</v>
      </c>
      <c r="B185" s="8">
        <f t="shared" si="45"/>
        <v>473.65552585702829</v>
      </c>
      <c r="C185" s="9">
        <f t="shared" si="46"/>
        <v>4.2224779208079898E-2</v>
      </c>
      <c r="D185">
        <v>2725</v>
      </c>
      <c r="E185" s="8">
        <f t="shared" si="61"/>
        <v>632.54827595571146</v>
      </c>
      <c r="F185" s="9">
        <f t="shared" si="62"/>
        <v>3.1618140085485462E-2</v>
      </c>
      <c r="G185">
        <v>2715</v>
      </c>
      <c r="H185" s="8">
        <f t="shared" si="49"/>
        <v>725.89292215541184</v>
      </c>
      <c r="I185" s="9">
        <f t="shared" si="50"/>
        <v>2.7552273055113288E-2</v>
      </c>
      <c r="J185">
        <v>2700</v>
      </c>
      <c r="K185" s="8">
        <f t="shared" si="51"/>
        <v>791.29639909462912</v>
      </c>
      <c r="L185" s="9">
        <f t="shared" si="52"/>
        <v>2.5274979164423381E-2</v>
      </c>
      <c r="M185" s="8">
        <f t="shared" si="53"/>
        <v>842.6672633554648</v>
      </c>
      <c r="N185" s="9">
        <f t="shared" si="54"/>
        <v>2.3734160409128582E-2</v>
      </c>
      <c r="O185" s="8">
        <f t="shared" si="55"/>
        <v>884.3918061973186</v>
      </c>
      <c r="P185" s="9">
        <f t="shared" si="56"/>
        <v>2.2614411237023329E-2</v>
      </c>
      <c r="Q185" s="8">
        <f t="shared" si="57"/>
        <v>919.41428397582331</v>
      </c>
      <c r="R185" s="9">
        <f t="shared" si="58"/>
        <v>2.1752979422414449E-2</v>
      </c>
      <c r="S185" s="8">
        <f t="shared" si="59"/>
        <v>949.51768850687756</v>
      </c>
      <c r="T185" s="9">
        <f t="shared" si="60"/>
        <v>2.1063325351474097E-2</v>
      </c>
    </row>
    <row r="186" spans="1:20" x14ac:dyDescent="0.45">
      <c r="A186">
        <v>2800</v>
      </c>
      <c r="B186" s="8">
        <f t="shared" ref="B186:B249" si="63">$Y$195 - $Z$195*EXP(-$AA$195*A186^$AB$195)</f>
        <v>474.36451324726852</v>
      </c>
      <c r="C186" s="9">
        <f t="shared" ref="C186:C249" si="64">20/B186</f>
        <v>4.2161669858248325E-2</v>
      </c>
      <c r="D186">
        <v>2775</v>
      </c>
      <c r="E186" s="8">
        <f t="shared" si="61"/>
        <v>634.67690034567693</v>
      </c>
      <c r="F186" s="9">
        <f t="shared" si="62"/>
        <v>3.1512096925391482E-2</v>
      </c>
      <c r="G186">
        <v>2765</v>
      </c>
      <c r="H186" s="8">
        <f t="shared" si="49"/>
        <v>729.14669873276512</v>
      </c>
      <c r="I186" s="9">
        <f t="shared" si="50"/>
        <v>2.7429322569462899E-2</v>
      </c>
      <c r="J186">
        <v>2750</v>
      </c>
      <c r="K186" s="8">
        <f t="shared" si="51"/>
        <v>795.75979693009674</v>
      </c>
      <c r="L186" s="9">
        <f t="shared" si="52"/>
        <v>2.5133212405497905E-2</v>
      </c>
      <c r="M186" s="8">
        <f t="shared" si="53"/>
        <v>848.2688281370381</v>
      </c>
      <c r="N186" s="9">
        <f t="shared" si="54"/>
        <v>2.3577431277209439E-2</v>
      </c>
      <c r="O186" s="8">
        <f t="shared" si="55"/>
        <v>891.14142999524165</v>
      </c>
      <c r="P186" s="9">
        <f t="shared" si="56"/>
        <v>2.2443126676432036E-2</v>
      </c>
      <c r="Q186" s="8">
        <f t="shared" si="57"/>
        <v>927.30693597962386</v>
      </c>
      <c r="R186" s="9">
        <f t="shared" si="58"/>
        <v>2.1567831776079231E-2</v>
      </c>
      <c r="S186" s="8">
        <f t="shared" si="59"/>
        <v>958.53815447487591</v>
      </c>
      <c r="T186" s="9">
        <f t="shared" si="60"/>
        <v>2.0865105793265757E-2</v>
      </c>
    </row>
    <row r="187" spans="1:20" x14ac:dyDescent="0.45">
      <c r="A187">
        <v>2850</v>
      </c>
      <c r="B187" s="8">
        <f t="shared" si="63"/>
        <v>474.98447944366643</v>
      </c>
      <c r="C187" s="9">
        <f t="shared" si="64"/>
        <v>4.2106638986236636E-2</v>
      </c>
      <c r="D187">
        <v>2825</v>
      </c>
      <c r="E187" s="8">
        <f t="shared" si="61"/>
        <v>636.58760920338386</v>
      </c>
      <c r="F187" s="9">
        <f t="shared" si="62"/>
        <v>3.1417513804624153E-2</v>
      </c>
      <c r="G187">
        <v>2815</v>
      </c>
      <c r="H187" s="8">
        <f t="shared" si="49"/>
        <v>732.09350102874043</v>
      </c>
      <c r="I187" s="9">
        <f t="shared" si="50"/>
        <v>2.7318914826993994E-2</v>
      </c>
      <c r="J187">
        <v>2800</v>
      </c>
      <c r="K187" s="8">
        <f t="shared" si="51"/>
        <v>799.83941531313985</v>
      </c>
      <c r="L187" s="9">
        <f t="shared" si="52"/>
        <v>2.5005019278988561E-2</v>
      </c>
      <c r="M187" s="8">
        <f t="shared" si="53"/>
        <v>853.43047464159304</v>
      </c>
      <c r="N187" s="9">
        <f t="shared" si="54"/>
        <v>2.3434832237973699E-2</v>
      </c>
      <c r="O187" s="8">
        <f t="shared" si="55"/>
        <v>897.40732665432245</v>
      </c>
      <c r="P187" s="9">
        <f t="shared" si="56"/>
        <v>2.2286423796608824E-2</v>
      </c>
      <c r="Q187" s="8">
        <f t="shared" si="57"/>
        <v>934.68297761528743</v>
      </c>
      <c r="R187" s="9">
        <f t="shared" si="58"/>
        <v>2.1397629441189992E-2</v>
      </c>
      <c r="S187" s="8">
        <f t="shared" si="59"/>
        <v>967.01863093022871</v>
      </c>
      <c r="T187" s="9">
        <f t="shared" si="60"/>
        <v>2.068212479087491E-2</v>
      </c>
    </row>
    <row r="188" spans="1:20" x14ac:dyDescent="0.45">
      <c r="A188">
        <v>2900</v>
      </c>
      <c r="B188" s="8">
        <f t="shared" si="63"/>
        <v>475.52529308862773</v>
      </c>
      <c r="C188" s="9">
        <f t="shared" si="64"/>
        <v>4.2058751218249979E-2</v>
      </c>
      <c r="D188">
        <v>2875</v>
      </c>
      <c r="E188" s="8">
        <f t="shared" si="61"/>
        <v>638.29870880334647</v>
      </c>
      <c r="F188" s="9">
        <f t="shared" si="62"/>
        <v>3.1333292272351758E-2</v>
      </c>
      <c r="G188">
        <v>2865</v>
      </c>
      <c r="H188" s="8">
        <f t="shared" si="49"/>
        <v>734.75597829083074</v>
      </c>
      <c r="I188" s="9">
        <f t="shared" si="50"/>
        <v>2.7219921430953788E-2</v>
      </c>
      <c r="J188">
        <v>2850</v>
      </c>
      <c r="K188" s="8">
        <f t="shared" si="51"/>
        <v>803.55974174285393</v>
      </c>
      <c r="L188" s="9">
        <f t="shared" si="52"/>
        <v>2.4889250868419158E-2</v>
      </c>
      <c r="M188" s="8">
        <f t="shared" si="53"/>
        <v>858.17651916259138</v>
      </c>
      <c r="N188" s="9">
        <f t="shared" si="54"/>
        <v>2.3305228648665428E-2</v>
      </c>
      <c r="O188" s="8">
        <f t="shared" si="55"/>
        <v>903.21247071089101</v>
      </c>
      <c r="P188" s="9">
        <f t="shared" si="56"/>
        <v>2.2143184077450358E-2</v>
      </c>
      <c r="Q188" s="8">
        <f t="shared" si="57"/>
        <v>941.56331129967521</v>
      </c>
      <c r="R188" s="9">
        <f t="shared" si="58"/>
        <v>2.124126945047726E-2</v>
      </c>
      <c r="S188" s="8">
        <f t="shared" si="59"/>
        <v>974.9775273951899</v>
      </c>
      <c r="T188" s="9">
        <f t="shared" si="60"/>
        <v>2.0513293320137578E-2</v>
      </c>
    </row>
    <row r="189" spans="1:20" x14ac:dyDescent="0.45">
      <c r="A189">
        <v>2950</v>
      </c>
      <c r="B189" s="8">
        <f t="shared" si="63"/>
        <v>475.99592813599367</v>
      </c>
      <c r="C189" s="9">
        <f t="shared" si="64"/>
        <v>4.201716615165231E-2</v>
      </c>
      <c r="D189">
        <v>2925</v>
      </c>
      <c r="E189" s="8">
        <f t="shared" si="61"/>
        <v>639.82749629279249</v>
      </c>
      <c r="F189" s="9">
        <f t="shared" si="62"/>
        <v>3.1258425303509883E-2</v>
      </c>
      <c r="G189">
        <v>2915</v>
      </c>
      <c r="H189" s="8">
        <f t="shared" si="49"/>
        <v>737.15590294911192</v>
      </c>
      <c r="I189" s="9">
        <f t="shared" si="50"/>
        <v>2.7131302781388242E-2</v>
      </c>
      <c r="J189">
        <v>2900</v>
      </c>
      <c r="K189" s="8">
        <f t="shared" si="51"/>
        <v>806.94471379869185</v>
      </c>
      <c r="L189" s="9">
        <f t="shared" si="52"/>
        <v>2.4784845427451914E-2</v>
      </c>
      <c r="M189" s="8">
        <f t="shared" si="53"/>
        <v>862.53108556225675</v>
      </c>
      <c r="N189" s="9">
        <f t="shared" si="54"/>
        <v>2.3187570088517601E-2</v>
      </c>
      <c r="O189" s="8">
        <f t="shared" si="55"/>
        <v>908.57999253876153</v>
      </c>
      <c r="P189" s="9">
        <f t="shared" si="56"/>
        <v>2.2012371133240387E-2</v>
      </c>
      <c r="Q189" s="8">
        <f t="shared" si="57"/>
        <v>947.96930288567228</v>
      </c>
      <c r="R189" s="9">
        <f t="shared" si="58"/>
        <v>2.1097729577443981E-2</v>
      </c>
      <c r="S189" s="8">
        <f t="shared" si="59"/>
        <v>982.43397235873567</v>
      </c>
      <c r="T189" s="9">
        <f t="shared" si="60"/>
        <v>2.0357602203007901E-2</v>
      </c>
    </row>
    <row r="190" spans="1:20" x14ac:dyDescent="0.45">
      <c r="A190">
        <v>3000</v>
      </c>
      <c r="B190" s="8">
        <f t="shared" si="63"/>
        <v>476.40451508580156</v>
      </c>
      <c r="C190" s="9">
        <f t="shared" si="64"/>
        <v>4.1981130251038772E-2</v>
      </c>
      <c r="D190">
        <v>2975</v>
      </c>
      <c r="E190" s="8">
        <f t="shared" ref="E190:E221" si="65">$AC$195 - $AD$195*EXP(-$AE$195*D190^$AF$195)</f>
        <v>641.19024420083906</v>
      </c>
      <c r="F190" s="9">
        <f t="shared" ref="F190:F221" si="66">20/E190</f>
        <v>3.119199049094613E-2</v>
      </c>
      <c r="G190">
        <v>2965</v>
      </c>
      <c r="H190" s="8">
        <f t="shared" si="49"/>
        <v>739.31409955351342</v>
      </c>
      <c r="I190" s="9">
        <f t="shared" si="50"/>
        <v>2.705210141681107E-2</v>
      </c>
      <c r="J190">
        <v>2950</v>
      </c>
      <c r="K190" s="8">
        <f t="shared" si="51"/>
        <v>810.01759925416366</v>
      </c>
      <c r="L190" s="9">
        <f t="shared" si="52"/>
        <v>2.4690821555501154E-2</v>
      </c>
      <c r="M190" s="8">
        <f t="shared" si="53"/>
        <v>866.51795704960796</v>
      </c>
      <c r="N190" s="9">
        <f t="shared" si="54"/>
        <v>2.308088348001195E-2</v>
      </c>
      <c r="O190" s="8">
        <f t="shared" si="55"/>
        <v>913.53301568150823</v>
      </c>
      <c r="P190" s="9">
        <f t="shared" si="56"/>
        <v>2.1893023740449845E-2</v>
      </c>
      <c r="Q190" s="8">
        <f t="shared" si="57"/>
        <v>953.92261532409293</v>
      </c>
      <c r="R190" s="9">
        <f t="shared" si="58"/>
        <v>2.0966061270289778E-2</v>
      </c>
      <c r="S190" s="8">
        <f t="shared" si="59"/>
        <v>989.40765082123482</v>
      </c>
      <c r="T190" s="9">
        <f t="shared" si="60"/>
        <v>2.0214114964038802E-2</v>
      </c>
    </row>
    <row r="191" spans="1:20" x14ac:dyDescent="0.45">
      <c r="A191">
        <v>3050</v>
      </c>
      <c r="B191" s="8">
        <f t="shared" si="63"/>
        <v>476.75839399854749</v>
      </c>
      <c r="C191" s="9">
        <f t="shared" si="64"/>
        <v>4.1949969317290996E-2</v>
      </c>
      <c r="D191">
        <v>3025</v>
      </c>
      <c r="E191" s="8">
        <f t="shared" si="65"/>
        <v>642.40219721260951</v>
      </c>
      <c r="F191" s="9">
        <f t="shared" si="66"/>
        <v>3.1133143826064465E-2</v>
      </c>
      <c r="G191">
        <v>3015</v>
      </c>
      <c r="H191" s="8">
        <f t="shared" si="49"/>
        <v>741.25039118146799</v>
      </c>
      <c r="I191" s="9">
        <f t="shared" si="50"/>
        <v>2.698143601397943E-2</v>
      </c>
      <c r="J191">
        <v>3000</v>
      </c>
      <c r="K191" s="8">
        <f t="shared" si="51"/>
        <v>812.80089510416337</v>
      </c>
      <c r="L191" s="9">
        <f t="shared" si="52"/>
        <v>2.4606272114694124E-2</v>
      </c>
      <c r="M191" s="8">
        <f t="shared" si="53"/>
        <v>870.16044546005105</v>
      </c>
      <c r="N191" s="9">
        <f t="shared" si="54"/>
        <v>2.2984266987022221E-2</v>
      </c>
      <c r="O191" s="8">
        <f t="shared" si="55"/>
        <v>918.09450909657801</v>
      </c>
      <c r="P191" s="9">
        <f t="shared" si="56"/>
        <v>2.1784249662575993E-2</v>
      </c>
      <c r="Q191" s="8">
        <f t="shared" si="57"/>
        <v>959.4450543055874</v>
      </c>
      <c r="R191" s="9">
        <f t="shared" si="58"/>
        <v>2.0845383391418174E-2</v>
      </c>
      <c r="S191" s="8">
        <f t="shared" si="59"/>
        <v>995.91865100099312</v>
      </c>
      <c r="T191" s="9">
        <f t="shared" si="60"/>
        <v>2.0081961493439344E-2</v>
      </c>
    </row>
    <row r="192" spans="1:20" x14ac:dyDescent="0.45">
      <c r="A192">
        <v>3100</v>
      </c>
      <c r="B192" s="8">
        <f t="shared" si="63"/>
        <v>477.06416830008379</v>
      </c>
      <c r="C192" s="9">
        <f t="shared" si="64"/>
        <v>4.1923081482446535E-2</v>
      </c>
      <c r="D192">
        <v>3075</v>
      </c>
      <c r="E192" s="8">
        <f t="shared" si="65"/>
        <v>643.47757968838221</v>
      </c>
      <c r="F192" s="9">
        <f t="shared" si="66"/>
        <v>3.1081113983311474E-2</v>
      </c>
      <c r="G192">
        <v>3065</v>
      </c>
      <c r="H192" s="8">
        <f t="shared" si="49"/>
        <v>742.98356191218977</v>
      </c>
      <c r="I192" s="9">
        <f t="shared" si="50"/>
        <v>2.6918495946971866E-2</v>
      </c>
      <c r="J192">
        <v>3050</v>
      </c>
      <c r="K192" s="8">
        <f t="shared" si="51"/>
        <v>815.31624460715716</v>
      </c>
      <c r="L192" s="9">
        <f t="shared" si="52"/>
        <v>2.4530358780765586E-2</v>
      </c>
      <c r="M192" s="8">
        <f t="shared" si="53"/>
        <v>873.48127766051084</v>
      </c>
      <c r="N192" s="9">
        <f t="shared" si="54"/>
        <v>2.2896884582995315E-2</v>
      </c>
      <c r="O192" s="8">
        <f t="shared" si="55"/>
        <v>922.28715436022696</v>
      </c>
      <c r="P192" s="9">
        <f t="shared" si="56"/>
        <v>2.168522016754491E-2</v>
      </c>
      <c r="Q192" s="8">
        <f t="shared" si="57"/>
        <v>964.55842622679813</v>
      </c>
      <c r="R192" s="9">
        <f t="shared" si="58"/>
        <v>2.0734876660853895E-2</v>
      </c>
      <c r="S192" s="8">
        <f t="shared" si="59"/>
        <v>1001.9873207264029</v>
      </c>
      <c r="T192" s="9">
        <f t="shared" si="60"/>
        <v>1.996033241768045E-2</v>
      </c>
    </row>
    <row r="193" spans="1:56" x14ac:dyDescent="0.45">
      <c r="A193">
        <v>3150</v>
      </c>
      <c r="B193" s="8">
        <f t="shared" si="63"/>
        <v>477.32775853134518</v>
      </c>
      <c r="C193" s="9">
        <f t="shared" si="64"/>
        <v>4.1899930692353898E-2</v>
      </c>
      <c r="D193">
        <v>3125</v>
      </c>
      <c r="E193" s="8">
        <f t="shared" si="65"/>
        <v>644.42961245387016</v>
      </c>
      <c r="F193" s="9">
        <f t="shared" si="66"/>
        <v>3.1035197038577503E-2</v>
      </c>
      <c r="G193">
        <v>3115</v>
      </c>
      <c r="H193" s="8">
        <f t="shared" ref="H193:H251" si="67">$AG$195 - $AH$195*EXP(-$AI$195*G193^$AJ$195)</f>
        <v>744.53133390950143</v>
      </c>
      <c r="I193" s="9">
        <f t="shared" ref="I193:I251" si="68">20/H193</f>
        <v>2.6862536321985101E-2</v>
      </c>
      <c r="J193">
        <v>3100</v>
      </c>
      <c r="K193" s="8">
        <f t="shared" si="51"/>
        <v>817.58437130694608</v>
      </c>
      <c r="L193" s="9">
        <f t="shared" si="52"/>
        <v>2.4462307135383575E-2</v>
      </c>
      <c r="M193" s="8">
        <f t="shared" si="53"/>
        <v>876.50249853438015</v>
      </c>
      <c r="N193" s="9">
        <f t="shared" si="54"/>
        <v>2.2817961196280052E-2</v>
      </c>
      <c r="O193" s="8">
        <f t="shared" si="55"/>
        <v>926.13322770983802</v>
      </c>
      <c r="P193" s="9">
        <f t="shared" si="56"/>
        <v>2.1595165146440568E-2</v>
      </c>
      <c r="Q193" s="8">
        <f t="shared" si="57"/>
        <v>969.28440866724895</v>
      </c>
      <c r="R193" s="9">
        <f t="shared" si="58"/>
        <v>2.0633778714649595E-2</v>
      </c>
      <c r="S193" s="8">
        <f t="shared" si="59"/>
        <v>1007.6341339018559</v>
      </c>
      <c r="T193" s="9">
        <f t="shared" si="60"/>
        <v>1.9848474091041471E-2</v>
      </c>
    </row>
    <row r="194" spans="1:56" x14ac:dyDescent="0.45">
      <c r="A194">
        <v>3200</v>
      </c>
      <c r="B194" s="8">
        <f t="shared" si="63"/>
        <v>477.55445533219512</v>
      </c>
      <c r="C194" s="9">
        <f t="shared" si="64"/>
        <v>4.1880040646019426E-2</v>
      </c>
      <c r="D194">
        <v>3175</v>
      </c>
      <c r="E194" s="8">
        <f t="shared" si="65"/>
        <v>645.27053745102444</v>
      </c>
      <c r="F194" s="9">
        <f t="shared" si="66"/>
        <v>3.0994751564211911E-2</v>
      </c>
      <c r="G194">
        <v>3165</v>
      </c>
      <c r="H194" s="8">
        <f t="shared" si="67"/>
        <v>745.9103576298827</v>
      </c>
      <c r="I194" s="9">
        <f t="shared" si="68"/>
        <v>2.6812873417590897E-2</v>
      </c>
      <c r="J194">
        <v>3150</v>
      </c>
      <c r="K194" s="8">
        <f t="shared" si="51"/>
        <v>819.62502889230382</v>
      </c>
      <c r="L194" s="9">
        <f t="shared" si="52"/>
        <v>2.4401402220512153E-2</v>
      </c>
      <c r="M194" s="8">
        <f t="shared" si="53"/>
        <v>879.24538985548759</v>
      </c>
      <c r="N194" s="9">
        <f t="shared" si="54"/>
        <v>2.274677835193107E-2</v>
      </c>
      <c r="O194" s="8">
        <f t="shared" si="55"/>
        <v>929.65449664545918</v>
      </c>
      <c r="P194" s="9">
        <f t="shared" si="56"/>
        <v>2.1513368753840779E-2</v>
      </c>
      <c r="Q194" s="8">
        <f t="shared" si="57"/>
        <v>973.64443341723313</v>
      </c>
      <c r="R194" s="9">
        <f t="shared" si="58"/>
        <v>2.0541379700395674E-2</v>
      </c>
      <c r="S194" s="8">
        <f t="shared" si="59"/>
        <v>1012.8795673068871</v>
      </c>
      <c r="T194" s="9">
        <f t="shared" si="60"/>
        <v>1.9745684132198814E-2</v>
      </c>
    </row>
    <row r="195" spans="1:56" x14ac:dyDescent="0.45">
      <c r="A195">
        <v>3250</v>
      </c>
      <c r="B195" s="8">
        <f t="shared" si="63"/>
        <v>477.74897107446634</v>
      </c>
      <c r="C195" s="9">
        <f t="shared" si="64"/>
        <v>4.1862989165669218E-2</v>
      </c>
      <c r="D195">
        <v>3225</v>
      </c>
      <c r="E195" s="8">
        <f t="shared" si="65"/>
        <v>646.01164891595397</v>
      </c>
      <c r="F195" s="9">
        <f t="shared" si="66"/>
        <v>3.0959194054102881E-2</v>
      </c>
      <c r="G195">
        <v>3215</v>
      </c>
      <c r="H195" s="8">
        <f t="shared" si="67"/>
        <v>747.13621367324242</v>
      </c>
      <c r="I195" s="9">
        <f t="shared" si="68"/>
        <v>2.6768880471837141E-2</v>
      </c>
      <c r="J195">
        <v>3200</v>
      </c>
      <c r="K195" s="8">
        <f t="shared" si="51"/>
        <v>821.45696567501147</v>
      </c>
      <c r="L195" s="9">
        <f t="shared" si="52"/>
        <v>2.4346984486966407E-2</v>
      </c>
      <c r="M195" s="8">
        <f t="shared" si="53"/>
        <v>881.7304042395491</v>
      </c>
      <c r="N195" s="9">
        <f t="shared" si="54"/>
        <v>2.268267024005944E-2</v>
      </c>
      <c r="O195" s="8">
        <f t="shared" si="55"/>
        <v>932.87213067594689</v>
      </c>
      <c r="P195" s="9">
        <f t="shared" si="56"/>
        <v>2.1439165500107996E-2</v>
      </c>
      <c r="Q195" s="8">
        <f t="shared" si="57"/>
        <v>977.65958196327722</v>
      </c>
      <c r="R195" s="9">
        <f t="shared" si="58"/>
        <v>2.0457018341534794E-2</v>
      </c>
      <c r="S195" s="8">
        <f t="shared" si="59"/>
        <v>1017.7439878672142</v>
      </c>
      <c r="T195" s="9">
        <f t="shared" si="60"/>
        <v>1.9651307439223522E-2</v>
      </c>
      <c r="Y195" s="6">
        <v>478.81970289503499</v>
      </c>
      <c r="Z195" s="6">
        <v>438.41055573045003</v>
      </c>
      <c r="AA195" s="6">
        <v>2.5356958782245499E-6</v>
      </c>
      <c r="AB195" s="6">
        <v>1.8153008920037801</v>
      </c>
      <c r="AC195" s="6">
        <v>650.87768627067805</v>
      </c>
      <c r="AD195" s="6">
        <v>599.76835742266405</v>
      </c>
      <c r="AE195" s="6">
        <v>9.3606705721504997E-7</v>
      </c>
      <c r="AF195" s="6">
        <v>1.9128305703483399</v>
      </c>
      <c r="AG195" s="6">
        <v>755.67356445197004</v>
      </c>
      <c r="AH195" s="6">
        <v>698.04488564060603</v>
      </c>
      <c r="AI195" s="6">
        <v>5.25771937995491E-7</v>
      </c>
      <c r="AJ195" s="6">
        <v>1.97395955614925</v>
      </c>
      <c r="AK195" s="6">
        <v>835.24566439528303</v>
      </c>
      <c r="AL195" s="6">
        <v>773.30779676649297</v>
      </c>
      <c r="AM195" s="6">
        <v>3.9905932087782699E-7</v>
      </c>
      <c r="AN195" s="6">
        <v>1.9981814318030799</v>
      </c>
      <c r="AO195" s="6">
        <v>902.00634042574802</v>
      </c>
      <c r="AP195" s="6">
        <v>836.98695840702305</v>
      </c>
      <c r="AQ195" s="6">
        <v>3.5022239195465702E-7</v>
      </c>
      <c r="AR195" s="6">
        <v>2.0045483648457099</v>
      </c>
      <c r="AS195" s="6">
        <v>961.38030793774601</v>
      </c>
      <c r="AT195" s="6">
        <v>894.02389232679502</v>
      </c>
      <c r="AU195" s="6">
        <v>3.3096459769818998E-7</v>
      </c>
      <c r="AV195" s="6">
        <v>2.0020472708982799</v>
      </c>
      <c r="AW195" s="6">
        <v>1016.24824413926</v>
      </c>
      <c r="AX195" s="6">
        <v>947.03976609806296</v>
      </c>
      <c r="AY195" s="6">
        <v>3.2547303207130101E-7</v>
      </c>
      <c r="AZ195" s="6">
        <v>1.99497508832856</v>
      </c>
      <c r="BA195" s="6">
        <v>1068.3520434499801</v>
      </c>
      <c r="BB195" s="6">
        <v>997.62690989125701</v>
      </c>
      <c r="BC195" s="6">
        <v>3.27333793526841E-7</v>
      </c>
      <c r="BD195" s="6">
        <v>1.9854814504073299</v>
      </c>
    </row>
    <row r="196" spans="1:56" x14ac:dyDescent="0.45">
      <c r="A196">
        <v>3300</v>
      </c>
      <c r="B196" s="8">
        <f t="shared" si="63"/>
        <v>477.91548967481026</v>
      </c>
      <c r="C196" s="9">
        <f t="shared" si="64"/>
        <v>4.1848402975196874E-2</v>
      </c>
      <c r="D196">
        <v>3275</v>
      </c>
      <c r="E196" s="8">
        <f t="shared" si="65"/>
        <v>646.66332983844575</v>
      </c>
      <c r="F196" s="9">
        <f t="shared" si="66"/>
        <v>3.0927994641348457E-2</v>
      </c>
      <c r="G196">
        <v>3265</v>
      </c>
      <c r="H196" s="8">
        <f t="shared" si="67"/>
        <v>748.22342481763008</v>
      </c>
      <c r="I196" s="9">
        <f t="shared" si="68"/>
        <v>2.6729983767715834E-2</v>
      </c>
      <c r="J196">
        <v>3250</v>
      </c>
      <c r="K196" s="8">
        <f t="shared" ref="K196:K251" si="69">$AK$195 - $AL$195*EXP(-$AM$195*J196^$AN$195)</f>
        <v>823.09790241572568</v>
      </c>
      <c r="L196" s="9">
        <f t="shared" ref="L196:L251" si="70">20/K196</f>
        <v>2.4298446079502354E-2</v>
      </c>
      <c r="M196" s="8">
        <f t="shared" ref="M196:M251" si="71">$AO$195 - $AP$195*EXP(-$AQ$195*J196^$AR$195)</f>
        <v>883.97711326458261</v>
      </c>
      <c r="N196" s="9">
        <f t="shared" ref="N196:N251" si="72">20/M196</f>
        <v>2.2625020150282796E-2</v>
      </c>
      <c r="O196" s="8">
        <f t="shared" ref="O196:O251" si="73">$AS$195 - $AT$195*EXP(-$AU$195*J196^$AV$195)</f>
        <v>935.8066256771566</v>
      </c>
      <c r="P196" s="9">
        <f t="shared" ref="P196:P251" si="74">20/O196</f>
        <v>2.1371936734822593E-2</v>
      </c>
      <c r="Q196" s="8">
        <f t="shared" ref="Q196:Q251" si="75">$AW$195 - $AX$195*EXP(-$AY$195*J196^$AZ$195)</f>
        <v>981.35049321724716</v>
      </c>
      <c r="R196" s="9">
        <f t="shared" ref="R196:R251" si="76">20/Q196</f>
        <v>2.0380078410550596E-2</v>
      </c>
      <c r="S196" s="8">
        <f t="shared" ref="S196:S251" si="77">$BA$195 - $BB$195*EXP(-$BC$195*J196^$BD$195)</f>
        <v>1022.247550424235</v>
      </c>
      <c r="T196" s="9">
        <f t="shared" ref="T196:T251" si="78">20/S196</f>
        <v>1.9564732624401941E-2</v>
      </c>
      <c r="X196" s="6"/>
      <c r="Y196" s="6"/>
      <c r="Z196" s="6"/>
      <c r="AA196" s="6"/>
    </row>
    <row r="197" spans="1:56" x14ac:dyDescent="0.45">
      <c r="A197">
        <v>3350</v>
      </c>
      <c r="B197" s="8">
        <f t="shared" si="63"/>
        <v>478.05771422271084</v>
      </c>
      <c r="C197" s="9">
        <f t="shared" si="64"/>
        <v>4.1835952867152519E-2</v>
      </c>
      <c r="D197">
        <v>3325</v>
      </c>
      <c r="E197" s="8">
        <f t="shared" si="65"/>
        <v>647.23509255316844</v>
      </c>
      <c r="F197" s="9">
        <f t="shared" si="66"/>
        <v>3.0900673078626463E-2</v>
      </c>
      <c r="G197">
        <v>3315</v>
      </c>
      <c r="H197" s="8">
        <f t="shared" si="67"/>
        <v>749.18547682248425</v>
      </c>
      <c r="I197" s="9">
        <f t="shared" si="68"/>
        <v>2.6695658977301424E-2</v>
      </c>
      <c r="J197">
        <v>3300</v>
      </c>
      <c r="K197" s="8">
        <f t="shared" si="69"/>
        <v>824.56452220060828</v>
      </c>
      <c r="L197" s="9">
        <f t="shared" si="70"/>
        <v>2.4255227409765032E-2</v>
      </c>
      <c r="M197" s="8">
        <f t="shared" si="71"/>
        <v>886.00416877753128</v>
      </c>
      <c r="N197" s="9">
        <f t="shared" si="72"/>
        <v>2.257325722021726E-2</v>
      </c>
      <c r="O197" s="8">
        <f t="shared" si="73"/>
        <v>938.47774123003705</v>
      </c>
      <c r="P197" s="9">
        <f t="shared" si="74"/>
        <v>2.1311107468341816E-2</v>
      </c>
      <c r="Q197" s="8">
        <f t="shared" si="75"/>
        <v>984.73728316823463</v>
      </c>
      <c r="R197" s="9">
        <f t="shared" si="76"/>
        <v>2.0309985558435648E-2</v>
      </c>
      <c r="S197" s="8">
        <f t="shared" si="77"/>
        <v>1026.4101059268439</v>
      </c>
      <c r="T197" s="9">
        <f t="shared" si="78"/>
        <v>1.9485388817309126E-2</v>
      </c>
    </row>
    <row r="198" spans="1:56" x14ac:dyDescent="0.45">
      <c r="A198">
        <v>3400</v>
      </c>
      <c r="B198" s="8">
        <f t="shared" si="63"/>
        <v>478.17891215273363</v>
      </c>
      <c r="C198" s="9">
        <f t="shared" si="64"/>
        <v>4.1825349240018059E-2</v>
      </c>
      <c r="D198">
        <v>3375</v>
      </c>
      <c r="E198" s="8">
        <f t="shared" si="65"/>
        <v>647.73562241322145</v>
      </c>
      <c r="F198" s="9">
        <f t="shared" si="66"/>
        <v>3.0876794957620912E-2</v>
      </c>
      <c r="G198">
        <v>3365</v>
      </c>
      <c r="H198" s="8">
        <f t="shared" si="67"/>
        <v>750.03484664485165</v>
      </c>
      <c r="I198" s="9">
        <f t="shared" si="68"/>
        <v>2.6665427732413323E-2</v>
      </c>
      <c r="J198">
        <v>3350</v>
      </c>
      <c r="K198" s="8">
        <f t="shared" si="69"/>
        <v>825.87247106727534</v>
      </c>
      <c r="L198" s="9">
        <f t="shared" si="70"/>
        <v>2.4216813976320088E-2</v>
      </c>
      <c r="M198" s="8">
        <f t="shared" si="71"/>
        <v>887.8292763515766</v>
      </c>
      <c r="N198" s="9">
        <f t="shared" si="72"/>
        <v>2.2526853453388583E-2</v>
      </c>
      <c r="O198" s="8">
        <f t="shared" si="73"/>
        <v>940.90445022491372</v>
      </c>
      <c r="P198" s="9">
        <f t="shared" si="74"/>
        <v>2.1256143485365812E-2</v>
      </c>
      <c r="Q198" s="8">
        <f t="shared" si="75"/>
        <v>987.83947604315279</v>
      </c>
      <c r="R198" s="9">
        <f t="shared" si="76"/>
        <v>2.0246204454301763E-2</v>
      </c>
      <c r="S198" s="8">
        <f t="shared" si="77"/>
        <v>1030.2511198764246</v>
      </c>
      <c r="T198" s="9">
        <f t="shared" si="78"/>
        <v>1.9412742790708093E-2</v>
      </c>
    </row>
    <row r="199" spans="1:56" x14ac:dyDescent="0.45">
      <c r="A199">
        <v>3450</v>
      </c>
      <c r="B199" s="8">
        <f t="shared" si="63"/>
        <v>478.2819577727974</v>
      </c>
      <c r="C199" s="9">
        <f t="shared" si="64"/>
        <v>4.1816337988439825E-2</v>
      </c>
      <c r="D199">
        <v>3425</v>
      </c>
      <c r="E199" s="8">
        <f t="shared" si="65"/>
        <v>648.17282359978856</v>
      </c>
      <c r="F199" s="9">
        <f t="shared" si="66"/>
        <v>3.0855968148934477E-2</v>
      </c>
      <c r="G199">
        <v>3415</v>
      </c>
      <c r="H199" s="8">
        <f t="shared" si="67"/>
        <v>750.78303678618977</v>
      </c>
      <c r="I199" s="9">
        <f t="shared" si="68"/>
        <v>2.6638854396087881E-2</v>
      </c>
      <c r="J199">
        <v>3400</v>
      </c>
      <c r="K199" s="8">
        <f t="shared" si="69"/>
        <v>827.03636809396562</v>
      </c>
      <c r="L199" s="9">
        <f t="shared" si="70"/>
        <v>2.4182733397919515E-2</v>
      </c>
      <c r="M199" s="8">
        <f t="shared" si="71"/>
        <v>889.4691798258682</v>
      </c>
      <c r="N199" s="9">
        <f t="shared" si="72"/>
        <v>2.2485320968530252E-2</v>
      </c>
      <c r="O199" s="8">
        <f t="shared" si="73"/>
        <v>943.10489995404589</v>
      </c>
      <c r="P199" s="9">
        <f t="shared" si="74"/>
        <v>2.1206548710514098E-2</v>
      </c>
      <c r="Q199" s="8">
        <f t="shared" si="75"/>
        <v>990.67594648250815</v>
      </c>
      <c r="R199" s="9">
        <f t="shared" si="76"/>
        <v>2.0188236194703179E-2</v>
      </c>
      <c r="S199" s="8">
        <f t="shared" si="77"/>
        <v>1033.789600773081</v>
      </c>
      <c r="T199" s="9">
        <f t="shared" si="78"/>
        <v>1.9346296369245487E-2</v>
      </c>
    </row>
    <row r="200" spans="1:56" x14ac:dyDescent="0.45">
      <c r="A200">
        <v>3500</v>
      </c>
      <c r="B200" s="8">
        <f t="shared" si="63"/>
        <v>478.36937203225443</v>
      </c>
      <c r="C200" s="9">
        <f t="shared" si="64"/>
        <v>4.1808696729546228E-2</v>
      </c>
      <c r="D200">
        <v>3475</v>
      </c>
      <c r="E200" s="8">
        <f t="shared" si="65"/>
        <v>648.55386622512447</v>
      </c>
      <c r="F200" s="9">
        <f t="shared" si="66"/>
        <v>3.0837839447953652E-2</v>
      </c>
      <c r="G200">
        <v>3465</v>
      </c>
      <c r="H200" s="8">
        <f t="shared" si="67"/>
        <v>751.44061457089549</v>
      </c>
      <c r="I200" s="9">
        <f t="shared" si="68"/>
        <v>2.6615543014561236E-2</v>
      </c>
      <c r="J200">
        <v>3450</v>
      </c>
      <c r="K200" s="8">
        <f t="shared" si="69"/>
        <v>828.06982369820491</v>
      </c>
      <c r="L200" s="9">
        <f t="shared" si="70"/>
        <v>2.4152552632190981E-2</v>
      </c>
      <c r="M200" s="8">
        <f t="shared" si="71"/>
        <v>890.93965584492776</v>
      </c>
      <c r="N200" s="9">
        <f t="shared" si="72"/>
        <v>2.2448209448071861E-2</v>
      </c>
      <c r="O200" s="8">
        <f t="shared" si="73"/>
        <v>945.09638386683378</v>
      </c>
      <c r="P200" s="9">
        <f t="shared" si="74"/>
        <v>2.1161862791359537E-2</v>
      </c>
      <c r="Q200" s="8">
        <f t="shared" si="75"/>
        <v>993.26487217173212</v>
      </c>
      <c r="R200" s="9">
        <f t="shared" si="76"/>
        <v>2.0135615947306014E-2</v>
      </c>
      <c r="S200" s="8">
        <f t="shared" si="77"/>
        <v>1037.0440382384504</v>
      </c>
      <c r="T200" s="9">
        <f t="shared" si="78"/>
        <v>1.9285584085679246E-2</v>
      </c>
    </row>
    <row r="201" spans="1:56" x14ac:dyDescent="0.45">
      <c r="A201">
        <v>3550</v>
      </c>
      <c r="B201" s="8">
        <f t="shared" si="63"/>
        <v>478.44335947528344</v>
      </c>
      <c r="C201" s="9">
        <f t="shared" si="64"/>
        <v>4.1802231348626769E-2</v>
      </c>
      <c r="D201">
        <v>3525</v>
      </c>
      <c r="E201" s="8">
        <f t="shared" si="65"/>
        <v>648.88523398806558</v>
      </c>
      <c r="F201" s="9">
        <f t="shared" si="66"/>
        <v>3.0822091415271508E-2</v>
      </c>
      <c r="G201">
        <v>3515</v>
      </c>
      <c r="H201" s="8">
        <f t="shared" si="67"/>
        <v>752.01725524879134</v>
      </c>
      <c r="I201" s="9">
        <f t="shared" si="68"/>
        <v>2.659513443396104E-2</v>
      </c>
      <c r="J201">
        <v>3500</v>
      </c>
      <c r="K201" s="8">
        <f t="shared" si="69"/>
        <v>828.98546493817548</v>
      </c>
      <c r="L201" s="9">
        <f t="shared" si="70"/>
        <v>2.4125875357165122E-2</v>
      </c>
      <c r="M201" s="8">
        <f t="shared" si="71"/>
        <v>892.25551731701557</v>
      </c>
      <c r="N201" s="9">
        <f t="shared" si="72"/>
        <v>2.2415103758774587E-2</v>
      </c>
      <c r="O201" s="8">
        <f t="shared" si="73"/>
        <v>946.89532312986114</v>
      </c>
      <c r="P201" s="9">
        <f t="shared" si="74"/>
        <v>2.112165886921074E-2</v>
      </c>
      <c r="Q201" s="8">
        <f t="shared" si="75"/>
        <v>995.62369631545243</v>
      </c>
      <c r="R201" s="9">
        <f t="shared" si="76"/>
        <v>2.0087910798040325E-2</v>
      </c>
      <c r="S201" s="8">
        <f t="shared" si="77"/>
        <v>1040.0323504279513</v>
      </c>
      <c r="T201" s="9">
        <f t="shared" si="78"/>
        <v>1.9230171053593113E-2</v>
      </c>
    </row>
    <row r="202" spans="1:56" x14ac:dyDescent="0.45">
      <c r="A202">
        <v>3600</v>
      </c>
      <c r="B202" s="8">
        <f t="shared" si="63"/>
        <v>478.50584237713207</v>
      </c>
      <c r="C202" s="9">
        <f t="shared" si="64"/>
        <v>4.179677284741927E-2</v>
      </c>
      <c r="D202">
        <v>3575</v>
      </c>
      <c r="E202" s="8">
        <f t="shared" si="65"/>
        <v>649.17277174015999</v>
      </c>
      <c r="F202" s="9">
        <f t="shared" si="66"/>
        <v>3.0808439402639127E-2</v>
      </c>
      <c r="G202">
        <v>3565</v>
      </c>
      <c r="H202" s="8">
        <f t="shared" si="67"/>
        <v>752.52178790988796</v>
      </c>
      <c r="I202" s="9">
        <f t="shared" si="68"/>
        <v>2.6577303569574433E-2</v>
      </c>
      <c r="J202">
        <v>3550</v>
      </c>
      <c r="K202" s="8">
        <f t="shared" si="69"/>
        <v>829.79496666886303</v>
      </c>
      <c r="L202" s="9">
        <f t="shared" si="70"/>
        <v>2.4102339497536596E-2</v>
      </c>
      <c r="M202" s="8">
        <f t="shared" si="71"/>
        <v>893.43062472738325</v>
      </c>
      <c r="N202" s="9">
        <f t="shared" si="72"/>
        <v>2.2385621722002976E-2</v>
      </c>
      <c r="O202" s="8">
        <f t="shared" si="73"/>
        <v>948.51725711607401</v>
      </c>
      <c r="P202" s="9">
        <f t="shared" si="74"/>
        <v>2.1085541512243164E-2</v>
      </c>
      <c r="Q202" s="8">
        <f t="shared" si="75"/>
        <v>997.76909930149725</v>
      </c>
      <c r="R202" s="9">
        <f t="shared" si="76"/>
        <v>2.0044717774885281E-2</v>
      </c>
      <c r="S202" s="8">
        <f t="shared" si="77"/>
        <v>1042.7718402928092</v>
      </c>
      <c r="T202" s="9">
        <f t="shared" si="78"/>
        <v>1.9179651029302844E-2</v>
      </c>
    </row>
    <row r="203" spans="1:56" x14ac:dyDescent="0.45">
      <c r="A203">
        <v>3650</v>
      </c>
      <c r="B203" s="8">
        <f t="shared" si="63"/>
        <v>478.55849210378085</v>
      </c>
      <c r="C203" s="9">
        <f t="shared" si="64"/>
        <v>4.1792174478146704E-2</v>
      </c>
      <c r="D203">
        <v>3625</v>
      </c>
      <c r="E203" s="8">
        <f t="shared" si="65"/>
        <v>649.42173241505657</v>
      </c>
      <c r="F203" s="9">
        <f t="shared" si="66"/>
        <v>3.0796628757131978E-2</v>
      </c>
      <c r="G203">
        <v>3615</v>
      </c>
      <c r="H203" s="8">
        <f t="shared" si="67"/>
        <v>752.96224329847564</v>
      </c>
      <c r="I203" s="9">
        <f t="shared" si="68"/>
        <v>2.6561756818491579E-2</v>
      </c>
      <c r="J203">
        <v>3600</v>
      </c>
      <c r="K203" s="8">
        <f t="shared" si="69"/>
        <v>830.50908747345966</v>
      </c>
      <c r="L203" s="9">
        <f t="shared" si="70"/>
        <v>2.408161488135328E-2</v>
      </c>
      <c r="M203" s="8">
        <f t="shared" si="71"/>
        <v>894.47790427163989</v>
      </c>
      <c r="N203" s="9">
        <f t="shared" si="72"/>
        <v>2.235941201508572E-2</v>
      </c>
      <c r="O203" s="8">
        <f t="shared" si="73"/>
        <v>949.97684194258579</v>
      </c>
      <c r="P203" s="9">
        <f t="shared" si="74"/>
        <v>2.1053144789406088E-2</v>
      </c>
      <c r="Q203" s="8">
        <f t="shared" si="75"/>
        <v>999.7169788725954</v>
      </c>
      <c r="R203" s="9">
        <f t="shared" si="76"/>
        <v>2.0005662025020798E-2</v>
      </c>
      <c r="S203" s="8">
        <f t="shared" si="77"/>
        <v>1045.2791602093789</v>
      </c>
      <c r="T203" s="9">
        <f t="shared" si="78"/>
        <v>1.9133644639001336E-2</v>
      </c>
    </row>
    <row r="204" spans="1:56" x14ac:dyDescent="0.45">
      <c r="A204">
        <v>3700</v>
      </c>
      <c r="B204" s="8">
        <f t="shared" si="63"/>
        <v>478.60275777039448</v>
      </c>
      <c r="C204" s="9">
        <f t="shared" si="64"/>
        <v>4.1788309146339742E-2</v>
      </c>
      <c r="D204">
        <v>3675</v>
      </c>
      <c r="E204" s="8">
        <f t="shared" si="65"/>
        <v>649.6368228629874</v>
      </c>
      <c r="F204" s="9">
        <f t="shared" si="66"/>
        <v>3.0786432197391203E-2</v>
      </c>
      <c r="G204">
        <v>3665</v>
      </c>
      <c r="H204" s="8">
        <f t="shared" si="67"/>
        <v>753.34590271293803</v>
      </c>
      <c r="I204" s="9">
        <f t="shared" si="68"/>
        <v>2.6548229608704711E-2</v>
      </c>
      <c r="J204">
        <v>3650</v>
      </c>
      <c r="K204" s="8">
        <f t="shared" si="69"/>
        <v>831.13770936609944</v>
      </c>
      <c r="L204" s="9">
        <f t="shared" si="70"/>
        <v>2.4063401016004682E-2</v>
      </c>
      <c r="M204" s="8">
        <f t="shared" si="71"/>
        <v>895.40937181451898</v>
      </c>
      <c r="N204" s="9">
        <f t="shared" si="72"/>
        <v>2.2336152188658275E-2</v>
      </c>
      <c r="O204" s="8">
        <f t="shared" si="73"/>
        <v>951.28785618349696</v>
      </c>
      <c r="P204" s="9">
        <f t="shared" si="74"/>
        <v>2.1024130466921608E-2</v>
      </c>
      <c r="Q204" s="8">
        <f t="shared" si="75"/>
        <v>1001.482438105855</v>
      </c>
      <c r="R204" s="9">
        <f t="shared" si="76"/>
        <v>1.9970395125277308E-2</v>
      </c>
      <c r="S204" s="8">
        <f t="shared" si="77"/>
        <v>1047.570284459794</v>
      </c>
      <c r="T204" s="9">
        <f t="shared" si="78"/>
        <v>1.9091797750175304E-2</v>
      </c>
    </row>
    <row r="205" spans="1:56" x14ac:dyDescent="0.45">
      <c r="A205">
        <v>3750</v>
      </c>
      <c r="B205" s="8">
        <f t="shared" si="63"/>
        <v>478.63989230128118</v>
      </c>
      <c r="C205" s="9">
        <f t="shared" si="64"/>
        <v>4.1785067065431614E-2</v>
      </c>
      <c r="D205">
        <v>3725</v>
      </c>
      <c r="E205" s="8">
        <f t="shared" si="65"/>
        <v>649.82224821524301</v>
      </c>
      <c r="F205" s="9">
        <f t="shared" si="66"/>
        <v>3.0777647356535761E-2</v>
      </c>
      <c r="G205">
        <v>3715</v>
      </c>
      <c r="H205" s="8">
        <f t="shared" si="67"/>
        <v>753.67934727581212</v>
      </c>
      <c r="I205" s="9">
        <f t="shared" si="68"/>
        <v>2.6536484079456826E-2</v>
      </c>
      <c r="J205">
        <v>3700</v>
      </c>
      <c r="K205" s="8">
        <f t="shared" si="69"/>
        <v>831.68988034265465</v>
      </c>
      <c r="L205" s="9">
        <f t="shared" si="70"/>
        <v>2.4047424974991925E-2</v>
      </c>
      <c r="M205" s="8">
        <f t="shared" si="71"/>
        <v>896.23616172827019</v>
      </c>
      <c r="N205" s="9">
        <f t="shared" si="72"/>
        <v>2.2315546787838494E-2</v>
      </c>
      <c r="O205" s="8">
        <f t="shared" si="73"/>
        <v>952.46321290135654</v>
      </c>
      <c r="P205" s="9">
        <f t="shared" si="74"/>
        <v>2.0998186312179739E-2</v>
      </c>
      <c r="Q205" s="8">
        <f t="shared" si="75"/>
        <v>1003.0797804922823</v>
      </c>
      <c r="R205" s="9">
        <f t="shared" si="76"/>
        <v>1.9938593508668456E-2</v>
      </c>
      <c r="S205" s="8">
        <f t="shared" si="77"/>
        <v>1049.6604890232963</v>
      </c>
      <c r="T205" s="9">
        <f t="shared" si="78"/>
        <v>1.9053779968997306E-2</v>
      </c>
    </row>
    <row r="206" spans="1:56" x14ac:dyDescent="0.45">
      <c r="A206">
        <v>3800</v>
      </c>
      <c r="B206" s="8">
        <f t="shared" si="63"/>
        <v>478.67097601480208</v>
      </c>
      <c r="C206" s="9">
        <f t="shared" si="64"/>
        <v>4.1782353646153667E-2</v>
      </c>
      <c r="D206">
        <v>3775</v>
      </c>
      <c r="E206" s="8">
        <f t="shared" si="65"/>
        <v>649.98175447996368</v>
      </c>
      <c r="F206" s="9">
        <f t="shared" si="66"/>
        <v>3.0770094486731504E-2</v>
      </c>
      <c r="G206">
        <v>3765</v>
      </c>
      <c r="H206" s="8">
        <f t="shared" si="67"/>
        <v>753.96850695403134</v>
      </c>
      <c r="I206" s="9">
        <f t="shared" si="68"/>
        <v>2.6526306888862372E-2</v>
      </c>
      <c r="J206">
        <v>3750</v>
      </c>
      <c r="K206" s="8">
        <f t="shared" si="69"/>
        <v>832.17385894003826</v>
      </c>
      <c r="L206" s="9">
        <f t="shared" si="70"/>
        <v>2.4033439389065315E-2</v>
      </c>
      <c r="M206" s="8">
        <f t="shared" si="71"/>
        <v>896.96855972088122</v>
      </c>
      <c r="N206" s="9">
        <f t="shared" si="72"/>
        <v>2.2297325567602506E-2</v>
      </c>
      <c r="O206" s="8">
        <f t="shared" si="73"/>
        <v>953.51497716707001</v>
      </c>
      <c r="P206" s="9">
        <f t="shared" si="74"/>
        <v>2.0975024492452941E-2</v>
      </c>
      <c r="Q206" s="8">
        <f t="shared" si="75"/>
        <v>1004.5225114099104</v>
      </c>
      <c r="R206" s="9">
        <f t="shared" si="76"/>
        <v>1.9909956992331355E-2</v>
      </c>
      <c r="S206" s="8">
        <f t="shared" si="77"/>
        <v>1051.5643381212085</v>
      </c>
      <c r="T206" s="9">
        <f t="shared" si="78"/>
        <v>1.9019283247788021E-2</v>
      </c>
    </row>
    <row r="207" spans="1:56" x14ac:dyDescent="0.45">
      <c r="A207">
        <v>3850</v>
      </c>
      <c r="B207" s="8">
        <f t="shared" si="63"/>
        <v>478.69693787156621</v>
      </c>
      <c r="C207" s="9">
        <f t="shared" si="64"/>
        <v>4.1780087603915224E-2</v>
      </c>
      <c r="D207">
        <v>3825</v>
      </c>
      <c r="E207" s="8">
        <f t="shared" si="65"/>
        <v>650.11866914002007</v>
      </c>
      <c r="F207" s="9">
        <f t="shared" si="66"/>
        <v>3.0763614320530267E-2</v>
      </c>
      <c r="G207">
        <v>3815</v>
      </c>
      <c r="H207" s="8">
        <f t="shared" si="67"/>
        <v>754.21870880070867</v>
      </c>
      <c r="I207" s="9">
        <f t="shared" si="68"/>
        <v>2.6517507145642431E-2</v>
      </c>
      <c r="J207">
        <v>3800</v>
      </c>
      <c r="K207" s="8">
        <f t="shared" si="69"/>
        <v>832.5971600494795</v>
      </c>
      <c r="L207" s="9">
        <f t="shared" si="70"/>
        <v>2.402122053696585E-2</v>
      </c>
      <c r="M207" s="8">
        <f t="shared" si="71"/>
        <v>897.61603882568215</v>
      </c>
      <c r="N207" s="9">
        <f t="shared" si="72"/>
        <v>2.2281241794838313E-2</v>
      </c>
      <c r="O207" s="8">
        <f t="shared" si="73"/>
        <v>954.45438827181079</v>
      </c>
      <c r="P207" s="9">
        <f t="shared" si="74"/>
        <v>2.0954380058132618E-2</v>
      </c>
      <c r="Q207" s="8">
        <f t="shared" si="75"/>
        <v>1005.8233452935568</v>
      </c>
      <c r="R207" s="9">
        <f t="shared" si="76"/>
        <v>1.9884207394453401E-2</v>
      </c>
      <c r="S207" s="8">
        <f t="shared" si="77"/>
        <v>1053.2956769497744</v>
      </c>
      <c r="T207" s="9">
        <f t="shared" si="78"/>
        <v>1.8988020588784477E-2</v>
      </c>
    </row>
    <row r="208" spans="1:56" x14ac:dyDescent="0.45">
      <c r="A208">
        <v>3900</v>
      </c>
      <c r="B208" s="8">
        <f t="shared" si="63"/>
        <v>478.7185745340895</v>
      </c>
      <c r="C208" s="9">
        <f t="shared" si="64"/>
        <v>4.1778199267627963E-2</v>
      </c>
      <c r="D208">
        <v>3875</v>
      </c>
      <c r="E208" s="8">
        <f t="shared" si="65"/>
        <v>650.2359395861082</v>
      </c>
      <c r="F208" s="9">
        <f t="shared" si="66"/>
        <v>3.0758066084028684E-2</v>
      </c>
      <c r="G208">
        <v>3865</v>
      </c>
      <c r="H208" s="8">
        <f t="shared" si="67"/>
        <v>754.43472397625578</v>
      </c>
      <c r="I208" s="9">
        <f t="shared" si="68"/>
        <v>2.6509914462300728E-2</v>
      </c>
      <c r="J208">
        <v>3850</v>
      </c>
      <c r="K208" s="8">
        <f t="shared" si="69"/>
        <v>832.96660131397925</v>
      </c>
      <c r="L208" s="9">
        <f t="shared" si="70"/>
        <v>2.4010566532260254E-2</v>
      </c>
      <c r="M208" s="8">
        <f t="shared" si="71"/>
        <v>898.18729778896238</v>
      </c>
      <c r="N208" s="9">
        <f t="shared" si="72"/>
        <v>2.2267070631296314E-2</v>
      </c>
      <c r="O208" s="8">
        <f t="shared" si="73"/>
        <v>955.29188587445219</v>
      </c>
      <c r="P208" s="9">
        <f t="shared" si="74"/>
        <v>2.093600950215594E-2</v>
      </c>
      <c r="Q208" s="8">
        <f t="shared" si="75"/>
        <v>1006.9942178208541</v>
      </c>
      <c r="R208" s="9">
        <f t="shared" si="76"/>
        <v>1.9861087229756103E-2</v>
      </c>
      <c r="S208" s="8">
        <f t="shared" si="77"/>
        <v>1054.8676300333616</v>
      </c>
      <c r="T208" s="9">
        <f t="shared" si="78"/>
        <v>1.895972483236354E-2</v>
      </c>
    </row>
    <row r="209" spans="1:20" x14ac:dyDescent="0.45">
      <c r="A209">
        <v>3950</v>
      </c>
      <c r="B209" s="8">
        <f t="shared" si="63"/>
        <v>478.7365673916313</v>
      </c>
      <c r="C209" s="9">
        <f t="shared" si="64"/>
        <v>4.1776629073832505E-2</v>
      </c>
      <c r="D209">
        <v>3925</v>
      </c>
      <c r="E209" s="8">
        <f t="shared" si="65"/>
        <v>650.33616927343837</v>
      </c>
      <c r="F209" s="9">
        <f t="shared" si="66"/>
        <v>3.0753325656704879E-2</v>
      </c>
      <c r="G209">
        <v>3915</v>
      </c>
      <c r="H209" s="8">
        <f t="shared" si="67"/>
        <v>754.6208131873102</v>
      </c>
      <c r="I209" s="9">
        <f t="shared" si="68"/>
        <v>2.6503377127282662E-2</v>
      </c>
      <c r="J209">
        <v>3900</v>
      </c>
      <c r="K209" s="8">
        <f t="shared" si="69"/>
        <v>833.28834952328202</v>
      </c>
      <c r="L209" s="9">
        <f t="shared" si="70"/>
        <v>2.4001295603666904E-2</v>
      </c>
      <c r="M209" s="8">
        <f t="shared" si="71"/>
        <v>898.69030115960697</v>
      </c>
      <c r="N209" s="9">
        <f t="shared" si="72"/>
        <v>2.2254607593064486E-2</v>
      </c>
      <c r="O209" s="8">
        <f t="shared" si="73"/>
        <v>956.03713937294037</v>
      </c>
      <c r="P209" s="9">
        <f t="shared" si="74"/>
        <v>2.0919689388968606E-2</v>
      </c>
      <c r="Q209" s="8">
        <f t="shared" si="75"/>
        <v>1008.0463024569711</v>
      </c>
      <c r="R209" s="9">
        <f t="shared" si="76"/>
        <v>1.9840358474856573E-2</v>
      </c>
      <c r="S209" s="8">
        <f t="shared" si="77"/>
        <v>1056.2926046351138</v>
      </c>
      <c r="T209" s="9">
        <f t="shared" si="78"/>
        <v>1.8934147519577504E-2</v>
      </c>
    </row>
    <row r="210" spans="1:20" x14ac:dyDescent="0.45">
      <c r="A210">
        <v>4000</v>
      </c>
      <c r="B210" s="8">
        <f t="shared" si="63"/>
        <v>478.75149770583778</v>
      </c>
      <c r="C210" s="9">
        <f t="shared" si="64"/>
        <v>4.1775326230496145E-2</v>
      </c>
      <c r="D210">
        <v>3975</v>
      </c>
      <c r="E210" s="8">
        <f t="shared" si="65"/>
        <v>650.42165153873123</v>
      </c>
      <c r="F210" s="9">
        <f t="shared" si="66"/>
        <v>3.074928387252349E-2</v>
      </c>
      <c r="G210">
        <v>3965</v>
      </c>
      <c r="H210" s="8">
        <f t="shared" si="67"/>
        <v>754.7807702563224</v>
      </c>
      <c r="I210" s="9">
        <f t="shared" si="68"/>
        <v>2.6497760393667729E-2</v>
      </c>
      <c r="J210">
        <v>3950</v>
      </c>
      <c r="K210" s="8">
        <f t="shared" si="69"/>
        <v>833.56796650005242</v>
      </c>
      <c r="L210" s="9">
        <f t="shared" si="70"/>
        <v>2.3993244466885045E-2</v>
      </c>
      <c r="M210" s="8">
        <f t="shared" si="71"/>
        <v>899.13232045308951</v>
      </c>
      <c r="N210" s="9">
        <f t="shared" si="72"/>
        <v>2.2243667083307193E-2</v>
      </c>
      <c r="O210" s="8">
        <f t="shared" si="73"/>
        <v>956.69907983665007</v>
      </c>
      <c r="P210" s="9">
        <f t="shared" si="74"/>
        <v>2.0905215047781655E-2</v>
      </c>
      <c r="Q210" s="8">
        <f t="shared" si="75"/>
        <v>1008.9900307284287</v>
      </c>
      <c r="R210" s="9">
        <f t="shared" si="76"/>
        <v>1.9821801396353967E-2</v>
      </c>
      <c r="S210" s="8">
        <f t="shared" si="77"/>
        <v>1057.5822986723492</v>
      </c>
      <c r="T210" s="9">
        <f t="shared" si="78"/>
        <v>1.8911057820376987E-2</v>
      </c>
    </row>
    <row r="211" spans="1:20" x14ac:dyDescent="0.45">
      <c r="A211">
        <v>4050</v>
      </c>
      <c r="B211" s="8">
        <f t="shared" si="63"/>
        <v>478.76386003176498</v>
      </c>
      <c r="C211" s="9">
        <f t="shared" si="64"/>
        <v>4.1774247535461516E-2</v>
      </c>
      <c r="D211">
        <v>4025</v>
      </c>
      <c r="E211" s="8">
        <f t="shared" si="65"/>
        <v>650.49440105588303</v>
      </c>
      <c r="F211" s="9">
        <f t="shared" si="66"/>
        <v>3.0745844956599142E-2</v>
      </c>
      <c r="G211">
        <v>4015</v>
      </c>
      <c r="H211" s="8">
        <f t="shared" si="67"/>
        <v>754.91796360238459</v>
      </c>
      <c r="I211" s="9">
        <f t="shared" si="68"/>
        <v>2.6492944881801758E-2</v>
      </c>
      <c r="J211">
        <v>4000</v>
      </c>
      <c r="K211" s="8">
        <f t="shared" si="69"/>
        <v>833.81045404759902</v>
      </c>
      <c r="L211" s="9">
        <f t="shared" si="70"/>
        <v>2.398626678631002E-2</v>
      </c>
      <c r="M211" s="8">
        <f t="shared" si="71"/>
        <v>899.5199758302889</v>
      </c>
      <c r="N211" s="9">
        <f t="shared" si="72"/>
        <v>2.2234080995854805E-2</v>
      </c>
      <c r="O211" s="8">
        <f t="shared" si="73"/>
        <v>957.28593388796219</v>
      </c>
      <c r="P211" s="9">
        <f t="shared" si="74"/>
        <v>2.0892399326052084E-2</v>
      </c>
      <c r="Q211" s="8">
        <f t="shared" si="75"/>
        <v>1009.8351156286433</v>
      </c>
      <c r="R211" s="9">
        <f t="shared" si="76"/>
        <v>1.980521343580886E-2</v>
      </c>
      <c r="S211" s="8">
        <f t="shared" si="77"/>
        <v>1058.74771259912</v>
      </c>
      <c r="T211" s="9">
        <f t="shared" si="78"/>
        <v>1.8890241520240922E-2</v>
      </c>
    </row>
    <row r="212" spans="1:20" x14ac:dyDescent="0.45">
      <c r="A212">
        <v>4100</v>
      </c>
      <c r="B212" s="8">
        <f t="shared" si="63"/>
        <v>478.77407406539402</v>
      </c>
      <c r="C212" s="9">
        <f t="shared" si="64"/>
        <v>4.1773356335222681E-2</v>
      </c>
      <c r="D212">
        <v>4075</v>
      </c>
      <c r="E212" s="8">
        <f t="shared" si="65"/>
        <v>650.55618294399187</v>
      </c>
      <c r="F212" s="9">
        <f t="shared" si="66"/>
        <v>3.0742925091408829E-2</v>
      </c>
      <c r="G212">
        <v>4065</v>
      </c>
      <c r="H212" s="8">
        <f t="shared" si="67"/>
        <v>755.03537547480107</v>
      </c>
      <c r="I212" s="9">
        <f t="shared" si="68"/>
        <v>2.6488825093027035E-2</v>
      </c>
      <c r="J212">
        <v>4050</v>
      </c>
      <c r="K212" s="8">
        <f t="shared" si="69"/>
        <v>834.02029760169989</v>
      </c>
      <c r="L212" s="9">
        <f t="shared" si="70"/>
        <v>2.3980231725189174E-2</v>
      </c>
      <c r="M212" s="8">
        <f t="shared" si="71"/>
        <v>899.85927779850567</v>
      </c>
      <c r="N212" s="9">
        <f t="shared" si="72"/>
        <v>2.2225697387851295E-2</v>
      </c>
      <c r="O212" s="8">
        <f t="shared" si="73"/>
        <v>957.80525897406039</v>
      </c>
      <c r="P212" s="9">
        <f t="shared" si="74"/>
        <v>2.0881071400070114E-2</v>
      </c>
      <c r="Q212" s="8">
        <f t="shared" si="75"/>
        <v>1010.5905775934219</v>
      </c>
      <c r="R212" s="9">
        <f t="shared" si="76"/>
        <v>1.9790408146914611E-2</v>
      </c>
      <c r="S212" s="8">
        <f t="shared" si="77"/>
        <v>1059.7991647376916</v>
      </c>
      <c r="T212" s="9">
        <f t="shared" si="78"/>
        <v>1.8871500059117478E-2</v>
      </c>
    </row>
    <row r="213" spans="1:20" x14ac:dyDescent="0.45">
      <c r="A213">
        <v>4150</v>
      </c>
      <c r="B213" s="8">
        <f t="shared" si="63"/>
        <v>478.78249506341928</v>
      </c>
      <c r="C213" s="9">
        <f t="shared" si="64"/>
        <v>4.1772621610468047E-2</v>
      </c>
      <c r="D213">
        <v>4125</v>
      </c>
      <c r="E213" s="8">
        <f t="shared" si="65"/>
        <v>650.60853957085055</v>
      </c>
      <c r="F213" s="9">
        <f t="shared" si="66"/>
        <v>3.0740451106270827E-2</v>
      </c>
      <c r="G213">
        <v>4115</v>
      </c>
      <c r="H213" s="8">
        <f t="shared" si="67"/>
        <v>755.13563883499262</v>
      </c>
      <c r="I213" s="9">
        <f t="shared" si="68"/>
        <v>2.6485308031356566E-2</v>
      </c>
      <c r="J213">
        <v>4100</v>
      </c>
      <c r="K213" s="8">
        <f t="shared" si="69"/>
        <v>834.20150829629245</v>
      </c>
      <c r="L213" s="9">
        <f t="shared" si="70"/>
        <v>2.3975022582788691E-2</v>
      </c>
      <c r="M213" s="8">
        <f t="shared" si="71"/>
        <v>900.15566850687151</v>
      </c>
      <c r="N213" s="9">
        <f t="shared" si="72"/>
        <v>2.2218379220090782E-2</v>
      </c>
      <c r="O213" s="8">
        <f t="shared" si="73"/>
        <v>958.26397952330581</v>
      </c>
      <c r="P213" s="9">
        <f t="shared" si="74"/>
        <v>2.0871075640293942E-2</v>
      </c>
      <c r="Q213" s="8">
        <f t="shared" si="75"/>
        <v>1011.2647725227256</v>
      </c>
      <c r="R213" s="9">
        <f t="shared" si="76"/>
        <v>1.9777214181116502E-2</v>
      </c>
      <c r="S213" s="8">
        <f t="shared" si="77"/>
        <v>1060.7463095635762</v>
      </c>
      <c r="T213" s="9">
        <f t="shared" si="78"/>
        <v>1.885464961761556E-2</v>
      </c>
    </row>
    <row r="214" spans="1:20" x14ac:dyDescent="0.45">
      <c r="A214">
        <v>4200</v>
      </c>
      <c r="B214" s="8">
        <f t="shared" si="63"/>
        <v>478.78942297433497</v>
      </c>
      <c r="C214" s="9">
        <f t="shared" si="64"/>
        <v>4.1772017175642745E-2</v>
      </c>
      <c r="D214">
        <v>4175</v>
      </c>
      <c r="E214" s="8">
        <f t="shared" si="65"/>
        <v>650.65281511896319</v>
      </c>
      <c r="F214" s="9">
        <f t="shared" si="66"/>
        <v>3.0738359283580857E-2</v>
      </c>
      <c r="G214">
        <v>4165</v>
      </c>
      <c r="H214" s="8">
        <f t="shared" si="67"/>
        <v>755.22107182970365</v>
      </c>
      <c r="I214" s="9">
        <f t="shared" si="68"/>
        <v>2.6482311929598597E-2</v>
      </c>
      <c r="J214">
        <v>4150</v>
      </c>
      <c r="K214" s="8">
        <f t="shared" si="69"/>
        <v>834.35766321461449</v>
      </c>
      <c r="L214" s="9">
        <f t="shared" si="70"/>
        <v>2.3970535517039503E-2</v>
      </c>
      <c r="M214" s="8">
        <f t="shared" si="71"/>
        <v>900.41406227036282</v>
      </c>
      <c r="N214" s="9">
        <f t="shared" si="72"/>
        <v>2.2212003163934041E-2</v>
      </c>
      <c r="O214" s="8">
        <f t="shared" si="73"/>
        <v>958.66842353368861</v>
      </c>
      <c r="P214" s="9">
        <f t="shared" si="74"/>
        <v>2.086227052965741E-2</v>
      </c>
      <c r="Q214" s="8">
        <f t="shared" si="75"/>
        <v>1011.8654213648325</v>
      </c>
      <c r="R214" s="9">
        <f t="shared" si="76"/>
        <v>1.9765474318732462E-2</v>
      </c>
      <c r="S214" s="8">
        <f t="shared" si="77"/>
        <v>1061.5981584745007</v>
      </c>
      <c r="T214" s="9">
        <f t="shared" si="78"/>
        <v>1.8839520246285726E-2</v>
      </c>
    </row>
    <row r="215" spans="1:20" x14ac:dyDescent="0.45">
      <c r="A215">
        <v>4250</v>
      </c>
      <c r="B215" s="8">
        <f t="shared" si="63"/>
        <v>478.79511041207343</v>
      </c>
      <c r="C215" s="9">
        <f t="shared" si="64"/>
        <v>4.1771520980627946E-2</v>
      </c>
      <c r="D215">
        <v>4225</v>
      </c>
      <c r="E215" s="8">
        <f t="shared" si="65"/>
        <v>650.69017800013091</v>
      </c>
      <c r="F215" s="9">
        <f t="shared" si="66"/>
        <v>3.0736594275126705E-2</v>
      </c>
      <c r="G215">
        <v>4215</v>
      </c>
      <c r="H215" s="8">
        <f t="shared" si="67"/>
        <v>755.29370983938463</v>
      </c>
      <c r="I215" s="9">
        <f t="shared" si="68"/>
        <v>2.6479765076096101E-2</v>
      </c>
      <c r="J215">
        <v>4200</v>
      </c>
      <c r="K215" s="8">
        <f t="shared" si="69"/>
        <v>834.49194365358483</v>
      </c>
      <c r="L215" s="9">
        <f t="shared" si="70"/>
        <v>2.3966678350944536E-2</v>
      </c>
      <c r="M215" s="8">
        <f t="shared" si="71"/>
        <v>900.63888501527708</v>
      </c>
      <c r="N215" s="9">
        <f t="shared" si="72"/>
        <v>2.220645847382078E-2</v>
      </c>
      <c r="O215" s="8">
        <f t="shared" si="73"/>
        <v>959.02435919305344</v>
      </c>
      <c r="P215" s="9">
        <f t="shared" si="74"/>
        <v>2.0854527633509215E-2</v>
      </c>
      <c r="Q215" s="8">
        <f t="shared" si="75"/>
        <v>1012.3996408198457</v>
      </c>
      <c r="R215" s="9">
        <f t="shared" si="76"/>
        <v>1.9755044543283237E-2</v>
      </c>
      <c r="S215" s="8">
        <f t="shared" si="77"/>
        <v>1062.3631026017054</v>
      </c>
      <c r="T215" s="9">
        <f t="shared" si="78"/>
        <v>1.8825955034602021E-2</v>
      </c>
    </row>
    <row r="216" spans="1:20" x14ac:dyDescent="0.45">
      <c r="A216">
        <v>4300</v>
      </c>
      <c r="B216" s="8">
        <f t="shared" si="63"/>
        <v>478.79976959499817</v>
      </c>
      <c r="C216" s="9">
        <f t="shared" si="64"/>
        <v>4.1771114503495646E-2</v>
      </c>
      <c r="D216">
        <v>4275</v>
      </c>
      <c r="E216" s="8">
        <f t="shared" si="65"/>
        <v>650.72164121916126</v>
      </c>
      <c r="F216" s="9">
        <f t="shared" si="66"/>
        <v>3.0735108121698468E-2</v>
      </c>
      <c r="G216">
        <v>4265</v>
      </c>
      <c r="H216" s="8">
        <f t="shared" si="67"/>
        <v>755.35533512035136</v>
      </c>
      <c r="I216" s="9">
        <f t="shared" si="68"/>
        <v>2.6477604737925608E-2</v>
      </c>
      <c r="J216">
        <v>4250</v>
      </c>
      <c r="K216" s="8">
        <f t="shared" si="69"/>
        <v>834.6071712796944</v>
      </c>
      <c r="L216" s="9">
        <f t="shared" si="70"/>
        <v>2.3963369460789811E-2</v>
      </c>
      <c r="M216" s="8">
        <f t="shared" si="71"/>
        <v>900.83411239385623</v>
      </c>
      <c r="N216" s="9">
        <f t="shared" si="72"/>
        <v>2.2201645924411602E-2</v>
      </c>
      <c r="O216" s="8">
        <f t="shared" si="73"/>
        <v>959.33703118142137</v>
      </c>
      <c r="P216" s="9">
        <f t="shared" si="74"/>
        <v>2.0847730620145086E-2</v>
      </c>
      <c r="Q216" s="8">
        <f t="shared" si="75"/>
        <v>1012.8739747606498</v>
      </c>
      <c r="R216" s="9">
        <f t="shared" si="76"/>
        <v>1.9745793157264366E-2</v>
      </c>
      <c r="S216" s="8">
        <f t="shared" si="77"/>
        <v>1063.0489372516456</v>
      </c>
      <c r="T216" s="9">
        <f t="shared" si="78"/>
        <v>1.8813809316913496E-2</v>
      </c>
    </row>
    <row r="217" spans="1:20" x14ac:dyDescent="0.45">
      <c r="A217">
        <v>4350</v>
      </c>
      <c r="B217" s="8">
        <f t="shared" si="63"/>
        <v>478.8035783642174</v>
      </c>
      <c r="C217" s="9">
        <f t="shared" si="64"/>
        <v>4.1770782224159475E-2</v>
      </c>
      <c r="D217">
        <v>4325</v>
      </c>
      <c r="E217" s="8">
        <f t="shared" si="65"/>
        <v>650.74808079779871</v>
      </c>
      <c r="F217" s="9">
        <f t="shared" si="66"/>
        <v>3.0733859369174884E-2</v>
      </c>
      <c r="G217">
        <v>4315</v>
      </c>
      <c r="H217" s="8">
        <f t="shared" si="67"/>
        <v>755.40750408826932</v>
      </c>
      <c r="I217" s="9">
        <f t="shared" si="68"/>
        <v>2.6475776176116728E-2</v>
      </c>
      <c r="J217">
        <v>4300</v>
      </c>
      <c r="K217" s="8">
        <f t="shared" si="69"/>
        <v>834.70584209945696</v>
      </c>
      <c r="L217" s="9">
        <f t="shared" si="70"/>
        <v>2.396053674393351E-2</v>
      </c>
      <c r="M217" s="8">
        <f t="shared" si="71"/>
        <v>901.0033063664464</v>
      </c>
      <c r="N217" s="9">
        <f t="shared" si="72"/>
        <v>2.2197476811329053E-2</v>
      </c>
      <c r="O217" s="8">
        <f t="shared" si="73"/>
        <v>959.61119635427428</v>
      </c>
      <c r="P217" s="9">
        <f t="shared" si="74"/>
        <v>2.084177433108679E-2</v>
      </c>
      <c r="Q217" s="8">
        <f t="shared" si="75"/>
        <v>1013.2944260103446</v>
      </c>
      <c r="R217" s="9">
        <f t="shared" si="76"/>
        <v>1.9737599938002445E-2</v>
      </c>
      <c r="S217" s="8">
        <f t="shared" si="77"/>
        <v>1063.6628875969595</v>
      </c>
      <c r="T217" s="9">
        <f t="shared" si="78"/>
        <v>1.8802949913185606E-2</v>
      </c>
    </row>
    <row r="218" spans="1:20" x14ac:dyDescent="0.45">
      <c r="A218">
        <v>4400</v>
      </c>
      <c r="B218" s="8">
        <f t="shared" si="63"/>
        <v>478.80668538619994</v>
      </c>
      <c r="C218" s="9">
        <f t="shared" si="64"/>
        <v>4.1770511169592864E-2</v>
      </c>
      <c r="D218">
        <v>4375</v>
      </c>
      <c r="E218" s="8">
        <f t="shared" si="65"/>
        <v>650.77025237703617</v>
      </c>
      <c r="F218" s="9">
        <f t="shared" si="66"/>
        <v>3.0732812274296487E-2</v>
      </c>
      <c r="G218">
        <v>4365</v>
      </c>
      <c r="H218" s="8">
        <f t="shared" si="67"/>
        <v>755.45157231410224</v>
      </c>
      <c r="I218" s="9">
        <f t="shared" si="68"/>
        <v>2.6474231748219043E-2</v>
      </c>
      <c r="J218">
        <v>4350</v>
      </c>
      <c r="K218" s="8">
        <f t="shared" si="69"/>
        <v>834.79015820667053</v>
      </c>
      <c r="L218" s="9">
        <f t="shared" si="70"/>
        <v>2.3958116663671258E-2</v>
      </c>
      <c r="M218" s="8">
        <f t="shared" si="71"/>
        <v>901.14965009595949</v>
      </c>
      <c r="N218" s="9">
        <f t="shared" si="72"/>
        <v>2.2193872014343332E-2</v>
      </c>
      <c r="O218" s="8">
        <f t="shared" si="73"/>
        <v>959.85115855170955</v>
      </c>
      <c r="P218" s="9">
        <f t="shared" si="74"/>
        <v>2.0836563900362839E-2</v>
      </c>
      <c r="Q218" s="8">
        <f t="shared" si="75"/>
        <v>1013.6664881553696</v>
      </c>
      <c r="R218" s="9">
        <f t="shared" si="76"/>
        <v>1.973035533254652E-2</v>
      </c>
      <c r="S218" s="8">
        <f t="shared" si="77"/>
        <v>1064.2116352670052</v>
      </c>
      <c r="T218" s="9">
        <f t="shared" si="78"/>
        <v>1.8793254402806922E-2</v>
      </c>
    </row>
    <row r="219" spans="1:20" x14ac:dyDescent="0.45">
      <c r="A219">
        <v>4450</v>
      </c>
      <c r="B219" s="8">
        <f t="shared" si="63"/>
        <v>478.80921463573918</v>
      </c>
      <c r="C219" s="9">
        <f t="shared" si="64"/>
        <v>4.1770290522113868E-2</v>
      </c>
      <c r="D219">
        <v>4425</v>
      </c>
      <c r="E219" s="8">
        <f t="shared" si="65"/>
        <v>650.78880612002592</v>
      </c>
      <c r="F219" s="9">
        <f t="shared" si="66"/>
        <v>3.0731936093429627E-2</v>
      </c>
      <c r="G219">
        <v>4415</v>
      </c>
      <c r="H219" s="8">
        <f t="shared" si="67"/>
        <v>755.48871732236114</v>
      </c>
      <c r="I219" s="9">
        <f t="shared" si="68"/>
        <v>2.6472930093363864E-2</v>
      </c>
      <c r="J219">
        <v>4400</v>
      </c>
      <c r="K219" s="8">
        <f t="shared" si="69"/>
        <v>834.86205730255688</v>
      </c>
      <c r="L219" s="9">
        <f t="shared" si="70"/>
        <v>2.3956053368409256E-2</v>
      </c>
      <c r="M219" s="8">
        <f t="shared" si="71"/>
        <v>901.27598104134358</v>
      </c>
      <c r="N219" s="9">
        <f t="shared" si="72"/>
        <v>2.2190761121684163E-2</v>
      </c>
      <c r="O219" s="8">
        <f t="shared" si="73"/>
        <v>960.06080232158342</v>
      </c>
      <c r="P219" s="9">
        <f t="shared" si="74"/>
        <v>2.0832013922073209E-2</v>
      </c>
      <c r="Q219" s="8">
        <f t="shared" si="75"/>
        <v>1013.9951771125395</v>
      </c>
      <c r="R219" s="9">
        <f t="shared" si="76"/>
        <v>1.9723959690767123E-2</v>
      </c>
      <c r="S219" s="8">
        <f t="shared" si="77"/>
        <v>1064.7013455198605</v>
      </c>
      <c r="T219" s="9">
        <f t="shared" si="78"/>
        <v>1.8784610430105753E-2</v>
      </c>
    </row>
    <row r="220" spans="1:20" x14ac:dyDescent="0.45">
      <c r="A220">
        <v>4500</v>
      </c>
      <c r="B220" s="8">
        <f t="shared" si="63"/>
        <v>478.81126924657673</v>
      </c>
      <c r="C220" s="9">
        <f t="shared" si="64"/>
        <v>4.177011128303345E-2</v>
      </c>
      <c r="D220">
        <v>4475</v>
      </c>
      <c r="E220" s="8">
        <f t="shared" si="65"/>
        <v>650.8043000393078</v>
      </c>
      <c r="F220" s="9">
        <f t="shared" si="66"/>
        <v>3.0731204447776425E-2</v>
      </c>
      <c r="G220">
        <v>4465</v>
      </c>
      <c r="H220" s="8">
        <f t="shared" si="67"/>
        <v>755.51995929577367</v>
      </c>
      <c r="I220" s="9">
        <f t="shared" si="68"/>
        <v>2.6471835394848025E-2</v>
      </c>
      <c r="J220">
        <v>4450</v>
      </c>
      <c r="K220" s="8">
        <f t="shared" si="69"/>
        <v>834.92324001355644</v>
      </c>
      <c r="L220" s="9">
        <f t="shared" si="70"/>
        <v>2.3954297882132571E-2</v>
      </c>
      <c r="M220" s="8">
        <f t="shared" si="71"/>
        <v>901.38482217427736</v>
      </c>
      <c r="N220" s="9">
        <f t="shared" si="72"/>
        <v>2.2188081613973658E-2</v>
      </c>
      <c r="O220" s="8">
        <f t="shared" si="73"/>
        <v>960.24362538491141</v>
      </c>
      <c r="P220" s="9">
        <f t="shared" si="74"/>
        <v>2.0828047665490148E-2</v>
      </c>
      <c r="Q220" s="8">
        <f t="shared" si="75"/>
        <v>1014.2850622056767</v>
      </c>
      <c r="R220" s="9">
        <f t="shared" si="76"/>
        <v>1.9718322535981901E-2</v>
      </c>
      <c r="S220" s="8">
        <f t="shared" si="77"/>
        <v>1065.13769470906</v>
      </c>
      <c r="T220" s="9">
        <f t="shared" si="78"/>
        <v>1.8776915040513101E-2</v>
      </c>
    </row>
    <row r="221" spans="1:20" x14ac:dyDescent="0.45">
      <c r="A221">
        <v>4550</v>
      </c>
      <c r="B221" s="8">
        <f t="shared" si="63"/>
        <v>478.81293480859046</v>
      </c>
      <c r="C221" s="9">
        <f t="shared" si="64"/>
        <v>4.1769965984722553E-2</v>
      </c>
      <c r="D221">
        <v>4525</v>
      </c>
      <c r="E221" s="8">
        <f t="shared" si="65"/>
        <v>650.81721187143955</v>
      </c>
      <c r="F221" s="9">
        <f t="shared" si="66"/>
        <v>3.0730594758687387E-2</v>
      </c>
      <c r="G221">
        <v>4515</v>
      </c>
      <c r="H221" s="8">
        <f t="shared" si="67"/>
        <v>755.54617980084936</v>
      </c>
      <c r="I221" s="9">
        <f t="shared" si="68"/>
        <v>2.6470916715205548E-2</v>
      </c>
      <c r="J221">
        <v>4500</v>
      </c>
      <c r="K221" s="8">
        <f t="shared" si="69"/>
        <v>834.97519505547336</v>
      </c>
      <c r="L221" s="9">
        <f t="shared" si="70"/>
        <v>2.3952807362943588E-2</v>
      </c>
      <c r="M221" s="8">
        <f t="shared" si="71"/>
        <v>901.4784112764363</v>
      </c>
      <c r="N221" s="9">
        <f t="shared" si="72"/>
        <v>2.2185778106079398E-2</v>
      </c>
      <c r="O221" s="8">
        <f t="shared" si="73"/>
        <v>960.40276970872003</v>
      </c>
      <c r="P221" s="9">
        <f t="shared" si="74"/>
        <v>2.0824596336874151E-2</v>
      </c>
      <c r="Q221" s="8">
        <f t="shared" si="75"/>
        <v>1014.5402965431537</v>
      </c>
      <c r="R221" s="9">
        <f t="shared" si="76"/>
        <v>1.9713361872511187E-2</v>
      </c>
      <c r="S221" s="8">
        <f t="shared" si="77"/>
        <v>1065.5258977891351</v>
      </c>
      <c r="T221" s="9">
        <f t="shared" si="78"/>
        <v>1.8770074046532418E-2</v>
      </c>
    </row>
    <row r="222" spans="1:20" x14ac:dyDescent="0.45">
      <c r="A222">
        <v>4600</v>
      </c>
      <c r="B222" s="8">
        <f t="shared" si="63"/>
        <v>478.81428218245071</v>
      </c>
      <c r="C222" s="9">
        <f t="shared" si="64"/>
        <v>4.1769848444869619E-2</v>
      </c>
      <c r="D222">
        <v>4575</v>
      </c>
      <c r="E222" s="8">
        <f t="shared" ref="E222:E251" si="79">$AC$195 - $AD$195*EXP(-$AE$195*D222^$AF$195)</f>
        <v>650.82794961972331</v>
      </c>
      <c r="F222" s="9">
        <f t="shared" ref="F222:F251" si="80">20/E222</f>
        <v>3.0730087746978194E-2</v>
      </c>
      <c r="G222">
        <v>4565</v>
      </c>
      <c r="H222" s="8">
        <f t="shared" si="67"/>
        <v>755.56813865571667</v>
      </c>
      <c r="I222" s="9">
        <f t="shared" si="68"/>
        <v>2.6470147398728827E-2</v>
      </c>
      <c r="J222">
        <v>4550</v>
      </c>
      <c r="K222" s="8">
        <f t="shared" si="69"/>
        <v>835.01922231214519</v>
      </c>
      <c r="L222" s="9">
        <f t="shared" si="70"/>
        <v>2.3951544426271471E-2</v>
      </c>
      <c r="M222" s="8">
        <f t="shared" si="71"/>
        <v>901.55872830356043</v>
      </c>
      <c r="N222" s="9">
        <f t="shared" si="72"/>
        <v>2.2183801644994863E-2</v>
      </c>
      <c r="O222" s="8">
        <f t="shared" si="73"/>
        <v>960.54105108515307</v>
      </c>
      <c r="P222" s="9">
        <f t="shared" si="74"/>
        <v>2.0821598387081301E-2</v>
      </c>
      <c r="Q222" s="8">
        <f t="shared" si="75"/>
        <v>1014.7646465212092</v>
      </c>
      <c r="R222" s="9">
        <f t="shared" si="76"/>
        <v>1.9709003529600189E-2</v>
      </c>
      <c r="S222" s="8">
        <f t="shared" si="77"/>
        <v>1065.8707356339385</v>
      </c>
      <c r="T222" s="9">
        <f t="shared" si="78"/>
        <v>1.8764001422841185E-2</v>
      </c>
    </row>
    <row r="223" spans="1:20" x14ac:dyDescent="0.45">
      <c r="A223">
        <v>4650</v>
      </c>
      <c r="B223" s="8">
        <f t="shared" si="63"/>
        <v>478.81536989512756</v>
      </c>
      <c r="C223" s="9">
        <f t="shared" si="64"/>
        <v>4.1769753557369088E-2</v>
      </c>
      <c r="D223">
        <v>4625</v>
      </c>
      <c r="E223" s="8">
        <f t="shared" si="79"/>
        <v>650.83686088193679</v>
      </c>
      <c r="F223" s="9">
        <f t="shared" si="80"/>
        <v>3.0729666990431944E-2</v>
      </c>
      <c r="G223">
        <v>4615</v>
      </c>
      <c r="H223" s="8">
        <f t="shared" si="67"/>
        <v>755.58648906552423</v>
      </c>
      <c r="I223" s="9">
        <f t="shared" si="68"/>
        <v>2.6469504536449705E-2</v>
      </c>
      <c r="J223">
        <v>4600</v>
      </c>
      <c r="K223" s="8">
        <f t="shared" si="69"/>
        <v>835.05645391224368</v>
      </c>
      <c r="L223" s="9">
        <f t="shared" si="70"/>
        <v>2.3950476529221346E-2</v>
      </c>
      <c r="M223" s="8">
        <f t="shared" si="71"/>
        <v>901.6275208273845</v>
      </c>
      <c r="N223" s="9">
        <f t="shared" si="72"/>
        <v>2.2182109061674234E-2</v>
      </c>
      <c r="O223" s="8">
        <f t="shared" si="73"/>
        <v>960.66098714592476</v>
      </c>
      <c r="P223" s="9">
        <f t="shared" si="74"/>
        <v>2.0818998863916593E-2</v>
      </c>
      <c r="Q223" s="8">
        <f t="shared" si="75"/>
        <v>1014.9615203092087</v>
      </c>
      <c r="R223" s="9">
        <f t="shared" si="76"/>
        <v>1.9705180541137152E-2</v>
      </c>
      <c r="S223" s="8">
        <f t="shared" si="77"/>
        <v>1066.1765819705117</v>
      </c>
      <c r="T223" s="9">
        <f t="shared" si="78"/>
        <v>1.8758618729963025E-2</v>
      </c>
    </row>
    <row r="224" spans="1:20" x14ac:dyDescent="0.45">
      <c r="A224">
        <v>4700</v>
      </c>
      <c r="B224" s="8">
        <f t="shared" si="63"/>
        <v>478.81624617262065</v>
      </c>
      <c r="C224" s="9">
        <f t="shared" si="64"/>
        <v>4.1769677114902426E-2</v>
      </c>
      <c r="D224">
        <v>4675</v>
      </c>
      <c r="E224" s="8">
        <f t="shared" si="79"/>
        <v>650.8442410751037</v>
      </c>
      <c r="F224" s="9">
        <f t="shared" si="80"/>
        <v>3.072931853397488E-2</v>
      </c>
      <c r="G224">
        <v>4665</v>
      </c>
      <c r="H224" s="8">
        <f t="shared" si="67"/>
        <v>755.60179115206051</v>
      </c>
      <c r="I224" s="9">
        <f t="shared" si="68"/>
        <v>2.6468968488687867E-2</v>
      </c>
      <c r="J224">
        <v>4650</v>
      </c>
      <c r="K224" s="8">
        <f t="shared" si="69"/>
        <v>835.08787339957985</v>
      </c>
      <c r="L224" s="9">
        <f t="shared" si="70"/>
        <v>2.3949575412443132E-2</v>
      </c>
      <c r="M224" s="8">
        <f t="shared" si="71"/>
        <v>901.6863275874731</v>
      </c>
      <c r="N224" s="9">
        <f t="shared" si="72"/>
        <v>2.2180662374588118E-2</v>
      </c>
      <c r="O224" s="8">
        <f t="shared" si="73"/>
        <v>960.76482376818581</v>
      </c>
      <c r="P224" s="9">
        <f t="shared" si="74"/>
        <v>2.0816748808057547E-2</v>
      </c>
      <c r="Q224" s="8">
        <f t="shared" si="75"/>
        <v>1015.133995201955</v>
      </c>
      <c r="R224" s="9">
        <f t="shared" si="76"/>
        <v>1.9701832560558782E-2</v>
      </c>
      <c r="S224" s="8">
        <f t="shared" si="77"/>
        <v>1066.4474297586762</v>
      </c>
      <c r="T224" s="9">
        <f t="shared" si="78"/>
        <v>1.875385456601996E-2</v>
      </c>
    </row>
    <row r="225" spans="1:20" x14ac:dyDescent="0.45">
      <c r="A225">
        <v>4750</v>
      </c>
      <c r="B225" s="8">
        <f t="shared" si="63"/>
        <v>478.81695065980961</v>
      </c>
      <c r="C225" s="9">
        <f t="shared" si="64"/>
        <v>4.176961565884417E-2</v>
      </c>
      <c r="D225">
        <v>4725</v>
      </c>
      <c r="E225" s="8">
        <f t="shared" si="79"/>
        <v>650.85034066365256</v>
      </c>
      <c r="F225" s="9">
        <f t="shared" si="80"/>
        <v>3.0729030547339962E-2</v>
      </c>
      <c r="G225">
        <v>4715</v>
      </c>
      <c r="H225" s="8">
        <f t="shared" si="67"/>
        <v>755.61452400348048</v>
      </c>
      <c r="I225" s="9">
        <f t="shared" si="68"/>
        <v>2.646852246041247E-2</v>
      </c>
      <c r="J225">
        <v>4700</v>
      </c>
      <c r="K225" s="8">
        <f t="shared" si="69"/>
        <v>835.11433310078735</v>
      </c>
      <c r="L225" s="9">
        <f t="shared" si="70"/>
        <v>2.3948816595854381E-2</v>
      </c>
      <c r="M225" s="8">
        <f t="shared" si="71"/>
        <v>901.73650020241053</v>
      </c>
      <c r="N225" s="9">
        <f t="shared" si="72"/>
        <v>2.2179428242630358E-2</v>
      </c>
      <c r="O225" s="8">
        <f t="shared" si="73"/>
        <v>960.8545598516331</v>
      </c>
      <c r="P225" s="9">
        <f t="shared" si="74"/>
        <v>2.0814804691240918E-2</v>
      </c>
      <c r="Q225" s="8">
        <f t="shared" si="75"/>
        <v>1015.2848437506561</v>
      </c>
      <c r="R225" s="9">
        <f t="shared" si="76"/>
        <v>1.9698905310273501E-2</v>
      </c>
      <c r="S225" s="8">
        <f t="shared" si="77"/>
        <v>1066.6869168724459</v>
      </c>
      <c r="T225" s="9">
        <f t="shared" si="78"/>
        <v>1.8749644046109168E-2</v>
      </c>
    </row>
    <row r="226" spans="1:20" x14ac:dyDescent="0.45">
      <c r="A226">
        <v>4800</v>
      </c>
      <c r="B226" s="8">
        <f t="shared" si="63"/>
        <v>478.81751587138876</v>
      </c>
      <c r="C226" s="9">
        <f t="shared" si="64"/>
        <v>4.1769566352647877E-2</v>
      </c>
      <c r="D226">
        <v>4775</v>
      </c>
      <c r="E226" s="8">
        <f t="shared" si="79"/>
        <v>650.85537149106972</v>
      </c>
      <c r="F226" s="9">
        <f t="shared" si="80"/>
        <v>3.0728793025370946E-2</v>
      </c>
      <c r="G226">
        <v>4765</v>
      </c>
      <c r="H226" s="8">
        <f t="shared" si="67"/>
        <v>755.62509636750053</v>
      </c>
      <c r="I226" s="9">
        <f t="shared" si="68"/>
        <v>2.64681521248375E-2</v>
      </c>
      <c r="J226">
        <v>4750</v>
      </c>
      <c r="K226" s="8">
        <f t="shared" si="69"/>
        <v>835.136569799894</v>
      </c>
      <c r="L226" s="9">
        <f t="shared" si="70"/>
        <v>2.3948178924546645E-2</v>
      </c>
      <c r="M226" s="8">
        <f t="shared" si="71"/>
        <v>901.77922310389306</v>
      </c>
      <c r="N226" s="9">
        <f t="shared" si="72"/>
        <v>2.2178377464897325E-2</v>
      </c>
      <c r="O226" s="8">
        <f t="shared" si="73"/>
        <v>960.93197046734531</v>
      </c>
      <c r="P226" s="9">
        <f t="shared" si="74"/>
        <v>2.0813127895279705E-2</v>
      </c>
      <c r="Q226" s="8">
        <f t="shared" si="75"/>
        <v>1015.416558608195</v>
      </c>
      <c r="R226" s="9">
        <f t="shared" si="76"/>
        <v>1.9696350064857596E-2</v>
      </c>
      <c r="S226" s="8">
        <f t="shared" si="77"/>
        <v>1066.8983509636264</v>
      </c>
      <c r="T226" s="9">
        <f t="shared" si="78"/>
        <v>1.8745928308855225E-2</v>
      </c>
    </row>
    <row r="227" spans="1:20" x14ac:dyDescent="0.45">
      <c r="A227">
        <v>4850</v>
      </c>
      <c r="B227" s="8">
        <f t="shared" si="63"/>
        <v>478.81796841245216</v>
      </c>
      <c r="C227" s="9">
        <f t="shared" si="64"/>
        <v>4.1769526875340794E-2</v>
      </c>
      <c r="D227">
        <v>4825</v>
      </c>
      <c r="E227" s="8">
        <f t="shared" si="79"/>
        <v>650.85951230854494</v>
      </c>
      <c r="F227" s="9">
        <f t="shared" si="80"/>
        <v>3.0728597526464126E-2</v>
      </c>
      <c r="G227">
        <v>4815</v>
      </c>
      <c r="H227" s="8">
        <f t="shared" si="67"/>
        <v>755.63385610749947</v>
      </c>
      <c r="I227" s="9">
        <f t="shared" si="68"/>
        <v>2.646784529087421E-2</v>
      </c>
      <c r="J227">
        <v>4800</v>
      </c>
      <c r="K227" s="8">
        <f t="shared" si="69"/>
        <v>835.15521883242252</v>
      </c>
      <c r="L227" s="9">
        <f t="shared" si="70"/>
        <v>2.394764416123835E-2</v>
      </c>
      <c r="M227" s="8">
        <f t="shared" si="71"/>
        <v>901.81553176835746</v>
      </c>
      <c r="N227" s="9">
        <f t="shared" si="72"/>
        <v>2.2177484524781115E-2</v>
      </c>
      <c r="O227" s="8">
        <f t="shared" si="73"/>
        <v>960.99862839653417</v>
      </c>
      <c r="P227" s="9">
        <f t="shared" si="74"/>
        <v>2.0811684230362351E-2</v>
      </c>
      <c r="Q227" s="8">
        <f t="shared" si="75"/>
        <v>1015.5313760459288</v>
      </c>
      <c r="R227" s="9">
        <f t="shared" si="76"/>
        <v>1.9694123167195449E-2</v>
      </c>
      <c r="S227" s="8">
        <f t="shared" si="77"/>
        <v>1067.0847334105069</v>
      </c>
      <c r="T227" s="9">
        <f t="shared" si="78"/>
        <v>1.8742654049672371E-2</v>
      </c>
    </row>
    <row r="228" spans="1:20" x14ac:dyDescent="0.45">
      <c r="A228">
        <v>4900</v>
      </c>
      <c r="B228" s="8">
        <f t="shared" si="63"/>
        <v>478.81833000241471</v>
      </c>
      <c r="C228" s="9">
        <f t="shared" si="64"/>
        <v>4.1769495332183999E-2</v>
      </c>
      <c r="D228">
        <v>4875</v>
      </c>
      <c r="E228" s="8">
        <f t="shared" si="79"/>
        <v>650.86291358732774</v>
      </c>
      <c r="F228" s="9">
        <f t="shared" si="80"/>
        <v>3.0728436944988963E-2</v>
      </c>
      <c r="G228">
        <v>4865</v>
      </c>
      <c r="H228" s="8">
        <f t="shared" si="67"/>
        <v>755.64109853594255</v>
      </c>
      <c r="I228" s="9">
        <f t="shared" si="68"/>
        <v>2.6467591610289692E-2</v>
      </c>
      <c r="J228">
        <v>4850</v>
      </c>
      <c r="K228" s="8">
        <f t="shared" si="69"/>
        <v>835.17082671267065</v>
      </c>
      <c r="L228" s="9">
        <f t="shared" si="70"/>
        <v>2.3947196621704716E-2</v>
      </c>
      <c r="M228" s="8">
        <f t="shared" si="71"/>
        <v>901.84632932914531</v>
      </c>
      <c r="N228" s="9">
        <f t="shared" si="72"/>
        <v>2.2176727175767696E-2</v>
      </c>
      <c r="O228" s="8">
        <f t="shared" si="73"/>
        <v>961.05592409232554</v>
      </c>
      <c r="P228" s="9">
        <f t="shared" si="74"/>
        <v>2.0810443490985302E-2</v>
      </c>
      <c r="Q228" s="8">
        <f t="shared" si="75"/>
        <v>1015.6312981184338</v>
      </c>
      <c r="R228" s="9">
        <f t="shared" si="76"/>
        <v>1.9692185576647894E-2</v>
      </c>
      <c r="S228" s="8">
        <f t="shared" si="77"/>
        <v>1067.2487822753062</v>
      </c>
      <c r="T228" s="9">
        <f t="shared" si="78"/>
        <v>1.8739773080238404E-2</v>
      </c>
    </row>
    <row r="229" spans="1:20" x14ac:dyDescent="0.45">
      <c r="A229">
        <v>4950</v>
      </c>
      <c r="B229" s="8">
        <f t="shared" si="63"/>
        <v>478.81861833157296</v>
      </c>
      <c r="C229" s="9">
        <f t="shared" si="64"/>
        <v>4.1769470179938518E-2</v>
      </c>
      <c r="D229">
        <v>4925</v>
      </c>
      <c r="E229" s="8">
        <f t="shared" si="79"/>
        <v>650.86570169469576</v>
      </c>
      <c r="F229" s="9">
        <f t="shared" si="80"/>
        <v>3.0728305313868699E-2</v>
      </c>
      <c r="G229">
        <v>4915</v>
      </c>
      <c r="H229" s="8">
        <f t="shared" si="67"/>
        <v>755.64707373371539</v>
      </c>
      <c r="I229" s="9">
        <f t="shared" si="68"/>
        <v>2.646738232066238E-2</v>
      </c>
      <c r="J229">
        <v>4900</v>
      </c>
      <c r="K229" s="8">
        <f t="shared" si="69"/>
        <v>835.1838624070258</v>
      </c>
      <c r="L229" s="9">
        <f t="shared" si="70"/>
        <v>2.3946822849712852E-2</v>
      </c>
      <c r="M229" s="8">
        <f t="shared" si="71"/>
        <v>901.87240165814808</v>
      </c>
      <c r="N229" s="9">
        <f t="shared" si="72"/>
        <v>2.2176086066309119E-2</v>
      </c>
      <c r="O229" s="8">
        <f t="shared" si="73"/>
        <v>961.10508411002445</v>
      </c>
      <c r="P229" s="9">
        <f t="shared" si="74"/>
        <v>2.0809379047786267E-2</v>
      </c>
      <c r="Q229" s="8">
        <f t="shared" si="75"/>
        <v>1015.7181134694657</v>
      </c>
      <c r="R229" s="9">
        <f t="shared" si="76"/>
        <v>1.9690502448247649E-2</v>
      </c>
      <c r="S229" s="8">
        <f t="shared" si="77"/>
        <v>1067.3929542129792</v>
      </c>
      <c r="T229" s="9">
        <f t="shared" si="78"/>
        <v>1.8737241913636762E-2</v>
      </c>
    </row>
    <row r="230" spans="1:20" x14ac:dyDescent="0.45">
      <c r="A230">
        <v>5000</v>
      </c>
      <c r="B230" s="8">
        <f t="shared" si="63"/>
        <v>478.81884777569547</v>
      </c>
      <c r="C230" s="9">
        <f t="shared" si="64"/>
        <v>4.1769450164520418E-2</v>
      </c>
      <c r="D230">
        <v>4975</v>
      </c>
      <c r="E230" s="8">
        <f t="shared" si="79"/>
        <v>650.86798250671097</v>
      </c>
      <c r="F230" s="9">
        <f t="shared" si="80"/>
        <v>3.0728197633832423E-2</v>
      </c>
      <c r="G230">
        <v>4965</v>
      </c>
      <c r="H230" s="8">
        <f t="shared" si="67"/>
        <v>755.65199295755303</v>
      </c>
      <c r="I230" s="9">
        <f t="shared" si="68"/>
        <v>2.6467210020477579E-2</v>
      </c>
      <c r="J230">
        <v>4950</v>
      </c>
      <c r="K230" s="8">
        <f t="shared" si="69"/>
        <v>835.19472736390628</v>
      </c>
      <c r="L230" s="9">
        <f t="shared" si="70"/>
        <v>2.3946511328112964E-2</v>
      </c>
      <c r="M230" s="8">
        <f t="shared" si="71"/>
        <v>901.89443100969788</v>
      </c>
      <c r="N230" s="9">
        <f t="shared" si="72"/>
        <v>2.2175544401143932E-2</v>
      </c>
      <c r="O230" s="8">
        <f t="shared" si="73"/>
        <v>961.14718806128246</v>
      </c>
      <c r="P230" s="9">
        <f t="shared" si="74"/>
        <v>2.0808467473480041E-2</v>
      </c>
      <c r="Q230" s="8">
        <f t="shared" si="75"/>
        <v>1015.7934167870313</v>
      </c>
      <c r="R230" s="9">
        <f t="shared" si="76"/>
        <v>1.968904274184044E-2</v>
      </c>
      <c r="S230" s="8">
        <f t="shared" si="77"/>
        <v>1067.5194652911273</v>
      </c>
      <c r="T230" s="9">
        <f t="shared" si="78"/>
        <v>1.8735021374571118E-2</v>
      </c>
    </row>
    <row r="231" spans="1:20" x14ac:dyDescent="0.45">
      <c r="A231">
        <v>5050</v>
      </c>
      <c r="B231" s="8">
        <f t="shared" si="63"/>
        <v>478.81902999055683</v>
      </c>
      <c r="C231" s="9">
        <f t="shared" si="64"/>
        <v>4.1769434269131774E-2</v>
      </c>
      <c r="D231">
        <v>5025</v>
      </c>
      <c r="E231" s="8">
        <f t="shared" si="79"/>
        <v>650.86984452439867</v>
      </c>
      <c r="F231" s="9">
        <f t="shared" si="80"/>
        <v>3.072810972616857E-2</v>
      </c>
      <c r="G231">
        <v>5015</v>
      </c>
      <c r="H231" s="8">
        <f t="shared" si="67"/>
        <v>755.6560342309939</v>
      </c>
      <c r="I231" s="9">
        <f t="shared" si="68"/>
        <v>2.646706847296381E-2</v>
      </c>
      <c r="J231">
        <v>5000</v>
      </c>
      <c r="K231" s="8">
        <f t="shared" si="69"/>
        <v>835.20376440745849</v>
      </c>
      <c r="L231" s="9">
        <f t="shared" si="70"/>
        <v>2.3946252222880184E-2</v>
      </c>
      <c r="M231" s="8">
        <f t="shared" si="71"/>
        <v>901.91300832142804</v>
      </c>
      <c r="N231" s="9">
        <f t="shared" si="72"/>
        <v>2.2175087636470039E-2</v>
      </c>
      <c r="O231" s="8">
        <f t="shared" si="73"/>
        <v>961.18318415537681</v>
      </c>
      <c r="P231" s="9">
        <f t="shared" si="74"/>
        <v>2.0807688201052596E-2</v>
      </c>
      <c r="Q231" s="8">
        <f t="shared" si="75"/>
        <v>1015.8586269279843</v>
      </c>
      <c r="R231" s="9">
        <f t="shared" si="76"/>
        <v>1.9687778860018313E-2</v>
      </c>
      <c r="S231" s="8">
        <f t="shared" si="77"/>
        <v>1067.6303106961191</v>
      </c>
      <c r="T231" s="9">
        <f t="shared" si="78"/>
        <v>1.8733076234000466E-2</v>
      </c>
    </row>
    <row r="232" spans="1:20" x14ac:dyDescent="0.45">
      <c r="A232">
        <v>5100</v>
      </c>
      <c r="B232" s="8">
        <f t="shared" si="63"/>
        <v>478.81917440525808</v>
      </c>
      <c r="C232" s="9">
        <f t="shared" si="64"/>
        <v>4.1769421671222808E-2</v>
      </c>
      <c r="D232">
        <v>5075</v>
      </c>
      <c r="E232" s="8">
        <f t="shared" si="79"/>
        <v>650.87136155369944</v>
      </c>
      <c r="F232" s="9">
        <f t="shared" si="80"/>
        <v>3.0728038106113416E-2</v>
      </c>
      <c r="G232">
        <v>5065</v>
      </c>
      <c r="H232" s="8">
        <f t="shared" si="67"/>
        <v>755.65934720734367</v>
      </c>
      <c r="I232" s="9">
        <f t="shared" si="68"/>
        <v>2.6466952435529451E-2</v>
      </c>
      <c r="J232">
        <v>5050</v>
      </c>
      <c r="K232" s="8">
        <f t="shared" si="69"/>
        <v>835.21126559775269</v>
      </c>
      <c r="L232" s="9">
        <f t="shared" si="70"/>
        <v>2.3946037157061322E-2</v>
      </c>
      <c r="M232" s="8">
        <f t="shared" si="71"/>
        <v>901.92864426721565</v>
      </c>
      <c r="N232" s="9">
        <f t="shared" si="72"/>
        <v>2.2174703206426352E-2</v>
      </c>
      <c r="O232" s="8">
        <f t="shared" si="73"/>
        <v>961.21390339665322</v>
      </c>
      <c r="P232" s="9">
        <f t="shared" si="74"/>
        <v>2.0807023212341975E-2</v>
      </c>
      <c r="Q232" s="8">
        <f t="shared" si="75"/>
        <v>1015.9150037430888</v>
      </c>
      <c r="R232" s="9">
        <f t="shared" si="76"/>
        <v>1.9686686313629569E-2</v>
      </c>
      <c r="S232" s="8">
        <f t="shared" si="77"/>
        <v>1067.7272833141487</v>
      </c>
      <c r="T232" s="9">
        <f t="shared" si="78"/>
        <v>1.8731374867486234E-2</v>
      </c>
    </row>
    <row r="233" spans="1:20" x14ac:dyDescent="0.45">
      <c r="A233">
        <v>5150</v>
      </c>
      <c r="B233" s="8">
        <f t="shared" si="63"/>
        <v>478.81928863047733</v>
      </c>
      <c r="C233" s="9">
        <f t="shared" si="64"/>
        <v>4.176941170687621E-2</v>
      </c>
      <c r="D233">
        <v>5125</v>
      </c>
      <c r="E233" s="8">
        <f t="shared" si="79"/>
        <v>650.87259500357766</v>
      </c>
      <c r="F233" s="9">
        <f t="shared" si="80"/>
        <v>3.0727979874294854E-2</v>
      </c>
      <c r="G233">
        <v>5115</v>
      </c>
      <c r="H233" s="8">
        <f t="shared" si="67"/>
        <v>755.6620573861702</v>
      </c>
      <c r="I233" s="9">
        <f t="shared" si="68"/>
        <v>2.6466857511914601E-2</v>
      </c>
      <c r="J233">
        <v>5100</v>
      </c>
      <c r="K233" s="8">
        <f t="shared" si="69"/>
        <v>835.21747915512753</v>
      </c>
      <c r="L233" s="9">
        <f t="shared" si="70"/>
        <v>2.3945859011752481E-2</v>
      </c>
      <c r="M233" s="8">
        <f t="shared" si="71"/>
        <v>901.94177915636499</v>
      </c>
      <c r="N233" s="9">
        <f t="shared" si="72"/>
        <v>2.217438027841119E-2</v>
      </c>
      <c r="O233" s="8">
        <f t="shared" si="73"/>
        <v>961.24007251128285</v>
      </c>
      <c r="P233" s="9">
        <f t="shared" si="74"/>
        <v>2.0806456755125807E-2</v>
      </c>
      <c r="Q233" s="8">
        <f t="shared" si="75"/>
        <v>1015.963663642193</v>
      </c>
      <c r="R233" s="9">
        <f t="shared" si="76"/>
        <v>1.9685743413598793E-2</v>
      </c>
      <c r="S233" s="8">
        <f t="shared" si="77"/>
        <v>1067.8119911879189</v>
      </c>
      <c r="T233" s="9">
        <f t="shared" si="78"/>
        <v>1.8729888936488165E-2</v>
      </c>
    </row>
    <row r="234" spans="1:20" x14ac:dyDescent="0.45">
      <c r="A234">
        <v>5200</v>
      </c>
      <c r="B234" s="8">
        <f t="shared" si="63"/>
        <v>478.81937879543216</v>
      </c>
      <c r="C234" s="9">
        <f t="shared" si="64"/>
        <v>4.1769403841411097E-2</v>
      </c>
      <c r="D234">
        <v>5175</v>
      </c>
      <c r="E234" s="8">
        <f t="shared" si="79"/>
        <v>650.87359585105014</v>
      </c>
      <c r="F234" s="9">
        <f t="shared" si="80"/>
        <v>3.0727932623920606E-2</v>
      </c>
      <c r="G234">
        <v>5165</v>
      </c>
      <c r="H234" s="8">
        <f t="shared" si="67"/>
        <v>755.66426975796799</v>
      </c>
      <c r="I234" s="9">
        <f t="shared" si="68"/>
        <v>2.6466780024422498E-2</v>
      </c>
      <c r="J234">
        <v>5150</v>
      </c>
      <c r="K234" s="8">
        <f t="shared" si="69"/>
        <v>835.22261554075237</v>
      </c>
      <c r="L234" s="9">
        <f t="shared" si="70"/>
        <v>2.3945711751412885E-2</v>
      </c>
      <c r="M234" s="8">
        <f t="shared" si="71"/>
        <v>901.95279177113991</v>
      </c>
      <c r="N234" s="9">
        <f t="shared" si="72"/>
        <v>2.2174109534853315E-2</v>
      </c>
      <c r="O234" s="8">
        <f t="shared" si="73"/>
        <v>961.26232567904844</v>
      </c>
      <c r="P234" s="9">
        <f t="shared" si="74"/>
        <v>2.0805975086843995E-2</v>
      </c>
      <c r="Q234" s="8">
        <f t="shared" si="75"/>
        <v>1016.0055939461515</v>
      </c>
      <c r="R234" s="9">
        <f t="shared" si="76"/>
        <v>1.9684930987752026E-2</v>
      </c>
      <c r="S234" s="8">
        <f t="shared" si="77"/>
        <v>1067.8858738599979</v>
      </c>
      <c r="T234" s="9">
        <f t="shared" si="78"/>
        <v>1.8728593091795167E-2</v>
      </c>
    </row>
    <row r="235" spans="1:20" x14ac:dyDescent="0.45">
      <c r="A235">
        <v>5250</v>
      </c>
      <c r="B235" s="8">
        <f t="shared" si="63"/>
        <v>478.81944982527739</v>
      </c>
      <c r="C235" s="9">
        <f t="shared" si="64"/>
        <v>4.1769397645183497E-2</v>
      </c>
      <c r="D235">
        <v>5225</v>
      </c>
      <c r="E235" s="8">
        <f t="shared" si="79"/>
        <v>650.87440631666277</v>
      </c>
      <c r="F235" s="9">
        <f t="shared" si="80"/>
        <v>3.0727894361649889E-2</v>
      </c>
      <c r="G235">
        <v>5215</v>
      </c>
      <c r="H235" s="8">
        <f t="shared" si="67"/>
        <v>755.66607194494259</v>
      </c>
      <c r="I235" s="9">
        <f t="shared" si="68"/>
        <v>2.6466716903835254E-2</v>
      </c>
      <c r="J235">
        <v>5200</v>
      </c>
      <c r="K235" s="8">
        <f t="shared" si="69"/>
        <v>835.22685277956941</v>
      </c>
      <c r="L235" s="9">
        <f t="shared" si="70"/>
        <v>2.3945590271004302E-2</v>
      </c>
      <c r="M235" s="8">
        <f t="shared" si="71"/>
        <v>901.9620072318138</v>
      </c>
      <c r="N235" s="9">
        <f t="shared" si="72"/>
        <v>2.2173882979152789E-2</v>
      </c>
      <c r="O235" s="8">
        <f t="shared" si="73"/>
        <v>961.28121514710972</v>
      </c>
      <c r="P235" s="9">
        <f t="shared" si="74"/>
        <v>2.0805566243109513E-2</v>
      </c>
      <c r="Q235" s="8">
        <f t="shared" si="75"/>
        <v>1016.0416660776078</v>
      </c>
      <c r="R235" s="9">
        <f t="shared" si="76"/>
        <v>1.9684232121315731E-2</v>
      </c>
      <c r="S235" s="8">
        <f t="shared" si="77"/>
        <v>1067.9502176227611</v>
      </c>
      <c r="T235" s="9">
        <f t="shared" si="78"/>
        <v>1.8727464698232523E-2</v>
      </c>
    </row>
    <row r="236" spans="1:20" x14ac:dyDescent="0.45">
      <c r="A236">
        <v>5300</v>
      </c>
      <c r="B236" s="8">
        <f t="shared" si="63"/>
        <v>478.81950566887849</v>
      </c>
      <c r="C236" s="9">
        <f t="shared" si="64"/>
        <v>4.1769392773716163E-2</v>
      </c>
      <c r="D236">
        <v>5275</v>
      </c>
      <c r="E236" s="8">
        <f t="shared" si="79"/>
        <v>650.8750612890924</v>
      </c>
      <c r="F236" s="9">
        <f t="shared" si="80"/>
        <v>3.0727863440318245E-2</v>
      </c>
      <c r="G236">
        <v>5265</v>
      </c>
      <c r="H236" s="8">
        <f t="shared" si="67"/>
        <v>755.66753689944017</v>
      </c>
      <c r="I236" s="9">
        <f t="shared" si="68"/>
        <v>2.6466665594848074E-2</v>
      </c>
      <c r="J236">
        <v>5250</v>
      </c>
      <c r="K236" s="8">
        <f t="shared" si="69"/>
        <v>835.2303411057095</v>
      </c>
      <c r="L236" s="9">
        <f t="shared" si="70"/>
        <v>2.3945490262630119E-2</v>
      </c>
      <c r="M236" s="8">
        <f t="shared" si="71"/>
        <v>901.96970397476616</v>
      </c>
      <c r="N236" s="9">
        <f t="shared" si="72"/>
        <v>2.2173693763620609E-2</v>
      </c>
      <c r="O236" s="8">
        <f t="shared" si="73"/>
        <v>961.29722080278077</v>
      </c>
      <c r="P236" s="9">
        <f t="shared" si="74"/>
        <v>2.0805219829199102E-2</v>
      </c>
      <c r="Q236" s="8">
        <f t="shared" si="75"/>
        <v>1016.0726476468092</v>
      </c>
      <c r="R236" s="9">
        <f t="shared" si="76"/>
        <v>1.9683631919744461E-2</v>
      </c>
      <c r="S236" s="8">
        <f t="shared" si="77"/>
        <v>1068.0061697022825</v>
      </c>
      <c r="T236" s="9">
        <f t="shared" si="78"/>
        <v>1.8726483579748609E-2</v>
      </c>
    </row>
    <row r="237" spans="1:20" x14ac:dyDescent="0.45">
      <c r="A237">
        <v>5350</v>
      </c>
      <c r="B237" s="8">
        <f t="shared" si="63"/>
        <v>478.8195494853598</v>
      </c>
      <c r="C237" s="9">
        <f t="shared" si="64"/>
        <v>4.1769388951424825E-2</v>
      </c>
      <c r="D237">
        <v>5325</v>
      </c>
      <c r="E237" s="8">
        <f t="shared" si="79"/>
        <v>650.87558953309167</v>
      </c>
      <c r="F237" s="9">
        <f t="shared" si="80"/>
        <v>3.0727838501897243E-2</v>
      </c>
      <c r="G237">
        <v>5315</v>
      </c>
      <c r="H237" s="8">
        <f t="shared" si="67"/>
        <v>755.66872521544201</v>
      </c>
      <c r="I237" s="9">
        <f t="shared" si="68"/>
        <v>2.6466623975073173E-2</v>
      </c>
      <c r="J237">
        <v>5300</v>
      </c>
      <c r="K237" s="8">
        <f t="shared" si="69"/>
        <v>835.2332070043625</v>
      </c>
      <c r="L237" s="9">
        <f t="shared" si="70"/>
        <v>2.3945408099531582E-2</v>
      </c>
      <c r="M237" s="8">
        <f t="shared" si="71"/>
        <v>901.97611992499571</v>
      </c>
      <c r="N237" s="9">
        <f t="shared" si="72"/>
        <v>2.21735360373655E-2</v>
      </c>
      <c r="O237" s="8">
        <f t="shared" si="73"/>
        <v>961.3107587814751</v>
      </c>
      <c r="P237" s="9">
        <f t="shared" si="74"/>
        <v>2.0804926832766669E-2</v>
      </c>
      <c r="Q237" s="8">
        <f t="shared" si="75"/>
        <v>1016.0992134914745</v>
      </c>
      <c r="R237" s="9">
        <f t="shared" si="76"/>
        <v>1.9683117292529827E-2</v>
      </c>
      <c r="S237" s="8">
        <f t="shared" si="77"/>
        <v>1068.0547514096886</v>
      </c>
      <c r="T237" s="9">
        <f t="shared" si="78"/>
        <v>1.8725631783953669E-2</v>
      </c>
    </row>
    <row r="238" spans="1:20" x14ac:dyDescent="0.45">
      <c r="A238">
        <v>5400</v>
      </c>
      <c r="B238" s="8">
        <f t="shared" si="63"/>
        <v>478.81958379650121</v>
      </c>
      <c r="C238" s="9">
        <f t="shared" si="64"/>
        <v>4.1769385958323753E-2</v>
      </c>
      <c r="D238">
        <v>5375</v>
      </c>
      <c r="E238" s="8">
        <f t="shared" si="79"/>
        <v>650.87601471093217</v>
      </c>
      <c r="F238" s="9">
        <f t="shared" si="80"/>
        <v>3.072781842926325E-2</v>
      </c>
      <c r="G238">
        <v>5365</v>
      </c>
      <c r="H238" s="8">
        <f t="shared" si="67"/>
        <v>755.66968710280253</v>
      </c>
      <c r="I238" s="9">
        <f t="shared" si="68"/>
        <v>2.6466590285868074E-2</v>
      </c>
      <c r="J238">
        <v>5350</v>
      </c>
      <c r="K238" s="8">
        <f t="shared" si="69"/>
        <v>835.23555671803354</v>
      </c>
      <c r="L238" s="9">
        <f t="shared" si="70"/>
        <v>2.3945340735478032E-2</v>
      </c>
      <c r="M238" s="8">
        <f t="shared" si="71"/>
        <v>901.98145793988022</v>
      </c>
      <c r="N238" s="9">
        <f t="shared" si="72"/>
        <v>2.2173404812200762E-2</v>
      </c>
      <c r="O238" s="8">
        <f t="shared" si="73"/>
        <v>961.32218918429044</v>
      </c>
      <c r="P238" s="9">
        <f t="shared" si="74"/>
        <v>2.0804679456083892E-2</v>
      </c>
      <c r="Q238" s="8">
        <f t="shared" si="75"/>
        <v>1016.1219557314676</v>
      </c>
      <c r="R238" s="9">
        <f t="shared" si="76"/>
        <v>1.9682676756652463E-2</v>
      </c>
      <c r="S238" s="8">
        <f t="shared" si="77"/>
        <v>1068.0968702984358</v>
      </c>
      <c r="T238" s="9">
        <f t="shared" si="78"/>
        <v>1.8724893365160616E-2</v>
      </c>
    </row>
    <row r="239" spans="1:20" x14ac:dyDescent="0.45">
      <c r="A239">
        <v>5450</v>
      </c>
      <c r="B239" s="8">
        <f t="shared" si="63"/>
        <v>478.81961061092295</v>
      </c>
      <c r="C239" s="9">
        <f t="shared" si="64"/>
        <v>4.1769383619192468E-2</v>
      </c>
      <c r="D239">
        <v>5425</v>
      </c>
      <c r="E239" s="8">
        <f t="shared" si="79"/>
        <v>650.87635624380539</v>
      </c>
      <c r="F239" s="9">
        <f t="shared" si="80"/>
        <v>3.0727802305524823E-2</v>
      </c>
      <c r="G239">
        <v>5415</v>
      </c>
      <c r="H239" s="8">
        <f t="shared" si="67"/>
        <v>755.67046406854888</v>
      </c>
      <c r="I239" s="9">
        <f t="shared" si="68"/>
        <v>2.6466563073432162E-2</v>
      </c>
      <c r="J239">
        <v>5400</v>
      </c>
      <c r="K239" s="8">
        <f t="shared" si="69"/>
        <v>835.23747927922375</v>
      </c>
      <c r="L239" s="9">
        <f t="shared" si="70"/>
        <v>2.3945285617761301E-2</v>
      </c>
      <c r="M239" s="8">
        <f t="shared" si="71"/>
        <v>901.98589059623441</v>
      </c>
      <c r="N239" s="9">
        <f t="shared" si="72"/>
        <v>2.2173295844771495E-2</v>
      </c>
      <c r="O239" s="8">
        <f t="shared" si="73"/>
        <v>961.33182297737051</v>
      </c>
      <c r="P239" s="9">
        <f t="shared" si="74"/>
        <v>2.0804470966182501E-2</v>
      </c>
      <c r="Q239" s="8">
        <f t="shared" si="75"/>
        <v>1016.1413928998174</v>
      </c>
      <c r="R239" s="9">
        <f t="shared" si="76"/>
        <v>1.9682300258357672E-2</v>
      </c>
      <c r="S239" s="8">
        <f t="shared" si="77"/>
        <v>1068.1333313698274</v>
      </c>
      <c r="T239" s="9">
        <f t="shared" si="78"/>
        <v>1.8724254184963037E-2</v>
      </c>
    </row>
    <row r="240" spans="1:20" x14ac:dyDescent="0.45">
      <c r="A240">
        <v>5500</v>
      </c>
      <c r="B240" s="8">
        <f t="shared" si="63"/>
        <v>478.81963152502851</v>
      </c>
      <c r="C240" s="9">
        <f t="shared" si="64"/>
        <v>4.1769381794769987E-2</v>
      </c>
      <c r="D240">
        <v>5475</v>
      </c>
      <c r="E240" s="8">
        <f t="shared" si="79"/>
        <v>650.87663003631371</v>
      </c>
      <c r="F240" s="9">
        <f t="shared" si="80"/>
        <v>3.0727789379815587E-2</v>
      </c>
      <c r="G240">
        <v>5465</v>
      </c>
      <c r="H240" s="8">
        <f t="shared" si="67"/>
        <v>755.67109034460395</v>
      </c>
      <c r="I240" s="9">
        <f t="shared" si="68"/>
        <v>2.6466541138790323E-2</v>
      </c>
      <c r="J240">
        <v>5450</v>
      </c>
      <c r="K240" s="8">
        <f t="shared" si="69"/>
        <v>835.23904912588273</v>
      </c>
      <c r="L240" s="9">
        <f t="shared" si="70"/>
        <v>2.3945240612170789E-2</v>
      </c>
      <c r="M240" s="8">
        <f t="shared" si="71"/>
        <v>901.98956438781158</v>
      </c>
      <c r="N240" s="9">
        <f t="shared" si="72"/>
        <v>2.217320553323051E-2</v>
      </c>
      <c r="O240" s="8">
        <f t="shared" si="73"/>
        <v>961.33992814233557</v>
      </c>
      <c r="P240" s="9">
        <f t="shared" si="74"/>
        <v>2.0804295561349877E-2</v>
      </c>
      <c r="Q240" s="8">
        <f t="shared" si="75"/>
        <v>1016.1579782115956</v>
      </c>
      <c r="R240" s="9">
        <f t="shared" si="76"/>
        <v>1.9681979011963609E-2</v>
      </c>
      <c r="S240" s="8">
        <f t="shared" si="77"/>
        <v>1068.1648473719608</v>
      </c>
      <c r="T240" s="9">
        <f t="shared" si="78"/>
        <v>1.8723701729378775E-2</v>
      </c>
    </row>
    <row r="241" spans="1:20" x14ac:dyDescent="0.45">
      <c r="A241">
        <v>5550</v>
      </c>
      <c r="B241" s="8">
        <f t="shared" si="63"/>
        <v>478.81964780485248</v>
      </c>
      <c r="C241" s="9">
        <f t="shared" si="64"/>
        <v>4.1769380374614848E-2</v>
      </c>
      <c r="D241">
        <v>5525</v>
      </c>
      <c r="E241" s="8">
        <f t="shared" si="79"/>
        <v>650.87684908419806</v>
      </c>
      <c r="F241" s="9">
        <f t="shared" si="80"/>
        <v>3.0727779038600866E-2</v>
      </c>
      <c r="G241">
        <v>5515</v>
      </c>
      <c r="H241" s="8">
        <f t="shared" si="67"/>
        <v>755.67159409673764</v>
      </c>
      <c r="I241" s="9">
        <f t="shared" si="68"/>
        <v>2.6466523495442772E-2</v>
      </c>
      <c r="J241">
        <v>5500</v>
      </c>
      <c r="K241" s="8">
        <f t="shared" si="69"/>
        <v>835.24032835056937</v>
      </c>
      <c r="L241" s="9">
        <f t="shared" si="70"/>
        <v>2.3945203938483133E-2</v>
      </c>
      <c r="M241" s="8">
        <f t="shared" si="71"/>
        <v>901.99260339544833</v>
      </c>
      <c r="N241" s="9">
        <f t="shared" si="72"/>
        <v>2.2173130826918401E-2</v>
      </c>
      <c r="O241" s="8">
        <f t="shared" si="73"/>
        <v>961.34673514382951</v>
      </c>
      <c r="P241" s="9">
        <f t="shared" si="74"/>
        <v>2.0804148252511357E-2</v>
      </c>
      <c r="Q241" s="8">
        <f t="shared" si="75"/>
        <v>1016.1721070314226</v>
      </c>
      <c r="R241" s="9">
        <f t="shared" si="76"/>
        <v>1.9681705354446962E-2</v>
      </c>
      <c r="S241" s="8">
        <f t="shared" si="77"/>
        <v>1068.1920482392727</v>
      </c>
      <c r="T241" s="9">
        <f t="shared" si="78"/>
        <v>1.8723224941588446E-2</v>
      </c>
    </row>
    <row r="242" spans="1:20" x14ac:dyDescent="0.45">
      <c r="A242">
        <v>5600</v>
      </c>
      <c r="B242" s="8">
        <f t="shared" si="63"/>
        <v>478.81966045226204</v>
      </c>
      <c r="C242" s="9">
        <f t="shared" si="64"/>
        <v>4.1769379271330037E-2</v>
      </c>
      <c r="D242">
        <v>5575</v>
      </c>
      <c r="E242" s="8">
        <f t="shared" si="79"/>
        <v>650.87702398278054</v>
      </c>
      <c r="F242" s="9">
        <f t="shared" si="80"/>
        <v>3.0727770781672447E-2</v>
      </c>
      <c r="G242">
        <v>5565</v>
      </c>
      <c r="H242" s="8">
        <f t="shared" si="67"/>
        <v>755.67199844539346</v>
      </c>
      <c r="I242" s="9">
        <f t="shared" si="68"/>
        <v>2.6466509333606392E-2</v>
      </c>
      <c r="J242">
        <v>5550</v>
      </c>
      <c r="K242" s="8">
        <f t="shared" si="69"/>
        <v>835.24136862913838</v>
      </c>
      <c r="L242" s="9">
        <f t="shared" si="70"/>
        <v>2.3945174115148918E-2</v>
      </c>
      <c r="M242" s="8">
        <f t="shared" si="71"/>
        <v>901.99511248716135</v>
      </c>
      <c r="N242" s="9">
        <f t="shared" si="72"/>
        <v>2.2173069147627639E-2</v>
      </c>
      <c r="O242" s="8">
        <f t="shared" si="73"/>
        <v>961.35244177671439</v>
      </c>
      <c r="P242" s="9">
        <f t="shared" si="74"/>
        <v>2.0804024758118041E-2</v>
      </c>
      <c r="Q242" s="8">
        <f t="shared" si="75"/>
        <v>1016.1841235990655</v>
      </c>
      <c r="R242" s="9">
        <f t="shared" si="76"/>
        <v>1.9681472614593791E-2</v>
      </c>
      <c r="S242" s="8">
        <f t="shared" si="77"/>
        <v>1068.2154897210642</v>
      </c>
      <c r="T242" s="9">
        <f t="shared" si="78"/>
        <v>1.8722814069305871E-2</v>
      </c>
    </row>
    <row r="243" spans="1:20" x14ac:dyDescent="0.45">
      <c r="A243">
        <v>5650</v>
      </c>
      <c r="B243" s="8">
        <f t="shared" si="63"/>
        <v>478.81967025837361</v>
      </c>
      <c r="C243" s="9">
        <f t="shared" si="64"/>
        <v>4.1769378415903204E-2</v>
      </c>
      <c r="D243">
        <v>5625</v>
      </c>
      <c r="E243" s="8">
        <f t="shared" si="79"/>
        <v>650.87716335123662</v>
      </c>
      <c r="F243" s="9">
        <f t="shared" si="80"/>
        <v>3.0727764202117633E-2</v>
      </c>
      <c r="G243">
        <v>5615</v>
      </c>
      <c r="H243" s="8">
        <f t="shared" si="67"/>
        <v>755.67232232526624</v>
      </c>
      <c r="I243" s="9">
        <f t="shared" si="68"/>
        <v>2.6466497990105482E-2</v>
      </c>
      <c r="J243">
        <v>5600</v>
      </c>
      <c r="K243" s="8">
        <f t="shared" si="69"/>
        <v>835.2422128699792</v>
      </c>
      <c r="L243" s="9">
        <f t="shared" si="70"/>
        <v>2.3945149911997286E-2</v>
      </c>
      <c r="M243" s="8">
        <f t="shared" si="71"/>
        <v>901.99718010071672</v>
      </c>
      <c r="N243" s="9">
        <f t="shared" si="72"/>
        <v>2.2173018321151299E-2</v>
      </c>
      <c r="O243" s="8">
        <f t="shared" si="73"/>
        <v>961.35721745172793</v>
      </c>
      <c r="P243" s="9">
        <f t="shared" si="74"/>
        <v>2.0803921411246127E-2</v>
      </c>
      <c r="Q243" s="8">
        <f t="shared" si="75"/>
        <v>1016.1943270707983</v>
      </c>
      <c r="R243" s="9">
        <f t="shared" si="76"/>
        <v>1.9681274995551713E-2</v>
      </c>
      <c r="S243" s="8">
        <f t="shared" si="77"/>
        <v>1068.2356612479107</v>
      </c>
      <c r="T243" s="9">
        <f t="shared" si="78"/>
        <v>1.8722460525831951E-2</v>
      </c>
    </row>
    <row r="244" spans="1:20" x14ac:dyDescent="0.45">
      <c r="A244">
        <v>5700</v>
      </c>
      <c r="B244" s="8">
        <f t="shared" si="63"/>
        <v>478.81967784654825</v>
      </c>
      <c r="C244" s="9">
        <f t="shared" si="64"/>
        <v>4.1769377753956019E-2</v>
      </c>
      <c r="D244">
        <v>5675</v>
      </c>
      <c r="E244" s="8">
        <f t="shared" si="79"/>
        <v>650.87727418571626</v>
      </c>
      <c r="F244" s="9">
        <f t="shared" si="80"/>
        <v>3.0727758969647717E-2</v>
      </c>
      <c r="G244">
        <v>5665</v>
      </c>
      <c r="H244" s="8">
        <f t="shared" si="67"/>
        <v>755.67258120710596</v>
      </c>
      <c r="I244" s="9">
        <f t="shared" si="68"/>
        <v>2.6466488923089077E-2</v>
      </c>
      <c r="J244">
        <v>5650</v>
      </c>
      <c r="K244" s="8">
        <f t="shared" si="69"/>
        <v>835.24289662038632</v>
      </c>
      <c r="L244" s="9">
        <f t="shared" si="70"/>
        <v>2.3945130309907799E-2</v>
      </c>
      <c r="M244" s="8">
        <f t="shared" si="71"/>
        <v>901.99888065657149</v>
      </c>
      <c r="N244" s="9">
        <f t="shared" si="72"/>
        <v>2.2172976517932989E-2</v>
      </c>
      <c r="O244" s="8">
        <f t="shared" si="73"/>
        <v>961.3612069746107</v>
      </c>
      <c r="P244" s="9">
        <f t="shared" si="74"/>
        <v>2.0803835077701647E-2</v>
      </c>
      <c r="Q244" s="8">
        <f t="shared" si="75"/>
        <v>1016.2029769320229</v>
      </c>
      <c r="R244" s="9">
        <f t="shared" si="76"/>
        <v>1.9681107469672238E-2</v>
      </c>
      <c r="S244" s="8">
        <f t="shared" si="77"/>
        <v>1068.2529930847861</v>
      </c>
      <c r="T244" s="9">
        <f t="shared" si="78"/>
        <v>1.8722156763863726E-2</v>
      </c>
    </row>
    <row r="245" spans="1:20" x14ac:dyDescent="0.45">
      <c r="A245">
        <v>5750</v>
      </c>
      <c r="B245" s="8">
        <f t="shared" si="63"/>
        <v>478.81968370691618</v>
      </c>
      <c r="C245" s="9">
        <f t="shared" si="64"/>
        <v>4.1769377242732421E-2</v>
      </c>
      <c r="D245">
        <v>5725</v>
      </c>
      <c r="E245" s="8">
        <f t="shared" si="79"/>
        <v>650.87736215249458</v>
      </c>
      <c r="F245" s="9">
        <f t="shared" si="80"/>
        <v>3.0727754816757914E-2</v>
      </c>
      <c r="G245">
        <v>5715</v>
      </c>
      <c r="H245" s="8">
        <f t="shared" si="67"/>
        <v>755.67278770217365</v>
      </c>
      <c r="I245" s="9">
        <f t="shared" si="68"/>
        <v>2.6466481690859054E-2</v>
      </c>
      <c r="J245">
        <v>5700</v>
      </c>
      <c r="K245" s="8">
        <f t="shared" si="69"/>
        <v>835.24344926253377</v>
      </c>
      <c r="L245" s="9">
        <f t="shared" si="70"/>
        <v>2.3945114466517172E-2</v>
      </c>
      <c r="M245" s="8">
        <f t="shared" si="71"/>
        <v>902.00027664466893</v>
      </c>
      <c r="N245" s="9">
        <f t="shared" si="72"/>
        <v>2.217294220174473E-2</v>
      </c>
      <c r="O245" s="8">
        <f t="shared" si="73"/>
        <v>961.36453386985636</v>
      </c>
      <c r="P245" s="9">
        <f t="shared" si="74"/>
        <v>2.0803763084011873E-2</v>
      </c>
      <c r="Q245" s="8">
        <f t="shared" si="75"/>
        <v>1016.2102978341933</v>
      </c>
      <c r="R245" s="9">
        <f t="shared" si="76"/>
        <v>1.9680965684588287E-2</v>
      </c>
      <c r="S245" s="8">
        <f t="shared" si="77"/>
        <v>1068.2678628191663</v>
      </c>
      <c r="T245" s="9">
        <f t="shared" si="78"/>
        <v>1.8721896161155556E-2</v>
      </c>
    </row>
    <row r="246" spans="1:20" x14ac:dyDescent="0.45">
      <c r="A246">
        <v>5800</v>
      </c>
      <c r="B246" s="8">
        <f t="shared" si="63"/>
        <v>478.8196882240332</v>
      </c>
      <c r="C246" s="9">
        <f t="shared" si="64"/>
        <v>4.1769376848686042E-2</v>
      </c>
      <c r="D246">
        <v>5775</v>
      </c>
      <c r="E246" s="8">
        <f t="shared" si="79"/>
        <v>650.87743183071882</v>
      </c>
      <c r="F246" s="9">
        <f t="shared" si="80"/>
        <v>3.0727751527267012E-2</v>
      </c>
      <c r="G246">
        <v>5765</v>
      </c>
      <c r="H246" s="8">
        <f t="shared" si="67"/>
        <v>755.67295206705592</v>
      </c>
      <c r="I246" s="9">
        <f t="shared" si="68"/>
        <v>2.6466475934188612E-2</v>
      </c>
      <c r="J246">
        <v>5750</v>
      </c>
      <c r="K246" s="8">
        <f t="shared" si="69"/>
        <v>835.24389502776262</v>
      </c>
      <c r="L246" s="9">
        <f t="shared" si="70"/>
        <v>2.3945101687136809E-2</v>
      </c>
      <c r="M246" s="8">
        <f t="shared" si="71"/>
        <v>902.00142042437562</v>
      </c>
      <c r="N246" s="9">
        <f t="shared" si="72"/>
        <v>2.2172914085423896E-2</v>
      </c>
      <c r="O246" s="8">
        <f t="shared" si="73"/>
        <v>961.3673032964183</v>
      </c>
      <c r="P246" s="9">
        <f t="shared" si="74"/>
        <v>2.080370315427027E-2</v>
      </c>
      <c r="Q246" s="8">
        <f t="shared" si="75"/>
        <v>1016.2164839064026</v>
      </c>
      <c r="R246" s="9">
        <f t="shared" si="76"/>
        <v>1.9680845879530208E-2</v>
      </c>
      <c r="S246" s="8">
        <f t="shared" si="77"/>
        <v>1068.2806012313729</v>
      </c>
      <c r="T246" s="9">
        <f t="shared" si="78"/>
        <v>1.8721672917159256E-2</v>
      </c>
    </row>
    <row r="247" spans="1:20" x14ac:dyDescent="0.45">
      <c r="A247">
        <v>5850</v>
      </c>
      <c r="B247" s="8">
        <f t="shared" si="63"/>
        <v>478.81969169898252</v>
      </c>
      <c r="C247" s="9">
        <f t="shared" si="64"/>
        <v>4.176937654555217E-2</v>
      </c>
      <c r="D247">
        <v>5825</v>
      </c>
      <c r="E247" s="8">
        <f t="shared" si="79"/>
        <v>650.8774869129104</v>
      </c>
      <c r="F247" s="9">
        <f t="shared" si="80"/>
        <v>3.0727748926851525E-2</v>
      </c>
      <c r="G247">
        <v>5815</v>
      </c>
      <c r="H247" s="8">
        <f t="shared" si="67"/>
        <v>755.67308262412814</v>
      </c>
      <c r="I247" s="9">
        <f t="shared" si="68"/>
        <v>2.6466471361595398E-2</v>
      </c>
      <c r="J247">
        <v>5800</v>
      </c>
      <c r="K247" s="8">
        <f t="shared" si="69"/>
        <v>835.24425385446455</v>
      </c>
      <c r="L247" s="9">
        <f t="shared" si="70"/>
        <v>2.3945091400155695E-2</v>
      </c>
      <c r="M247" s="8">
        <f t="shared" si="71"/>
        <v>902.00235577291539</v>
      </c>
      <c r="N247" s="9">
        <f t="shared" si="72"/>
        <v>2.2172891092797901E-2</v>
      </c>
      <c r="O247" s="8">
        <f t="shared" si="73"/>
        <v>961.3696045989501</v>
      </c>
      <c r="P247" s="9">
        <f t="shared" si="74"/>
        <v>2.0803653354885609E-2</v>
      </c>
      <c r="Q247" s="8">
        <f t="shared" si="75"/>
        <v>1016.221702589174</v>
      </c>
      <c r="R247" s="9">
        <f t="shared" si="76"/>
        <v>1.9680744810943444E-2</v>
      </c>
      <c r="S247" s="8">
        <f t="shared" si="77"/>
        <v>1068.2914975930819</v>
      </c>
      <c r="T247" s="9">
        <f t="shared" si="78"/>
        <v>1.8721481959803176E-2</v>
      </c>
    </row>
    <row r="248" spans="1:20" x14ac:dyDescent="0.45">
      <c r="A248">
        <v>5900</v>
      </c>
      <c r="B248" s="8">
        <f t="shared" si="63"/>
        <v>478.81969436699626</v>
      </c>
      <c r="C248" s="9">
        <f t="shared" si="64"/>
        <v>4.1769376312810545E-2</v>
      </c>
      <c r="D248">
        <v>5875</v>
      </c>
      <c r="E248" s="8">
        <f t="shared" si="79"/>
        <v>650.87753037016057</v>
      </c>
      <c r="F248" s="9">
        <f t="shared" si="80"/>
        <v>3.0727746875246716E-2</v>
      </c>
      <c r="G248">
        <v>5865</v>
      </c>
      <c r="H248" s="8">
        <f t="shared" si="67"/>
        <v>755.67318611082908</v>
      </c>
      <c r="I248" s="9">
        <f t="shared" si="68"/>
        <v>2.6466467737108177E-2</v>
      </c>
      <c r="J248">
        <v>5850</v>
      </c>
      <c r="K248" s="8">
        <f t="shared" si="69"/>
        <v>835.24454211174168</v>
      </c>
      <c r="L248" s="9">
        <f t="shared" si="70"/>
        <v>2.394508313629224E-2</v>
      </c>
      <c r="M248" s="8">
        <f t="shared" si="71"/>
        <v>902.00311921397736</v>
      </c>
      <c r="N248" s="9">
        <f t="shared" si="72"/>
        <v>2.2172872326016321E-2</v>
      </c>
      <c r="O248" s="8">
        <f t="shared" si="73"/>
        <v>961.371513534526</v>
      </c>
      <c r="P248" s="9">
        <f t="shared" si="74"/>
        <v>2.0803612046366021E-2</v>
      </c>
      <c r="Q248" s="8">
        <f t="shared" si="75"/>
        <v>1016.2260980350839</v>
      </c>
      <c r="R248" s="9">
        <f t="shared" si="76"/>
        <v>1.968065968653122E-2</v>
      </c>
      <c r="S248" s="8">
        <f t="shared" si="77"/>
        <v>1068.3008044382818</v>
      </c>
      <c r="T248" s="9">
        <f t="shared" si="78"/>
        <v>1.8721318861606686E-2</v>
      </c>
    </row>
    <row r="249" spans="1:20" x14ac:dyDescent="0.45">
      <c r="A249">
        <v>5950</v>
      </c>
      <c r="B249" s="8">
        <f t="shared" si="63"/>
        <v>478.8196964114714</v>
      </c>
      <c r="C249" s="9">
        <f t="shared" si="64"/>
        <v>4.1769376134462723E-2</v>
      </c>
      <c r="D249">
        <v>5925</v>
      </c>
      <c r="E249" s="8">
        <f t="shared" si="79"/>
        <v>650.87756458789829</v>
      </c>
      <c r="F249" s="9">
        <f t="shared" si="80"/>
        <v>3.0727745259836934E-2</v>
      </c>
      <c r="G249">
        <v>5915</v>
      </c>
      <c r="H249" s="8">
        <f t="shared" si="67"/>
        <v>755.67326796902785</v>
      </c>
      <c r="I249" s="9">
        <f t="shared" si="68"/>
        <v>2.646646487013184E-2</v>
      </c>
      <c r="J249">
        <v>5900</v>
      </c>
      <c r="K249" s="8">
        <f t="shared" si="69"/>
        <v>835.24477320822552</v>
      </c>
      <c r="L249" s="9">
        <f t="shared" si="70"/>
        <v>2.3945076511139116E-2</v>
      </c>
      <c r="M249" s="8">
        <f t="shared" si="71"/>
        <v>902.00374115476814</v>
      </c>
      <c r="N249" s="9">
        <f t="shared" si="72"/>
        <v>2.2172857037594425E-2</v>
      </c>
      <c r="O249" s="8">
        <f t="shared" si="73"/>
        <v>961.37309421128361</v>
      </c>
      <c r="P249" s="9">
        <f t="shared" si="74"/>
        <v>2.0803577841345896E-2</v>
      </c>
      <c r="Q249" s="8">
        <f t="shared" si="75"/>
        <v>1016.229794117899</v>
      </c>
      <c r="R249" s="9">
        <f t="shared" si="76"/>
        <v>1.9680588106905747E-2</v>
      </c>
      <c r="S249" s="8">
        <f t="shared" si="77"/>
        <v>1068.3087418491309</v>
      </c>
      <c r="T249" s="9">
        <f t="shared" si="78"/>
        <v>1.8721179764364829E-2</v>
      </c>
    </row>
    <row r="250" spans="1:20" x14ac:dyDescent="0.45">
      <c r="A250">
        <v>6000</v>
      </c>
      <c r="B250" s="8">
        <f t="shared" ref="B250:B251" si="81">$Y$195 - $Z$195*EXP(-$AA$195*A250^$AB$195)</f>
        <v>478.81969797509237</v>
      </c>
      <c r="C250" s="9">
        <f t="shared" ref="C250:C251" si="82">20/B250</f>
        <v>4.1769375998061749E-2</v>
      </c>
      <c r="D250">
        <v>5975</v>
      </c>
      <c r="E250" s="8">
        <f t="shared" si="79"/>
        <v>650.87759147719669</v>
      </c>
      <c r="F250" s="9">
        <f t="shared" si="80"/>
        <v>3.0727743990400836E-2</v>
      </c>
      <c r="G250">
        <v>5965</v>
      </c>
      <c r="H250" s="8">
        <f t="shared" si="67"/>
        <v>755.67333258413203</v>
      </c>
      <c r="I250" s="9">
        <f t="shared" si="68"/>
        <v>2.6466462607072777E-2</v>
      </c>
      <c r="J250">
        <v>5950</v>
      </c>
      <c r="K250" s="8">
        <f t="shared" si="69"/>
        <v>835.24495810293354</v>
      </c>
      <c r="L250" s="9">
        <f t="shared" si="70"/>
        <v>2.3945071210516963E-2</v>
      </c>
      <c r="M250" s="8">
        <f t="shared" si="71"/>
        <v>902.00424685664609</v>
      </c>
      <c r="N250" s="9">
        <f t="shared" si="72"/>
        <v>2.2172844606549356E-2</v>
      </c>
      <c r="O250" s="8">
        <f t="shared" si="73"/>
        <v>961.37440077211011</v>
      </c>
      <c r="P250" s="9">
        <f t="shared" si="74"/>
        <v>2.0803549568136379E-2</v>
      </c>
      <c r="Q250" s="8">
        <f t="shared" si="75"/>
        <v>1016.2328970889741</v>
      </c>
      <c r="R250" s="9">
        <f t="shared" si="76"/>
        <v>1.9680528014090596E-2</v>
      </c>
      <c r="S250" s="8">
        <f t="shared" si="77"/>
        <v>1068.3155012971424</v>
      </c>
      <c r="T250" s="9">
        <f t="shared" si="78"/>
        <v>1.8721061311678167E-2</v>
      </c>
    </row>
    <row r="251" spans="1:20" x14ac:dyDescent="0.45">
      <c r="A251">
        <v>6050</v>
      </c>
      <c r="B251" s="8">
        <f t="shared" si="81"/>
        <v>478.81969916863716</v>
      </c>
      <c r="C251" s="9">
        <f t="shared" si="82"/>
        <v>4.176937589394402E-2</v>
      </c>
      <c r="D251">
        <v>6025</v>
      </c>
      <c r="E251" s="8">
        <f t="shared" si="79"/>
        <v>650.877612565802</v>
      </c>
      <c r="F251" s="9">
        <f t="shared" si="80"/>
        <v>3.0727742994813873E-2</v>
      </c>
      <c r="G251">
        <v>6015</v>
      </c>
      <c r="H251" s="8">
        <f t="shared" si="67"/>
        <v>755.67338348214616</v>
      </c>
      <c r="I251" s="9">
        <f t="shared" si="68"/>
        <v>2.6466460824437026E-2</v>
      </c>
      <c r="J251">
        <v>6000</v>
      </c>
      <c r="K251" s="8">
        <f t="shared" si="69"/>
        <v>835.24510573280838</v>
      </c>
      <c r="L251" s="9">
        <f t="shared" si="70"/>
        <v>2.3945066978216956E-2</v>
      </c>
      <c r="M251" s="8">
        <f t="shared" si="71"/>
        <v>902.00465726159587</v>
      </c>
      <c r="N251" s="9">
        <f t="shared" si="72"/>
        <v>2.2172834518081296E-2</v>
      </c>
      <c r="O251" s="8">
        <f t="shared" si="73"/>
        <v>961.37547885334152</v>
      </c>
      <c r="P251" s="9">
        <f t="shared" si="74"/>
        <v>2.0803526239149078E-2</v>
      </c>
      <c r="Q251" s="8">
        <f t="shared" si="75"/>
        <v>1016.2354979167569</v>
      </c>
      <c r="R251" s="9">
        <f t="shared" si="76"/>
        <v>1.9680477646174747E-2</v>
      </c>
      <c r="S251" s="8">
        <f t="shared" si="77"/>
        <v>1068.3212490780031</v>
      </c>
      <c r="T251" s="9">
        <f t="shared" si="78"/>
        <v>1.8720960588643788E-2</v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zoomScaleNormal="100" workbookViewId="0">
      <selection activeCell="H3" sqref="H3:H14"/>
    </sheetView>
  </sheetViews>
  <sheetFormatPr baseColWidth="10" defaultRowHeight="14.25" x14ac:dyDescent="0.45"/>
  <cols>
    <col min="6" max="6" width="13.796875" customWidth="1"/>
  </cols>
  <sheetData>
    <row r="1" spans="1:42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44</v>
      </c>
      <c r="G1" s="3" t="s">
        <v>5</v>
      </c>
      <c r="H1" s="10" t="s">
        <v>43</v>
      </c>
      <c r="I1" s="3" t="s">
        <v>10</v>
      </c>
      <c r="J1" s="3" t="s">
        <v>13</v>
      </c>
      <c r="K1" s="3" t="s">
        <v>14</v>
      </c>
      <c r="L1" s="3" t="s">
        <v>15</v>
      </c>
      <c r="M1" s="3" t="s">
        <v>15</v>
      </c>
      <c r="N1" s="3" t="s">
        <v>11</v>
      </c>
      <c r="O1" s="3" t="s">
        <v>11</v>
      </c>
      <c r="P1" s="3" t="s">
        <v>12</v>
      </c>
      <c r="Q1" s="3" t="s">
        <v>6</v>
      </c>
      <c r="R1" s="3" t="s">
        <v>7</v>
      </c>
      <c r="S1" s="3" t="s">
        <v>16</v>
      </c>
      <c r="T1" s="3" t="s">
        <v>8</v>
      </c>
      <c r="U1" s="3" t="s">
        <v>9</v>
      </c>
      <c r="V1" s="3" t="s">
        <v>8</v>
      </c>
      <c r="W1" s="3" t="s">
        <v>9</v>
      </c>
    </row>
    <row r="2" spans="1:42" x14ac:dyDescent="0.45">
      <c r="A2">
        <v>0</v>
      </c>
      <c r="B2" s="1">
        <f t="shared" ref="B2:B65" si="0">A2/U2*3600*1000</f>
        <v>0</v>
      </c>
      <c r="C2">
        <v>0</v>
      </c>
      <c r="D2" s="2">
        <v>0</v>
      </c>
      <c r="E2" s="2"/>
      <c r="F2" s="1"/>
      <c r="G2" s="2">
        <v>0</v>
      </c>
      <c r="H2" s="8">
        <v>0</v>
      </c>
      <c r="I2">
        <v>315</v>
      </c>
      <c r="J2">
        <v>295</v>
      </c>
      <c r="T2" s="1">
        <v>4180</v>
      </c>
      <c r="U2" s="1">
        <v>991.5</v>
      </c>
      <c r="AA2" s="4">
        <v>-144.24372570197801</v>
      </c>
      <c r="AB2" s="5">
        <v>10.528700058400901</v>
      </c>
      <c r="AC2" s="4">
        <v>-3.1256926142924198E-2</v>
      </c>
      <c r="AD2" s="4">
        <v>2.9456116190551199E-5</v>
      </c>
      <c r="AE2" s="6">
        <v>17554.453889016499</v>
      </c>
      <c r="AF2" s="6">
        <v>-125.692345063977</v>
      </c>
      <c r="AG2" s="6">
        <v>0.39362054142913999</v>
      </c>
      <c r="AH2" s="6">
        <v>-4.1079636190540202E-4</v>
      </c>
      <c r="AI2" s="6">
        <v>2.30640101199999</v>
      </c>
      <c r="AJ2" s="6">
        <v>-3.7612753199999698E-3</v>
      </c>
      <c r="AK2" s="6">
        <v>995.176197</v>
      </c>
      <c r="AL2" s="6">
        <v>3.9734999999999798E-2</v>
      </c>
      <c r="AN2" s="6">
        <v>-1.0408989683774701</v>
      </c>
      <c r="AO2" s="6">
        <v>4.3025437379100797</v>
      </c>
      <c r="AP2" s="6">
        <v>1.0234654120792801</v>
      </c>
    </row>
    <row r="3" spans="1:42" x14ac:dyDescent="0.45">
      <c r="A3">
        <v>8.0000000000000002E-3</v>
      </c>
      <c r="B3" s="1">
        <f t="shared" si="0"/>
        <v>29.040451119678742</v>
      </c>
      <c r="C3">
        <v>0</v>
      </c>
      <c r="D3" s="2">
        <v>0</v>
      </c>
      <c r="E3" s="2"/>
      <c r="F3" s="1"/>
      <c r="G3" s="2">
        <v>0</v>
      </c>
      <c r="H3" s="8">
        <v>156.34021538461522</v>
      </c>
      <c r="I3">
        <v>315</v>
      </c>
      <c r="J3">
        <v>295</v>
      </c>
      <c r="K3" s="2"/>
      <c r="L3" s="2">
        <v>297.20729190100002</v>
      </c>
      <c r="M3" s="2"/>
      <c r="N3" s="2">
        <v>313.8995293104233</v>
      </c>
      <c r="O3" s="2">
        <f>I3-Q3/(T3*A3)</f>
        <v>313.8995293104233</v>
      </c>
      <c r="P3" s="2">
        <f>I3-N3</f>
        <v>1.1004706895766958</v>
      </c>
      <c r="Q3" s="8">
        <v>36.787102919799999</v>
      </c>
      <c r="R3" s="1">
        <f>Q3/(Abmessung!D$17*S3)</f>
        <v>3.7004514732557414</v>
      </c>
      <c r="S3" s="2">
        <f t="shared" ref="S3:S66" si="1">((I3-L3)-(N3-J3))/LN((I3-L3)/(N3-J3))</f>
        <v>18.340552810860213</v>
      </c>
      <c r="T3" s="1">
        <f t="shared" ref="T3:T66" si="2">((AE3 + AF3*I3 +AG3*I3^2 +  AH3*I3^3)+(AE3 + AF3*N3 + AG3*N3^2 +  AH3*N3^3))/2</f>
        <v>4178.5645983391114</v>
      </c>
      <c r="U3" s="1">
        <f t="shared" ref="U3:U66" si="3">((AA3 + AB3*I3 + AC3*I3^2 +  AD3*I3^3)+(AA3 + AB3*N3 + AC3*N3^2 +  AD3*N3^3))/2</f>
        <v>991.72013138887496</v>
      </c>
      <c r="V3" s="1">
        <f t="shared" ref="V3:V66" si="4">((AK3 + AL3*J3)+(AK3 + AL3*L3))/2</f>
        <v>1006.941875371843</v>
      </c>
      <c r="W3" s="7">
        <f t="shared" ref="W3:W66" si="5">((AI3 + AJ3*J3)+(AI3 + AJ3*L3))/2</f>
        <v>1.1926736763243653</v>
      </c>
      <c r="AA3" s="4">
        <v>-144.24372570197801</v>
      </c>
      <c r="AB3" s="5">
        <v>10.528700058400901</v>
      </c>
      <c r="AC3" s="4">
        <v>-3.1256926142924198E-2</v>
      </c>
      <c r="AD3" s="4">
        <v>2.9456116190551199E-5</v>
      </c>
      <c r="AE3" s="6">
        <v>17554.453889016499</v>
      </c>
      <c r="AF3" s="6">
        <v>-125.692345063977</v>
      </c>
      <c r="AG3" s="6">
        <v>0.39362054142913999</v>
      </c>
      <c r="AH3" s="6">
        <v>-4.1079636190540202E-4</v>
      </c>
      <c r="AI3" s="6">
        <v>2.30640101199999</v>
      </c>
      <c r="AJ3" s="6">
        <v>-3.7612753199999698E-3</v>
      </c>
      <c r="AK3" s="6">
        <v>995.176197</v>
      </c>
      <c r="AL3" s="6">
        <v>3.9734999999999798E-2</v>
      </c>
      <c r="AN3" s="6">
        <v>-1.0408989683774701</v>
      </c>
      <c r="AO3" s="6">
        <v>4.3025437379100797</v>
      </c>
      <c r="AP3" s="6">
        <v>1.0234654120792801</v>
      </c>
    </row>
    <row r="4" spans="1:42" x14ac:dyDescent="0.45">
      <c r="A4">
        <v>1.4E-2</v>
      </c>
      <c r="B4" s="1">
        <f t="shared" si="0"/>
        <v>50.823475918696474</v>
      </c>
      <c r="C4">
        <v>0</v>
      </c>
      <c r="D4" s="2">
        <v>0</v>
      </c>
      <c r="E4" s="2"/>
      <c r="F4" s="1"/>
      <c r="G4" s="2">
        <v>0</v>
      </c>
      <c r="H4" s="8">
        <v>326.03512307692239</v>
      </c>
      <c r="I4">
        <v>315</v>
      </c>
      <c r="J4">
        <v>295</v>
      </c>
      <c r="K4" s="2"/>
      <c r="L4" s="2">
        <v>297.94433485000002</v>
      </c>
      <c r="M4" s="2"/>
      <c r="N4" s="2">
        <v>314.16965275839112</v>
      </c>
      <c r="O4" s="2">
        <f t="shared" ref="O4:O67" si="6">I4-Q4/(T4*A4)</f>
        <v>314.16965275839112</v>
      </c>
      <c r="P4" s="2">
        <f t="shared" ref="P4:P101" si="7">I4-N4</f>
        <v>0.83034724160887663</v>
      </c>
      <c r="Q4" s="8">
        <v>48.575223512800001</v>
      </c>
      <c r="R4" s="1">
        <f>Q4/(Abmessung!D$17*S4)</f>
        <v>4.9533369386594517</v>
      </c>
      <c r="S4" s="2">
        <f t="shared" si="1"/>
        <v>18.092079382066935</v>
      </c>
      <c r="T4" s="1">
        <f t="shared" si="2"/>
        <v>4178.5636761074447</v>
      </c>
      <c r="U4" s="1">
        <f t="shared" si="3"/>
        <v>991.66771042236633</v>
      </c>
      <c r="V4" s="1">
        <f t="shared" si="4"/>
        <v>1006.9565185726324</v>
      </c>
      <c r="W4" s="7">
        <f t="shared" si="5"/>
        <v>1.1912875655974384</v>
      </c>
      <c r="AA4" s="4">
        <v>-144.24372570197801</v>
      </c>
      <c r="AB4" s="5">
        <v>10.528700058400901</v>
      </c>
      <c r="AC4" s="4">
        <v>-3.1256926142924198E-2</v>
      </c>
      <c r="AD4" s="4">
        <v>2.9456116190551199E-5</v>
      </c>
      <c r="AE4" s="6">
        <v>17554.453889016499</v>
      </c>
      <c r="AF4" s="6">
        <v>-125.692345063977</v>
      </c>
      <c r="AG4" s="6">
        <v>0.39362054142913999</v>
      </c>
      <c r="AH4" s="6">
        <v>-4.1079636190540202E-4</v>
      </c>
      <c r="AI4" s="6">
        <v>2.30640101199999</v>
      </c>
      <c r="AJ4" s="6">
        <v>-3.7612753199999698E-3</v>
      </c>
      <c r="AK4" s="6">
        <v>995.176197</v>
      </c>
      <c r="AL4" s="6">
        <v>3.9734999999999798E-2</v>
      </c>
      <c r="AN4" s="6">
        <v>-1.0408989683774701</v>
      </c>
      <c r="AO4" s="6">
        <v>4.3025437379100797</v>
      </c>
      <c r="AP4" s="6">
        <v>1.0234654120792801</v>
      </c>
    </row>
    <row r="5" spans="1:42" x14ac:dyDescent="0.45">
      <c r="A5">
        <v>0.02</v>
      </c>
      <c r="B5" s="1">
        <f t="shared" si="0"/>
        <v>72.607303993542757</v>
      </c>
      <c r="C5">
        <v>0</v>
      </c>
      <c r="D5" s="2">
        <v>0</v>
      </c>
      <c r="E5" s="2"/>
      <c r="F5" s="1"/>
      <c r="G5" s="2">
        <v>0</v>
      </c>
      <c r="H5" s="8">
        <v>540.67838461538327</v>
      </c>
      <c r="I5">
        <v>315</v>
      </c>
      <c r="J5">
        <v>295</v>
      </c>
      <c r="K5" s="2"/>
      <c r="L5" s="2">
        <v>298.35293888899997</v>
      </c>
      <c r="M5" s="2"/>
      <c r="N5" s="2">
        <v>314.33358551355241</v>
      </c>
      <c r="O5" s="2">
        <f t="shared" si="6"/>
        <v>314.33358551355241</v>
      </c>
      <c r="P5" s="2">
        <f t="shared" si="7"/>
        <v>0.66641448644759294</v>
      </c>
      <c r="Q5" s="8">
        <v>55.693102941500001</v>
      </c>
      <c r="R5" s="1">
        <f>Q5/(Abmessung!D$17*S5)</f>
        <v>5.7219362228891724</v>
      </c>
      <c r="S5" s="2">
        <f t="shared" si="1"/>
        <v>17.956841541061607</v>
      </c>
      <c r="T5" s="1">
        <f t="shared" si="2"/>
        <v>4178.5633471430119</v>
      </c>
      <c r="U5" s="1">
        <f t="shared" si="3"/>
        <v>991.63577270963299</v>
      </c>
      <c r="V5" s="1">
        <f t="shared" si="4"/>
        <v>1006.9646365133772</v>
      </c>
      <c r="W5" s="7">
        <f t="shared" si="5"/>
        <v>1.190519129453667</v>
      </c>
      <c r="AA5" s="4">
        <v>-144.24372570197801</v>
      </c>
      <c r="AB5" s="5">
        <v>10.528700058400901</v>
      </c>
      <c r="AC5" s="4">
        <v>-3.1256926142924198E-2</v>
      </c>
      <c r="AD5" s="4">
        <v>2.9456116190551199E-5</v>
      </c>
      <c r="AE5" s="6">
        <v>17554.453889016499</v>
      </c>
      <c r="AF5" s="6">
        <v>-125.692345063977</v>
      </c>
      <c r="AG5" s="6">
        <v>0.39362054142913999</v>
      </c>
      <c r="AH5" s="6">
        <v>-4.1079636190540202E-4</v>
      </c>
      <c r="AI5" s="6">
        <v>2.30640101199999</v>
      </c>
      <c r="AJ5" s="6">
        <v>-3.7612753199999698E-3</v>
      </c>
      <c r="AK5" s="6">
        <v>995.176197</v>
      </c>
      <c r="AL5" s="6">
        <v>3.9734999999999798E-2</v>
      </c>
      <c r="AN5" s="6">
        <v>-1.0408989683774701</v>
      </c>
      <c r="AO5" s="6">
        <v>4.3025437379100797</v>
      </c>
      <c r="AP5" s="6">
        <v>1.0234654120792801</v>
      </c>
    </row>
    <row r="6" spans="1:42" x14ac:dyDescent="0.45">
      <c r="A6">
        <v>2.5999999999999999E-2</v>
      </c>
      <c r="B6" s="1">
        <f t="shared" si="0"/>
        <v>94.391533094290821</v>
      </c>
      <c r="C6">
        <v>0</v>
      </c>
      <c r="D6" s="2">
        <v>0</v>
      </c>
      <c r="E6" s="2"/>
      <c r="F6" s="1"/>
      <c r="G6" s="2">
        <v>0</v>
      </c>
      <c r="H6" s="8">
        <v>800.26999999999816</v>
      </c>
      <c r="I6">
        <v>315</v>
      </c>
      <c r="J6">
        <v>295</v>
      </c>
      <c r="K6" s="2"/>
      <c r="L6" s="2">
        <v>298.63721954200003</v>
      </c>
      <c r="M6" s="2"/>
      <c r="N6" s="2">
        <v>314.44320917946885</v>
      </c>
      <c r="O6" s="2">
        <f t="shared" si="6"/>
        <v>314.44320917946885</v>
      </c>
      <c r="P6" s="2">
        <f t="shared" si="7"/>
        <v>0.55679082053114826</v>
      </c>
      <c r="Q6" s="8">
        <v>60.491226756700001</v>
      </c>
      <c r="R6" s="1">
        <f>Q6/(Abmessung!D$17*S6)</f>
        <v>6.24903793654628</v>
      </c>
      <c r="S6" s="2">
        <f t="shared" si="1"/>
        <v>17.85873852427472</v>
      </c>
      <c r="T6" s="1">
        <f t="shared" si="2"/>
        <v>4178.5632210476224</v>
      </c>
      <c r="U6" s="1">
        <f t="shared" si="3"/>
        <v>991.61436340375849</v>
      </c>
      <c r="V6" s="1">
        <f t="shared" si="4"/>
        <v>1006.9702844592507</v>
      </c>
      <c r="W6" s="7">
        <f t="shared" si="5"/>
        <v>1.1899845005516259</v>
      </c>
      <c r="AA6" s="4">
        <v>-144.24372570197801</v>
      </c>
      <c r="AB6" s="5">
        <v>10.528700058400901</v>
      </c>
      <c r="AC6" s="4">
        <v>-3.1256926142924198E-2</v>
      </c>
      <c r="AD6" s="4">
        <v>2.9456116190551199E-5</v>
      </c>
      <c r="AE6" s="6">
        <v>17554.453889016499</v>
      </c>
      <c r="AF6" s="6">
        <v>-125.692345063977</v>
      </c>
      <c r="AG6" s="6">
        <v>0.39362054142913999</v>
      </c>
      <c r="AH6" s="6">
        <v>-4.1079636190540202E-4</v>
      </c>
      <c r="AI6" s="6">
        <v>2.30640101199999</v>
      </c>
      <c r="AJ6" s="6">
        <v>-3.7612753199999698E-3</v>
      </c>
      <c r="AK6" s="6">
        <v>995.176197</v>
      </c>
      <c r="AL6" s="6">
        <v>3.9734999999999798E-2</v>
      </c>
      <c r="AN6" s="6">
        <v>-1.0408989683774701</v>
      </c>
      <c r="AO6" s="6">
        <v>4.3025437379100797</v>
      </c>
      <c r="AP6" s="6">
        <v>1.0234654120792801</v>
      </c>
    </row>
    <row r="7" spans="1:42" x14ac:dyDescent="0.45">
      <c r="A7">
        <v>3.2000000000000001E-2</v>
      </c>
      <c r="B7" s="1">
        <f t="shared" si="0"/>
        <v>116.17599778347439</v>
      </c>
      <c r="C7">
        <v>0</v>
      </c>
      <c r="D7" s="2">
        <v>0</v>
      </c>
      <c r="E7" s="2"/>
      <c r="F7" s="1"/>
      <c r="G7" s="2">
        <v>0</v>
      </c>
      <c r="H7" s="8">
        <v>1104.8099692307667</v>
      </c>
      <c r="I7">
        <v>315</v>
      </c>
      <c r="J7">
        <v>295</v>
      </c>
      <c r="K7" s="2"/>
      <c r="L7" s="2">
        <v>298.85548949399998</v>
      </c>
      <c r="M7" s="2"/>
      <c r="N7" s="2">
        <v>314.52188609787839</v>
      </c>
      <c r="O7" s="2">
        <f t="shared" si="6"/>
        <v>314.52188609787839</v>
      </c>
      <c r="P7" s="2">
        <f t="shared" si="7"/>
        <v>0.47811390212160632</v>
      </c>
      <c r="Q7" s="8">
        <v>63.930532648700002</v>
      </c>
      <c r="R7" s="1">
        <f>Q7/(Abmessung!D$17*S7)</f>
        <v>6.6336688678942224</v>
      </c>
      <c r="S7" s="2">
        <f t="shared" si="1"/>
        <v>17.779767664038854</v>
      </c>
      <c r="T7" s="1">
        <f t="shared" si="2"/>
        <v>4178.5631758594327</v>
      </c>
      <c r="U7" s="1">
        <f t="shared" si="3"/>
        <v>991.59897223096436</v>
      </c>
      <c r="V7" s="1">
        <f t="shared" si="4"/>
        <v>1006.974620937522</v>
      </c>
      <c r="W7" s="7">
        <f t="shared" si="5"/>
        <v>1.1895740138598483</v>
      </c>
      <c r="AA7" s="4">
        <v>-144.24372570197801</v>
      </c>
      <c r="AB7" s="5">
        <v>10.528700058400901</v>
      </c>
      <c r="AC7" s="4">
        <v>-3.1256926142924198E-2</v>
      </c>
      <c r="AD7" s="4">
        <v>2.9456116190551199E-5</v>
      </c>
      <c r="AE7" s="6">
        <v>17554.453889016499</v>
      </c>
      <c r="AF7" s="6">
        <v>-125.692345063977</v>
      </c>
      <c r="AG7" s="6">
        <v>0.39362054142913999</v>
      </c>
      <c r="AH7" s="6">
        <v>-4.1079636190540202E-4</v>
      </c>
      <c r="AI7" s="6">
        <v>2.30640101199999</v>
      </c>
      <c r="AJ7" s="6">
        <v>-3.7612753199999698E-3</v>
      </c>
      <c r="AK7" s="6">
        <v>995.176197</v>
      </c>
      <c r="AL7" s="6">
        <v>3.9734999999999798E-2</v>
      </c>
      <c r="AN7" s="6">
        <v>-1.0408989683774701</v>
      </c>
      <c r="AO7" s="6">
        <v>4.3025437379100797</v>
      </c>
      <c r="AP7" s="6">
        <v>1.0234654120792801</v>
      </c>
    </row>
    <row r="8" spans="1:42" x14ac:dyDescent="0.45">
      <c r="A8">
        <v>3.7999999999999999E-2</v>
      </c>
      <c r="B8" s="1">
        <f t="shared" si="0"/>
        <v>137.96061408254215</v>
      </c>
      <c r="C8">
        <v>0</v>
      </c>
      <c r="D8" s="2">
        <v>0</v>
      </c>
      <c r="E8" s="2"/>
      <c r="F8" s="1"/>
      <c r="G8" s="2">
        <v>0</v>
      </c>
      <c r="H8" s="8">
        <v>1454.2982923076893</v>
      </c>
      <c r="I8">
        <v>315</v>
      </c>
      <c r="J8">
        <v>295</v>
      </c>
      <c r="K8" s="2"/>
      <c r="L8" s="2">
        <v>299.03272533900002</v>
      </c>
      <c r="M8" s="2"/>
      <c r="N8" s="2">
        <v>314.58121409389651</v>
      </c>
      <c r="O8" s="2">
        <f t="shared" si="6"/>
        <v>314.58121409389651</v>
      </c>
      <c r="P8" s="2">
        <f t="shared" si="7"/>
        <v>0.4187859061034942</v>
      </c>
      <c r="Q8" s="8">
        <v>66.4970877505</v>
      </c>
      <c r="R8" s="1">
        <f>Q8/(Abmessung!D$17*S8)</f>
        <v>6.9260551516891828</v>
      </c>
      <c r="S8" s="2">
        <f t="shared" si="1"/>
        <v>17.712841157459373</v>
      </c>
      <c r="T8" s="1">
        <f t="shared" si="2"/>
        <v>4178.5631664090006</v>
      </c>
      <c r="U8" s="1">
        <f t="shared" si="3"/>
        <v>991.58735201158402</v>
      </c>
      <c r="V8" s="1">
        <f t="shared" si="4"/>
        <v>1006.9781421706725</v>
      </c>
      <c r="W8" s="7">
        <f t="shared" si="5"/>
        <v>1.1892406974550394</v>
      </c>
      <c r="AA8" s="4">
        <v>-144.24372570197801</v>
      </c>
      <c r="AB8" s="5">
        <v>10.528700058400901</v>
      </c>
      <c r="AC8" s="4">
        <v>-3.1256926142924198E-2</v>
      </c>
      <c r="AD8" s="4">
        <v>2.9456116190551199E-5</v>
      </c>
      <c r="AE8" s="6">
        <v>17554.453889016499</v>
      </c>
      <c r="AF8" s="6">
        <v>-125.692345063977</v>
      </c>
      <c r="AG8" s="6">
        <v>0.39362054142913999</v>
      </c>
      <c r="AH8" s="6">
        <v>-4.1079636190540202E-4</v>
      </c>
      <c r="AI8" s="6">
        <v>2.30640101199999</v>
      </c>
      <c r="AJ8" s="6">
        <v>-3.7612753199999698E-3</v>
      </c>
      <c r="AK8" s="6">
        <v>995.176197</v>
      </c>
      <c r="AL8" s="6">
        <v>3.9734999999999798E-2</v>
      </c>
      <c r="AN8" s="6">
        <v>-1.0408989683774701</v>
      </c>
      <c r="AO8" s="6">
        <v>4.3025437379100797</v>
      </c>
      <c r="AP8" s="6">
        <v>1.0234654120792801</v>
      </c>
    </row>
    <row r="9" spans="1:42" x14ac:dyDescent="0.45">
      <c r="A9">
        <v>4.3999999999999997E-2</v>
      </c>
      <c r="B9" s="1">
        <f t="shared" si="0"/>
        <v>159.74533392905352</v>
      </c>
      <c r="C9">
        <v>0</v>
      </c>
      <c r="D9" s="2">
        <v>0</v>
      </c>
      <c r="E9" s="2"/>
      <c r="F9" s="1"/>
      <c r="G9" s="2">
        <v>0</v>
      </c>
      <c r="H9" s="8">
        <v>1848.7349692307653</v>
      </c>
      <c r="I9">
        <v>315</v>
      </c>
      <c r="J9">
        <v>295</v>
      </c>
      <c r="K9" s="2"/>
      <c r="L9" s="2">
        <v>299.181955303</v>
      </c>
      <c r="M9" s="2"/>
      <c r="N9" s="2">
        <v>314.62759915077186</v>
      </c>
      <c r="O9" s="2">
        <f t="shared" si="6"/>
        <v>314.62759915077186</v>
      </c>
      <c r="P9" s="2">
        <f t="shared" si="7"/>
        <v>0.37240084922814276</v>
      </c>
      <c r="Q9" s="8">
        <v>68.468420873400007</v>
      </c>
      <c r="R9" s="1">
        <f>Q9/(Abmessung!D$17*S9)</f>
        <v>7.1549994666619909</v>
      </c>
      <c r="S9" s="2">
        <f t="shared" si="1"/>
        <v>17.654371194848647</v>
      </c>
      <c r="T9" s="1">
        <f t="shared" si="2"/>
        <v>4178.563173582219</v>
      </c>
      <c r="U9" s="1">
        <f t="shared" si="3"/>
        <v>991.57825836934296</v>
      </c>
      <c r="V9" s="1">
        <f t="shared" si="4"/>
        <v>1006.9811069969824</v>
      </c>
      <c r="W9" s="7">
        <f t="shared" si="5"/>
        <v>1.1889600499647406</v>
      </c>
      <c r="AA9" s="4">
        <v>-144.24372570197801</v>
      </c>
      <c r="AB9" s="5">
        <v>10.528700058400901</v>
      </c>
      <c r="AC9" s="4">
        <v>-3.1256926142924198E-2</v>
      </c>
      <c r="AD9" s="4">
        <v>2.9456116190551199E-5</v>
      </c>
      <c r="AE9" s="6">
        <v>17554.453889016499</v>
      </c>
      <c r="AF9" s="6">
        <v>-125.692345063977</v>
      </c>
      <c r="AG9" s="6">
        <v>0.39362054142913999</v>
      </c>
      <c r="AH9" s="6">
        <v>-4.1079636190540202E-4</v>
      </c>
      <c r="AI9" s="6">
        <v>2.30640101199999</v>
      </c>
      <c r="AJ9" s="6">
        <v>-3.7612753199999698E-3</v>
      </c>
      <c r="AK9" s="6">
        <v>995.176197</v>
      </c>
      <c r="AL9" s="6">
        <v>3.9734999999999798E-2</v>
      </c>
      <c r="AN9" s="6">
        <v>-1.0408989683774701</v>
      </c>
      <c r="AO9" s="6">
        <v>4.3025437379100797</v>
      </c>
      <c r="AP9" s="6">
        <v>1.0234654120792801</v>
      </c>
    </row>
    <row r="10" spans="1:42" x14ac:dyDescent="0.45">
      <c r="A10">
        <v>0.05</v>
      </c>
      <c r="B10" s="1">
        <f t="shared" si="0"/>
        <v>181.53012755619775</v>
      </c>
      <c r="C10">
        <v>0</v>
      </c>
      <c r="D10" s="2">
        <v>0</v>
      </c>
      <c r="E10" s="2"/>
      <c r="F10" s="1"/>
      <c r="G10" s="2">
        <v>0</v>
      </c>
      <c r="H10" s="8">
        <v>2288.1199999999958</v>
      </c>
      <c r="I10">
        <v>315</v>
      </c>
      <c r="J10">
        <v>295</v>
      </c>
      <c r="K10" s="2"/>
      <c r="L10" s="2">
        <v>299.31084306600002</v>
      </c>
      <c r="M10" s="2"/>
      <c r="N10" s="2">
        <v>314.66487943929684</v>
      </c>
      <c r="O10" s="2">
        <f t="shared" si="6"/>
        <v>314.66487943929684</v>
      </c>
      <c r="P10" s="2">
        <f t="shared" si="7"/>
        <v>0.33512056070316021</v>
      </c>
      <c r="Q10" s="8">
        <v>70.016121933500003</v>
      </c>
      <c r="R10" s="1">
        <f>Q10/(Abmessung!D$17*S10)</f>
        <v>7.3384003624423562</v>
      </c>
      <c r="S10" s="2">
        <f t="shared" si="1"/>
        <v>17.602250538762458</v>
      </c>
      <c r="T10" s="1">
        <f t="shared" si="2"/>
        <v>4178.5631885185203</v>
      </c>
      <c r="U10" s="1">
        <f t="shared" si="3"/>
        <v>991.57094430111033</v>
      </c>
      <c r="V10" s="1">
        <f t="shared" si="4"/>
        <v>1006.9836676746137</v>
      </c>
      <c r="W10" s="7">
        <f t="shared" si="5"/>
        <v>1.1887176587837294</v>
      </c>
      <c r="AA10" s="4">
        <v>-144.24372570197801</v>
      </c>
      <c r="AB10" s="5">
        <v>10.528700058400901</v>
      </c>
      <c r="AC10" s="4">
        <v>-3.1256926142924198E-2</v>
      </c>
      <c r="AD10" s="4">
        <v>2.9456116190551199E-5</v>
      </c>
      <c r="AE10" s="6">
        <v>17554.453889016499</v>
      </c>
      <c r="AF10" s="6">
        <v>-125.692345063977</v>
      </c>
      <c r="AG10" s="6">
        <v>0.39362054142913999</v>
      </c>
      <c r="AH10" s="6">
        <v>-4.1079636190540202E-4</v>
      </c>
      <c r="AI10" s="6">
        <v>2.30640101199999</v>
      </c>
      <c r="AJ10" s="6">
        <v>-3.7612753199999698E-3</v>
      </c>
      <c r="AK10" s="6">
        <v>995.176197</v>
      </c>
      <c r="AL10" s="6">
        <v>3.9734999999999798E-2</v>
      </c>
      <c r="AN10" s="6">
        <v>-1.0408989683774701</v>
      </c>
      <c r="AO10" s="6">
        <v>4.3025437379100797</v>
      </c>
      <c r="AP10" s="6">
        <v>1.0234654120792801</v>
      </c>
    </row>
    <row r="11" spans="1:42" x14ac:dyDescent="0.45">
      <c r="A11">
        <v>5.6000000000000001E-2</v>
      </c>
      <c r="B11" s="1">
        <f t="shared" si="0"/>
        <v>203.31497545870684</v>
      </c>
      <c r="C11">
        <v>0</v>
      </c>
      <c r="D11" s="2">
        <v>0</v>
      </c>
      <c r="E11" s="2"/>
      <c r="F11" s="1"/>
      <c r="G11" s="2">
        <v>0</v>
      </c>
      <c r="H11" s="8">
        <v>2772.4533846153799</v>
      </c>
      <c r="I11">
        <v>315</v>
      </c>
      <c r="J11">
        <v>295</v>
      </c>
      <c r="K11" s="2"/>
      <c r="L11" s="2">
        <v>299.424280963</v>
      </c>
      <c r="M11" s="2"/>
      <c r="N11" s="2">
        <v>314.69550161829483</v>
      </c>
      <c r="O11" s="2">
        <f t="shared" si="6"/>
        <v>314.69550161829483</v>
      </c>
      <c r="P11" s="2">
        <f t="shared" si="7"/>
        <v>0.30449838170517296</v>
      </c>
      <c r="Q11" s="8">
        <v>71.252481122999995</v>
      </c>
      <c r="R11" s="1">
        <f>Q11/(Abmessung!D$17*S11)</f>
        <v>7.4880344946159045</v>
      </c>
      <c r="S11" s="2">
        <f t="shared" si="1"/>
        <v>17.555115986435187</v>
      </c>
      <c r="T11" s="1">
        <f t="shared" si="2"/>
        <v>4178.5632068523455</v>
      </c>
      <c r="U11" s="1">
        <f t="shared" si="3"/>
        <v>991.56493290847061</v>
      </c>
      <c r="V11" s="1">
        <f t="shared" si="4"/>
        <v>1006.9859214020323</v>
      </c>
      <c r="W11" s="7">
        <f t="shared" si="5"/>
        <v>1.1885043232025601</v>
      </c>
      <c r="AA11" s="4">
        <v>-144.24372570197801</v>
      </c>
      <c r="AB11" s="5">
        <v>10.528700058400901</v>
      </c>
      <c r="AC11" s="4">
        <v>-3.1256926142924198E-2</v>
      </c>
      <c r="AD11" s="4">
        <v>2.9456116190551199E-5</v>
      </c>
      <c r="AE11" s="6">
        <v>17554.453889016499</v>
      </c>
      <c r="AF11" s="6">
        <v>-125.692345063977</v>
      </c>
      <c r="AG11" s="6">
        <v>0.39362054142913999</v>
      </c>
      <c r="AH11" s="6">
        <v>-4.1079636190540202E-4</v>
      </c>
      <c r="AI11" s="6">
        <v>2.30640101199999</v>
      </c>
      <c r="AJ11" s="6">
        <v>-3.7612753199999698E-3</v>
      </c>
      <c r="AK11" s="6">
        <v>995.176197</v>
      </c>
      <c r="AL11" s="6">
        <v>3.9734999999999798E-2</v>
      </c>
      <c r="AN11" s="6">
        <v>-1.0408989683774701</v>
      </c>
      <c r="AO11" s="6">
        <v>4.3025437379100797</v>
      </c>
      <c r="AP11" s="6">
        <v>1.0234654120792801</v>
      </c>
    </row>
    <row r="12" spans="1:42" x14ac:dyDescent="0.45">
      <c r="A12">
        <v>6.2E-2</v>
      </c>
      <c r="B12" s="1">
        <f t="shared" si="0"/>
        <v>225.09986430010184</v>
      </c>
      <c r="C12">
        <v>0</v>
      </c>
      <c r="D12" s="2">
        <v>0</v>
      </c>
      <c r="E12" s="2"/>
      <c r="F12" s="1"/>
      <c r="G12" s="2">
        <v>0</v>
      </c>
      <c r="H12" s="8">
        <v>3301.7351230769173</v>
      </c>
      <c r="I12">
        <v>315</v>
      </c>
      <c r="J12">
        <v>295</v>
      </c>
      <c r="K12" s="2"/>
      <c r="L12" s="2">
        <v>299.52558378800001</v>
      </c>
      <c r="M12" s="2"/>
      <c r="N12" s="2">
        <v>314.72110264336965</v>
      </c>
      <c r="O12" s="2">
        <f t="shared" si="6"/>
        <v>314.72110264336965</v>
      </c>
      <c r="P12" s="2">
        <f t="shared" si="7"/>
        <v>0.27889735663035253</v>
      </c>
      <c r="Q12" s="8">
        <v>72.254194777199999</v>
      </c>
      <c r="R12" s="1">
        <f>Q12/(Abmessung!D$17*S12)</f>
        <v>7.6119908190278709</v>
      </c>
      <c r="S12" s="2">
        <f t="shared" si="1"/>
        <v>17.512024553550948</v>
      </c>
      <c r="T12" s="1">
        <f t="shared" si="2"/>
        <v>4178.5632263507468</v>
      </c>
      <c r="U12" s="1">
        <f t="shared" si="3"/>
        <v>991.55990472935628</v>
      </c>
      <c r="V12" s="1">
        <f t="shared" si="4"/>
        <v>1006.987934035908</v>
      </c>
      <c r="W12" s="7">
        <f t="shared" si="5"/>
        <v>1.1883138092948007</v>
      </c>
      <c r="AA12" s="4">
        <v>-144.24372570197801</v>
      </c>
      <c r="AB12" s="5">
        <v>10.528700058400901</v>
      </c>
      <c r="AC12" s="4">
        <v>-3.1256926142924198E-2</v>
      </c>
      <c r="AD12" s="4">
        <v>2.9456116190551199E-5</v>
      </c>
      <c r="AE12" s="6">
        <v>17554.453889016499</v>
      </c>
      <c r="AF12" s="6">
        <v>-125.692345063977</v>
      </c>
      <c r="AG12" s="6">
        <v>0.39362054142913999</v>
      </c>
      <c r="AH12" s="6">
        <v>-4.1079636190540202E-4</v>
      </c>
      <c r="AI12" s="6">
        <v>2.30640101199999</v>
      </c>
      <c r="AJ12" s="6">
        <v>-3.7612753199999698E-3</v>
      </c>
      <c r="AK12" s="6">
        <v>995.176197</v>
      </c>
      <c r="AL12" s="6">
        <v>3.9734999999999798E-2</v>
      </c>
      <c r="AN12" s="6">
        <v>-1.0408989683774701</v>
      </c>
      <c r="AO12" s="6">
        <v>4.3025437379100797</v>
      </c>
      <c r="AP12" s="6">
        <v>1.0234654120792801</v>
      </c>
    </row>
    <row r="13" spans="1:42" x14ac:dyDescent="0.45">
      <c r="A13">
        <v>6.8000000000000005E-2</v>
      </c>
      <c r="B13" s="1">
        <f t="shared" si="0"/>
        <v>246.88478465260232</v>
      </c>
      <c r="C13">
        <v>0</v>
      </c>
      <c r="D13" s="2">
        <v>0</v>
      </c>
      <c r="E13" s="2"/>
      <c r="F13" s="1"/>
      <c r="G13" s="2">
        <v>0</v>
      </c>
      <c r="H13" s="8">
        <v>3875.9652153846091</v>
      </c>
      <c r="I13">
        <v>315</v>
      </c>
      <c r="J13">
        <v>295</v>
      </c>
      <c r="K13" s="2"/>
      <c r="L13" s="2">
        <v>299.61710178300001</v>
      </c>
      <c r="M13" s="2"/>
      <c r="N13" s="2">
        <v>314.74282099744232</v>
      </c>
      <c r="O13" s="2">
        <f t="shared" si="6"/>
        <v>314.74282099744232</v>
      </c>
      <c r="P13" s="2">
        <f t="shared" si="7"/>
        <v>0.25717900255767745</v>
      </c>
      <c r="Q13" s="8">
        <v>73.075433483099999</v>
      </c>
      <c r="R13" s="1">
        <f>Q13/(Abmessung!D$17*S13)</f>
        <v>7.7160154079529812</v>
      </c>
      <c r="S13" s="2">
        <f t="shared" si="1"/>
        <v>17.472291306939493</v>
      </c>
      <c r="T13" s="1">
        <f t="shared" si="2"/>
        <v>4178.5632458534656</v>
      </c>
      <c r="U13" s="1">
        <f t="shared" si="3"/>
        <v>991.5556373571751</v>
      </c>
      <c r="V13" s="1">
        <f t="shared" si="4"/>
        <v>1006.9897522696738</v>
      </c>
      <c r="W13" s="7">
        <f t="shared" si="5"/>
        <v>1.1881416971068361</v>
      </c>
      <c r="AA13" s="4">
        <v>-144.24372570197801</v>
      </c>
      <c r="AB13" s="5">
        <v>10.528700058400901</v>
      </c>
      <c r="AC13" s="4">
        <v>-3.1256926142924198E-2</v>
      </c>
      <c r="AD13" s="4">
        <v>2.9456116190551199E-5</v>
      </c>
      <c r="AE13" s="6">
        <v>17554.453889016499</v>
      </c>
      <c r="AF13" s="6">
        <v>-125.692345063977</v>
      </c>
      <c r="AG13" s="6">
        <v>0.39362054142913999</v>
      </c>
      <c r="AH13" s="6">
        <v>-4.1079636190540202E-4</v>
      </c>
      <c r="AI13" s="6">
        <v>2.30640101199999</v>
      </c>
      <c r="AJ13" s="6">
        <v>-3.7612753199999698E-3</v>
      </c>
      <c r="AK13" s="6">
        <v>995.176197</v>
      </c>
      <c r="AL13" s="6">
        <v>3.9734999999999798E-2</v>
      </c>
      <c r="AN13" s="6">
        <v>-1.0408989683774701</v>
      </c>
      <c r="AO13" s="6">
        <v>4.3025437379100797</v>
      </c>
      <c r="AP13" s="6">
        <v>1.0234654120792801</v>
      </c>
    </row>
    <row r="14" spans="1:42" x14ac:dyDescent="0.45">
      <c r="A14">
        <v>7.3999999999999996E-2</v>
      </c>
      <c r="B14" s="1">
        <f t="shared" si="0"/>
        <v>268.66972966974396</v>
      </c>
      <c r="C14">
        <v>0</v>
      </c>
      <c r="D14" s="2">
        <v>0</v>
      </c>
      <c r="E14" s="2"/>
      <c r="F14" s="1"/>
      <c r="G14" s="2">
        <v>0</v>
      </c>
      <c r="H14" s="8">
        <v>4495.1436615384537</v>
      </c>
      <c r="I14">
        <v>315</v>
      </c>
      <c r="J14">
        <v>295</v>
      </c>
      <c r="K14" s="2"/>
      <c r="L14" s="2">
        <v>299.70056205600002</v>
      </c>
      <c r="M14" s="2"/>
      <c r="N14" s="2">
        <v>314.76147398727943</v>
      </c>
      <c r="O14" s="2">
        <f t="shared" si="6"/>
        <v>314.76147398727943</v>
      </c>
      <c r="P14" s="2">
        <f t="shared" si="7"/>
        <v>0.23852601272056972</v>
      </c>
      <c r="Q14" s="8">
        <v>73.755506548900001</v>
      </c>
      <c r="R14" s="1">
        <f>Q14/(Abmessung!D$17*S14)</f>
        <v>7.8043022858277808</v>
      </c>
      <c r="S14" s="2">
        <f t="shared" si="1"/>
        <v>17.435399994187097</v>
      </c>
      <c r="T14" s="1">
        <f t="shared" si="2"/>
        <v>4178.5632647633493</v>
      </c>
      <c r="U14" s="1">
        <f t="shared" si="3"/>
        <v>991.55197099228872</v>
      </c>
      <c r="V14" s="1">
        <f t="shared" si="4"/>
        <v>1006.9914104166476</v>
      </c>
      <c r="W14" s="7">
        <f t="shared" si="5"/>
        <v>1.1879847385743183</v>
      </c>
      <c r="AA14" s="4">
        <v>-144.24372570197801</v>
      </c>
      <c r="AB14" s="5">
        <v>10.528700058400901</v>
      </c>
      <c r="AC14" s="4">
        <v>-3.1256926142924198E-2</v>
      </c>
      <c r="AD14" s="4">
        <v>2.9456116190551199E-5</v>
      </c>
      <c r="AE14" s="6">
        <v>17554.453889016499</v>
      </c>
      <c r="AF14" s="6">
        <v>-125.692345063977</v>
      </c>
      <c r="AG14" s="6">
        <v>0.39362054142913999</v>
      </c>
      <c r="AH14" s="6">
        <v>-4.1079636190540202E-4</v>
      </c>
      <c r="AI14" s="6">
        <v>2.30640101199999</v>
      </c>
      <c r="AJ14" s="6">
        <v>-3.7612753199999698E-3</v>
      </c>
      <c r="AK14" s="6">
        <v>995.176197</v>
      </c>
      <c r="AL14" s="6">
        <v>3.9734999999999798E-2</v>
      </c>
      <c r="AN14" s="6">
        <v>-1.0408989683774701</v>
      </c>
      <c r="AO14" s="6">
        <v>4.3025437379100797</v>
      </c>
      <c r="AP14" s="6">
        <v>1.0234654120792801</v>
      </c>
    </row>
    <row r="15" spans="1:42" x14ac:dyDescent="0.45">
      <c r="A15">
        <v>8.0000000000000002E-3</v>
      </c>
      <c r="B15" s="1">
        <f t="shared" si="0"/>
        <v>29.008845560217619</v>
      </c>
      <c r="C15">
        <v>600</v>
      </c>
      <c r="D15" s="2">
        <f t="shared" ref="D15:D101" si="8">F15/(0.02809*3600)</f>
        <v>0.61759886313436974</v>
      </c>
      <c r="E15" s="1">
        <v>31.227033717800001</v>
      </c>
      <c r="F15" s="1">
        <f>E15*2</f>
        <v>62.454067435600003</v>
      </c>
      <c r="G15" s="2">
        <f t="shared" ref="G15:G78" si="9">AN15 + AO15*D15 + AP15*D15^2</f>
        <v>2.0067258820328382</v>
      </c>
      <c r="H15" s="8">
        <f>H3</f>
        <v>156.34021538461522</v>
      </c>
      <c r="I15">
        <v>315</v>
      </c>
      <c r="J15">
        <v>295</v>
      </c>
      <c r="K15" s="2">
        <f>Q15*3600/(V15*W15*F15)</f>
        <v>11.420442947384204</v>
      </c>
      <c r="L15" s="2">
        <v>306.42053735201569</v>
      </c>
      <c r="M15" s="2">
        <f t="shared" ref="M15:M101" si="10">J15+K15</f>
        <v>306.42044294738423</v>
      </c>
      <c r="N15" s="2">
        <v>307.98448185866573</v>
      </c>
      <c r="O15" s="2">
        <f t="shared" si="6"/>
        <v>307.98457332712456</v>
      </c>
      <c r="P15" s="2">
        <f t="shared" si="7"/>
        <v>7.0155181413342689</v>
      </c>
      <c r="Q15" s="8">
        <v>234.52577715937301</v>
      </c>
      <c r="R15" s="1">
        <f>Q15/(Abmessung!D$17*S15)</f>
        <v>40.702111985168287</v>
      </c>
      <c r="S15" s="2">
        <f t="shared" si="1"/>
        <v>10.630291817788491</v>
      </c>
      <c r="T15" s="1">
        <f t="shared" si="2"/>
        <v>4178.7511311704493</v>
      </c>
      <c r="U15" s="1">
        <f t="shared" si="3"/>
        <v>992.80062490649334</v>
      </c>
      <c r="V15" s="1">
        <f t="shared" si="4"/>
        <v>1007.1249195258411</v>
      </c>
      <c r="W15" s="7">
        <f t="shared" si="5"/>
        <v>1.1753468999583618</v>
      </c>
      <c r="AA15" s="4">
        <v>-144.24372570197801</v>
      </c>
      <c r="AB15" s="5">
        <v>10.528700058400901</v>
      </c>
      <c r="AC15" s="4">
        <v>-3.1256926142924198E-2</v>
      </c>
      <c r="AD15" s="4">
        <v>2.9456116190551199E-5</v>
      </c>
      <c r="AE15" s="6">
        <v>17554.453889016499</v>
      </c>
      <c r="AF15" s="6">
        <v>-125.692345063977</v>
      </c>
      <c r="AG15" s="6">
        <v>0.39362054142913999</v>
      </c>
      <c r="AH15" s="6">
        <v>-4.1079636190540202E-4</v>
      </c>
      <c r="AI15" s="6">
        <v>2.30640101199999</v>
      </c>
      <c r="AJ15" s="6">
        <v>-3.7612753199999698E-3</v>
      </c>
      <c r="AK15" s="6">
        <v>995.176197</v>
      </c>
      <c r="AL15" s="6">
        <v>3.9734999999999798E-2</v>
      </c>
      <c r="AN15" s="6">
        <v>-1.0408989683774701</v>
      </c>
      <c r="AO15" s="6">
        <v>4.3025437379100797</v>
      </c>
      <c r="AP15" s="6">
        <v>1.0234654120792801</v>
      </c>
    </row>
    <row r="16" spans="1:42" x14ac:dyDescent="0.45">
      <c r="A16">
        <v>1.4E-2</v>
      </c>
      <c r="B16" s="1">
        <f t="shared" si="0"/>
        <v>50.788910928898019</v>
      </c>
      <c r="C16">
        <v>600</v>
      </c>
      <c r="D16" s="2">
        <f t="shared" si="8"/>
        <v>0.61759886313436974</v>
      </c>
      <c r="E16" s="1">
        <v>31.227033717800001</v>
      </c>
      <c r="F16" s="1">
        <f t="shared" ref="F16:F79" si="11">E16*2</f>
        <v>62.454067435600003</v>
      </c>
      <c r="G16" s="2">
        <f t="shared" si="9"/>
        <v>2.0067258820328382</v>
      </c>
      <c r="H16" s="8">
        <f t="shared" ref="H16:H79" si="12">H4</f>
        <v>326.03512307692239</v>
      </c>
      <c r="I16">
        <v>315</v>
      </c>
      <c r="J16">
        <v>295</v>
      </c>
      <c r="K16" s="2">
        <f>Q16*3600/(V16*W16*F16)</f>
        <v>12.611499703261906</v>
      </c>
      <c r="L16" s="2">
        <v>307.61153174552737</v>
      </c>
      <c r="M16" s="2">
        <f t="shared" si="10"/>
        <v>307.61149970326193</v>
      </c>
      <c r="N16" s="2">
        <v>310.58127592047452</v>
      </c>
      <c r="O16" s="2">
        <f t="shared" si="6"/>
        <v>310.58129651954812</v>
      </c>
      <c r="P16" s="2">
        <f t="shared" si="7"/>
        <v>4.4187240795254752</v>
      </c>
      <c r="Q16" s="8">
        <v>258.49738799728198</v>
      </c>
      <c r="R16" s="1">
        <f>Q16/(Abmessung!D$17*S16)</f>
        <v>43.433096666060962</v>
      </c>
      <c r="S16" s="2">
        <f t="shared" si="1"/>
        <v>10.980115598188718</v>
      </c>
      <c r="T16" s="1">
        <f t="shared" si="2"/>
        <v>4178.6237126675996</v>
      </c>
      <c r="U16" s="1">
        <f t="shared" si="3"/>
        <v>992.34260152885577</v>
      </c>
      <c r="V16" s="1">
        <f t="shared" si="4"/>
        <v>1007.1485816069542</v>
      </c>
      <c r="W16" s="7">
        <f t="shared" si="5"/>
        <v>1.1731070710490747</v>
      </c>
      <c r="AA16" s="4">
        <v>-144.24372570197801</v>
      </c>
      <c r="AB16" s="5">
        <v>10.528700058400901</v>
      </c>
      <c r="AC16" s="4">
        <v>-3.1256926142924198E-2</v>
      </c>
      <c r="AD16" s="4">
        <v>2.9456116190551199E-5</v>
      </c>
      <c r="AE16" s="6">
        <v>17554.453889016499</v>
      </c>
      <c r="AF16" s="6">
        <v>-125.692345063977</v>
      </c>
      <c r="AG16" s="6">
        <v>0.39362054142913999</v>
      </c>
      <c r="AH16" s="6">
        <v>-4.1079636190540202E-4</v>
      </c>
      <c r="AI16" s="6">
        <v>2.30640101199999</v>
      </c>
      <c r="AJ16" s="6">
        <v>-3.7612753199999698E-3</v>
      </c>
      <c r="AK16" s="6">
        <v>995.176197</v>
      </c>
      <c r="AL16" s="6">
        <v>3.9734999999999798E-2</v>
      </c>
      <c r="AN16" s="6">
        <v>-1.0408989683774701</v>
      </c>
      <c r="AO16" s="6">
        <v>4.3025437379100797</v>
      </c>
      <c r="AP16" s="6">
        <v>1.0234654120792801</v>
      </c>
    </row>
    <row r="17" spans="1:42" x14ac:dyDescent="0.45">
      <c r="A17">
        <v>0.02</v>
      </c>
      <c r="B17" s="1">
        <f t="shared" si="0"/>
        <v>72.571608277019379</v>
      </c>
      <c r="C17">
        <v>600</v>
      </c>
      <c r="D17" s="2">
        <f t="shared" si="8"/>
        <v>0.61759886313436974</v>
      </c>
      <c r="E17" s="1">
        <v>31.227033717800001</v>
      </c>
      <c r="F17" s="1">
        <f t="shared" si="11"/>
        <v>62.454067435600003</v>
      </c>
      <c r="G17" s="2">
        <f t="shared" si="9"/>
        <v>2.0067258820328382</v>
      </c>
      <c r="H17" s="8">
        <f t="shared" si="12"/>
        <v>540.67838461538327</v>
      </c>
      <c r="I17">
        <v>315</v>
      </c>
      <c r="J17">
        <v>295</v>
      </c>
      <c r="K17" s="2">
        <f>Q17*3600/(V17*W17*F17)</f>
        <v>13.164938277813576</v>
      </c>
      <c r="L17" s="2">
        <v>308.16493631695334</v>
      </c>
      <c r="M17" s="2">
        <f t="shared" si="10"/>
        <v>308.16493827781358</v>
      </c>
      <c r="N17" s="2">
        <v>311.77396821681378</v>
      </c>
      <c r="O17" s="2">
        <f t="shared" si="6"/>
        <v>311.77397549718233</v>
      </c>
      <c r="P17" s="2">
        <f t="shared" si="7"/>
        <v>3.2260317831862153</v>
      </c>
      <c r="Q17" s="8">
        <v>269.60474187545202</v>
      </c>
      <c r="R17" s="1">
        <f>Q17/(Abmessung!D$17*S17)</f>
        <v>44.928504305020745</v>
      </c>
      <c r="S17" s="2">
        <f t="shared" si="1"/>
        <v>11.070751775604228</v>
      </c>
      <c r="T17" s="1">
        <f t="shared" si="2"/>
        <v>4178.5910435580317</v>
      </c>
      <c r="U17" s="1">
        <f t="shared" si="3"/>
        <v>992.12352749800675</v>
      </c>
      <c r="V17" s="1">
        <f t="shared" si="4"/>
        <v>1007.159576372277</v>
      </c>
      <c r="W17" s="7">
        <f t="shared" si="5"/>
        <v>1.172066317570835</v>
      </c>
      <c r="AA17" s="4">
        <v>-144.24372570197801</v>
      </c>
      <c r="AB17" s="5">
        <v>10.528700058400901</v>
      </c>
      <c r="AC17" s="4">
        <v>-3.1256926142924198E-2</v>
      </c>
      <c r="AD17" s="4">
        <v>2.9456116190551199E-5</v>
      </c>
      <c r="AE17" s="6">
        <v>17554.453889016499</v>
      </c>
      <c r="AF17" s="6">
        <v>-125.692345063977</v>
      </c>
      <c r="AG17" s="6">
        <v>0.39362054142913999</v>
      </c>
      <c r="AH17" s="6">
        <v>-4.1079636190540202E-4</v>
      </c>
      <c r="AI17" s="6">
        <v>2.30640101199999</v>
      </c>
      <c r="AJ17" s="6">
        <v>-3.7612753199999698E-3</v>
      </c>
      <c r="AK17" s="6">
        <v>995.176197</v>
      </c>
      <c r="AL17" s="6">
        <v>3.9734999999999798E-2</v>
      </c>
      <c r="AN17" s="6">
        <v>-1.0408989683774701</v>
      </c>
      <c r="AO17" s="6">
        <v>4.3025437379100797</v>
      </c>
      <c r="AP17" s="6">
        <v>1.0234654120792801</v>
      </c>
    </row>
    <row r="18" spans="1:42" x14ac:dyDescent="0.45">
      <c r="A18">
        <v>2.5999999999999999E-2</v>
      </c>
      <c r="B18" s="1">
        <f t="shared" si="0"/>
        <v>94.355304775486758</v>
      </c>
      <c r="C18">
        <v>600</v>
      </c>
      <c r="D18" s="2">
        <f t="shared" si="8"/>
        <v>0.61759886313436974</v>
      </c>
      <c r="E18" s="1">
        <v>31.227033717800001</v>
      </c>
      <c r="F18" s="1">
        <f t="shared" si="11"/>
        <v>62.454067435600003</v>
      </c>
      <c r="G18" s="2">
        <f t="shared" si="9"/>
        <v>2.0067258820328382</v>
      </c>
      <c r="H18" s="8">
        <f t="shared" si="12"/>
        <v>800.26999999999816</v>
      </c>
      <c r="I18">
        <v>315</v>
      </c>
      <c r="J18">
        <v>295</v>
      </c>
      <c r="K18" s="2">
        <f>Q18*3600/(V18*W18*F18)</f>
        <v>13.481143168833082</v>
      </c>
      <c r="L18" s="2">
        <v>308.48112359605869</v>
      </c>
      <c r="M18" s="2">
        <f t="shared" si="10"/>
        <v>308.48114316883306</v>
      </c>
      <c r="N18" s="2">
        <v>312.46010133510634</v>
      </c>
      <c r="O18" s="2">
        <f t="shared" si="6"/>
        <v>312.46010459816364</v>
      </c>
      <c r="P18" s="2">
        <f t="shared" si="7"/>
        <v>2.5398986648936557</v>
      </c>
      <c r="Q18" s="8">
        <v>275.941956222648</v>
      </c>
      <c r="R18" s="1">
        <f>Q18/(Abmessung!D$17*S18)</f>
        <v>45.841090368795406</v>
      </c>
      <c r="S18" s="2">
        <f t="shared" si="1"/>
        <v>11.105403622005797</v>
      </c>
      <c r="T18" s="1">
        <f t="shared" si="2"/>
        <v>4178.5784385987645</v>
      </c>
      <c r="U18" s="1">
        <f t="shared" si="3"/>
        <v>991.99510003932517</v>
      </c>
      <c r="V18" s="1">
        <f t="shared" si="4"/>
        <v>1007.1658582230447</v>
      </c>
      <c r="W18" s="7">
        <f t="shared" si="5"/>
        <v>1.1714716838661365</v>
      </c>
      <c r="AA18" s="4">
        <v>-144.24372570197801</v>
      </c>
      <c r="AB18" s="5">
        <v>10.528700058400901</v>
      </c>
      <c r="AC18" s="4">
        <v>-3.1256926142924198E-2</v>
      </c>
      <c r="AD18" s="4">
        <v>2.9456116190551199E-5</v>
      </c>
      <c r="AE18" s="6">
        <v>17554.453889016499</v>
      </c>
      <c r="AF18" s="6">
        <v>-125.692345063977</v>
      </c>
      <c r="AG18" s="6">
        <v>0.39362054142913999</v>
      </c>
      <c r="AH18" s="6">
        <v>-4.1079636190540202E-4</v>
      </c>
      <c r="AI18" s="6">
        <v>2.30640101199999</v>
      </c>
      <c r="AJ18" s="6">
        <v>-3.7612753199999698E-3</v>
      </c>
      <c r="AK18" s="6">
        <v>995.176197</v>
      </c>
      <c r="AL18" s="6">
        <v>3.9734999999999798E-2</v>
      </c>
      <c r="AN18" s="6">
        <v>-1.0408989683774701</v>
      </c>
      <c r="AO18" s="6">
        <v>4.3025437379100797</v>
      </c>
      <c r="AP18" s="6">
        <v>1.0234654120792801</v>
      </c>
    </row>
    <row r="19" spans="1:42" x14ac:dyDescent="0.45">
      <c r="A19">
        <v>3.2000000000000001E-2</v>
      </c>
      <c r="B19" s="1">
        <f t="shared" si="0"/>
        <v>116.13948782056312</v>
      </c>
      <c r="C19">
        <v>600</v>
      </c>
      <c r="D19" s="2">
        <f t="shared" si="8"/>
        <v>0.61759886313436974</v>
      </c>
      <c r="E19" s="1">
        <v>31.227033717800001</v>
      </c>
      <c r="F19" s="1">
        <f t="shared" si="11"/>
        <v>62.454067435600003</v>
      </c>
      <c r="G19" s="2">
        <f t="shared" si="9"/>
        <v>2.0067258820328382</v>
      </c>
      <c r="H19" s="8">
        <f t="shared" si="12"/>
        <v>1104.8099692307667</v>
      </c>
      <c r="I19">
        <v>315</v>
      </c>
      <c r="J19">
        <v>295</v>
      </c>
      <c r="K19" s="2">
        <f>Q19*3600/(V19*W19*F19)</f>
        <v>13.682882280941817</v>
      </c>
      <c r="L19" s="2">
        <v>308.68285428074108</v>
      </c>
      <c r="M19" s="2">
        <f t="shared" si="10"/>
        <v>308.68288228094184</v>
      </c>
      <c r="N19" s="2">
        <v>312.90611847430057</v>
      </c>
      <c r="O19" s="2">
        <f t="shared" si="6"/>
        <v>312.9061201644098</v>
      </c>
      <c r="P19" s="2">
        <f t="shared" si="7"/>
        <v>2.0938815256994303</v>
      </c>
      <c r="Q19" s="8">
        <v>279.98171354936198</v>
      </c>
      <c r="R19" s="1">
        <f>Q19/(Abmessung!D$17*S19)</f>
        <v>46.437826627447876</v>
      </c>
      <c r="S19" s="2">
        <f t="shared" si="1"/>
        <v>11.123189322267613</v>
      </c>
      <c r="T19" s="1">
        <f t="shared" si="2"/>
        <v>4178.5724279403958</v>
      </c>
      <c r="U19" s="1">
        <f t="shared" si="3"/>
        <v>991.91069430222865</v>
      </c>
      <c r="V19" s="1">
        <f t="shared" si="4"/>
        <v>1007.1698661074226</v>
      </c>
      <c r="W19" s="7">
        <f t="shared" si="5"/>
        <v>1.1710923015433452</v>
      </c>
      <c r="AA19" s="4">
        <v>-144.24372570197801</v>
      </c>
      <c r="AB19" s="5">
        <v>10.528700058400901</v>
      </c>
      <c r="AC19" s="4">
        <v>-3.1256926142924198E-2</v>
      </c>
      <c r="AD19" s="4">
        <v>2.9456116190551199E-5</v>
      </c>
      <c r="AE19" s="6">
        <v>17554.453889016499</v>
      </c>
      <c r="AF19" s="6">
        <v>-125.692345063977</v>
      </c>
      <c r="AG19" s="6">
        <v>0.39362054142913999</v>
      </c>
      <c r="AH19" s="6">
        <v>-4.1079636190540202E-4</v>
      </c>
      <c r="AI19" s="6">
        <v>2.30640101199999</v>
      </c>
      <c r="AJ19" s="6">
        <v>-3.7612753199999698E-3</v>
      </c>
      <c r="AK19" s="6">
        <v>995.176197</v>
      </c>
      <c r="AL19" s="6">
        <v>3.9734999999999798E-2</v>
      </c>
      <c r="AN19" s="6">
        <v>-1.0408989683774701</v>
      </c>
      <c r="AO19" s="6">
        <v>4.3025437379100797</v>
      </c>
      <c r="AP19" s="6">
        <v>1.0234654120792801</v>
      </c>
    </row>
    <row r="20" spans="1:42" x14ac:dyDescent="0.45">
      <c r="A20">
        <v>3.7999999999999999E-2</v>
      </c>
      <c r="B20" s="1">
        <f t="shared" si="0"/>
        <v>137.92394459397175</v>
      </c>
      <c r="C20">
        <v>600</v>
      </c>
      <c r="D20" s="2">
        <f t="shared" si="8"/>
        <v>0.61759886313436974</v>
      </c>
      <c r="E20" s="1">
        <v>31.227033717800001</v>
      </c>
      <c r="F20" s="1">
        <f t="shared" si="11"/>
        <v>62.454067435600003</v>
      </c>
      <c r="G20" s="2">
        <f t="shared" si="9"/>
        <v>2.0067258820328382</v>
      </c>
      <c r="H20" s="8">
        <f t="shared" si="12"/>
        <v>1454.2982923076893</v>
      </c>
      <c r="I20">
        <v>315</v>
      </c>
      <c r="J20">
        <v>295</v>
      </c>
      <c r="K20" s="2">
        <f t="shared" ref="K20:K83" si="13">Q20*3600/(V20*W20*F20)</f>
        <v>13.820557286392674</v>
      </c>
      <c r="L20" s="2">
        <v>308.82052632259138</v>
      </c>
      <c r="M20" s="2">
        <f t="shared" si="10"/>
        <v>308.82055728639267</v>
      </c>
      <c r="N20" s="2">
        <v>313.21937761721352</v>
      </c>
      <c r="O20" s="2">
        <f t="shared" si="6"/>
        <v>313.21937858129832</v>
      </c>
      <c r="P20" s="2">
        <f t="shared" si="7"/>
        <v>1.7806223827864756</v>
      </c>
      <c r="Q20" s="8">
        <v>282.73709061670598</v>
      </c>
      <c r="R20" s="1">
        <f>Q20/(Abmessung!D$17*S20)</f>
        <v>46.844487000427812</v>
      </c>
      <c r="S20" s="2">
        <f t="shared" si="1"/>
        <v>11.135144193603553</v>
      </c>
      <c r="T20" s="1">
        <f t="shared" si="2"/>
        <v>4178.5691640709992</v>
      </c>
      <c r="U20" s="1">
        <f t="shared" si="3"/>
        <v>991.85098282041974</v>
      </c>
      <c r="V20" s="1">
        <f t="shared" si="4"/>
        <v>1007.1726013067141</v>
      </c>
      <c r="W20" s="7">
        <f t="shared" si="5"/>
        <v>1.1708333903167123</v>
      </c>
      <c r="AA20" s="4">
        <v>-144.24372570197801</v>
      </c>
      <c r="AB20" s="5">
        <v>10.528700058400901</v>
      </c>
      <c r="AC20" s="4">
        <v>-3.1256926142924198E-2</v>
      </c>
      <c r="AD20" s="4">
        <v>2.9456116190551199E-5</v>
      </c>
      <c r="AE20" s="6">
        <v>17554.453889016499</v>
      </c>
      <c r="AF20" s="6">
        <v>-125.692345063977</v>
      </c>
      <c r="AG20" s="6">
        <v>0.39362054142913999</v>
      </c>
      <c r="AH20" s="6">
        <v>-4.1079636190540202E-4</v>
      </c>
      <c r="AI20" s="6">
        <v>2.30640101199999</v>
      </c>
      <c r="AJ20" s="6">
        <v>-3.7612753199999698E-3</v>
      </c>
      <c r="AK20" s="6">
        <v>995.176197</v>
      </c>
      <c r="AL20" s="6">
        <v>3.9734999999999798E-2</v>
      </c>
      <c r="AN20" s="6">
        <v>-1.0408989683774701</v>
      </c>
      <c r="AO20" s="6">
        <v>4.3025437379100797</v>
      </c>
      <c r="AP20" s="6">
        <v>1.0234654120792801</v>
      </c>
    </row>
    <row r="21" spans="1:42" x14ac:dyDescent="0.45">
      <c r="A21">
        <v>4.3999999999999997E-2</v>
      </c>
      <c r="B21" s="1">
        <f t="shared" si="0"/>
        <v>159.7085707289549</v>
      </c>
      <c r="C21">
        <v>600</v>
      </c>
      <c r="D21" s="2">
        <f t="shared" si="8"/>
        <v>0.61759886313436974</v>
      </c>
      <c r="E21" s="1">
        <v>31.227033717800001</v>
      </c>
      <c r="F21" s="1">
        <f t="shared" si="11"/>
        <v>62.454067435600003</v>
      </c>
      <c r="G21" s="2">
        <f t="shared" si="9"/>
        <v>2.0067258820328382</v>
      </c>
      <c r="H21" s="8">
        <f t="shared" si="12"/>
        <v>1848.7349692307653</v>
      </c>
      <c r="I21">
        <v>315</v>
      </c>
      <c r="J21">
        <v>295</v>
      </c>
      <c r="K21" s="2">
        <f t="shared" si="13"/>
        <v>13.918725034072224</v>
      </c>
      <c r="L21" s="2">
        <v>308.91869454806545</v>
      </c>
      <c r="M21" s="2">
        <f t="shared" si="10"/>
        <v>308.91872503407222</v>
      </c>
      <c r="N21" s="2">
        <v>313.45150739829387</v>
      </c>
      <c r="O21" s="2">
        <f t="shared" si="6"/>
        <v>313.45150798715486</v>
      </c>
      <c r="P21" s="2">
        <f t="shared" si="7"/>
        <v>1.5484926017061298</v>
      </c>
      <c r="Q21" s="8">
        <v>284.701031118885</v>
      </c>
      <c r="R21" s="1">
        <f>Q21/(Abmessung!D$17*S21)</f>
        <v>47.127900252029676</v>
      </c>
      <c r="S21" s="2">
        <f t="shared" si="1"/>
        <v>11.145062218862094</v>
      </c>
      <c r="T21" s="1">
        <f t="shared" si="2"/>
        <v>4178.5672294725882</v>
      </c>
      <c r="U21" s="1">
        <f t="shared" si="3"/>
        <v>991.80650904968843</v>
      </c>
      <c r="V21" s="1">
        <f t="shared" si="4"/>
        <v>1007.1745516639337</v>
      </c>
      <c r="W21" s="7">
        <f t="shared" si="5"/>
        <v>1.1706487714548706</v>
      </c>
      <c r="AA21" s="4">
        <v>-144.24372570197801</v>
      </c>
      <c r="AB21" s="5">
        <v>10.528700058400901</v>
      </c>
      <c r="AC21" s="4">
        <v>-3.1256926142924198E-2</v>
      </c>
      <c r="AD21" s="4">
        <v>2.9456116190551199E-5</v>
      </c>
      <c r="AE21" s="6">
        <v>17554.453889016499</v>
      </c>
      <c r="AF21" s="6">
        <v>-125.692345063977</v>
      </c>
      <c r="AG21" s="6">
        <v>0.39362054142913999</v>
      </c>
      <c r="AH21" s="6">
        <v>-4.1079636190540202E-4</v>
      </c>
      <c r="AI21" s="6">
        <v>2.30640101199999</v>
      </c>
      <c r="AJ21" s="6">
        <v>-3.7612753199999698E-3</v>
      </c>
      <c r="AK21" s="6">
        <v>995.176197</v>
      </c>
      <c r="AL21" s="6">
        <v>3.9734999999999798E-2</v>
      </c>
      <c r="AN21" s="6">
        <v>-1.0408989683774701</v>
      </c>
      <c r="AO21" s="6">
        <v>4.3025437379100797</v>
      </c>
      <c r="AP21" s="6">
        <v>1.0234654120792801</v>
      </c>
    </row>
    <row r="22" spans="1:42" x14ac:dyDescent="0.45">
      <c r="A22">
        <v>0.05</v>
      </c>
      <c r="B22" s="1">
        <f t="shared" si="0"/>
        <v>181.49330898116662</v>
      </c>
      <c r="C22">
        <v>600</v>
      </c>
      <c r="D22" s="2">
        <f t="shared" si="8"/>
        <v>0.61759886313436974</v>
      </c>
      <c r="E22" s="1">
        <v>31.227033717800001</v>
      </c>
      <c r="F22" s="1">
        <f t="shared" si="11"/>
        <v>62.454067435600003</v>
      </c>
      <c r="G22" s="2">
        <f t="shared" si="9"/>
        <v>2.0067258820328382</v>
      </c>
      <c r="H22" s="8">
        <f t="shared" si="12"/>
        <v>2288.1199999999958</v>
      </c>
      <c r="I22">
        <v>315</v>
      </c>
      <c r="J22">
        <v>295</v>
      </c>
      <c r="K22" s="2">
        <f t="shared" si="13"/>
        <v>13.990798454871085</v>
      </c>
      <c r="L22" s="2">
        <v>308.99077071687441</v>
      </c>
      <c r="M22" s="2">
        <f t="shared" si="10"/>
        <v>308.99079845487108</v>
      </c>
      <c r="N22" s="2">
        <v>313.63042676147751</v>
      </c>
      <c r="O22" s="2">
        <f t="shared" si="6"/>
        <v>313.63042713977512</v>
      </c>
      <c r="P22" s="2">
        <f t="shared" si="7"/>
        <v>1.3695732385224915</v>
      </c>
      <c r="Q22" s="8">
        <v>286.14252999815102</v>
      </c>
      <c r="R22" s="1">
        <f>Q22/(Abmessung!D$17*S22)</f>
        <v>47.326871807807692</v>
      </c>
      <c r="S22" s="2">
        <f t="shared" si="1"/>
        <v>11.154398628383472</v>
      </c>
      <c r="T22" s="1">
        <f t="shared" si="2"/>
        <v>4178.5660085462041</v>
      </c>
      <c r="U22" s="1">
        <f t="shared" si="3"/>
        <v>991.77209898508409</v>
      </c>
      <c r="V22" s="1">
        <f t="shared" si="4"/>
        <v>1007.1759836372175</v>
      </c>
      <c r="W22" s="7">
        <f t="shared" si="5"/>
        <v>1.1705132222974199</v>
      </c>
      <c r="AA22" s="4">
        <v>-144.24372570197801</v>
      </c>
      <c r="AB22" s="5">
        <v>10.528700058400901</v>
      </c>
      <c r="AC22" s="4">
        <v>-3.1256926142924198E-2</v>
      </c>
      <c r="AD22" s="4">
        <v>2.9456116190551199E-5</v>
      </c>
      <c r="AE22" s="6">
        <v>17554.453889016499</v>
      </c>
      <c r="AF22" s="6">
        <v>-125.692345063977</v>
      </c>
      <c r="AG22" s="6">
        <v>0.39362054142913999</v>
      </c>
      <c r="AH22" s="6">
        <v>-4.1079636190540202E-4</v>
      </c>
      <c r="AI22" s="6">
        <v>2.30640101199999</v>
      </c>
      <c r="AJ22" s="6">
        <v>-3.7612753199999698E-3</v>
      </c>
      <c r="AK22" s="6">
        <v>995.176197</v>
      </c>
      <c r="AL22" s="6">
        <v>3.9734999999999798E-2</v>
      </c>
      <c r="AN22" s="6">
        <v>-1.0408989683774701</v>
      </c>
      <c r="AO22" s="6">
        <v>4.3025437379100797</v>
      </c>
      <c r="AP22" s="6">
        <v>1.0234654120792801</v>
      </c>
    </row>
    <row r="23" spans="1:42" x14ac:dyDescent="0.45">
      <c r="A23">
        <v>5.6000000000000001E-2</v>
      </c>
      <c r="B23" s="1">
        <f t="shared" si="0"/>
        <v>203.2781253077701</v>
      </c>
      <c r="C23">
        <v>600</v>
      </c>
      <c r="D23" s="2">
        <f t="shared" si="8"/>
        <v>0.61759886313436974</v>
      </c>
      <c r="E23" s="1">
        <v>31.227033717800001</v>
      </c>
      <c r="F23" s="1">
        <f t="shared" si="11"/>
        <v>62.454067435600003</v>
      </c>
      <c r="G23" s="2">
        <f t="shared" si="9"/>
        <v>2.0067258820328382</v>
      </c>
      <c r="H23" s="8">
        <f t="shared" si="12"/>
        <v>2772.4533846153799</v>
      </c>
      <c r="I23">
        <v>315</v>
      </c>
      <c r="J23">
        <v>295</v>
      </c>
      <c r="K23" s="2">
        <f t="shared" si="13"/>
        <v>14.044731231269408</v>
      </c>
      <c r="L23" s="2">
        <v>309.04470779440175</v>
      </c>
      <c r="M23" s="2">
        <f t="shared" si="10"/>
        <v>309.0447312312694</v>
      </c>
      <c r="N23" s="2">
        <v>313.77255780426867</v>
      </c>
      <c r="O23" s="2">
        <f t="shared" si="6"/>
        <v>313.77255805678675</v>
      </c>
      <c r="P23" s="2">
        <f t="shared" si="7"/>
        <v>1.227442195731328</v>
      </c>
      <c r="Q23" s="8">
        <v>287.220986657683</v>
      </c>
      <c r="R23" s="1">
        <f>Q23/(Abmessung!D$17*S23)</f>
        <v>47.465498141249057</v>
      </c>
      <c r="S23" s="2">
        <f t="shared" si="1"/>
        <v>11.163739000797678</v>
      </c>
      <c r="T23" s="1">
        <f t="shared" si="2"/>
        <v>4178.5652011279335</v>
      </c>
      <c r="U23" s="1">
        <f t="shared" si="3"/>
        <v>991.74468327455622</v>
      </c>
      <c r="V23" s="1">
        <f t="shared" si="4"/>
        <v>1007.1770552321052</v>
      </c>
      <c r="W23" s="7">
        <f t="shared" si="5"/>
        <v>1.1704117861981516</v>
      </c>
      <c r="AA23" s="4">
        <v>-144.24372570197801</v>
      </c>
      <c r="AB23" s="5">
        <v>10.528700058400901</v>
      </c>
      <c r="AC23" s="4">
        <v>-3.1256926142924198E-2</v>
      </c>
      <c r="AD23" s="4">
        <v>2.9456116190551199E-5</v>
      </c>
      <c r="AE23" s="6">
        <v>17554.453889016499</v>
      </c>
      <c r="AF23" s="6">
        <v>-125.692345063977</v>
      </c>
      <c r="AG23" s="6">
        <v>0.39362054142913999</v>
      </c>
      <c r="AH23" s="6">
        <v>-4.1079636190540202E-4</v>
      </c>
      <c r="AI23" s="6">
        <v>2.30640101199999</v>
      </c>
      <c r="AJ23" s="6">
        <v>-3.7612753199999698E-3</v>
      </c>
      <c r="AK23" s="6">
        <v>995.176197</v>
      </c>
      <c r="AL23" s="6">
        <v>3.9734999999999798E-2</v>
      </c>
      <c r="AN23" s="6">
        <v>-1.0408989683774701</v>
      </c>
      <c r="AO23" s="6">
        <v>4.3025437379100797</v>
      </c>
      <c r="AP23" s="6">
        <v>1.0234654120792801</v>
      </c>
    </row>
    <row r="24" spans="1:42" x14ac:dyDescent="0.45">
      <c r="A24">
        <v>6.2E-2</v>
      </c>
      <c r="B24" s="1">
        <f t="shared" si="0"/>
        <v>225.06299818292786</v>
      </c>
      <c r="C24">
        <v>600</v>
      </c>
      <c r="D24" s="2">
        <f t="shared" si="8"/>
        <v>0.61759886313436974</v>
      </c>
      <c r="E24" s="1">
        <v>31.227033717800001</v>
      </c>
      <c r="F24" s="1">
        <f t="shared" si="11"/>
        <v>62.454067435600003</v>
      </c>
      <c r="G24" s="2">
        <f t="shared" si="9"/>
        <v>2.0067258820328382</v>
      </c>
      <c r="H24" s="8">
        <f t="shared" si="12"/>
        <v>3301.7351230769173</v>
      </c>
      <c r="I24">
        <v>315</v>
      </c>
      <c r="J24">
        <v>295</v>
      </c>
      <c r="K24" s="2">
        <f t="shared" si="13"/>
        <v>14.085542258900759</v>
      </c>
      <c r="L24" s="2">
        <v>309.08552421621289</v>
      </c>
      <c r="M24" s="2">
        <f t="shared" si="10"/>
        <v>309.08554225890077</v>
      </c>
      <c r="N24" s="2">
        <v>313.88819294279403</v>
      </c>
      <c r="O24" s="2">
        <f t="shared" si="6"/>
        <v>313.88819311641242</v>
      </c>
      <c r="P24" s="2">
        <f t="shared" si="7"/>
        <v>1.1118070572059651</v>
      </c>
      <c r="Q24" s="8">
        <v>288.036930206021</v>
      </c>
      <c r="R24" s="1">
        <f>Q24/(Abmessung!D$17*S24)</f>
        <v>47.559545179789126</v>
      </c>
      <c r="S24" s="2">
        <f t="shared" si="1"/>
        <v>11.173314643526423</v>
      </c>
      <c r="T24" s="1">
        <f t="shared" si="2"/>
        <v>4178.5646476804468</v>
      </c>
      <c r="U24" s="1">
        <f t="shared" si="3"/>
        <v>991.72232575781459</v>
      </c>
      <c r="V24" s="1">
        <f t="shared" si="4"/>
        <v>1007.1778661523656</v>
      </c>
      <c r="W24" s="7">
        <f t="shared" si="5"/>
        <v>1.1703350252981473</v>
      </c>
      <c r="AA24" s="4">
        <v>-144.24372570197801</v>
      </c>
      <c r="AB24" s="5">
        <v>10.528700058400901</v>
      </c>
      <c r="AC24" s="4">
        <v>-3.1256926142924198E-2</v>
      </c>
      <c r="AD24" s="4">
        <v>2.9456116190551199E-5</v>
      </c>
      <c r="AE24" s="6">
        <v>17554.453889016499</v>
      </c>
      <c r="AF24" s="6">
        <v>-125.692345063977</v>
      </c>
      <c r="AG24" s="6">
        <v>0.39362054142913999</v>
      </c>
      <c r="AH24" s="6">
        <v>-4.1079636190540202E-4</v>
      </c>
      <c r="AI24" s="6">
        <v>2.30640101199999</v>
      </c>
      <c r="AJ24" s="6">
        <v>-3.7612753199999698E-3</v>
      </c>
      <c r="AK24" s="6">
        <v>995.176197</v>
      </c>
      <c r="AL24" s="6">
        <v>3.9734999999999798E-2</v>
      </c>
      <c r="AN24" s="6">
        <v>-1.0408989683774701</v>
      </c>
      <c r="AO24" s="6">
        <v>4.3025437379100797</v>
      </c>
      <c r="AP24" s="6">
        <v>1.0234654120792801</v>
      </c>
    </row>
    <row r="25" spans="1:42" x14ac:dyDescent="0.45">
      <c r="A25">
        <v>6.8000000000000005E-2</v>
      </c>
      <c r="B25" s="1">
        <f t="shared" si="0"/>
        <v>246.84791332328373</v>
      </c>
      <c r="C25">
        <v>600</v>
      </c>
      <c r="D25" s="2">
        <f t="shared" si="8"/>
        <v>0.61759886313436974</v>
      </c>
      <c r="E25" s="1">
        <v>31.227033717800001</v>
      </c>
      <c r="F25" s="1">
        <f t="shared" si="11"/>
        <v>62.454067435600003</v>
      </c>
      <c r="G25" s="2">
        <f t="shared" si="9"/>
        <v>2.0067258820328382</v>
      </c>
      <c r="H25" s="8">
        <f t="shared" si="12"/>
        <v>3875.9652153846091</v>
      </c>
      <c r="I25">
        <v>315</v>
      </c>
      <c r="J25">
        <v>295</v>
      </c>
      <c r="K25" s="2">
        <f t="shared" si="13"/>
        <v>14.11655673710921</v>
      </c>
      <c r="L25" s="2">
        <v>309.11654487475471</v>
      </c>
      <c r="M25" s="2">
        <f t="shared" si="10"/>
        <v>309.11655673710919</v>
      </c>
      <c r="N25" s="2">
        <v>313.98411148194413</v>
      </c>
      <c r="O25" s="2">
        <f t="shared" si="6"/>
        <v>313.98411160409188</v>
      </c>
      <c r="P25" s="2">
        <f t="shared" si="7"/>
        <v>1.0158885180558741</v>
      </c>
      <c r="Q25" s="8">
        <v>288.65693597478901</v>
      </c>
      <c r="R25" s="1">
        <f>Q25/(Abmessung!D$17*S25)</f>
        <v>47.619769130542721</v>
      </c>
      <c r="S25" s="2">
        <f t="shared" si="1"/>
        <v>11.183204320045691</v>
      </c>
      <c r="T25" s="1">
        <f t="shared" si="2"/>
        <v>4178.5642575541724</v>
      </c>
      <c r="U25" s="1">
        <f t="shared" si="3"/>
        <v>991.7037446429548</v>
      </c>
      <c r="V25" s="1">
        <f t="shared" si="4"/>
        <v>1007.1784824552992</v>
      </c>
      <c r="W25" s="7">
        <f t="shared" si="5"/>
        <v>1.1702766866794554</v>
      </c>
      <c r="AA25" s="4">
        <v>-144.24372570197801</v>
      </c>
      <c r="AB25" s="5">
        <v>10.528700058400901</v>
      </c>
      <c r="AC25" s="4">
        <v>-3.1256926142924198E-2</v>
      </c>
      <c r="AD25" s="4">
        <v>2.9456116190551199E-5</v>
      </c>
      <c r="AE25" s="6">
        <v>17554.453889016499</v>
      </c>
      <c r="AF25" s="6">
        <v>-125.692345063977</v>
      </c>
      <c r="AG25" s="6">
        <v>0.39362054142913999</v>
      </c>
      <c r="AH25" s="6">
        <v>-4.1079636190540202E-4</v>
      </c>
      <c r="AI25" s="6">
        <v>2.30640101199999</v>
      </c>
      <c r="AJ25" s="6">
        <v>-3.7612753199999698E-3</v>
      </c>
      <c r="AK25" s="6">
        <v>995.176197</v>
      </c>
      <c r="AL25" s="6">
        <v>3.9734999999999798E-2</v>
      </c>
      <c r="AN25" s="6">
        <v>-1.0408989683774701</v>
      </c>
      <c r="AO25" s="6">
        <v>4.3025437379100797</v>
      </c>
      <c r="AP25" s="6">
        <v>1.0234654120792801</v>
      </c>
    </row>
    <row r="26" spans="1:42" x14ac:dyDescent="0.45">
      <c r="A26">
        <v>7.3999999999999996E-2</v>
      </c>
      <c r="B26" s="1">
        <f t="shared" si="0"/>
        <v>268.63286087503769</v>
      </c>
      <c r="C26">
        <v>600</v>
      </c>
      <c r="D26" s="2">
        <f t="shared" si="8"/>
        <v>0.61759886313436974</v>
      </c>
      <c r="E26" s="1">
        <v>31.227033717800001</v>
      </c>
      <c r="F26" s="1">
        <f t="shared" si="11"/>
        <v>62.454067435600003</v>
      </c>
      <c r="G26" s="2">
        <f t="shared" si="9"/>
        <v>2.0067258820328382</v>
      </c>
      <c r="H26" s="8">
        <f t="shared" si="12"/>
        <v>4495.1436615384537</v>
      </c>
      <c r="I26">
        <v>315</v>
      </c>
      <c r="J26">
        <v>295</v>
      </c>
      <c r="K26" s="2">
        <f t="shared" si="13"/>
        <v>14.140066017692201</v>
      </c>
      <c r="L26" s="2">
        <v>309.14006091029518</v>
      </c>
      <c r="M26" s="2">
        <f t="shared" si="10"/>
        <v>309.14006601769222</v>
      </c>
      <c r="N26" s="2">
        <v>314.06496103208627</v>
      </c>
      <c r="O26" s="2">
        <f t="shared" si="6"/>
        <v>314.06496111956585</v>
      </c>
      <c r="P26" s="2">
        <f t="shared" si="7"/>
        <v>0.93503896791372654</v>
      </c>
      <c r="Q26" s="8">
        <v>289.12686389300598</v>
      </c>
      <c r="R26" s="1">
        <f>Q26/(Abmessung!D$17*S26)</f>
        <v>47.653763953570582</v>
      </c>
      <c r="S26" s="2">
        <f t="shared" si="1"/>
        <v>11.193419597137222</v>
      </c>
      <c r="T26" s="1">
        <f t="shared" si="2"/>
        <v>4178.5639764239322</v>
      </c>
      <c r="U26" s="1">
        <f t="shared" si="3"/>
        <v>991.68805756762447</v>
      </c>
      <c r="V26" s="1">
        <f t="shared" si="4"/>
        <v>1007.1789496601352</v>
      </c>
      <c r="W26" s="7">
        <f t="shared" si="5"/>
        <v>1.1702324615374042</v>
      </c>
      <c r="AA26" s="4">
        <v>-144.24372570197801</v>
      </c>
      <c r="AB26" s="5">
        <v>10.528700058400901</v>
      </c>
      <c r="AC26" s="4">
        <v>-3.1256926142924198E-2</v>
      </c>
      <c r="AD26" s="4">
        <v>2.9456116190551199E-5</v>
      </c>
      <c r="AE26" s="6">
        <v>17554.453889016499</v>
      </c>
      <c r="AF26" s="6">
        <v>-125.692345063977</v>
      </c>
      <c r="AG26" s="6">
        <v>0.39362054142913999</v>
      </c>
      <c r="AH26" s="6">
        <v>-4.1079636190540202E-4</v>
      </c>
      <c r="AI26" s="6">
        <v>2.30640101199999</v>
      </c>
      <c r="AJ26" s="6">
        <v>-3.7612753199999698E-3</v>
      </c>
      <c r="AK26" s="6">
        <v>995.176197</v>
      </c>
      <c r="AL26" s="6">
        <v>3.9734999999999798E-2</v>
      </c>
      <c r="AN26" s="6">
        <v>-1.0408989683774701</v>
      </c>
      <c r="AO26" s="6">
        <v>4.3025437379100797</v>
      </c>
      <c r="AP26" s="6">
        <v>1.0234654120792801</v>
      </c>
    </row>
    <row r="27" spans="1:42" x14ac:dyDescent="0.45">
      <c r="A27">
        <v>8.0000000000000002E-3</v>
      </c>
      <c r="B27" s="1">
        <f t="shared" si="0"/>
        <v>28.99947893940886</v>
      </c>
      <c r="C27">
        <v>800</v>
      </c>
      <c r="D27" s="2">
        <f t="shared" si="8"/>
        <v>0.84033095877338715</v>
      </c>
      <c r="E27" s="1">
        <v>42.488813937499998</v>
      </c>
      <c r="F27" s="1">
        <f t="shared" si="11"/>
        <v>84.977627874999996</v>
      </c>
      <c r="G27" s="2">
        <f t="shared" si="9"/>
        <v>3.2973881006924515</v>
      </c>
      <c r="H27" s="8">
        <f t="shared" si="12"/>
        <v>156.34021538461522</v>
      </c>
      <c r="I27">
        <v>315</v>
      </c>
      <c r="J27">
        <v>295</v>
      </c>
      <c r="K27" s="2">
        <f t="shared" si="13"/>
        <v>10.67420946506151</v>
      </c>
      <c r="L27" s="2">
        <v>305.67429539630342</v>
      </c>
      <c r="M27" s="2">
        <f t="shared" si="10"/>
        <v>305.67420946506149</v>
      </c>
      <c r="N27" s="2">
        <v>306.06783530449877</v>
      </c>
      <c r="O27" s="2">
        <f t="shared" si="6"/>
        <v>306.06804287484965</v>
      </c>
      <c r="P27" s="2">
        <f t="shared" si="7"/>
        <v>8.9321646955012284</v>
      </c>
      <c r="Q27" s="8">
        <v>298.60638793760103</v>
      </c>
      <c r="R27" s="1">
        <f>Q27/(Abmessung!D$17*S27)</f>
        <v>54.158646566772262</v>
      </c>
      <c r="S27" s="2">
        <f t="shared" si="1"/>
        <v>10.171917735756898</v>
      </c>
      <c r="T27" s="1">
        <f t="shared" si="2"/>
        <v>4178.9047987141821</v>
      </c>
      <c r="U27" s="1">
        <f t="shared" si="3"/>
        <v>993.12129228853905</v>
      </c>
      <c r="V27" s="1">
        <f t="shared" si="4"/>
        <v>1007.110093563786</v>
      </c>
      <c r="W27" s="7">
        <f t="shared" si="5"/>
        <v>1.1767503106837462</v>
      </c>
      <c r="AA27" s="4">
        <v>-144.24372570197801</v>
      </c>
      <c r="AB27" s="5">
        <v>10.528700058400901</v>
      </c>
      <c r="AC27" s="4">
        <v>-3.1256926142924198E-2</v>
      </c>
      <c r="AD27" s="4">
        <v>2.9456116190551199E-5</v>
      </c>
      <c r="AE27" s="6">
        <v>17554.453889016499</v>
      </c>
      <c r="AF27" s="6">
        <v>-125.692345063977</v>
      </c>
      <c r="AG27" s="6">
        <v>0.39362054142913999</v>
      </c>
      <c r="AH27" s="6">
        <v>-4.1079636190540202E-4</v>
      </c>
      <c r="AI27" s="6">
        <v>2.30640101199999</v>
      </c>
      <c r="AJ27" s="6">
        <v>-3.7612753199999698E-3</v>
      </c>
      <c r="AK27" s="6">
        <v>995.176197</v>
      </c>
      <c r="AL27" s="6">
        <v>3.9734999999999798E-2</v>
      </c>
      <c r="AN27" s="6">
        <v>-1.0408989683774701</v>
      </c>
      <c r="AO27" s="6">
        <v>4.3025437379100797</v>
      </c>
      <c r="AP27" s="6">
        <v>1.0234654120792801</v>
      </c>
    </row>
    <row r="28" spans="1:42" x14ac:dyDescent="0.45">
      <c r="A28">
        <v>1.4E-2</v>
      </c>
      <c r="B28" s="1">
        <f t="shared" si="0"/>
        <v>50.776217447713655</v>
      </c>
      <c r="C28">
        <v>800</v>
      </c>
      <c r="D28" s="2">
        <f t="shared" si="8"/>
        <v>0.84033095877338715</v>
      </c>
      <c r="E28" s="1">
        <v>42.488813937499998</v>
      </c>
      <c r="F28" s="1">
        <f t="shared" si="11"/>
        <v>84.977627874999996</v>
      </c>
      <c r="G28" s="2">
        <f t="shared" si="9"/>
        <v>3.2973881006924515</v>
      </c>
      <c r="H28" s="8">
        <f t="shared" si="12"/>
        <v>326.03512307692239</v>
      </c>
      <c r="I28">
        <v>315</v>
      </c>
      <c r="J28">
        <v>295</v>
      </c>
      <c r="K28" s="2">
        <f t="shared" si="13"/>
        <v>12.171469184571723</v>
      </c>
      <c r="L28" s="2">
        <v>307.17150914261447</v>
      </c>
      <c r="M28" s="2">
        <f t="shared" si="10"/>
        <v>307.17146918457172</v>
      </c>
      <c r="N28" s="2">
        <v>309.19348767447121</v>
      </c>
      <c r="O28" s="2">
        <f t="shared" si="6"/>
        <v>309.19353923382062</v>
      </c>
      <c r="P28" s="2">
        <f t="shared" si="7"/>
        <v>5.8065123255287858</v>
      </c>
      <c r="Q28" s="8">
        <v>339.68688804739799</v>
      </c>
      <c r="R28" s="1">
        <f>Q28/(Abmessung!D$17*S28)</f>
        <v>58.583990931809147</v>
      </c>
      <c r="S28" s="2">
        <f t="shared" si="1"/>
        <v>10.697231075134578</v>
      </c>
      <c r="T28" s="1">
        <f t="shared" si="2"/>
        <v>4178.6813212565403</v>
      </c>
      <c r="U28" s="1">
        <f t="shared" si="3"/>
        <v>992.59067597736953</v>
      </c>
      <c r="V28" s="1">
        <f t="shared" si="4"/>
        <v>1007.1398394578908</v>
      </c>
      <c r="W28" s="7">
        <f t="shared" si="5"/>
        <v>1.173934594127364</v>
      </c>
      <c r="AA28" s="4">
        <v>-144.24372570197801</v>
      </c>
      <c r="AB28" s="5">
        <v>10.528700058400901</v>
      </c>
      <c r="AC28" s="4">
        <v>-3.1256926142924198E-2</v>
      </c>
      <c r="AD28" s="4">
        <v>2.9456116190551199E-5</v>
      </c>
      <c r="AE28" s="6">
        <v>17554.453889016499</v>
      </c>
      <c r="AF28" s="6">
        <v>-125.692345063977</v>
      </c>
      <c r="AG28" s="6">
        <v>0.39362054142913999</v>
      </c>
      <c r="AH28" s="6">
        <v>-4.1079636190540202E-4</v>
      </c>
      <c r="AI28" s="6">
        <v>2.30640101199999</v>
      </c>
      <c r="AJ28" s="6">
        <v>-3.7612753199999698E-3</v>
      </c>
      <c r="AK28" s="6">
        <v>995.176197</v>
      </c>
      <c r="AL28" s="6">
        <v>3.9734999999999798E-2</v>
      </c>
      <c r="AN28" s="6">
        <v>-1.0408989683774701</v>
      </c>
      <c r="AO28" s="6">
        <v>4.3025437379100797</v>
      </c>
      <c r="AP28" s="6">
        <v>1.0234654120792801</v>
      </c>
    </row>
    <row r="29" spans="1:42" x14ac:dyDescent="0.45">
      <c r="A29">
        <v>0.02</v>
      </c>
      <c r="B29" s="1">
        <f t="shared" si="0"/>
        <v>72.557039578615544</v>
      </c>
      <c r="C29">
        <v>800</v>
      </c>
      <c r="D29" s="2">
        <f t="shared" si="8"/>
        <v>0.84033095877338715</v>
      </c>
      <c r="E29" s="1">
        <v>42.488813937499998</v>
      </c>
      <c r="F29" s="1">
        <f t="shared" si="11"/>
        <v>84.977627874999996</v>
      </c>
      <c r="G29" s="2">
        <f t="shared" si="9"/>
        <v>3.2973881006924515</v>
      </c>
      <c r="H29" s="8">
        <f t="shared" si="12"/>
        <v>540.67838461538327</v>
      </c>
      <c r="I29">
        <v>315</v>
      </c>
      <c r="J29">
        <v>295</v>
      </c>
      <c r="K29" s="2">
        <f t="shared" si="13"/>
        <v>12.919672878638199</v>
      </c>
      <c r="L29" s="2">
        <v>307.9196554250924</v>
      </c>
      <c r="M29" s="2">
        <f t="shared" si="10"/>
        <v>307.91967287863821</v>
      </c>
      <c r="N29" s="2">
        <v>310.69064790729539</v>
      </c>
      <c r="O29" s="2">
        <f t="shared" si="6"/>
        <v>310.69066758997315</v>
      </c>
      <c r="P29" s="2">
        <f t="shared" si="7"/>
        <v>4.3093520927046143</v>
      </c>
      <c r="Q29" s="8">
        <v>360.14126094954997</v>
      </c>
      <c r="R29" s="1">
        <f>Q29/(Abmessung!D$17*S29)</f>
        <v>61.404247531857251</v>
      </c>
      <c r="S29" s="2">
        <f t="shared" si="1"/>
        <v>10.820467249230864</v>
      </c>
      <c r="T29" s="1">
        <f t="shared" si="2"/>
        <v>4178.620104956156</v>
      </c>
      <c r="U29" s="1">
        <f t="shared" si="3"/>
        <v>992.32273557671829</v>
      </c>
      <c r="V29" s="1">
        <f t="shared" si="4"/>
        <v>1007.154703254158</v>
      </c>
      <c r="W29" s="7">
        <f t="shared" si="5"/>
        <v>1.1725276020533471</v>
      </c>
      <c r="AA29" s="4">
        <v>-144.24372570197801</v>
      </c>
      <c r="AB29" s="5">
        <v>10.528700058400901</v>
      </c>
      <c r="AC29" s="4">
        <v>-3.1256926142924198E-2</v>
      </c>
      <c r="AD29" s="4">
        <v>2.9456116190551199E-5</v>
      </c>
      <c r="AE29" s="6">
        <v>17554.453889016499</v>
      </c>
      <c r="AF29" s="6">
        <v>-125.692345063977</v>
      </c>
      <c r="AG29" s="6">
        <v>0.39362054142913999</v>
      </c>
      <c r="AH29" s="6">
        <v>-4.1079636190540202E-4</v>
      </c>
      <c r="AI29" s="6">
        <v>2.30640101199999</v>
      </c>
      <c r="AJ29" s="6">
        <v>-3.7612753199999698E-3</v>
      </c>
      <c r="AK29" s="6">
        <v>995.176197</v>
      </c>
      <c r="AL29" s="6">
        <v>3.9734999999999798E-2</v>
      </c>
      <c r="AN29" s="6">
        <v>-1.0408989683774701</v>
      </c>
      <c r="AO29" s="6">
        <v>4.3025437379100797</v>
      </c>
      <c r="AP29" s="6">
        <v>1.0234654120792801</v>
      </c>
    </row>
    <row r="30" spans="1:42" x14ac:dyDescent="0.45">
      <c r="A30">
        <v>2.5999999999999999E-2</v>
      </c>
      <c r="B30" s="1">
        <f t="shared" si="0"/>
        <v>94.339654193588302</v>
      </c>
      <c r="C30">
        <v>800</v>
      </c>
      <c r="D30" s="2">
        <f t="shared" si="8"/>
        <v>0.84033095877338715</v>
      </c>
      <c r="E30" s="1">
        <v>42.488813937499998</v>
      </c>
      <c r="F30" s="1">
        <f t="shared" si="11"/>
        <v>84.977627874999996</v>
      </c>
      <c r="G30" s="2">
        <f t="shared" si="9"/>
        <v>3.2973881006924515</v>
      </c>
      <c r="H30" s="8">
        <f t="shared" si="12"/>
        <v>800.26999999999816</v>
      </c>
      <c r="I30">
        <v>315</v>
      </c>
      <c r="J30">
        <v>295</v>
      </c>
      <c r="K30" s="2">
        <f t="shared" si="13"/>
        <v>13.341357477791489</v>
      </c>
      <c r="L30" s="2">
        <v>308.3413004332902</v>
      </c>
      <c r="M30" s="2">
        <f t="shared" si="10"/>
        <v>308.34135747779146</v>
      </c>
      <c r="N30" s="2">
        <v>311.5791920629149</v>
      </c>
      <c r="O30" s="2">
        <f t="shared" si="6"/>
        <v>311.57920128834445</v>
      </c>
      <c r="P30" s="2">
        <f t="shared" si="7"/>
        <v>3.420807937085101</v>
      </c>
      <c r="Q30" s="8">
        <v>371.64747870379</v>
      </c>
      <c r="R30" s="1">
        <f>Q30/(Abmessung!D$17*S30)</f>
        <v>63.047969074921376</v>
      </c>
      <c r="S30" s="2">
        <f t="shared" si="1"/>
        <v>10.87505938514386</v>
      </c>
      <c r="T30" s="1">
        <f t="shared" si="2"/>
        <v>4178.5954103630174</v>
      </c>
      <c r="U30" s="1">
        <f t="shared" si="3"/>
        <v>992.15966817017886</v>
      </c>
      <c r="V30" s="1">
        <f t="shared" si="4"/>
        <v>1007.1630802863583</v>
      </c>
      <c r="W30" s="7">
        <f t="shared" si="5"/>
        <v>1.1717346405717792</v>
      </c>
      <c r="AA30" s="4">
        <v>-144.24372570197801</v>
      </c>
      <c r="AB30" s="5">
        <v>10.528700058400901</v>
      </c>
      <c r="AC30" s="4">
        <v>-3.1256926142924198E-2</v>
      </c>
      <c r="AD30" s="4">
        <v>2.9456116190551199E-5</v>
      </c>
      <c r="AE30" s="6">
        <v>17554.453889016499</v>
      </c>
      <c r="AF30" s="6">
        <v>-125.692345063977</v>
      </c>
      <c r="AG30" s="6">
        <v>0.39362054142913999</v>
      </c>
      <c r="AH30" s="6">
        <v>-4.1079636190540202E-4</v>
      </c>
      <c r="AI30" s="6">
        <v>2.30640101199999</v>
      </c>
      <c r="AJ30" s="6">
        <v>-3.7612753199999698E-3</v>
      </c>
      <c r="AK30" s="6">
        <v>995.176197</v>
      </c>
      <c r="AL30" s="6">
        <v>3.9734999999999798E-2</v>
      </c>
      <c r="AN30" s="6">
        <v>-1.0408989683774701</v>
      </c>
      <c r="AO30" s="6">
        <v>4.3025437379100797</v>
      </c>
      <c r="AP30" s="6">
        <v>1.0234654120792801</v>
      </c>
    </row>
    <row r="31" spans="1:42" x14ac:dyDescent="0.45">
      <c r="A31">
        <v>3.2000000000000001E-2</v>
      </c>
      <c r="B31" s="1">
        <f t="shared" si="0"/>
        <v>116.12319682302798</v>
      </c>
      <c r="C31">
        <v>800</v>
      </c>
      <c r="D31" s="2">
        <f t="shared" si="8"/>
        <v>0.84033095877338715</v>
      </c>
      <c r="E31" s="1">
        <v>42.488813937499998</v>
      </c>
      <c r="F31" s="1">
        <f t="shared" si="11"/>
        <v>84.977627874999996</v>
      </c>
      <c r="G31" s="2">
        <f t="shared" si="9"/>
        <v>3.2973881006924515</v>
      </c>
      <c r="H31" s="8">
        <f t="shared" si="12"/>
        <v>1104.8099692307667</v>
      </c>
      <c r="I31">
        <v>315</v>
      </c>
      <c r="J31">
        <v>295</v>
      </c>
      <c r="K31" s="2">
        <f t="shared" si="13"/>
        <v>13.595791692642949</v>
      </c>
      <c r="L31" s="2">
        <v>308.59571131189097</v>
      </c>
      <c r="M31" s="2">
        <f t="shared" si="10"/>
        <v>308.59579169264293</v>
      </c>
      <c r="N31" s="2">
        <v>312.16872409705644</v>
      </c>
      <c r="O31" s="2">
        <f t="shared" si="6"/>
        <v>312.16872900874426</v>
      </c>
      <c r="P31" s="2">
        <f t="shared" si="7"/>
        <v>2.8312759029435597</v>
      </c>
      <c r="Q31" s="8">
        <v>378.582451715383</v>
      </c>
      <c r="R31" s="1">
        <f>Q31/(Abmessung!D$17*S31)</f>
        <v>63.983971554724448</v>
      </c>
      <c r="S31" s="2">
        <f t="shared" si="1"/>
        <v>10.91593229900168</v>
      </c>
      <c r="T31" s="1">
        <f t="shared" si="2"/>
        <v>4178.5832767842903</v>
      </c>
      <c r="U31" s="1">
        <f t="shared" si="3"/>
        <v>992.04985008779158</v>
      </c>
      <c r="V31" s="1">
        <f t="shared" si="4"/>
        <v>1007.1681347944889</v>
      </c>
      <c r="W31" s="7">
        <f t="shared" si="5"/>
        <v>1.1712561858923689</v>
      </c>
      <c r="AA31" s="4">
        <v>-144.24372570197801</v>
      </c>
      <c r="AB31" s="5">
        <v>10.528700058400901</v>
      </c>
      <c r="AC31" s="4">
        <v>-3.1256926142924198E-2</v>
      </c>
      <c r="AD31" s="4">
        <v>2.9456116190551199E-5</v>
      </c>
      <c r="AE31" s="6">
        <v>17554.453889016499</v>
      </c>
      <c r="AF31" s="6">
        <v>-125.692345063977</v>
      </c>
      <c r="AG31" s="6">
        <v>0.39362054142913999</v>
      </c>
      <c r="AH31" s="6">
        <v>-4.1079636190540202E-4</v>
      </c>
      <c r="AI31" s="6">
        <v>2.30640101199999</v>
      </c>
      <c r="AJ31" s="6">
        <v>-3.7612753199999698E-3</v>
      </c>
      <c r="AK31" s="6">
        <v>995.176197</v>
      </c>
      <c r="AL31" s="6">
        <v>3.9734999999999798E-2</v>
      </c>
      <c r="AN31" s="6">
        <v>-1.0408989683774701</v>
      </c>
      <c r="AO31" s="6">
        <v>4.3025437379100797</v>
      </c>
      <c r="AP31" s="6">
        <v>1.0234654120792801</v>
      </c>
    </row>
    <row r="32" spans="1:42" x14ac:dyDescent="0.45">
      <c r="A32">
        <v>3.7999999999999999E-2</v>
      </c>
      <c r="B32" s="1">
        <f t="shared" si="0"/>
        <v>137.90726712858716</v>
      </c>
      <c r="C32">
        <v>800</v>
      </c>
      <c r="D32" s="2">
        <f t="shared" si="8"/>
        <v>0.84033095877338715</v>
      </c>
      <c r="E32" s="1">
        <v>42.488813937499998</v>
      </c>
      <c r="F32" s="1">
        <f t="shared" si="11"/>
        <v>84.977627874999996</v>
      </c>
      <c r="G32" s="2">
        <f t="shared" si="9"/>
        <v>3.2973881006924515</v>
      </c>
      <c r="H32" s="8">
        <f t="shared" si="12"/>
        <v>1454.2982923076893</v>
      </c>
      <c r="I32">
        <v>315</v>
      </c>
      <c r="J32">
        <v>295</v>
      </c>
      <c r="K32" s="2">
        <f t="shared" si="13"/>
        <v>13.756412447073116</v>
      </c>
      <c r="L32" s="2">
        <v>308.7563195303232</v>
      </c>
      <c r="M32" s="2">
        <f t="shared" si="10"/>
        <v>308.7564124470731</v>
      </c>
      <c r="N32" s="2">
        <v>312.58821224077764</v>
      </c>
      <c r="O32" s="2">
        <f t="shared" si="6"/>
        <v>312.58821509807115</v>
      </c>
      <c r="P32" s="2">
        <f t="shared" si="7"/>
        <v>2.4117877592223635</v>
      </c>
      <c r="Q32" s="8">
        <v>382.95745707066101</v>
      </c>
      <c r="R32" s="1">
        <f>Q32/(Abmessung!D$17*S32)</f>
        <v>64.498902465580287</v>
      </c>
      <c r="S32" s="2">
        <f t="shared" si="1"/>
        <v>10.953924768312358</v>
      </c>
      <c r="T32" s="1">
        <f t="shared" si="2"/>
        <v>4178.5765428704208</v>
      </c>
      <c r="U32" s="1">
        <f t="shared" si="3"/>
        <v>991.97092980201887</v>
      </c>
      <c r="V32" s="1">
        <f t="shared" si="4"/>
        <v>1007.1713256782687</v>
      </c>
      <c r="W32" s="7">
        <f t="shared" si="5"/>
        <v>1.1709541400282797</v>
      </c>
      <c r="AA32" s="4">
        <v>-144.24372570197801</v>
      </c>
      <c r="AB32" s="5">
        <v>10.528700058400901</v>
      </c>
      <c r="AC32" s="4">
        <v>-3.1256926142924198E-2</v>
      </c>
      <c r="AD32" s="4">
        <v>2.9456116190551199E-5</v>
      </c>
      <c r="AE32" s="6">
        <v>17554.453889016499</v>
      </c>
      <c r="AF32" s="6">
        <v>-125.692345063977</v>
      </c>
      <c r="AG32" s="6">
        <v>0.39362054142913999</v>
      </c>
      <c r="AH32" s="6">
        <v>-4.1079636190540202E-4</v>
      </c>
      <c r="AI32" s="6">
        <v>2.30640101199999</v>
      </c>
      <c r="AJ32" s="6">
        <v>-3.7612753199999698E-3</v>
      </c>
      <c r="AK32" s="6">
        <v>995.176197</v>
      </c>
      <c r="AL32" s="6">
        <v>3.9734999999999798E-2</v>
      </c>
      <c r="AN32" s="6">
        <v>-1.0408989683774701</v>
      </c>
      <c r="AO32" s="6">
        <v>4.3025437379100797</v>
      </c>
      <c r="AP32" s="6">
        <v>1.0234654120792801</v>
      </c>
    </row>
    <row r="33" spans="1:42" x14ac:dyDescent="0.45">
      <c r="A33">
        <v>4.3999999999999997E-2</v>
      </c>
      <c r="B33" s="1">
        <f t="shared" si="0"/>
        <v>159.69165700582116</v>
      </c>
      <c r="C33">
        <v>800</v>
      </c>
      <c r="D33" s="2">
        <f t="shared" si="8"/>
        <v>0.84033095877338715</v>
      </c>
      <c r="E33" s="1">
        <v>42.488813937499998</v>
      </c>
      <c r="F33" s="1">
        <f t="shared" si="11"/>
        <v>84.977627874999996</v>
      </c>
      <c r="G33" s="2">
        <f t="shared" si="9"/>
        <v>3.2973881006924515</v>
      </c>
      <c r="H33" s="8">
        <f t="shared" si="12"/>
        <v>1848.7349692307653</v>
      </c>
      <c r="I33">
        <v>315</v>
      </c>
      <c r="J33">
        <v>295</v>
      </c>
      <c r="K33" s="2">
        <f t="shared" si="13"/>
        <v>13.861132881792006</v>
      </c>
      <c r="L33" s="2">
        <v>308.86103383461426</v>
      </c>
      <c r="M33" s="2">
        <f t="shared" si="10"/>
        <v>308.861132881792</v>
      </c>
      <c r="N33" s="2">
        <v>312.90158359853183</v>
      </c>
      <c r="O33" s="2">
        <f t="shared" si="6"/>
        <v>312.90158537344513</v>
      </c>
      <c r="P33" s="2">
        <f t="shared" si="7"/>
        <v>2.098416401468171</v>
      </c>
      <c r="Q33" s="8">
        <v>385.80861492623097</v>
      </c>
      <c r="R33" s="1">
        <f>Q33/(Abmessung!D$17*S33)</f>
        <v>64.761629010274262</v>
      </c>
      <c r="S33" s="2">
        <f t="shared" si="1"/>
        <v>10.990708876722605</v>
      </c>
      <c r="T33" s="1">
        <f t="shared" si="2"/>
        <v>4178.5724808617151</v>
      </c>
      <c r="U33" s="1">
        <f t="shared" si="3"/>
        <v>991.91155611984107</v>
      </c>
      <c r="V33" s="1">
        <f t="shared" si="4"/>
        <v>1007.1734060897091</v>
      </c>
      <c r="W33" s="7">
        <f t="shared" si="5"/>
        <v>1.1707572103640893</v>
      </c>
      <c r="AA33" s="4">
        <v>-144.24372570197801</v>
      </c>
      <c r="AB33" s="5">
        <v>10.528700058400901</v>
      </c>
      <c r="AC33" s="4">
        <v>-3.1256926142924198E-2</v>
      </c>
      <c r="AD33" s="4">
        <v>2.9456116190551199E-5</v>
      </c>
      <c r="AE33" s="6">
        <v>17554.453889016499</v>
      </c>
      <c r="AF33" s="6">
        <v>-125.692345063977</v>
      </c>
      <c r="AG33" s="6">
        <v>0.39362054142913999</v>
      </c>
      <c r="AH33" s="6">
        <v>-4.1079636190540202E-4</v>
      </c>
      <c r="AI33" s="6">
        <v>2.30640101199999</v>
      </c>
      <c r="AJ33" s="6">
        <v>-3.7612753199999698E-3</v>
      </c>
      <c r="AK33" s="6">
        <v>995.176197</v>
      </c>
      <c r="AL33" s="6">
        <v>3.9734999999999798E-2</v>
      </c>
      <c r="AN33" s="6">
        <v>-1.0408989683774701</v>
      </c>
      <c r="AO33" s="6">
        <v>4.3025437379100797</v>
      </c>
      <c r="AP33" s="6">
        <v>1.0234654120792801</v>
      </c>
    </row>
    <row r="34" spans="1:42" x14ac:dyDescent="0.45">
      <c r="A34">
        <v>0.05</v>
      </c>
      <c r="B34" s="1">
        <f t="shared" si="0"/>
        <v>181.47624971589886</v>
      </c>
      <c r="C34">
        <v>800</v>
      </c>
      <c r="D34" s="2">
        <f t="shared" si="8"/>
        <v>0.84033095877338715</v>
      </c>
      <c r="E34" s="1">
        <v>42.488813937499998</v>
      </c>
      <c r="F34" s="1">
        <f t="shared" si="11"/>
        <v>84.977627874999996</v>
      </c>
      <c r="G34" s="2">
        <f t="shared" si="9"/>
        <v>3.2973881006924515</v>
      </c>
      <c r="H34" s="8">
        <f t="shared" si="12"/>
        <v>2288.1199999999958</v>
      </c>
      <c r="I34">
        <v>315</v>
      </c>
      <c r="J34">
        <v>295</v>
      </c>
      <c r="K34" s="2">
        <f t="shared" si="13"/>
        <v>13.931031063829055</v>
      </c>
      <c r="L34" s="2">
        <v>308.93092937604166</v>
      </c>
      <c r="M34" s="2">
        <f t="shared" si="10"/>
        <v>308.93103106382904</v>
      </c>
      <c r="N34" s="2">
        <v>313.14428666859487</v>
      </c>
      <c r="O34" s="2">
        <f t="shared" si="6"/>
        <v>313.14428782835762</v>
      </c>
      <c r="P34" s="2">
        <f t="shared" si="7"/>
        <v>1.8557133314051271</v>
      </c>
      <c r="Q34" s="8">
        <v>387.71114903583498</v>
      </c>
      <c r="R34" s="1">
        <f>Q34/(Abmessung!D$17*S34)</f>
        <v>64.872200831591812</v>
      </c>
      <c r="S34" s="2">
        <f t="shared" si="1"/>
        <v>11.026081687905105</v>
      </c>
      <c r="T34" s="1">
        <f t="shared" si="2"/>
        <v>4178.5698769512728</v>
      </c>
      <c r="U34" s="1">
        <f t="shared" si="3"/>
        <v>991.86532828284749</v>
      </c>
      <c r="V34" s="1">
        <f t="shared" si="4"/>
        <v>1007.1747947393785</v>
      </c>
      <c r="W34" s="7">
        <f t="shared" si="5"/>
        <v>1.170625762176615</v>
      </c>
      <c r="AA34" s="4">
        <v>-144.24372570197801</v>
      </c>
      <c r="AB34" s="5">
        <v>10.528700058400901</v>
      </c>
      <c r="AC34" s="4">
        <v>-3.1256926142924198E-2</v>
      </c>
      <c r="AD34" s="4">
        <v>2.9456116190551199E-5</v>
      </c>
      <c r="AE34" s="6">
        <v>17554.453889016499</v>
      </c>
      <c r="AF34" s="6">
        <v>-125.692345063977</v>
      </c>
      <c r="AG34" s="6">
        <v>0.39362054142913999</v>
      </c>
      <c r="AH34" s="6">
        <v>-4.1079636190540202E-4</v>
      </c>
      <c r="AI34" s="6">
        <v>2.30640101199999</v>
      </c>
      <c r="AJ34" s="6">
        <v>-3.7612753199999698E-3</v>
      </c>
      <c r="AK34" s="6">
        <v>995.176197</v>
      </c>
      <c r="AL34" s="6">
        <v>3.9734999999999798E-2</v>
      </c>
      <c r="AN34" s="6">
        <v>-1.0408989683774701</v>
      </c>
      <c r="AO34" s="6">
        <v>4.3025437379100797</v>
      </c>
      <c r="AP34" s="6">
        <v>1.0234654120792801</v>
      </c>
    </row>
    <row r="35" spans="1:42" x14ac:dyDescent="0.45">
      <c r="A35">
        <v>5.6000000000000001E-2</v>
      </c>
      <c r="B35" s="1">
        <f t="shared" si="0"/>
        <v>203.26097605850546</v>
      </c>
      <c r="C35">
        <v>800</v>
      </c>
      <c r="D35" s="2">
        <f t="shared" si="8"/>
        <v>0.84033095877338715</v>
      </c>
      <c r="E35" s="1">
        <v>42.488813937499998</v>
      </c>
      <c r="F35" s="1">
        <f>E35*2</f>
        <v>84.977627874999996</v>
      </c>
      <c r="G35" s="2">
        <f t="shared" si="9"/>
        <v>3.2973881006924515</v>
      </c>
      <c r="H35" s="8">
        <f t="shared" si="12"/>
        <v>2772.4533846153799</v>
      </c>
      <c r="I35">
        <v>315</v>
      </c>
      <c r="J35">
        <v>295</v>
      </c>
      <c r="K35" s="2">
        <f t="shared" si="13"/>
        <v>13.978466603411119</v>
      </c>
      <c r="L35" s="2">
        <v>308.97836396045994</v>
      </c>
      <c r="M35" s="2">
        <f t="shared" si="10"/>
        <v>308.97846660341111</v>
      </c>
      <c r="N35" s="2">
        <v>313.33759604367174</v>
      </c>
      <c r="O35" s="2">
        <f t="shared" si="6"/>
        <v>313.33759683247524</v>
      </c>
      <c r="P35" s="2">
        <f t="shared" si="7"/>
        <v>1.6624039563282622</v>
      </c>
      <c r="Q35" s="8">
        <v>389.00203398549098</v>
      </c>
      <c r="R35" s="1">
        <f>Q35/(Abmessung!D$17*S35)</f>
        <v>64.890659042842643</v>
      </c>
      <c r="S35" s="2">
        <f t="shared" si="1"/>
        <v>11.059646223922099</v>
      </c>
      <c r="T35" s="1">
        <f t="shared" si="2"/>
        <v>4178.5681285371311</v>
      </c>
      <c r="U35" s="1">
        <f t="shared" si="3"/>
        <v>991.82835736247102</v>
      </c>
      <c r="V35" s="1">
        <f t="shared" si="4"/>
        <v>1007.1757371459844</v>
      </c>
      <c r="W35" s="7">
        <f t="shared" si="5"/>
        <v>1.1705365549107714</v>
      </c>
      <c r="AA35" s="4">
        <v>-144.24372570197801</v>
      </c>
      <c r="AB35" s="5">
        <v>10.528700058400901</v>
      </c>
      <c r="AC35" s="4">
        <v>-3.1256926142924198E-2</v>
      </c>
      <c r="AD35" s="4">
        <v>2.9456116190551199E-5</v>
      </c>
      <c r="AE35" s="6">
        <v>17554.453889016499</v>
      </c>
      <c r="AF35" s="6">
        <v>-125.692345063977</v>
      </c>
      <c r="AG35" s="6">
        <v>0.39362054142913999</v>
      </c>
      <c r="AH35" s="6">
        <v>-4.1079636190540202E-4</v>
      </c>
      <c r="AI35" s="6">
        <v>2.30640101199999</v>
      </c>
      <c r="AJ35" s="6">
        <v>-3.7612753199999698E-3</v>
      </c>
      <c r="AK35" s="6">
        <v>995.176197</v>
      </c>
      <c r="AL35" s="6">
        <v>3.9734999999999798E-2</v>
      </c>
      <c r="AN35" s="6">
        <v>-1.0408989683774701</v>
      </c>
      <c r="AO35" s="6">
        <v>4.3025437379100797</v>
      </c>
      <c r="AP35" s="6">
        <v>1.0234654120792801</v>
      </c>
    </row>
    <row r="36" spans="1:42" x14ac:dyDescent="0.45">
      <c r="A36">
        <v>6.2E-2</v>
      </c>
      <c r="B36" s="1">
        <f t="shared" si="0"/>
        <v>225.0457932273664</v>
      </c>
      <c r="C36">
        <v>800</v>
      </c>
      <c r="D36" s="2">
        <f t="shared" si="8"/>
        <v>0.84033095877338715</v>
      </c>
      <c r="E36" s="1">
        <v>42.488813937499998</v>
      </c>
      <c r="F36" s="1">
        <f t="shared" si="11"/>
        <v>84.977627874999996</v>
      </c>
      <c r="G36" s="2">
        <f t="shared" si="9"/>
        <v>3.2973881006924515</v>
      </c>
      <c r="H36" s="8">
        <f t="shared" si="12"/>
        <v>3301.7351230769173</v>
      </c>
      <c r="I36">
        <v>315</v>
      </c>
      <c r="J36">
        <v>295</v>
      </c>
      <c r="K36" s="2">
        <f t="shared" si="13"/>
        <v>14.010988741208099</v>
      </c>
      <c r="L36" s="2">
        <v>309.0108857539401</v>
      </c>
      <c r="M36" s="2">
        <f t="shared" si="10"/>
        <v>309.01098874120811</v>
      </c>
      <c r="N36" s="2">
        <v>313.49505780735575</v>
      </c>
      <c r="O36" s="2">
        <f t="shared" si="6"/>
        <v>313.49505836151246</v>
      </c>
      <c r="P36" s="2">
        <f t="shared" si="7"/>
        <v>1.5049421926442506</v>
      </c>
      <c r="Q36" s="8">
        <v>389.88695867789801</v>
      </c>
      <c r="R36" s="1">
        <f>Q36/(Abmessung!D$17*S36)</f>
        <v>64.853506345031604</v>
      </c>
      <c r="S36" s="2">
        <f t="shared" si="1"/>
        <v>11.091155521583472</v>
      </c>
      <c r="T36" s="1">
        <f t="shared" si="2"/>
        <v>4178.5669109629862</v>
      </c>
      <c r="U36" s="1">
        <f t="shared" si="3"/>
        <v>991.79814383154644</v>
      </c>
      <c r="V36" s="1">
        <f t="shared" si="4"/>
        <v>1007.1763832727163</v>
      </c>
      <c r="W36" s="7">
        <f t="shared" si="5"/>
        <v>1.170475393201182</v>
      </c>
      <c r="AA36" s="4">
        <v>-144.24372570197801</v>
      </c>
      <c r="AB36" s="5">
        <v>10.528700058400901</v>
      </c>
      <c r="AC36" s="4">
        <v>-3.1256926142924198E-2</v>
      </c>
      <c r="AD36" s="4">
        <v>2.9456116190551199E-5</v>
      </c>
      <c r="AE36" s="6">
        <v>17554.453889016499</v>
      </c>
      <c r="AF36" s="6">
        <v>-125.692345063977</v>
      </c>
      <c r="AG36" s="6">
        <v>0.39362054142913999</v>
      </c>
      <c r="AH36" s="6">
        <v>-4.1079636190540202E-4</v>
      </c>
      <c r="AI36" s="6">
        <v>2.30640101199999</v>
      </c>
      <c r="AJ36" s="6">
        <v>-3.7612753199999698E-3</v>
      </c>
      <c r="AK36" s="6">
        <v>995.176197</v>
      </c>
      <c r="AL36" s="6">
        <v>3.9734999999999798E-2</v>
      </c>
      <c r="AN36" s="6">
        <v>-1.0408989683774701</v>
      </c>
      <c r="AO36" s="6">
        <v>4.3025437379100797</v>
      </c>
      <c r="AP36" s="6">
        <v>1.0234654120792801</v>
      </c>
    </row>
    <row r="37" spans="1:42" x14ac:dyDescent="0.45">
      <c r="A37">
        <v>6.8000000000000005E-2</v>
      </c>
      <c r="B37" s="1">
        <f t="shared" si="0"/>
        <v>246.83067381335178</v>
      </c>
      <c r="C37">
        <v>800</v>
      </c>
      <c r="D37" s="2">
        <f t="shared" si="8"/>
        <v>0.84033095877338715</v>
      </c>
      <c r="E37" s="1">
        <v>42.488813937499998</v>
      </c>
      <c r="F37" s="1">
        <f t="shared" si="11"/>
        <v>84.977627874999996</v>
      </c>
      <c r="G37" s="2">
        <f t="shared" si="9"/>
        <v>3.2973881006924515</v>
      </c>
      <c r="H37" s="8">
        <f t="shared" si="12"/>
        <v>3875.9652153846091</v>
      </c>
      <c r="I37">
        <v>315</v>
      </c>
      <c r="J37">
        <v>295</v>
      </c>
      <c r="K37" s="2">
        <f t="shared" si="13"/>
        <v>14.033362092018919</v>
      </c>
      <c r="L37" s="2">
        <v>309.03325875295263</v>
      </c>
      <c r="M37" s="2">
        <f t="shared" si="10"/>
        <v>309.03336209201893</v>
      </c>
      <c r="N37" s="2">
        <v>313.62570432765153</v>
      </c>
      <c r="O37" s="2">
        <f t="shared" si="6"/>
        <v>313.62570472742959</v>
      </c>
      <c r="P37" s="2">
        <f t="shared" si="7"/>
        <v>1.3742956723484667</v>
      </c>
      <c r="Q37" s="8">
        <v>390.49568152895102</v>
      </c>
      <c r="R37" s="1">
        <f>Q37/(Abmessung!D$17*S37)</f>
        <v>64.783182418557772</v>
      </c>
      <c r="S37" s="2">
        <f t="shared" si="1"/>
        <v>11.120530476694338</v>
      </c>
      <c r="T37" s="1">
        <f t="shared" si="2"/>
        <v>4178.5660378178054</v>
      </c>
      <c r="U37" s="1">
        <f t="shared" si="3"/>
        <v>991.77300867035956</v>
      </c>
      <c r="V37" s="1">
        <f t="shared" si="4"/>
        <v>1007.1768277682743</v>
      </c>
      <c r="W37" s="7">
        <f t="shared" si="5"/>
        <v>1.1704333176966717</v>
      </c>
      <c r="AA37" s="4">
        <v>-144.24372570197801</v>
      </c>
      <c r="AB37" s="5">
        <v>10.528700058400901</v>
      </c>
      <c r="AC37" s="4">
        <v>-3.1256926142924198E-2</v>
      </c>
      <c r="AD37" s="4">
        <v>2.9456116190551199E-5</v>
      </c>
      <c r="AE37" s="6">
        <v>17554.453889016499</v>
      </c>
      <c r="AF37" s="6">
        <v>-125.692345063977</v>
      </c>
      <c r="AG37" s="6">
        <v>0.39362054142913999</v>
      </c>
      <c r="AH37" s="6">
        <v>-4.1079636190540202E-4</v>
      </c>
      <c r="AI37" s="6">
        <v>2.30640101199999</v>
      </c>
      <c r="AJ37" s="6">
        <v>-3.7612753199999698E-3</v>
      </c>
      <c r="AK37" s="6">
        <v>995.176197</v>
      </c>
      <c r="AL37" s="6">
        <v>3.9734999999999798E-2</v>
      </c>
      <c r="AN37" s="6">
        <v>-1.0408989683774701</v>
      </c>
      <c r="AO37" s="6">
        <v>4.3025437379100797</v>
      </c>
      <c r="AP37" s="6">
        <v>1.0234654120792801</v>
      </c>
    </row>
    <row r="38" spans="1:42" x14ac:dyDescent="0.45">
      <c r="A38">
        <v>7.3999999999999996E-2</v>
      </c>
      <c r="B38" s="1">
        <f t="shared" si="0"/>
        <v>268.61559974991189</v>
      </c>
      <c r="C38">
        <v>800</v>
      </c>
      <c r="D38" s="2">
        <f t="shared" si="8"/>
        <v>0.84033095877338715</v>
      </c>
      <c r="E38" s="1">
        <v>42.488813937499998</v>
      </c>
      <c r="F38" s="1">
        <f t="shared" si="11"/>
        <v>84.977627874999996</v>
      </c>
      <c r="G38" s="2">
        <f t="shared" si="9"/>
        <v>3.2973881006924515</v>
      </c>
      <c r="H38" s="8">
        <f t="shared" si="12"/>
        <v>4495.1436615384537</v>
      </c>
      <c r="I38">
        <v>315</v>
      </c>
      <c r="J38">
        <v>295</v>
      </c>
      <c r="K38" s="2">
        <f t="shared" si="13"/>
        <v>14.048676888730423</v>
      </c>
      <c r="L38" s="2">
        <v>309.04857285096278</v>
      </c>
      <c r="M38" s="2">
        <f t="shared" si="10"/>
        <v>309.04867688873043</v>
      </c>
      <c r="N38" s="2">
        <v>313.73578612916634</v>
      </c>
      <c r="O38" s="2">
        <f t="shared" si="6"/>
        <v>313.73578642397342</v>
      </c>
      <c r="P38" s="2">
        <f t="shared" si="7"/>
        <v>1.2642138708336574</v>
      </c>
      <c r="Q38" s="8">
        <v>390.91233358576699</v>
      </c>
      <c r="R38" s="1">
        <f>Q38/(Abmessung!D$17*S38)</f>
        <v>64.693596157304427</v>
      </c>
      <c r="S38" s="2">
        <f t="shared" si="1"/>
        <v>11.147811783686986</v>
      </c>
      <c r="T38" s="1">
        <f t="shared" si="2"/>
        <v>4178.5653964526318</v>
      </c>
      <c r="U38" s="1">
        <f t="shared" si="3"/>
        <v>991.75178302386507</v>
      </c>
      <c r="V38" s="1">
        <f t="shared" si="4"/>
        <v>1007.1771320211164</v>
      </c>
      <c r="W38" s="7">
        <f t="shared" si="5"/>
        <v>1.1704045174272251</v>
      </c>
      <c r="AA38" s="4">
        <v>-144.24372570197801</v>
      </c>
      <c r="AB38" s="5">
        <v>10.528700058400901</v>
      </c>
      <c r="AC38" s="4">
        <v>-3.1256926142924198E-2</v>
      </c>
      <c r="AD38" s="4">
        <v>2.9456116190551199E-5</v>
      </c>
      <c r="AE38" s="6">
        <v>17554.453889016499</v>
      </c>
      <c r="AF38" s="6">
        <v>-125.692345063977</v>
      </c>
      <c r="AG38" s="6">
        <v>0.39362054142913999</v>
      </c>
      <c r="AH38" s="6">
        <v>-4.1079636190540202E-4</v>
      </c>
      <c r="AI38" s="6">
        <v>2.30640101199999</v>
      </c>
      <c r="AJ38" s="6">
        <v>-3.7612753199999698E-3</v>
      </c>
      <c r="AK38" s="6">
        <v>995.176197</v>
      </c>
      <c r="AL38" s="6">
        <v>3.9734999999999798E-2</v>
      </c>
      <c r="AN38" s="6">
        <v>-1.0408989683774701</v>
      </c>
      <c r="AO38" s="6">
        <v>4.3025437379100797</v>
      </c>
      <c r="AP38" s="6">
        <v>1.0234654120792801</v>
      </c>
    </row>
    <row r="39" spans="1:42" x14ac:dyDescent="0.45">
      <c r="A39">
        <v>8.0000000000000002E-3</v>
      </c>
      <c r="B39" s="1">
        <f t="shared" si="0"/>
        <v>28.99197649584389</v>
      </c>
      <c r="C39">
        <v>1000</v>
      </c>
      <c r="D39" s="2">
        <f t="shared" si="8"/>
        <v>1.0702955464736363</v>
      </c>
      <c r="E39" s="1">
        <v>54.116283420800002</v>
      </c>
      <c r="F39" s="1">
        <f t="shared" si="11"/>
        <v>108.2325668416</v>
      </c>
      <c r="G39" s="2">
        <f t="shared" si="9"/>
        <v>4.7365073831125946</v>
      </c>
      <c r="H39" s="8">
        <f t="shared" si="12"/>
        <v>156.34021538461522</v>
      </c>
      <c r="I39">
        <v>315</v>
      </c>
      <c r="J39">
        <v>295</v>
      </c>
      <c r="K39" s="2">
        <f t="shared" si="13"/>
        <v>9.8766133357378454</v>
      </c>
      <c r="L39" s="2">
        <v>304.87670065191725</v>
      </c>
      <c r="M39" s="2">
        <f t="shared" si="10"/>
        <v>304.87661333573783</v>
      </c>
      <c r="N39" s="2">
        <v>304.4606477395713</v>
      </c>
      <c r="O39" s="2">
        <f t="shared" si="6"/>
        <v>304.46097267696098</v>
      </c>
      <c r="P39" s="2">
        <f t="shared" si="7"/>
        <v>10.5393522604287</v>
      </c>
      <c r="Q39" s="8">
        <v>352.347490339096</v>
      </c>
      <c r="R39" s="1">
        <f>Q39/(Abmessung!D$17*S39)</f>
        <v>66.410740591118469</v>
      </c>
      <c r="S39" s="2">
        <f t="shared" si="1"/>
        <v>9.7882354371703251</v>
      </c>
      <c r="T39" s="1">
        <f t="shared" si="2"/>
        <v>4179.0798090166336</v>
      </c>
      <c r="U39" s="1">
        <f t="shared" si="3"/>
        <v>993.37828878719574</v>
      </c>
      <c r="V39" s="1">
        <f t="shared" si="4"/>
        <v>1007.0942473502018</v>
      </c>
      <c r="W39" s="7">
        <f t="shared" si="5"/>
        <v>1.1782502973974569</v>
      </c>
      <c r="AA39" s="4">
        <v>-144.24372570197801</v>
      </c>
      <c r="AB39" s="5">
        <v>10.528700058400901</v>
      </c>
      <c r="AC39" s="4">
        <v>-3.1256926142924198E-2</v>
      </c>
      <c r="AD39" s="4">
        <v>2.9456116190551199E-5</v>
      </c>
      <c r="AE39" s="6">
        <v>17554.453889016499</v>
      </c>
      <c r="AF39" s="6">
        <v>-125.692345063977</v>
      </c>
      <c r="AG39" s="6">
        <v>0.39362054142913999</v>
      </c>
      <c r="AH39" s="6">
        <v>-4.1079636190540202E-4</v>
      </c>
      <c r="AI39" s="6">
        <v>2.30640101199999</v>
      </c>
      <c r="AJ39" s="6">
        <v>-3.7612753199999698E-3</v>
      </c>
      <c r="AK39" s="6">
        <v>995.176197</v>
      </c>
      <c r="AL39" s="6">
        <v>3.9734999999999798E-2</v>
      </c>
      <c r="AN39" s="6">
        <v>-1.0408989683774701</v>
      </c>
      <c r="AO39" s="6">
        <v>4.3025437379100797</v>
      </c>
      <c r="AP39" s="6">
        <v>1.0234654120792801</v>
      </c>
    </row>
    <row r="40" spans="1:42" x14ac:dyDescent="0.45">
      <c r="A40">
        <v>1.4E-2</v>
      </c>
      <c r="B40" s="1">
        <f t="shared" si="0"/>
        <v>50.764918662007673</v>
      </c>
      <c r="C40">
        <v>1000</v>
      </c>
      <c r="D40" s="2">
        <f t="shared" si="8"/>
        <v>1.0702955464736363</v>
      </c>
      <c r="E40" s="1">
        <v>54.116283420800002</v>
      </c>
      <c r="F40" s="1">
        <f t="shared" si="11"/>
        <v>108.2325668416</v>
      </c>
      <c r="G40" s="2">
        <f t="shared" si="9"/>
        <v>4.7365073831125946</v>
      </c>
      <c r="H40" s="8">
        <f t="shared" si="12"/>
        <v>326.03512307692239</v>
      </c>
      <c r="I40">
        <v>315</v>
      </c>
      <c r="J40">
        <v>295</v>
      </c>
      <c r="K40" s="2">
        <f t="shared" si="13"/>
        <v>11.642009657793071</v>
      </c>
      <c r="L40" s="2">
        <v>306.6420473427649</v>
      </c>
      <c r="M40" s="2">
        <f t="shared" si="10"/>
        <v>306.6420096577931</v>
      </c>
      <c r="N40" s="2">
        <v>307.92035270265865</v>
      </c>
      <c r="O40" s="2">
        <f t="shared" si="6"/>
        <v>307.92044796297068</v>
      </c>
      <c r="P40" s="2">
        <f t="shared" si="7"/>
        <v>7.0796472973413529</v>
      </c>
      <c r="Q40" s="8">
        <v>414.17202717132602</v>
      </c>
      <c r="R40" s="1">
        <f>Q40/(Abmessung!D$17*S40)</f>
        <v>72.951990463061406</v>
      </c>
      <c r="S40" s="2">
        <f t="shared" si="1"/>
        <v>10.474062608035675</v>
      </c>
      <c r="T40" s="1">
        <f t="shared" si="2"/>
        <v>4178.7553890114632</v>
      </c>
      <c r="U40" s="1">
        <f t="shared" si="3"/>
        <v>992.8115976224193</v>
      </c>
      <c r="V40" s="1">
        <f t="shared" si="4"/>
        <v>1007.1293203755823</v>
      </c>
      <c r="W40" s="7">
        <f t="shared" si="5"/>
        <v>1.1749303199276926</v>
      </c>
      <c r="AA40" s="4">
        <v>-144.24372570197801</v>
      </c>
      <c r="AB40" s="5">
        <v>10.528700058400901</v>
      </c>
      <c r="AC40" s="4">
        <v>-3.1256926142924198E-2</v>
      </c>
      <c r="AD40" s="4">
        <v>2.9456116190551199E-5</v>
      </c>
      <c r="AE40" s="6">
        <v>17554.453889016499</v>
      </c>
      <c r="AF40" s="6">
        <v>-125.692345063977</v>
      </c>
      <c r="AG40" s="6">
        <v>0.39362054142913999</v>
      </c>
      <c r="AH40" s="6">
        <v>-4.1079636190540202E-4</v>
      </c>
      <c r="AI40" s="6">
        <v>2.30640101199999</v>
      </c>
      <c r="AJ40" s="6">
        <v>-3.7612753199999698E-3</v>
      </c>
      <c r="AK40" s="6">
        <v>995.176197</v>
      </c>
      <c r="AL40" s="6">
        <v>3.9734999999999798E-2</v>
      </c>
      <c r="AN40" s="6">
        <v>-1.0408989683774701</v>
      </c>
      <c r="AO40" s="6">
        <v>4.3025437379100797</v>
      </c>
      <c r="AP40" s="6">
        <v>1.0234654120792801</v>
      </c>
    </row>
    <row r="41" spans="1:42" x14ac:dyDescent="0.45">
      <c r="A41">
        <v>0.02</v>
      </c>
      <c r="B41" s="1">
        <f t="shared" si="0"/>
        <v>72.54349258268924</v>
      </c>
      <c r="C41">
        <v>1000</v>
      </c>
      <c r="D41" s="2">
        <f t="shared" si="8"/>
        <v>1.0702955464736363</v>
      </c>
      <c r="E41" s="1">
        <v>54.116283420800002</v>
      </c>
      <c r="F41" s="1">
        <f t="shared" si="11"/>
        <v>108.2325668416</v>
      </c>
      <c r="G41" s="2">
        <f t="shared" si="9"/>
        <v>4.7365073831125946</v>
      </c>
      <c r="H41" s="8">
        <f t="shared" si="12"/>
        <v>540.67838461538327</v>
      </c>
      <c r="I41">
        <v>315</v>
      </c>
      <c r="J41">
        <v>295</v>
      </c>
      <c r="K41" s="2">
        <f t="shared" si="13"/>
        <v>12.561768683945235</v>
      </c>
      <c r="L41" s="2">
        <v>307.56175574813386</v>
      </c>
      <c r="M41" s="2">
        <f t="shared" si="10"/>
        <v>307.56176868394522</v>
      </c>
      <c r="N41" s="2">
        <v>309.66041100488496</v>
      </c>
      <c r="O41" s="2">
        <f t="shared" si="6"/>
        <v>309.66044940553331</v>
      </c>
      <c r="P41" s="2">
        <f t="shared" si="7"/>
        <v>5.3395889951150366</v>
      </c>
      <c r="Q41" s="8">
        <v>446.24326559772999</v>
      </c>
      <c r="R41" s="1">
        <f>Q41/(Abmessung!D$17*S41)</f>
        <v>77.345622554962105</v>
      </c>
      <c r="S41" s="2">
        <f t="shared" si="1"/>
        <v>10.644064153405065</v>
      </c>
      <c r="T41" s="1">
        <f t="shared" si="2"/>
        <v>4178.6593993525039</v>
      </c>
      <c r="U41" s="1">
        <f t="shared" si="3"/>
        <v>992.5080449901177</v>
      </c>
      <c r="V41" s="1">
        <f t="shared" si="4"/>
        <v>1007.1475926823259</v>
      </c>
      <c r="W41" s="7">
        <f t="shared" si="5"/>
        <v>1.173200681664337</v>
      </c>
      <c r="AA41" s="4">
        <v>-144.24372570197801</v>
      </c>
      <c r="AB41" s="5">
        <v>10.528700058400901</v>
      </c>
      <c r="AC41" s="4">
        <v>-3.1256926142924198E-2</v>
      </c>
      <c r="AD41" s="4">
        <v>2.9456116190551199E-5</v>
      </c>
      <c r="AE41" s="6">
        <v>17554.453889016499</v>
      </c>
      <c r="AF41" s="6">
        <v>-125.692345063977</v>
      </c>
      <c r="AG41" s="6">
        <v>0.39362054142913999</v>
      </c>
      <c r="AH41" s="6">
        <v>-4.1079636190540202E-4</v>
      </c>
      <c r="AI41" s="6">
        <v>2.30640101199999</v>
      </c>
      <c r="AJ41" s="6">
        <v>-3.7612753199999698E-3</v>
      </c>
      <c r="AK41" s="6">
        <v>995.176197</v>
      </c>
      <c r="AL41" s="6">
        <v>3.9734999999999798E-2</v>
      </c>
      <c r="AN41" s="6">
        <v>-1.0408989683774701</v>
      </c>
      <c r="AO41" s="6">
        <v>4.3025437379100797</v>
      </c>
      <c r="AP41" s="6">
        <v>1.0234654120792801</v>
      </c>
    </row>
    <row r="42" spans="1:42" x14ac:dyDescent="0.45">
      <c r="A42">
        <v>2.5999999999999999E-2</v>
      </c>
      <c r="B42" s="1">
        <f t="shared" si="0"/>
        <v>94.324661749886033</v>
      </c>
      <c r="C42">
        <v>1000</v>
      </c>
      <c r="D42" s="2">
        <f t="shared" si="8"/>
        <v>1.0702955464736363</v>
      </c>
      <c r="E42" s="1">
        <v>54.116283420800002</v>
      </c>
      <c r="F42" s="1">
        <f t="shared" si="11"/>
        <v>108.2325668416</v>
      </c>
      <c r="G42" s="2">
        <f t="shared" si="9"/>
        <v>4.7365073831125946</v>
      </c>
      <c r="H42" s="8">
        <f t="shared" si="12"/>
        <v>800.26999999999816</v>
      </c>
      <c r="I42">
        <v>315</v>
      </c>
      <c r="J42">
        <v>295</v>
      </c>
      <c r="K42" s="2">
        <f t="shared" si="13"/>
        <v>13.100298832885498</v>
      </c>
      <c r="L42" s="2">
        <v>308.10024163153486</v>
      </c>
      <c r="M42" s="2">
        <f t="shared" si="10"/>
        <v>308.10029883288547</v>
      </c>
      <c r="N42" s="2">
        <v>310.72016114406068</v>
      </c>
      <c r="O42" s="2">
        <f t="shared" si="6"/>
        <v>310.7201798494828</v>
      </c>
      <c r="P42" s="2">
        <f t="shared" si="7"/>
        <v>4.2798388559393175</v>
      </c>
      <c r="Q42" s="8">
        <v>464.97719981631298</v>
      </c>
      <c r="R42" s="1">
        <f>Q42/(Abmessung!D$17*S42)</f>
        <v>80.085898928044145</v>
      </c>
      <c r="S42" s="2">
        <f t="shared" si="1"/>
        <v>10.711422523479445</v>
      </c>
      <c r="T42" s="1">
        <f t="shared" si="2"/>
        <v>4178.6191534970158</v>
      </c>
      <c r="U42" s="1">
        <f t="shared" si="3"/>
        <v>992.31736709740278</v>
      </c>
      <c r="V42" s="1">
        <f t="shared" si="4"/>
        <v>1007.1582910506145</v>
      </c>
      <c r="W42" s="7">
        <f t="shared" si="5"/>
        <v>1.1721879848326346</v>
      </c>
      <c r="AA42" s="4">
        <v>-144.24372570197801</v>
      </c>
      <c r="AB42" s="5">
        <v>10.528700058400901</v>
      </c>
      <c r="AC42" s="4">
        <v>-3.1256926142924198E-2</v>
      </c>
      <c r="AD42" s="4">
        <v>2.9456116190551199E-5</v>
      </c>
      <c r="AE42" s="6">
        <v>17554.453889016499</v>
      </c>
      <c r="AF42" s="6">
        <v>-125.692345063977</v>
      </c>
      <c r="AG42" s="6">
        <v>0.39362054142913999</v>
      </c>
      <c r="AH42" s="6">
        <v>-4.1079636190540202E-4</v>
      </c>
      <c r="AI42" s="6">
        <v>2.30640101199999</v>
      </c>
      <c r="AJ42" s="6">
        <v>-3.7612753199999698E-3</v>
      </c>
      <c r="AK42" s="6">
        <v>995.176197</v>
      </c>
      <c r="AL42" s="6">
        <v>3.9734999999999798E-2</v>
      </c>
      <c r="AN42" s="6">
        <v>-1.0408989683774701</v>
      </c>
      <c r="AO42" s="6">
        <v>4.3025437379100797</v>
      </c>
      <c r="AP42" s="6">
        <v>1.0234654120792801</v>
      </c>
    </row>
    <row r="43" spans="1:42" x14ac:dyDescent="0.45">
      <c r="A43">
        <v>3.2000000000000001E-2</v>
      </c>
      <c r="B43" s="1">
        <f t="shared" si="0"/>
        <v>116.10722243778351</v>
      </c>
      <c r="C43">
        <v>1000</v>
      </c>
      <c r="D43" s="2">
        <f t="shared" si="8"/>
        <v>1.0702955464736363</v>
      </c>
      <c r="E43" s="1">
        <v>54.116283420800002</v>
      </c>
      <c r="F43" s="1">
        <f t="shared" si="11"/>
        <v>108.2325668416</v>
      </c>
      <c r="G43" s="2">
        <f t="shared" si="9"/>
        <v>4.7365073831125946</v>
      </c>
      <c r="H43" s="8">
        <f t="shared" si="12"/>
        <v>1104.8099692307667</v>
      </c>
      <c r="I43">
        <v>315</v>
      </c>
      <c r="J43">
        <v>295</v>
      </c>
      <c r="K43" s="2">
        <f t="shared" si="13"/>
        <v>13.437719100778521</v>
      </c>
      <c r="L43" s="2">
        <v>308.43762504365498</v>
      </c>
      <c r="M43" s="2">
        <f t="shared" si="10"/>
        <v>308.43771910077851</v>
      </c>
      <c r="N43" s="2">
        <v>311.43496044624629</v>
      </c>
      <c r="O43" s="2">
        <f t="shared" si="6"/>
        <v>311.43497074114424</v>
      </c>
      <c r="P43" s="2">
        <f t="shared" si="7"/>
        <v>3.5650395537537065</v>
      </c>
      <c r="Q43" s="8">
        <v>476.69847246853402</v>
      </c>
      <c r="R43" s="1">
        <f>Q43/(Abmessung!D$17*S43)</f>
        <v>81.781417109869835</v>
      </c>
      <c r="S43" s="2">
        <f t="shared" si="1"/>
        <v>10.753768333934897</v>
      </c>
      <c r="T43" s="1">
        <f t="shared" si="2"/>
        <v>4178.5988789957546</v>
      </c>
      <c r="U43" s="1">
        <f t="shared" si="3"/>
        <v>992.18633932725731</v>
      </c>
      <c r="V43" s="1">
        <f t="shared" si="4"/>
        <v>1007.1649940155548</v>
      </c>
      <c r="W43" s="7">
        <f t="shared" si="5"/>
        <v>1.1715534888819423</v>
      </c>
      <c r="AA43" s="4">
        <v>-144.24372570197801</v>
      </c>
      <c r="AB43" s="5">
        <v>10.528700058400901</v>
      </c>
      <c r="AC43" s="4">
        <v>-3.1256926142924198E-2</v>
      </c>
      <c r="AD43" s="4">
        <v>2.9456116190551199E-5</v>
      </c>
      <c r="AE43" s="6">
        <v>17554.453889016499</v>
      </c>
      <c r="AF43" s="6">
        <v>-125.692345063977</v>
      </c>
      <c r="AG43" s="6">
        <v>0.39362054142913999</v>
      </c>
      <c r="AH43" s="6">
        <v>-4.1079636190540202E-4</v>
      </c>
      <c r="AI43" s="6">
        <v>2.30640101199999</v>
      </c>
      <c r="AJ43" s="6">
        <v>-3.7612753199999698E-3</v>
      </c>
      <c r="AK43" s="6">
        <v>995.176197</v>
      </c>
      <c r="AL43" s="6">
        <v>3.9734999999999798E-2</v>
      </c>
      <c r="AN43" s="6">
        <v>-1.0408989683774701</v>
      </c>
      <c r="AO43" s="6">
        <v>4.3025437379100797</v>
      </c>
      <c r="AP43" s="6">
        <v>1.0234654120792801</v>
      </c>
    </row>
    <row r="44" spans="1:42" x14ac:dyDescent="0.45">
      <c r="A44">
        <v>3.7999999999999999E-2</v>
      </c>
      <c r="B44" s="1">
        <f t="shared" si="0"/>
        <v>137.89059863690292</v>
      </c>
      <c r="C44">
        <v>1000</v>
      </c>
      <c r="D44" s="2">
        <f t="shared" si="8"/>
        <v>1.0702955464736363</v>
      </c>
      <c r="E44" s="1">
        <v>54.116283420800002</v>
      </c>
      <c r="F44" s="1">
        <f t="shared" si="11"/>
        <v>108.2325668416</v>
      </c>
      <c r="G44" s="2">
        <f t="shared" si="9"/>
        <v>4.7365073831125946</v>
      </c>
      <c r="H44" s="8">
        <f t="shared" si="12"/>
        <v>1454.2982923076893</v>
      </c>
      <c r="I44">
        <v>315</v>
      </c>
      <c r="J44">
        <v>295</v>
      </c>
      <c r="K44" s="2">
        <f t="shared" si="13"/>
        <v>13.65905229189738</v>
      </c>
      <c r="L44" s="2">
        <v>308.65892823670117</v>
      </c>
      <c r="M44" s="2">
        <f t="shared" si="10"/>
        <v>308.65905229189735</v>
      </c>
      <c r="N44" s="2">
        <v>311.9494781090882</v>
      </c>
      <c r="O44" s="2">
        <f t="shared" si="6"/>
        <v>311.94948427818764</v>
      </c>
      <c r="P44" s="2">
        <f t="shared" si="7"/>
        <v>3.0505218909117957</v>
      </c>
      <c r="Q44" s="8">
        <v>484.380170874871</v>
      </c>
      <c r="R44" s="1">
        <f>Q44/(Abmessung!D$17*S44)</f>
        <v>82.821840016483719</v>
      </c>
      <c r="S44" s="2">
        <f t="shared" si="1"/>
        <v>10.789790917027091</v>
      </c>
      <c r="T44" s="1">
        <f t="shared" si="2"/>
        <v>4178.5874141953909</v>
      </c>
      <c r="U44" s="1">
        <f t="shared" si="3"/>
        <v>992.09084123439982</v>
      </c>
      <c r="V44" s="1">
        <f t="shared" si="4"/>
        <v>1007.1693907567426</v>
      </c>
      <c r="W44" s="7">
        <f t="shared" si="5"/>
        <v>1.1711372977628214</v>
      </c>
      <c r="AA44" s="4">
        <v>-144.24372570197801</v>
      </c>
      <c r="AB44" s="5">
        <v>10.528700058400901</v>
      </c>
      <c r="AC44" s="4">
        <v>-3.1256926142924198E-2</v>
      </c>
      <c r="AD44" s="4">
        <v>2.9456116190551199E-5</v>
      </c>
      <c r="AE44" s="6">
        <v>17554.453889016499</v>
      </c>
      <c r="AF44" s="6">
        <v>-125.692345063977</v>
      </c>
      <c r="AG44" s="6">
        <v>0.39362054142913999</v>
      </c>
      <c r="AH44" s="6">
        <v>-4.1079636190540202E-4</v>
      </c>
      <c r="AI44" s="6">
        <v>2.30640101199999</v>
      </c>
      <c r="AJ44" s="6">
        <v>-3.7612753199999698E-3</v>
      </c>
      <c r="AK44" s="6">
        <v>995.176197</v>
      </c>
      <c r="AL44" s="6">
        <v>3.9734999999999798E-2</v>
      </c>
      <c r="AN44" s="6">
        <v>-1.0408989683774701</v>
      </c>
      <c r="AO44" s="6">
        <v>4.3025437379100797</v>
      </c>
      <c r="AP44" s="6">
        <v>1.0234654120792801</v>
      </c>
    </row>
    <row r="45" spans="1:42" x14ac:dyDescent="0.45">
      <c r="A45">
        <v>4.3999999999999997E-2</v>
      </c>
      <c r="B45" s="1">
        <f t="shared" si="0"/>
        <v>159.6744825302693</v>
      </c>
      <c r="C45">
        <v>1000</v>
      </c>
      <c r="D45" s="2">
        <f t="shared" si="8"/>
        <v>1.0702955464736363</v>
      </c>
      <c r="E45" s="1">
        <v>54.116283420800002</v>
      </c>
      <c r="F45" s="1">
        <f t="shared" si="11"/>
        <v>108.2325668416</v>
      </c>
      <c r="G45" s="2">
        <f t="shared" si="9"/>
        <v>4.7365073831125946</v>
      </c>
      <c r="H45" s="8">
        <f t="shared" si="12"/>
        <v>1848.7349692307653</v>
      </c>
      <c r="I45">
        <v>315</v>
      </c>
      <c r="J45">
        <v>295</v>
      </c>
      <c r="K45" s="2">
        <f t="shared" si="13"/>
        <v>13.809226848889084</v>
      </c>
      <c r="L45" s="2">
        <v>308.8090786559016</v>
      </c>
      <c r="M45" s="2">
        <f t="shared" si="10"/>
        <v>308.80922684888907</v>
      </c>
      <c r="N45" s="2">
        <v>312.3371241755969</v>
      </c>
      <c r="O45" s="2">
        <f t="shared" si="6"/>
        <v>312.337128111364</v>
      </c>
      <c r="P45" s="2">
        <f t="shared" si="7"/>
        <v>2.6628758244031019</v>
      </c>
      <c r="Q45" s="8">
        <v>489.58906725266098</v>
      </c>
      <c r="R45" s="1">
        <f>Q45/(Abmessung!D$17*S45)</f>
        <v>83.447810359218067</v>
      </c>
      <c r="S45" s="2">
        <f t="shared" si="1"/>
        <v>10.824013210047466</v>
      </c>
      <c r="T45" s="1">
        <f t="shared" si="2"/>
        <v>4178.5803903025335</v>
      </c>
      <c r="U45" s="1">
        <f t="shared" si="3"/>
        <v>992.01824543237387</v>
      </c>
      <c r="V45" s="1">
        <f t="shared" si="4"/>
        <v>1007.172373870196</v>
      </c>
      <c r="W45" s="7">
        <f t="shared" si="5"/>
        <v>1.1708549192298083</v>
      </c>
      <c r="AA45" s="4">
        <v>-144.24372570197801</v>
      </c>
      <c r="AB45" s="5">
        <v>10.528700058400901</v>
      </c>
      <c r="AC45" s="4">
        <v>-3.1256926142924198E-2</v>
      </c>
      <c r="AD45" s="4">
        <v>2.9456116190551199E-5</v>
      </c>
      <c r="AE45" s="6">
        <v>17554.453889016499</v>
      </c>
      <c r="AF45" s="6">
        <v>-125.692345063977</v>
      </c>
      <c r="AG45" s="6">
        <v>0.39362054142913999</v>
      </c>
      <c r="AH45" s="6">
        <v>-4.1079636190540202E-4</v>
      </c>
      <c r="AI45" s="6">
        <v>2.30640101199999</v>
      </c>
      <c r="AJ45" s="6">
        <v>-3.7612753199999698E-3</v>
      </c>
      <c r="AK45" s="6">
        <v>995.176197</v>
      </c>
      <c r="AL45" s="6">
        <v>3.9734999999999798E-2</v>
      </c>
      <c r="AN45" s="6">
        <v>-1.0408989683774701</v>
      </c>
      <c r="AO45" s="6">
        <v>4.3025437379100797</v>
      </c>
      <c r="AP45" s="6">
        <v>1.0234654120792801</v>
      </c>
    </row>
    <row r="46" spans="1:42" x14ac:dyDescent="0.45">
      <c r="A46">
        <v>0.05</v>
      </c>
      <c r="B46" s="1">
        <f t="shared" si="0"/>
        <v>181.45869691113418</v>
      </c>
      <c r="C46">
        <v>1000</v>
      </c>
      <c r="D46" s="2">
        <f t="shared" si="8"/>
        <v>1.0702955464736363</v>
      </c>
      <c r="E46" s="1">
        <v>54.116283420800002</v>
      </c>
      <c r="F46" s="1">
        <f t="shared" si="11"/>
        <v>108.2325668416</v>
      </c>
      <c r="G46" s="2">
        <f t="shared" si="9"/>
        <v>4.7365073831125946</v>
      </c>
      <c r="H46" s="8">
        <f t="shared" si="12"/>
        <v>2288.1199999999958</v>
      </c>
      <c r="I46">
        <v>315</v>
      </c>
      <c r="J46">
        <v>295</v>
      </c>
      <c r="K46" s="2">
        <f t="shared" si="13"/>
        <v>13.913834848496432</v>
      </c>
      <c r="L46" s="2">
        <v>308.91366734176592</v>
      </c>
      <c r="M46" s="2">
        <f t="shared" si="10"/>
        <v>308.91383484849644</v>
      </c>
      <c r="N46" s="2">
        <v>312.63930806362998</v>
      </c>
      <c r="O46" s="2">
        <f t="shared" si="6"/>
        <v>312.63931069814987</v>
      </c>
      <c r="P46" s="2">
        <f t="shared" si="7"/>
        <v>2.3606919363700172</v>
      </c>
      <c r="Q46" s="8">
        <v>493.215962391956</v>
      </c>
      <c r="R46" s="1">
        <f>Q46/(Abmessung!D$17*S46)</f>
        <v>83.809023884198723</v>
      </c>
      <c r="S46" s="2">
        <f t="shared" si="1"/>
        <v>10.857201272373084</v>
      </c>
      <c r="T46" s="1">
        <f t="shared" si="2"/>
        <v>4178.5758253354725</v>
      </c>
      <c r="U46" s="1">
        <f t="shared" si="3"/>
        <v>991.96127308327073</v>
      </c>
      <c r="V46" s="1">
        <f t="shared" si="4"/>
        <v>1007.1744517859124</v>
      </c>
      <c r="W46" s="7">
        <f t="shared" si="5"/>
        <v>1.170658225808362</v>
      </c>
      <c r="AA46" s="4">
        <v>-144.24372570197801</v>
      </c>
      <c r="AB46" s="5">
        <v>10.528700058400901</v>
      </c>
      <c r="AC46" s="4">
        <v>-3.1256926142924198E-2</v>
      </c>
      <c r="AD46" s="4">
        <v>2.9456116190551199E-5</v>
      </c>
      <c r="AE46" s="6">
        <v>17554.453889016499</v>
      </c>
      <c r="AF46" s="6">
        <v>-125.692345063977</v>
      </c>
      <c r="AG46" s="6">
        <v>0.39362054142913999</v>
      </c>
      <c r="AH46" s="6">
        <v>-4.1079636190540202E-4</v>
      </c>
      <c r="AI46" s="6">
        <v>2.30640101199999</v>
      </c>
      <c r="AJ46" s="6">
        <v>-3.7612753199999698E-3</v>
      </c>
      <c r="AK46" s="6">
        <v>995.176197</v>
      </c>
      <c r="AL46" s="6">
        <v>3.9734999999999798E-2</v>
      </c>
      <c r="AN46" s="6">
        <v>-1.0408989683774701</v>
      </c>
      <c r="AO46" s="6">
        <v>4.3025437379100797</v>
      </c>
      <c r="AP46" s="6">
        <v>1.0234654120792801</v>
      </c>
    </row>
    <row r="47" spans="1:42" x14ac:dyDescent="0.45">
      <c r="A47">
        <v>5.6000000000000001E-2</v>
      </c>
      <c r="B47" s="1">
        <f t="shared" si="0"/>
        <v>203.24313406020028</v>
      </c>
      <c r="C47">
        <v>1000</v>
      </c>
      <c r="D47" s="2">
        <f t="shared" si="8"/>
        <v>1.0702955464736363</v>
      </c>
      <c r="E47" s="1">
        <v>54.116283420800002</v>
      </c>
      <c r="F47" s="1">
        <f t="shared" si="11"/>
        <v>108.2325668416</v>
      </c>
      <c r="G47" s="2">
        <f t="shared" si="9"/>
        <v>4.7365073831125946</v>
      </c>
      <c r="H47" s="8">
        <f t="shared" si="12"/>
        <v>2772.4533846153799</v>
      </c>
      <c r="I47">
        <v>315</v>
      </c>
      <c r="J47">
        <v>295</v>
      </c>
      <c r="K47" s="2">
        <f t="shared" si="13"/>
        <v>13.988267274713394</v>
      </c>
      <c r="L47" s="2">
        <v>308.98808434891674</v>
      </c>
      <c r="M47" s="2">
        <f t="shared" si="10"/>
        <v>308.98826727471339</v>
      </c>
      <c r="N47" s="2">
        <v>312.8812129989895</v>
      </c>
      <c r="O47" s="2">
        <f t="shared" si="6"/>
        <v>312.88121483074514</v>
      </c>
      <c r="P47" s="2">
        <f t="shared" si="7"/>
        <v>2.118787001010503</v>
      </c>
      <c r="Q47" s="8">
        <v>495.79588290921703</v>
      </c>
      <c r="R47" s="1">
        <f>Q47/(Abmessung!D$17*S47)</f>
        <v>83.99990743076718</v>
      </c>
      <c r="S47" s="2">
        <f t="shared" si="1"/>
        <v>10.889192024482181</v>
      </c>
      <c r="T47" s="1">
        <f t="shared" si="2"/>
        <v>4178.5727206155971</v>
      </c>
      <c r="U47" s="1">
        <f t="shared" si="3"/>
        <v>991.91542647775952</v>
      </c>
      <c r="V47" s="1">
        <f t="shared" si="4"/>
        <v>1007.175930265802</v>
      </c>
      <c r="W47" s="7">
        <f t="shared" si="5"/>
        <v>1.1705182743821698</v>
      </c>
      <c r="AA47" s="4">
        <v>-144.24372570197801</v>
      </c>
      <c r="AB47" s="5">
        <v>10.528700058400901</v>
      </c>
      <c r="AC47" s="4">
        <v>-3.1256926142924198E-2</v>
      </c>
      <c r="AD47" s="4">
        <v>2.9456116190551199E-5</v>
      </c>
      <c r="AE47" s="6">
        <v>17554.453889016499</v>
      </c>
      <c r="AF47" s="6">
        <v>-125.692345063977</v>
      </c>
      <c r="AG47" s="6">
        <v>0.39362054142913999</v>
      </c>
      <c r="AH47" s="6">
        <v>-4.1079636190540202E-4</v>
      </c>
      <c r="AI47" s="6">
        <v>2.30640101199999</v>
      </c>
      <c r="AJ47" s="6">
        <v>-3.7612753199999698E-3</v>
      </c>
      <c r="AK47" s="6">
        <v>995.176197</v>
      </c>
      <c r="AL47" s="6">
        <v>3.9734999999999798E-2</v>
      </c>
      <c r="AN47" s="6">
        <v>-1.0408989683774701</v>
      </c>
      <c r="AO47" s="6">
        <v>4.3025437379100797</v>
      </c>
      <c r="AP47" s="6">
        <v>1.0234654120792801</v>
      </c>
    </row>
    <row r="48" spans="1:42" x14ac:dyDescent="0.45">
      <c r="A48">
        <v>6.2E-2</v>
      </c>
      <c r="B48" s="1">
        <f t="shared" si="0"/>
        <v>225.02772569070871</v>
      </c>
      <c r="C48">
        <v>1000</v>
      </c>
      <c r="D48" s="2">
        <f t="shared" si="8"/>
        <v>1.0702955464736363</v>
      </c>
      <c r="E48" s="1">
        <v>54.116283420800002</v>
      </c>
      <c r="F48" s="1">
        <f t="shared" si="11"/>
        <v>108.2325668416</v>
      </c>
      <c r="G48" s="2">
        <f t="shared" si="9"/>
        <v>4.7365073831125946</v>
      </c>
      <c r="H48" s="8">
        <f t="shared" si="12"/>
        <v>3301.7351230769173</v>
      </c>
      <c r="I48">
        <v>315</v>
      </c>
      <c r="J48">
        <v>295</v>
      </c>
      <c r="K48" s="2">
        <f t="shared" si="13"/>
        <v>14.042172302005469</v>
      </c>
      <c r="L48" s="2">
        <v>309.04197706948503</v>
      </c>
      <c r="M48" s="2">
        <f t="shared" si="10"/>
        <v>309.0421723020055</v>
      </c>
      <c r="N48" s="2">
        <v>313.07904576812712</v>
      </c>
      <c r="O48" s="2">
        <f t="shared" si="6"/>
        <v>313.07904708147947</v>
      </c>
      <c r="P48" s="2">
        <f t="shared" si="7"/>
        <v>1.9209542318728836</v>
      </c>
      <c r="Q48" s="8">
        <v>497.66390998774301</v>
      </c>
      <c r="R48" s="1">
        <f>Q48/(Abmessung!D$17*S48)</f>
        <v>84.08087513191515</v>
      </c>
      <c r="S48" s="2">
        <f t="shared" si="1"/>
        <v>10.91969408723924</v>
      </c>
      <c r="T48" s="1">
        <f t="shared" si="2"/>
        <v>4178.5705315718305</v>
      </c>
      <c r="U48" s="1">
        <f t="shared" si="3"/>
        <v>991.87777557143863</v>
      </c>
      <c r="V48" s="1">
        <f t="shared" si="4"/>
        <v>1007.1770009794279</v>
      </c>
      <c r="W48" s="7">
        <f t="shared" si="5"/>
        <v>1.1704169217022691</v>
      </c>
      <c r="AA48" s="4">
        <v>-144.24372570197801</v>
      </c>
      <c r="AB48" s="5">
        <v>10.528700058400901</v>
      </c>
      <c r="AC48" s="4">
        <v>-3.1256926142924198E-2</v>
      </c>
      <c r="AD48" s="4">
        <v>2.9456116190551199E-5</v>
      </c>
      <c r="AE48" s="6">
        <v>17554.453889016499</v>
      </c>
      <c r="AF48" s="6">
        <v>-125.692345063977</v>
      </c>
      <c r="AG48" s="6">
        <v>0.39362054142913999</v>
      </c>
      <c r="AH48" s="6">
        <v>-4.1079636190540202E-4</v>
      </c>
      <c r="AI48" s="6">
        <v>2.30640101199999</v>
      </c>
      <c r="AJ48" s="6">
        <v>-3.7612753199999698E-3</v>
      </c>
      <c r="AK48" s="6">
        <v>995.176197</v>
      </c>
      <c r="AL48" s="6">
        <v>3.9734999999999798E-2</v>
      </c>
      <c r="AN48" s="6">
        <v>-1.0408989683774701</v>
      </c>
      <c r="AO48" s="6">
        <v>4.3025437379100797</v>
      </c>
      <c r="AP48" s="6">
        <v>1.0234654120792801</v>
      </c>
    </row>
    <row r="49" spans="1:42" x14ac:dyDescent="0.45">
      <c r="A49">
        <v>6.8000000000000005E-2</v>
      </c>
      <c r="B49" s="1">
        <f t="shared" si="0"/>
        <v>246.81242703043114</v>
      </c>
      <c r="C49">
        <v>1000</v>
      </c>
      <c r="D49" s="2">
        <f t="shared" si="8"/>
        <v>1.0702955464736363</v>
      </c>
      <c r="E49" s="1">
        <v>54.116283420800002</v>
      </c>
      <c r="F49" s="1">
        <f t="shared" si="11"/>
        <v>108.2325668416</v>
      </c>
      <c r="G49" s="2">
        <f t="shared" si="9"/>
        <v>4.7365073831125946</v>
      </c>
      <c r="H49" s="8">
        <f t="shared" si="12"/>
        <v>3875.9652153846091</v>
      </c>
      <c r="I49">
        <v>315</v>
      </c>
      <c r="J49">
        <v>295</v>
      </c>
      <c r="K49" s="2">
        <f t="shared" si="13"/>
        <v>14.081800858157823</v>
      </c>
      <c r="L49" s="2">
        <v>309.08159579348319</v>
      </c>
      <c r="M49" s="2">
        <f t="shared" si="10"/>
        <v>309.08180085815781</v>
      </c>
      <c r="N49" s="2">
        <v>313.24370892818649</v>
      </c>
      <c r="O49" s="2">
        <f t="shared" si="6"/>
        <v>313.24370989400626</v>
      </c>
      <c r="P49" s="2">
        <f t="shared" si="7"/>
        <v>1.7562910718135072</v>
      </c>
      <c r="Q49" s="8">
        <v>499.03699176060297</v>
      </c>
      <c r="R49" s="1">
        <f>Q49/(Abmessung!D$17*S49)</f>
        <v>84.091075914838754</v>
      </c>
      <c r="S49" s="2">
        <f t="shared" si="1"/>
        <v>10.948493833508005</v>
      </c>
      <c r="T49" s="1">
        <f t="shared" si="2"/>
        <v>4178.5689423129861</v>
      </c>
      <c r="U49" s="1">
        <f t="shared" si="3"/>
        <v>991.84633020855563</v>
      </c>
      <c r="V49" s="1">
        <f t="shared" si="4"/>
        <v>1007.177788104427</v>
      </c>
      <c r="W49" s="7">
        <f t="shared" si="5"/>
        <v>1.170342413237877</v>
      </c>
      <c r="AA49" s="4">
        <v>-144.24372570197801</v>
      </c>
      <c r="AB49" s="5">
        <v>10.528700058400901</v>
      </c>
      <c r="AC49" s="4">
        <v>-3.1256926142924198E-2</v>
      </c>
      <c r="AD49" s="4">
        <v>2.9456116190551199E-5</v>
      </c>
      <c r="AE49" s="6">
        <v>17554.453889016499</v>
      </c>
      <c r="AF49" s="6">
        <v>-125.692345063977</v>
      </c>
      <c r="AG49" s="6">
        <v>0.39362054142913999</v>
      </c>
      <c r="AH49" s="6">
        <v>-4.1079636190540202E-4</v>
      </c>
      <c r="AI49" s="6">
        <v>2.30640101199999</v>
      </c>
      <c r="AJ49" s="6">
        <v>-3.7612753199999698E-3</v>
      </c>
      <c r="AK49" s="6">
        <v>995.176197</v>
      </c>
      <c r="AL49" s="6">
        <v>3.9734999999999798E-2</v>
      </c>
      <c r="AN49" s="6">
        <v>-1.0408989683774701</v>
      </c>
      <c r="AO49" s="6">
        <v>4.3025437379100797</v>
      </c>
      <c r="AP49" s="6">
        <v>1.0234654120792801</v>
      </c>
    </row>
    <row r="50" spans="1:42" x14ac:dyDescent="0.45">
      <c r="A50">
        <v>7.3999999999999996E-2</v>
      </c>
      <c r="B50" s="1">
        <f t="shared" si="0"/>
        <v>268.59720789528262</v>
      </c>
      <c r="C50">
        <v>1000</v>
      </c>
      <c r="D50" s="2">
        <f t="shared" si="8"/>
        <v>1.0702955464736363</v>
      </c>
      <c r="E50" s="1">
        <v>54.116283420800002</v>
      </c>
      <c r="F50" s="1">
        <f t="shared" si="11"/>
        <v>108.2325668416</v>
      </c>
      <c r="G50" s="2">
        <f t="shared" si="9"/>
        <v>4.7365073831125946</v>
      </c>
      <c r="H50" s="8">
        <f t="shared" si="12"/>
        <v>4495.1436615384537</v>
      </c>
      <c r="I50">
        <v>315</v>
      </c>
      <c r="J50">
        <v>295</v>
      </c>
      <c r="K50" s="2">
        <f t="shared" si="13"/>
        <v>14.111313639974156</v>
      </c>
      <c r="L50" s="2">
        <v>309.11110070666786</v>
      </c>
      <c r="M50" s="2">
        <f t="shared" si="10"/>
        <v>309.11131363997413</v>
      </c>
      <c r="N50" s="2">
        <v>313.38280394469069</v>
      </c>
      <c r="O50" s="2">
        <f t="shared" si="6"/>
        <v>313.38280467014539</v>
      </c>
      <c r="P50" s="2">
        <f t="shared" si="7"/>
        <v>1.6171960553093072</v>
      </c>
      <c r="Q50" s="8">
        <v>500.05945978230602</v>
      </c>
      <c r="R50" s="1">
        <f>Q50/(Abmessung!D$17*S50)</f>
        <v>84.056152277891741</v>
      </c>
      <c r="S50" s="2">
        <f t="shared" si="1"/>
        <v>10.975484206521434</v>
      </c>
      <c r="T50" s="1">
        <f t="shared" si="2"/>
        <v>4178.567760232102</v>
      </c>
      <c r="U50" s="1">
        <f t="shared" si="3"/>
        <v>991.81969197483511</v>
      </c>
      <c r="V50" s="1">
        <f t="shared" si="4"/>
        <v>1007.1783742932896</v>
      </c>
      <c r="W50" s="7">
        <f t="shared" si="5"/>
        <v>1.170286925186987</v>
      </c>
      <c r="AA50" s="4">
        <v>-144.24372570197801</v>
      </c>
      <c r="AB50" s="5">
        <v>10.528700058400901</v>
      </c>
      <c r="AC50" s="4">
        <v>-3.1256926142924198E-2</v>
      </c>
      <c r="AD50" s="4">
        <v>2.9456116190551199E-5</v>
      </c>
      <c r="AE50" s="6">
        <v>17554.453889016499</v>
      </c>
      <c r="AF50" s="6">
        <v>-125.692345063977</v>
      </c>
      <c r="AG50" s="6">
        <v>0.39362054142913999</v>
      </c>
      <c r="AH50" s="6">
        <v>-4.1079636190540202E-4</v>
      </c>
      <c r="AI50" s="6">
        <v>2.30640101199999</v>
      </c>
      <c r="AJ50" s="6">
        <v>-3.7612753199999698E-3</v>
      </c>
      <c r="AK50" s="6">
        <v>995.176197</v>
      </c>
      <c r="AL50" s="6">
        <v>3.9734999999999798E-2</v>
      </c>
      <c r="AN50" s="6">
        <v>-1.0408989683774701</v>
      </c>
      <c r="AO50" s="6">
        <v>4.3025437379100797</v>
      </c>
      <c r="AP50" s="6">
        <v>1.0234654120792801</v>
      </c>
    </row>
    <row r="51" spans="1:42" x14ac:dyDescent="0.45">
      <c r="A51">
        <v>8.0000000000000002E-3</v>
      </c>
      <c r="B51" s="1">
        <f t="shared" si="0"/>
        <v>28.988026940688087</v>
      </c>
      <c r="C51">
        <v>1200</v>
      </c>
      <c r="D51" s="2">
        <f t="shared" si="8"/>
        <v>1.3518910920137652</v>
      </c>
      <c r="E51" s="1">
        <v>68.354317394399999</v>
      </c>
      <c r="F51" s="1">
        <f t="shared" si="11"/>
        <v>136.7086347888</v>
      </c>
      <c r="G51" s="2">
        <f t="shared" si="9"/>
        <v>6.6461667191852545</v>
      </c>
      <c r="H51" s="8">
        <f t="shared" si="12"/>
        <v>156.34021538461522</v>
      </c>
      <c r="I51">
        <v>315</v>
      </c>
      <c r="J51">
        <v>295</v>
      </c>
      <c r="K51" s="2">
        <f t="shared" si="13"/>
        <v>8.4504914726208185</v>
      </c>
      <c r="L51" s="2">
        <v>303.45057187030955</v>
      </c>
      <c r="M51" s="2">
        <f t="shared" si="10"/>
        <v>303.4504914726208</v>
      </c>
      <c r="N51" s="2">
        <v>303.58478196833227</v>
      </c>
      <c r="O51" s="2">
        <f t="shared" si="6"/>
        <v>303.58500534504367</v>
      </c>
      <c r="P51" s="2">
        <f t="shared" si="7"/>
        <v>11.415218031667735</v>
      </c>
      <c r="Q51" s="8">
        <v>381.64389708364098</v>
      </c>
      <c r="R51" s="1">
        <f>Q51/(Abmessung!D$17*S51)</f>
        <v>70.452073738098576</v>
      </c>
      <c r="S51" s="2">
        <f t="shared" si="1"/>
        <v>9.9939250646274633</v>
      </c>
      <c r="T51" s="1">
        <f t="shared" si="2"/>
        <v>4179.1948728369816</v>
      </c>
      <c r="U51" s="1">
        <f t="shared" si="3"/>
        <v>993.51363440247906</v>
      </c>
      <c r="V51" s="1">
        <f t="shared" si="4"/>
        <v>1007.0659137366333</v>
      </c>
      <c r="W51" s="7">
        <f t="shared" si="5"/>
        <v>1.1809323288921583</v>
      </c>
      <c r="AA51" s="4">
        <v>-144.24372570197801</v>
      </c>
      <c r="AB51" s="5">
        <v>10.528700058400901</v>
      </c>
      <c r="AC51" s="4">
        <v>-3.1256926142924198E-2</v>
      </c>
      <c r="AD51" s="4">
        <v>2.9456116190551199E-5</v>
      </c>
      <c r="AE51" s="6">
        <v>17554.453889016499</v>
      </c>
      <c r="AF51" s="6">
        <v>-125.692345063977</v>
      </c>
      <c r="AG51" s="6">
        <v>0.39362054142913999</v>
      </c>
      <c r="AH51" s="6">
        <v>-4.1079636190540202E-4</v>
      </c>
      <c r="AI51" s="6">
        <v>2.30640101199999</v>
      </c>
      <c r="AJ51" s="6">
        <v>-3.7612753199999698E-3</v>
      </c>
      <c r="AK51" s="6">
        <v>995.176197</v>
      </c>
      <c r="AL51" s="6">
        <v>3.9734999999999798E-2</v>
      </c>
      <c r="AN51" s="6">
        <v>-1.0408989683774701</v>
      </c>
      <c r="AO51" s="6">
        <v>4.3025437379100797</v>
      </c>
      <c r="AP51" s="6">
        <v>1.0234654120792801</v>
      </c>
    </row>
    <row r="52" spans="1:42" x14ac:dyDescent="0.45">
      <c r="A52">
        <v>1.4E-2</v>
      </c>
      <c r="B52" s="1">
        <f t="shared" si="0"/>
        <v>50.758168978556512</v>
      </c>
      <c r="C52">
        <v>1200</v>
      </c>
      <c r="D52" s="2">
        <f t="shared" si="8"/>
        <v>1.3518910920137652</v>
      </c>
      <c r="E52" s="1">
        <v>68.354317394399999</v>
      </c>
      <c r="F52" s="1">
        <f t="shared" si="11"/>
        <v>136.7086347888</v>
      </c>
      <c r="G52" s="2">
        <f t="shared" si="9"/>
        <v>6.6461667191852545</v>
      </c>
      <c r="H52" s="8">
        <f t="shared" si="12"/>
        <v>326.03512307692239</v>
      </c>
      <c r="I52">
        <v>315</v>
      </c>
      <c r="J52">
        <v>295</v>
      </c>
      <c r="K52" s="2">
        <f t="shared" si="13"/>
        <v>10.208758549511774</v>
      </c>
      <c r="L52" s="2">
        <v>305.20884753113165</v>
      </c>
      <c r="M52" s="2">
        <f t="shared" si="10"/>
        <v>305.2087585495118</v>
      </c>
      <c r="N52" s="2">
        <v>307.14094961866277</v>
      </c>
      <c r="O52" s="2">
        <f t="shared" si="6"/>
        <v>307.14102805529461</v>
      </c>
      <c r="P52" s="2">
        <f t="shared" si="7"/>
        <v>7.8590503813372266</v>
      </c>
      <c r="Q52" s="8">
        <v>459.77631491182001</v>
      </c>
      <c r="R52" s="1">
        <f>Q52/(Abmessung!D$17*S52)</f>
        <v>77.649371539974751</v>
      </c>
      <c r="S52" s="2">
        <f t="shared" si="1"/>
        <v>10.923962429513054</v>
      </c>
      <c r="T52" s="1">
        <f t="shared" si="2"/>
        <v>4178.8118830185476</v>
      </c>
      <c r="U52" s="1">
        <f t="shared" si="3"/>
        <v>992.94361901218645</v>
      </c>
      <c r="V52" s="1">
        <f t="shared" si="4"/>
        <v>1007.1008462783248</v>
      </c>
      <c r="W52" s="7">
        <f t="shared" si="5"/>
        <v>1.1776256494677548</v>
      </c>
      <c r="AA52" s="4">
        <v>-144.24372570197801</v>
      </c>
      <c r="AB52" s="5">
        <v>10.528700058400901</v>
      </c>
      <c r="AC52" s="4">
        <v>-3.1256926142924198E-2</v>
      </c>
      <c r="AD52" s="4">
        <v>2.9456116190551199E-5</v>
      </c>
      <c r="AE52" s="6">
        <v>17554.453889016499</v>
      </c>
      <c r="AF52" s="6">
        <v>-125.692345063977</v>
      </c>
      <c r="AG52" s="6">
        <v>0.39362054142913999</v>
      </c>
      <c r="AH52" s="6">
        <v>-4.1079636190540202E-4</v>
      </c>
      <c r="AI52" s="6">
        <v>2.30640101199999</v>
      </c>
      <c r="AJ52" s="6">
        <v>-3.7612753199999698E-3</v>
      </c>
      <c r="AK52" s="6">
        <v>995.176197</v>
      </c>
      <c r="AL52" s="6">
        <v>3.9734999999999798E-2</v>
      </c>
      <c r="AN52" s="6">
        <v>-1.0408989683774701</v>
      </c>
      <c r="AO52" s="6">
        <v>4.3025437379100797</v>
      </c>
      <c r="AP52" s="6">
        <v>1.0234654120792801</v>
      </c>
    </row>
    <row r="53" spans="1:42" x14ac:dyDescent="0.45">
      <c r="A53">
        <v>0.02</v>
      </c>
      <c r="B53" s="1">
        <f t="shared" si="0"/>
        <v>72.535067440520663</v>
      </c>
      <c r="C53">
        <v>1200</v>
      </c>
      <c r="D53" s="2">
        <f t="shared" si="8"/>
        <v>1.3518910920137652</v>
      </c>
      <c r="E53" s="1">
        <v>68.354317394399999</v>
      </c>
      <c r="F53" s="1">
        <f t="shared" si="11"/>
        <v>136.7086347888</v>
      </c>
      <c r="G53" s="2">
        <f t="shared" si="9"/>
        <v>6.6461667191852545</v>
      </c>
      <c r="H53" s="8">
        <f t="shared" si="12"/>
        <v>540.67838461538327</v>
      </c>
      <c r="I53">
        <v>315</v>
      </c>
      <c r="J53">
        <v>295</v>
      </c>
      <c r="K53" s="2">
        <f t="shared" si="13"/>
        <v>11.135962473563419</v>
      </c>
      <c r="L53" s="2">
        <v>306.13604800711062</v>
      </c>
      <c r="M53" s="2">
        <f t="shared" si="10"/>
        <v>306.13596247356344</v>
      </c>
      <c r="N53" s="2">
        <v>309.0076382050994</v>
      </c>
      <c r="O53" s="2">
        <f t="shared" si="6"/>
        <v>309.00767183083133</v>
      </c>
      <c r="P53" s="2">
        <f t="shared" si="7"/>
        <v>5.9923617949006029</v>
      </c>
      <c r="Q53" s="8">
        <v>500.80173212632002</v>
      </c>
      <c r="R53" s="1">
        <f>Q53/(Abmessung!D$17*S53)</f>
        <v>82.197471796646866</v>
      </c>
      <c r="S53" s="2">
        <f t="shared" si="1"/>
        <v>11.240326080520406</v>
      </c>
      <c r="T53" s="1">
        <f t="shared" si="2"/>
        <v>4178.6908025415823</v>
      </c>
      <c r="U53" s="1">
        <f t="shared" si="3"/>
        <v>992.62332745524202</v>
      </c>
      <c r="V53" s="1">
        <f t="shared" si="4"/>
        <v>1007.1192674337813</v>
      </c>
      <c r="W53" s="7">
        <f t="shared" si="5"/>
        <v>1.1758819213342591</v>
      </c>
      <c r="AA53" s="4">
        <v>-144.24372570197801</v>
      </c>
      <c r="AB53" s="5">
        <v>10.528700058400901</v>
      </c>
      <c r="AC53" s="4">
        <v>-3.1256926142924198E-2</v>
      </c>
      <c r="AD53" s="4">
        <v>2.9456116190551199E-5</v>
      </c>
      <c r="AE53" s="6">
        <v>17554.453889016499</v>
      </c>
      <c r="AF53" s="6">
        <v>-125.692345063977</v>
      </c>
      <c r="AG53" s="6">
        <v>0.39362054142913999</v>
      </c>
      <c r="AH53" s="6">
        <v>-4.1079636190540202E-4</v>
      </c>
      <c r="AI53" s="6">
        <v>2.30640101199999</v>
      </c>
      <c r="AJ53" s="6">
        <v>-3.7612753199999698E-3</v>
      </c>
      <c r="AK53" s="6">
        <v>995.176197</v>
      </c>
      <c r="AL53" s="6">
        <v>3.9734999999999798E-2</v>
      </c>
      <c r="AN53" s="6">
        <v>-1.0408989683774701</v>
      </c>
      <c r="AO53" s="6">
        <v>4.3025437379100797</v>
      </c>
      <c r="AP53" s="6">
        <v>1.0234654120792801</v>
      </c>
    </row>
    <row r="54" spans="1:42" x14ac:dyDescent="0.45">
      <c r="A54">
        <v>2.5999999999999999E-2</v>
      </c>
      <c r="B54" s="1">
        <f t="shared" si="0"/>
        <v>94.315089250563716</v>
      </c>
      <c r="C54">
        <v>1200</v>
      </c>
      <c r="D54" s="2">
        <f t="shared" si="8"/>
        <v>1.3518910920137652</v>
      </c>
      <c r="E54" s="1">
        <v>68.354317394399999</v>
      </c>
      <c r="F54" s="1">
        <f t="shared" si="11"/>
        <v>136.7086347888</v>
      </c>
      <c r="G54" s="2">
        <f t="shared" si="9"/>
        <v>6.6461667191852545</v>
      </c>
      <c r="H54" s="8">
        <f t="shared" si="12"/>
        <v>800.26999999999816</v>
      </c>
      <c r="I54">
        <v>315</v>
      </c>
      <c r="J54">
        <v>295</v>
      </c>
      <c r="K54" s="2">
        <f t="shared" si="13"/>
        <v>11.694786478619775</v>
      </c>
      <c r="L54" s="2">
        <v>306.69486322236639</v>
      </c>
      <c r="M54" s="2">
        <f t="shared" si="10"/>
        <v>306.69478647861979</v>
      </c>
      <c r="N54" s="2">
        <v>310.16339983313514</v>
      </c>
      <c r="O54" s="2">
        <f t="shared" si="6"/>
        <v>310.16341684837641</v>
      </c>
      <c r="P54" s="2">
        <f t="shared" si="7"/>
        <v>4.8366001668648551</v>
      </c>
      <c r="Q54" s="8">
        <v>525.46867278191803</v>
      </c>
      <c r="R54" s="1">
        <f>Q54/(Abmessung!D$17*S54)</f>
        <v>85.095821817784568</v>
      </c>
      <c r="S54" s="2">
        <f t="shared" si="1"/>
        <v>11.392266619544699</v>
      </c>
      <c r="T54" s="1">
        <f t="shared" si="2"/>
        <v>4178.6387073177921</v>
      </c>
      <c r="U54" s="1">
        <f t="shared" si="3"/>
        <v>992.41808223640692</v>
      </c>
      <c r="V54" s="1">
        <f t="shared" si="4"/>
        <v>1007.1303696950704</v>
      </c>
      <c r="W54" s="7">
        <f t="shared" si="5"/>
        <v>1.1748309923954678</v>
      </c>
      <c r="AA54" s="4">
        <v>-144.24372570197801</v>
      </c>
      <c r="AB54" s="5">
        <v>10.528700058400901</v>
      </c>
      <c r="AC54" s="4">
        <v>-3.1256926142924198E-2</v>
      </c>
      <c r="AD54" s="4">
        <v>2.9456116190551199E-5</v>
      </c>
      <c r="AE54" s="6">
        <v>17554.453889016499</v>
      </c>
      <c r="AF54" s="6">
        <v>-125.692345063977</v>
      </c>
      <c r="AG54" s="6">
        <v>0.39362054142913999</v>
      </c>
      <c r="AH54" s="6">
        <v>-4.1079636190540202E-4</v>
      </c>
      <c r="AI54" s="6">
        <v>2.30640101199999</v>
      </c>
      <c r="AJ54" s="6">
        <v>-3.7612753199999698E-3</v>
      </c>
      <c r="AK54" s="6">
        <v>995.176197</v>
      </c>
      <c r="AL54" s="6">
        <v>3.9734999999999798E-2</v>
      </c>
      <c r="AN54" s="6">
        <v>-1.0408989683774701</v>
      </c>
      <c r="AO54" s="6">
        <v>4.3025437379100797</v>
      </c>
      <c r="AP54" s="6">
        <v>1.0234654120792801</v>
      </c>
    </row>
    <row r="55" spans="1:42" x14ac:dyDescent="0.45">
      <c r="A55">
        <v>3.2000000000000001E-2</v>
      </c>
      <c r="B55" s="1">
        <f t="shared" si="0"/>
        <v>116.0968059415563</v>
      </c>
      <c r="C55">
        <v>1200</v>
      </c>
      <c r="D55" s="2">
        <f t="shared" si="8"/>
        <v>1.3518910920137652</v>
      </c>
      <c r="E55" s="1">
        <v>68.354317394399999</v>
      </c>
      <c r="F55" s="1">
        <f t="shared" si="11"/>
        <v>136.7086347888</v>
      </c>
      <c r="G55" s="2">
        <f t="shared" si="9"/>
        <v>6.6461667191852545</v>
      </c>
      <c r="H55" s="8">
        <f t="shared" si="12"/>
        <v>1104.8099692307667</v>
      </c>
      <c r="I55">
        <v>315</v>
      </c>
      <c r="J55">
        <v>295</v>
      </c>
      <c r="K55" s="2">
        <f t="shared" si="13"/>
        <v>12.058157615089454</v>
      </c>
      <c r="L55" s="2">
        <v>307.05822349690334</v>
      </c>
      <c r="M55" s="2">
        <f t="shared" si="10"/>
        <v>307.05815761508944</v>
      </c>
      <c r="N55" s="2">
        <v>310.95046719260154</v>
      </c>
      <c r="O55" s="2">
        <f t="shared" si="6"/>
        <v>310.95047683560483</v>
      </c>
      <c r="P55" s="2">
        <f t="shared" si="7"/>
        <v>4.0495328073984638</v>
      </c>
      <c r="Q55" s="8">
        <v>541.48436084057005</v>
      </c>
      <c r="R55" s="1">
        <f>Q55/(Abmessung!D$17*S55)</f>
        <v>86.985617953542345</v>
      </c>
      <c r="S55" s="2">
        <f t="shared" si="1"/>
        <v>11.48444500902653</v>
      </c>
      <c r="T55" s="1">
        <f t="shared" si="2"/>
        <v>4178.6120462395666</v>
      </c>
      <c r="U55" s="1">
        <f t="shared" si="3"/>
        <v>992.27536077084005</v>
      </c>
      <c r="V55" s="1">
        <f t="shared" si="4"/>
        <v>1007.1375887553247</v>
      </c>
      <c r="W55" s="7">
        <f t="shared" si="5"/>
        <v>1.1741476433790257</v>
      </c>
      <c r="AA55" s="4">
        <v>-144.24372570197801</v>
      </c>
      <c r="AB55" s="5">
        <v>10.528700058400901</v>
      </c>
      <c r="AC55" s="4">
        <v>-3.1256926142924198E-2</v>
      </c>
      <c r="AD55" s="4">
        <v>2.9456116190551199E-5</v>
      </c>
      <c r="AE55" s="6">
        <v>17554.453889016499</v>
      </c>
      <c r="AF55" s="6">
        <v>-125.692345063977</v>
      </c>
      <c r="AG55" s="6">
        <v>0.39362054142913999</v>
      </c>
      <c r="AH55" s="6">
        <v>-4.1079636190540202E-4</v>
      </c>
      <c r="AI55" s="6">
        <v>2.30640101199999</v>
      </c>
      <c r="AJ55" s="6">
        <v>-3.7612753199999698E-3</v>
      </c>
      <c r="AK55" s="6">
        <v>995.176197</v>
      </c>
      <c r="AL55" s="6">
        <v>3.9734999999999798E-2</v>
      </c>
      <c r="AN55" s="6">
        <v>-1.0408989683774701</v>
      </c>
      <c r="AO55" s="6">
        <v>4.3025437379100797</v>
      </c>
      <c r="AP55" s="6">
        <v>1.0234654120792801</v>
      </c>
    </row>
    <row r="56" spans="1:42" x14ac:dyDescent="0.45">
      <c r="A56">
        <v>3.7999999999999999E-2</v>
      </c>
      <c r="B56" s="1">
        <f t="shared" si="0"/>
        <v>137.87953450645122</v>
      </c>
      <c r="C56">
        <v>1200</v>
      </c>
      <c r="D56" s="2">
        <f t="shared" si="8"/>
        <v>1.3518910920137652</v>
      </c>
      <c r="E56" s="1">
        <v>68.354317394399999</v>
      </c>
      <c r="F56" s="1">
        <f t="shared" si="11"/>
        <v>136.7086347888</v>
      </c>
      <c r="G56" s="2">
        <f t="shared" si="9"/>
        <v>6.6461667191852545</v>
      </c>
      <c r="H56" s="8">
        <f t="shared" si="12"/>
        <v>1454.2982923076893</v>
      </c>
      <c r="I56">
        <v>315</v>
      </c>
      <c r="J56">
        <v>295</v>
      </c>
      <c r="K56" s="2">
        <f t="shared" si="13"/>
        <v>12.306724238351697</v>
      </c>
      <c r="L56" s="2">
        <v>307.30677887943625</v>
      </c>
      <c r="M56" s="2">
        <f t="shared" si="10"/>
        <v>307.30672423835171</v>
      </c>
      <c r="N56" s="2">
        <v>311.5209288981261</v>
      </c>
      <c r="O56" s="2">
        <f t="shared" si="6"/>
        <v>311.52093482079749</v>
      </c>
      <c r="P56" s="2">
        <f t="shared" si="7"/>
        <v>3.4790711018738989</v>
      </c>
      <c r="Q56" s="8">
        <v>552.42920205064195</v>
      </c>
      <c r="R56" s="1">
        <f>Q56/(Abmessung!D$17*S56)</f>
        <v>88.238376997500055</v>
      </c>
      <c r="S56" s="2">
        <f t="shared" si="1"/>
        <v>11.5502308466793</v>
      </c>
      <c r="T56" s="1">
        <f t="shared" si="2"/>
        <v>4178.5967872014753</v>
      </c>
      <c r="U56" s="1">
        <f t="shared" si="3"/>
        <v>992.17045147189174</v>
      </c>
      <c r="V56" s="1">
        <f t="shared" si="4"/>
        <v>1007.1425269293871</v>
      </c>
      <c r="W56" s="7">
        <f t="shared" si="5"/>
        <v>1.1736802007660385</v>
      </c>
      <c r="AA56" s="4">
        <v>-144.24372570197801</v>
      </c>
      <c r="AB56" s="5">
        <v>10.528700058400901</v>
      </c>
      <c r="AC56" s="4">
        <v>-3.1256926142924198E-2</v>
      </c>
      <c r="AD56" s="4">
        <v>2.9456116190551199E-5</v>
      </c>
      <c r="AE56" s="6">
        <v>17554.453889016499</v>
      </c>
      <c r="AF56" s="6">
        <v>-125.692345063977</v>
      </c>
      <c r="AG56" s="6">
        <v>0.39362054142913999</v>
      </c>
      <c r="AH56" s="6">
        <v>-4.1079636190540202E-4</v>
      </c>
      <c r="AI56" s="6">
        <v>2.30640101199999</v>
      </c>
      <c r="AJ56" s="6">
        <v>-3.7612753199999698E-3</v>
      </c>
      <c r="AK56" s="6">
        <v>995.176197</v>
      </c>
      <c r="AL56" s="6">
        <v>3.9734999999999798E-2</v>
      </c>
      <c r="AN56" s="6">
        <v>-1.0408989683774701</v>
      </c>
      <c r="AO56" s="6">
        <v>4.3025437379100797</v>
      </c>
      <c r="AP56" s="6">
        <v>1.0234654120792801</v>
      </c>
    </row>
    <row r="57" spans="1:42" x14ac:dyDescent="0.45">
      <c r="A57">
        <v>4.3999999999999997E-2</v>
      </c>
      <c r="B57" s="1">
        <f t="shared" si="0"/>
        <v>159.66290761521529</v>
      </c>
      <c r="C57">
        <v>1200</v>
      </c>
      <c r="D57" s="2">
        <f t="shared" si="8"/>
        <v>1.3518910920137652</v>
      </c>
      <c r="E57" s="1">
        <v>68.354317394399999</v>
      </c>
      <c r="F57" s="1">
        <f t="shared" si="11"/>
        <v>136.7086347888</v>
      </c>
      <c r="G57" s="2">
        <f t="shared" si="9"/>
        <v>6.6461667191852545</v>
      </c>
      <c r="H57" s="8">
        <f t="shared" si="12"/>
        <v>1848.7349692307653</v>
      </c>
      <c r="I57">
        <v>315</v>
      </c>
      <c r="J57">
        <v>295</v>
      </c>
      <c r="K57" s="2">
        <f t="shared" si="13"/>
        <v>12.4831682270262</v>
      </c>
      <c r="L57" s="2">
        <v>307.48321209021907</v>
      </c>
      <c r="M57" s="2">
        <f t="shared" si="10"/>
        <v>307.48316822702623</v>
      </c>
      <c r="N57" s="2">
        <v>311.95311482540239</v>
      </c>
      <c r="O57" s="2">
        <f t="shared" si="6"/>
        <v>311.95311868668301</v>
      </c>
      <c r="P57" s="2">
        <f t="shared" si="7"/>
        <v>3.0468851745976053</v>
      </c>
      <c r="Q57" s="8">
        <v>560.19302629031097</v>
      </c>
      <c r="R57" s="1">
        <f>Q57/(Abmessung!D$17*S57)</f>
        <v>89.076636186756502</v>
      </c>
      <c r="S57" s="2">
        <f t="shared" si="1"/>
        <v>11.602335978581483</v>
      </c>
      <c r="T57" s="1">
        <f t="shared" si="2"/>
        <v>4178.5873420044318</v>
      </c>
      <c r="U57" s="1">
        <f t="shared" si="3"/>
        <v>992.09016274300313</v>
      </c>
      <c r="V57" s="1">
        <f t="shared" si="4"/>
        <v>1007.1460322162025</v>
      </c>
      <c r="W57" s="7">
        <f t="shared" si="5"/>
        <v>1.1733483938253659</v>
      </c>
      <c r="AA57" s="4">
        <v>-144.24372570197801</v>
      </c>
      <c r="AB57" s="5">
        <v>10.528700058400901</v>
      </c>
      <c r="AC57" s="4">
        <v>-3.1256926142924198E-2</v>
      </c>
      <c r="AD57" s="4">
        <v>2.9456116190551199E-5</v>
      </c>
      <c r="AE57" s="6">
        <v>17554.453889016499</v>
      </c>
      <c r="AF57" s="6">
        <v>-125.692345063977</v>
      </c>
      <c r="AG57" s="6">
        <v>0.39362054142913999</v>
      </c>
      <c r="AH57" s="6">
        <v>-4.1079636190540202E-4</v>
      </c>
      <c r="AI57" s="6">
        <v>2.30640101199999</v>
      </c>
      <c r="AJ57" s="6">
        <v>-3.7612753199999698E-3</v>
      </c>
      <c r="AK57" s="6">
        <v>995.176197</v>
      </c>
      <c r="AL57" s="6">
        <v>3.9734999999999798E-2</v>
      </c>
      <c r="AN57" s="6">
        <v>-1.0408989683774701</v>
      </c>
      <c r="AO57" s="6">
        <v>4.3025437379100797</v>
      </c>
      <c r="AP57" s="6">
        <v>1.0234654120792801</v>
      </c>
    </row>
    <row r="58" spans="1:42" x14ac:dyDescent="0.45">
      <c r="A58">
        <v>0.05</v>
      </c>
      <c r="B58" s="1">
        <f t="shared" si="0"/>
        <v>181.44671128228222</v>
      </c>
      <c r="C58">
        <v>1200</v>
      </c>
      <c r="D58" s="2">
        <f t="shared" si="8"/>
        <v>1.3518910920137652</v>
      </c>
      <c r="E58" s="1">
        <v>68.354317394399999</v>
      </c>
      <c r="F58" s="1">
        <f t="shared" si="11"/>
        <v>136.7086347888</v>
      </c>
      <c r="G58" s="2">
        <f t="shared" si="9"/>
        <v>6.6461667191852545</v>
      </c>
      <c r="H58" s="8">
        <f t="shared" si="12"/>
        <v>2288.1199999999958</v>
      </c>
      <c r="I58">
        <v>315</v>
      </c>
      <c r="J58">
        <v>295</v>
      </c>
      <c r="K58" s="2">
        <f t="shared" si="13"/>
        <v>12.612050539710065</v>
      </c>
      <c r="L58" s="2">
        <v>307.61208446860024</v>
      </c>
      <c r="M58" s="2">
        <f t="shared" si="10"/>
        <v>307.61205053971008</v>
      </c>
      <c r="N58" s="2">
        <v>312.29160786594417</v>
      </c>
      <c r="O58" s="2">
        <f t="shared" si="6"/>
        <v>312.29161050150248</v>
      </c>
      <c r="P58" s="2">
        <f t="shared" si="7"/>
        <v>2.7083921340558277</v>
      </c>
      <c r="Q58" s="8">
        <v>565.86126470943805</v>
      </c>
      <c r="R58" s="1">
        <f>Q58/(Abmessung!D$17*S58)</f>
        <v>89.638626767402059</v>
      </c>
      <c r="S58" s="2">
        <f t="shared" si="1"/>
        <v>11.646255645507885</v>
      </c>
      <c r="T58" s="1">
        <f t="shared" si="2"/>
        <v>4178.5811459049555</v>
      </c>
      <c r="U58" s="1">
        <f t="shared" si="3"/>
        <v>992.0267979945279</v>
      </c>
      <c r="V58" s="1">
        <f t="shared" si="4"/>
        <v>1007.1485925881799</v>
      </c>
      <c r="W58" s="7">
        <f t="shared" si="5"/>
        <v>1.1731060315772484</v>
      </c>
      <c r="AA58" s="4">
        <v>-144.24372570197801</v>
      </c>
      <c r="AB58" s="5">
        <v>10.528700058400901</v>
      </c>
      <c r="AC58" s="4">
        <v>-3.1256926142924198E-2</v>
      </c>
      <c r="AD58" s="4">
        <v>2.9456116190551199E-5</v>
      </c>
      <c r="AE58" s="6">
        <v>17554.453889016499</v>
      </c>
      <c r="AF58" s="6">
        <v>-125.692345063977</v>
      </c>
      <c r="AG58" s="6">
        <v>0.39362054142913999</v>
      </c>
      <c r="AH58" s="6">
        <v>-4.1079636190540202E-4</v>
      </c>
      <c r="AI58" s="6">
        <v>2.30640101199999</v>
      </c>
      <c r="AJ58" s="6">
        <v>-3.7612753199999698E-3</v>
      </c>
      <c r="AK58" s="6">
        <v>995.176197</v>
      </c>
      <c r="AL58" s="6">
        <v>3.9734999999999798E-2</v>
      </c>
      <c r="AN58" s="6">
        <v>-1.0408989683774701</v>
      </c>
      <c r="AO58" s="6">
        <v>4.3025437379100797</v>
      </c>
      <c r="AP58" s="6">
        <v>1.0234654120792801</v>
      </c>
    </row>
    <row r="59" spans="1:42" x14ac:dyDescent="0.45">
      <c r="A59">
        <v>5.6000000000000001E-2</v>
      </c>
      <c r="B59" s="1">
        <f t="shared" si="0"/>
        <v>203.23081334661606</v>
      </c>
      <c r="C59">
        <v>1200</v>
      </c>
      <c r="D59" s="2">
        <f t="shared" si="8"/>
        <v>1.3518910920137652</v>
      </c>
      <c r="E59" s="1">
        <v>68.354317394399999</v>
      </c>
      <c r="F59" s="1">
        <f t="shared" si="11"/>
        <v>136.7086347888</v>
      </c>
      <c r="G59" s="2">
        <f t="shared" si="9"/>
        <v>6.6461667191852545</v>
      </c>
      <c r="H59" s="8">
        <f t="shared" si="12"/>
        <v>2772.4533846153799</v>
      </c>
      <c r="I59">
        <v>315</v>
      </c>
      <c r="J59">
        <v>295</v>
      </c>
      <c r="K59" s="2">
        <f t="shared" si="13"/>
        <v>12.708382788321678</v>
      </c>
      <c r="L59" s="2">
        <v>307.70840776186128</v>
      </c>
      <c r="M59" s="2">
        <f t="shared" si="10"/>
        <v>307.70838278832167</v>
      </c>
      <c r="N59" s="2">
        <v>312.56369186623169</v>
      </c>
      <c r="O59" s="2">
        <f t="shared" si="6"/>
        <v>312.56369373172294</v>
      </c>
      <c r="P59" s="2">
        <f t="shared" si="7"/>
        <v>2.436308133768307</v>
      </c>
      <c r="Q59" s="8">
        <v>570.09641257570502</v>
      </c>
      <c r="R59" s="1">
        <f>Q59/(Abmessung!D$17*S59)</f>
        <v>90.012905106866114</v>
      </c>
      <c r="S59" s="2">
        <f t="shared" si="1"/>
        <v>11.684633031359393</v>
      </c>
      <c r="T59" s="1">
        <f t="shared" si="2"/>
        <v>4178.5768949764761</v>
      </c>
      <c r="U59" s="1">
        <f t="shared" si="3"/>
        <v>991.9755605965388</v>
      </c>
      <c r="V59" s="1">
        <f t="shared" si="4"/>
        <v>1007.1505062912088</v>
      </c>
      <c r="W59" s="7">
        <f t="shared" si="5"/>
        <v>1.1729248823644065</v>
      </c>
      <c r="AA59" s="4">
        <v>-144.24372570197801</v>
      </c>
      <c r="AB59" s="5">
        <v>10.528700058400901</v>
      </c>
      <c r="AC59" s="4">
        <v>-3.1256926142924198E-2</v>
      </c>
      <c r="AD59" s="4">
        <v>2.9456116190551199E-5</v>
      </c>
      <c r="AE59" s="6">
        <v>17554.453889016499</v>
      </c>
      <c r="AF59" s="6">
        <v>-125.692345063977</v>
      </c>
      <c r="AG59" s="6">
        <v>0.39362054142913999</v>
      </c>
      <c r="AH59" s="6">
        <v>-4.1079636190540202E-4</v>
      </c>
      <c r="AI59" s="6">
        <v>2.30640101199999</v>
      </c>
      <c r="AJ59" s="6">
        <v>-3.7612753199999698E-3</v>
      </c>
      <c r="AK59" s="6">
        <v>995.176197</v>
      </c>
      <c r="AL59" s="6">
        <v>3.9734999999999798E-2</v>
      </c>
      <c r="AN59" s="6">
        <v>-1.0408989683774701</v>
      </c>
      <c r="AO59" s="6">
        <v>4.3025437379100797</v>
      </c>
      <c r="AP59" s="6">
        <v>1.0234654120792801</v>
      </c>
    </row>
    <row r="60" spans="1:42" x14ac:dyDescent="0.45">
      <c r="A60">
        <v>6.2E-2</v>
      </c>
      <c r="B60" s="1">
        <f t="shared" si="0"/>
        <v>225.01512842540583</v>
      </c>
      <c r="C60">
        <v>1200</v>
      </c>
      <c r="D60" s="2">
        <f t="shared" si="8"/>
        <v>1.3518910920137652</v>
      </c>
      <c r="E60" s="1">
        <v>68.354317394399999</v>
      </c>
      <c r="F60" s="1">
        <f t="shared" si="11"/>
        <v>136.7086347888</v>
      </c>
      <c r="G60" s="2">
        <f t="shared" si="9"/>
        <v>6.6461667191852545</v>
      </c>
      <c r="H60" s="8">
        <f t="shared" si="12"/>
        <v>3301.7351230769173</v>
      </c>
      <c r="I60">
        <v>315</v>
      </c>
      <c r="J60">
        <v>295</v>
      </c>
      <c r="K60" s="2">
        <f t="shared" si="13"/>
        <v>12.781770908980377</v>
      </c>
      <c r="L60" s="2">
        <v>307.78178791441553</v>
      </c>
      <c r="M60" s="2">
        <f t="shared" si="10"/>
        <v>307.78177090898038</v>
      </c>
      <c r="N60" s="2">
        <v>312.78701193843426</v>
      </c>
      <c r="O60" s="2">
        <f t="shared" si="6"/>
        <v>312.78701329832143</v>
      </c>
      <c r="P60" s="2">
        <f t="shared" si="7"/>
        <v>2.2129880615657385</v>
      </c>
      <c r="Q60" s="8">
        <v>573.32196157655596</v>
      </c>
      <c r="R60" s="1">
        <f>Q60/(Abmessung!D$17*S60)</f>
        <v>90.2576813724625</v>
      </c>
      <c r="S60" s="2">
        <f t="shared" si="1"/>
        <v>11.718875844664518</v>
      </c>
      <c r="T60" s="1">
        <f t="shared" si="2"/>
        <v>4178.5738728168117</v>
      </c>
      <c r="U60" s="1">
        <f t="shared" si="3"/>
        <v>991.9333049377276</v>
      </c>
      <c r="V60" s="1">
        <f t="shared" si="4"/>
        <v>1007.1519641713896</v>
      </c>
      <c r="W60" s="7">
        <f t="shared" si="5"/>
        <v>1.1727868808860165</v>
      </c>
      <c r="AA60" s="4">
        <v>-144.24372570197801</v>
      </c>
      <c r="AB60" s="5">
        <v>10.528700058400901</v>
      </c>
      <c r="AC60" s="4">
        <v>-3.1256926142924198E-2</v>
      </c>
      <c r="AD60" s="4">
        <v>2.9456116190551199E-5</v>
      </c>
      <c r="AE60" s="6">
        <v>17554.453889016499</v>
      </c>
      <c r="AF60" s="6">
        <v>-125.692345063977</v>
      </c>
      <c r="AG60" s="6">
        <v>0.39362054142913999</v>
      </c>
      <c r="AH60" s="6">
        <v>-4.1079636190540202E-4</v>
      </c>
      <c r="AI60" s="6">
        <v>2.30640101199999</v>
      </c>
      <c r="AJ60" s="6">
        <v>-3.7612753199999698E-3</v>
      </c>
      <c r="AK60" s="6">
        <v>995.176197</v>
      </c>
      <c r="AL60" s="6">
        <v>3.9734999999999798E-2</v>
      </c>
      <c r="AN60" s="6">
        <v>-1.0408989683774701</v>
      </c>
      <c r="AO60" s="6">
        <v>4.3025437379100797</v>
      </c>
      <c r="AP60" s="6">
        <v>1.0234654120792801</v>
      </c>
    </row>
    <row r="61" spans="1:42" x14ac:dyDescent="0.45">
      <c r="A61">
        <v>6.8000000000000005E-2</v>
      </c>
      <c r="B61" s="1">
        <f t="shared" si="0"/>
        <v>246.79959933718547</v>
      </c>
      <c r="C61">
        <v>1200</v>
      </c>
      <c r="D61" s="2">
        <f t="shared" si="8"/>
        <v>1.3518910920137652</v>
      </c>
      <c r="E61" s="1">
        <v>68.354317394399999</v>
      </c>
      <c r="F61" s="1">
        <f t="shared" si="11"/>
        <v>136.7086347888</v>
      </c>
      <c r="G61" s="2">
        <f t="shared" si="9"/>
        <v>6.6461667191852545</v>
      </c>
      <c r="H61" s="8">
        <f t="shared" si="12"/>
        <v>3875.9652153846091</v>
      </c>
      <c r="I61">
        <v>315</v>
      </c>
      <c r="J61">
        <v>295</v>
      </c>
      <c r="K61" s="2">
        <f t="shared" si="13"/>
        <v>12.838589299898597</v>
      </c>
      <c r="L61" s="2">
        <v>307.83859927037145</v>
      </c>
      <c r="M61" s="2">
        <f t="shared" si="10"/>
        <v>307.83858929989862</v>
      </c>
      <c r="N61" s="2">
        <v>312.97348778500799</v>
      </c>
      <c r="O61" s="2">
        <f t="shared" si="6"/>
        <v>312.97348880073116</v>
      </c>
      <c r="P61" s="2">
        <f t="shared" si="7"/>
        <v>2.0265122149920103</v>
      </c>
      <c r="Q61" s="8">
        <v>575.81871422993095</v>
      </c>
      <c r="R61" s="1">
        <f>Q61/(Abmessung!D$17*S61)</f>
        <v>90.412051992091278</v>
      </c>
      <c r="S61" s="2">
        <f t="shared" si="1"/>
        <v>11.749814145196128</v>
      </c>
      <c r="T61" s="1">
        <f t="shared" si="2"/>
        <v>4178.5716610608961</v>
      </c>
      <c r="U61" s="1">
        <f t="shared" si="3"/>
        <v>991.89788256319844</v>
      </c>
      <c r="V61" s="1">
        <f t="shared" si="4"/>
        <v>1007.153092871004</v>
      </c>
      <c r="W61" s="7">
        <f t="shared" si="5"/>
        <v>1.1726800393104901</v>
      </c>
      <c r="AA61" s="4">
        <v>-144.24372570197801</v>
      </c>
      <c r="AB61" s="5">
        <v>10.528700058400901</v>
      </c>
      <c r="AC61" s="4">
        <v>-3.1256926142924198E-2</v>
      </c>
      <c r="AD61" s="4">
        <v>2.9456116190551199E-5</v>
      </c>
      <c r="AE61" s="6">
        <v>17554.453889016499</v>
      </c>
      <c r="AF61" s="6">
        <v>-125.692345063977</v>
      </c>
      <c r="AG61" s="6">
        <v>0.39362054142913999</v>
      </c>
      <c r="AH61" s="6">
        <v>-4.1079636190540202E-4</v>
      </c>
      <c r="AI61" s="6">
        <v>2.30640101199999</v>
      </c>
      <c r="AJ61" s="6">
        <v>-3.7612753199999698E-3</v>
      </c>
      <c r="AK61" s="6">
        <v>995.176197</v>
      </c>
      <c r="AL61" s="6">
        <v>3.9734999999999798E-2</v>
      </c>
      <c r="AN61" s="6">
        <v>-1.0408989683774701</v>
      </c>
      <c r="AO61" s="6">
        <v>4.3025437379100797</v>
      </c>
      <c r="AP61" s="6">
        <v>1.0234654120792801</v>
      </c>
    </row>
    <row r="62" spans="1:42" x14ac:dyDescent="0.45">
      <c r="A62">
        <v>7.3999999999999996E-2</v>
      </c>
      <c r="B62" s="1">
        <f t="shared" si="0"/>
        <v>268.58418663831475</v>
      </c>
      <c r="C62">
        <v>1200</v>
      </c>
      <c r="D62" s="2">
        <f t="shared" si="8"/>
        <v>1.3518910920137652</v>
      </c>
      <c r="E62" s="1">
        <v>68.354317394399999</v>
      </c>
      <c r="F62" s="1">
        <f t="shared" si="11"/>
        <v>136.7086347888</v>
      </c>
      <c r="G62" s="2">
        <f t="shared" si="9"/>
        <v>6.6461667191852545</v>
      </c>
      <c r="H62" s="8">
        <f t="shared" si="12"/>
        <v>4495.1436615384537</v>
      </c>
      <c r="I62">
        <v>315</v>
      </c>
      <c r="J62">
        <v>295</v>
      </c>
      <c r="K62" s="2">
        <f t="shared" si="13"/>
        <v>12.883195330825485</v>
      </c>
      <c r="L62" s="2">
        <v>307.88319911807065</v>
      </c>
      <c r="M62" s="2">
        <f t="shared" si="10"/>
        <v>307.88319533082546</v>
      </c>
      <c r="N62" s="2">
        <v>313.13146104375494</v>
      </c>
      <c r="O62" s="2">
        <f t="shared" si="6"/>
        <v>313.13146181805178</v>
      </c>
      <c r="P62" s="2">
        <f t="shared" si="7"/>
        <v>1.8685389562450609</v>
      </c>
      <c r="Q62" s="8">
        <v>577.77850215038802</v>
      </c>
      <c r="R62" s="1">
        <f>Q62/(Abmessung!D$17*S62)</f>
        <v>90.502758598915875</v>
      </c>
      <c r="S62" s="2">
        <f t="shared" si="1"/>
        <v>11.777988051938916</v>
      </c>
      <c r="T62" s="1">
        <f t="shared" si="2"/>
        <v>4178.5700030416529</v>
      </c>
      <c r="U62" s="1">
        <f t="shared" si="3"/>
        <v>991.86777648508371</v>
      </c>
      <c r="V62" s="1">
        <f t="shared" si="4"/>
        <v>1007.1539789584782</v>
      </c>
      <c r="W62" s="7">
        <f t="shared" si="5"/>
        <v>1.1725961631572765</v>
      </c>
      <c r="AA62" s="4">
        <v>-144.24372570197801</v>
      </c>
      <c r="AB62" s="5">
        <v>10.528700058400901</v>
      </c>
      <c r="AC62" s="4">
        <v>-3.1256926142924198E-2</v>
      </c>
      <c r="AD62" s="4">
        <v>2.9456116190551199E-5</v>
      </c>
      <c r="AE62" s="6">
        <v>17554.453889016499</v>
      </c>
      <c r="AF62" s="6">
        <v>-125.692345063977</v>
      </c>
      <c r="AG62" s="6">
        <v>0.39362054142913999</v>
      </c>
      <c r="AH62" s="6">
        <v>-4.1079636190540202E-4</v>
      </c>
      <c r="AI62" s="6">
        <v>2.30640101199999</v>
      </c>
      <c r="AJ62" s="6">
        <v>-3.7612753199999698E-3</v>
      </c>
      <c r="AK62" s="6">
        <v>995.176197</v>
      </c>
      <c r="AL62" s="6">
        <v>3.9734999999999798E-2</v>
      </c>
      <c r="AN62" s="6">
        <v>-1.0408989683774701</v>
      </c>
      <c r="AO62" s="6">
        <v>4.3025437379100797</v>
      </c>
      <c r="AP62" s="6">
        <v>1.0234654120792801</v>
      </c>
    </row>
    <row r="63" spans="1:42" x14ac:dyDescent="0.45">
      <c r="A63">
        <v>8.0000000000000002E-3</v>
      </c>
      <c r="B63" s="1">
        <f t="shared" si="0"/>
        <v>28.982313185971091</v>
      </c>
      <c r="C63">
        <v>1500</v>
      </c>
      <c r="D63" s="2">
        <f t="shared" si="8"/>
        <v>1.6583104165222897</v>
      </c>
      <c r="E63" s="1">
        <v>83.847491280200003</v>
      </c>
      <c r="F63" s="1">
        <f t="shared" si="11"/>
        <v>167.69498256040001</v>
      </c>
      <c r="G63" s="2">
        <f t="shared" si="9"/>
        <v>8.908577296515233</v>
      </c>
      <c r="H63" s="8">
        <f t="shared" si="12"/>
        <v>156.34021538461522</v>
      </c>
      <c r="I63">
        <v>315</v>
      </c>
      <c r="J63">
        <v>295</v>
      </c>
      <c r="K63" s="2">
        <f t="shared" si="13"/>
        <v>7.6696984823062682</v>
      </c>
      <c r="L63" s="2">
        <v>302.66979082111686</v>
      </c>
      <c r="M63" s="2">
        <f t="shared" si="10"/>
        <v>302.66969848230627</v>
      </c>
      <c r="N63" s="2">
        <v>302.27616902321768</v>
      </c>
      <c r="O63" s="2">
        <f t="shared" si="6"/>
        <v>302.27644863148572</v>
      </c>
      <c r="P63" s="2">
        <f t="shared" si="7"/>
        <v>12.723830976782324</v>
      </c>
      <c r="Q63" s="8">
        <v>425.41396488944298</v>
      </c>
      <c r="R63" s="1">
        <f>Q63/(Abmessung!D$17*S63)</f>
        <v>81.907577231067236</v>
      </c>
      <c r="S63" s="2">
        <f t="shared" si="1"/>
        <v>9.5820671498925218</v>
      </c>
      <c r="T63" s="1">
        <f t="shared" si="2"/>
        <v>4179.3948930619836</v>
      </c>
      <c r="U63" s="1">
        <f t="shared" si="3"/>
        <v>993.70950190203098</v>
      </c>
      <c r="V63" s="1">
        <f t="shared" si="4"/>
        <v>1007.0504015691386</v>
      </c>
      <c r="W63" s="7">
        <f t="shared" si="5"/>
        <v>1.1824006951374844</v>
      </c>
      <c r="AA63" s="4">
        <v>-144.24372570197801</v>
      </c>
      <c r="AB63" s="5">
        <v>10.528700058400901</v>
      </c>
      <c r="AC63" s="4">
        <v>-3.1256926142924198E-2</v>
      </c>
      <c r="AD63" s="4">
        <v>2.9456116190551199E-5</v>
      </c>
      <c r="AE63" s="6">
        <v>17554.453889016499</v>
      </c>
      <c r="AF63" s="6">
        <v>-125.692345063977</v>
      </c>
      <c r="AG63" s="6">
        <v>0.39362054142913999</v>
      </c>
      <c r="AH63" s="6">
        <v>-4.1079636190540202E-4</v>
      </c>
      <c r="AI63" s="6">
        <v>2.30640101199999</v>
      </c>
      <c r="AJ63" s="6">
        <v>-3.7612753199999698E-3</v>
      </c>
      <c r="AK63" s="6">
        <v>995.176197</v>
      </c>
      <c r="AL63" s="6">
        <v>3.9734999999999798E-2</v>
      </c>
      <c r="AN63" s="6">
        <v>-1.0408989683774701</v>
      </c>
      <c r="AO63" s="6">
        <v>4.3025437379100797</v>
      </c>
      <c r="AP63" s="6">
        <v>1.0234654120792801</v>
      </c>
    </row>
    <row r="64" spans="1:42" x14ac:dyDescent="0.45">
      <c r="A64">
        <v>1.4E-2</v>
      </c>
      <c r="B64" s="1">
        <f t="shared" si="0"/>
        <v>50.747419559960115</v>
      </c>
      <c r="C64">
        <v>1500</v>
      </c>
      <c r="D64" s="2">
        <f t="shared" si="8"/>
        <v>1.6583104165222897</v>
      </c>
      <c r="E64" s="1">
        <v>83.847491280200003</v>
      </c>
      <c r="F64" s="1">
        <f t="shared" si="11"/>
        <v>167.69498256040001</v>
      </c>
      <c r="G64" s="2">
        <f t="shared" si="9"/>
        <v>8.908577296515233</v>
      </c>
      <c r="H64" s="8">
        <f t="shared" si="12"/>
        <v>326.03512307692239</v>
      </c>
      <c r="I64">
        <v>315</v>
      </c>
      <c r="J64">
        <v>295</v>
      </c>
      <c r="K64" s="2">
        <f t="shared" si="13"/>
        <v>9.6629657154725397</v>
      </c>
      <c r="L64" s="2">
        <v>304.66310031729887</v>
      </c>
      <c r="M64" s="2">
        <f t="shared" si="10"/>
        <v>304.66296571547252</v>
      </c>
      <c r="N64" s="2">
        <v>305.86738505452001</v>
      </c>
      <c r="O64" s="2">
        <f t="shared" si="6"/>
        <v>305.86750674562217</v>
      </c>
      <c r="P64" s="2">
        <f t="shared" si="7"/>
        <v>9.1326149454799861</v>
      </c>
      <c r="Q64" s="8">
        <v>534.29595965599299</v>
      </c>
      <c r="R64" s="1">
        <f>Q64/(Abmessung!D$17*S64)</f>
        <v>92.993038408996668</v>
      </c>
      <c r="S64" s="2">
        <f t="shared" si="1"/>
        <v>10.599930066411439</v>
      </c>
      <c r="T64" s="1">
        <f t="shared" si="2"/>
        <v>4178.9242056095309</v>
      </c>
      <c r="U64" s="1">
        <f t="shared" si="3"/>
        <v>993.15394628982813</v>
      </c>
      <c r="V64" s="1">
        <f t="shared" si="4"/>
        <v>1007.0900036455539</v>
      </c>
      <c r="W64" s="7">
        <f t="shared" si="5"/>
        <v>1.1786520022309288</v>
      </c>
      <c r="AA64" s="4">
        <v>-144.24372570197801</v>
      </c>
      <c r="AB64" s="5">
        <v>10.528700058400901</v>
      </c>
      <c r="AC64" s="4">
        <v>-3.1256926142924198E-2</v>
      </c>
      <c r="AD64" s="4">
        <v>2.9456116190551199E-5</v>
      </c>
      <c r="AE64" s="6">
        <v>17554.453889016499</v>
      </c>
      <c r="AF64" s="6">
        <v>-125.692345063977</v>
      </c>
      <c r="AG64" s="6">
        <v>0.39362054142913999</v>
      </c>
      <c r="AH64" s="6">
        <v>-4.1079636190540202E-4</v>
      </c>
      <c r="AI64" s="6">
        <v>2.30640101199999</v>
      </c>
      <c r="AJ64" s="6">
        <v>-3.7612753199999698E-3</v>
      </c>
      <c r="AK64" s="6">
        <v>995.176197</v>
      </c>
      <c r="AL64" s="6">
        <v>3.9734999999999798E-2</v>
      </c>
      <c r="AN64" s="6">
        <v>-1.0408989683774701</v>
      </c>
      <c r="AO64" s="6">
        <v>4.3025437379100797</v>
      </c>
      <c r="AP64" s="6">
        <v>1.0234654120792801</v>
      </c>
    </row>
    <row r="65" spans="1:42" x14ac:dyDescent="0.45">
      <c r="A65">
        <v>0.02</v>
      </c>
      <c r="B65" s="1">
        <f t="shared" si="0"/>
        <v>72.520942090060615</v>
      </c>
      <c r="C65">
        <v>1500</v>
      </c>
      <c r="D65" s="2">
        <f t="shared" si="8"/>
        <v>1.6583104165222897</v>
      </c>
      <c r="E65" s="1">
        <v>83.847491280200003</v>
      </c>
      <c r="F65" s="1">
        <f t="shared" si="11"/>
        <v>167.69498256040001</v>
      </c>
      <c r="G65" s="2">
        <f t="shared" si="9"/>
        <v>8.908577296515233</v>
      </c>
      <c r="H65" s="8">
        <f t="shared" si="12"/>
        <v>540.67838461538327</v>
      </c>
      <c r="I65">
        <v>315</v>
      </c>
      <c r="J65">
        <v>295</v>
      </c>
      <c r="K65" s="2">
        <f t="shared" si="13"/>
        <v>10.764249411172973</v>
      </c>
      <c r="L65" s="2">
        <v>305.76439669139074</v>
      </c>
      <c r="M65" s="2">
        <f t="shared" si="10"/>
        <v>305.76424941117295</v>
      </c>
      <c r="N65" s="2">
        <v>307.89069334051214</v>
      </c>
      <c r="O65" s="2">
        <f t="shared" si="6"/>
        <v>307.89075193159357</v>
      </c>
      <c r="P65" s="2">
        <f t="shared" si="7"/>
        <v>7.1093066594878565</v>
      </c>
      <c r="Q65" s="8">
        <v>594.15645634195005</v>
      </c>
      <c r="R65" s="1">
        <f>Q65/(Abmessung!D$17*S65)</f>
        <v>99.998054311730684</v>
      </c>
      <c r="S65" s="2">
        <f t="shared" si="1"/>
        <v>10.961773360596391</v>
      </c>
      <c r="T65" s="1">
        <f t="shared" si="2"/>
        <v>4178.757377889151</v>
      </c>
      <c r="U65" s="1">
        <f t="shared" si="3"/>
        <v>992.8166668131023</v>
      </c>
      <c r="V65" s="1">
        <f t="shared" si="4"/>
        <v>1007.1118836512662</v>
      </c>
      <c r="W65" s="7">
        <f t="shared" si="5"/>
        <v>1.1765808627949901</v>
      </c>
      <c r="AA65" s="4">
        <v>-144.24372570197801</v>
      </c>
      <c r="AB65" s="5">
        <v>10.528700058400901</v>
      </c>
      <c r="AC65" s="4">
        <v>-3.1256926142924198E-2</v>
      </c>
      <c r="AD65" s="4">
        <v>2.9456116190551199E-5</v>
      </c>
      <c r="AE65" s="6">
        <v>17554.453889016499</v>
      </c>
      <c r="AF65" s="6">
        <v>-125.692345063977</v>
      </c>
      <c r="AG65" s="6">
        <v>0.39362054142913999</v>
      </c>
      <c r="AH65" s="6">
        <v>-4.1079636190540202E-4</v>
      </c>
      <c r="AI65" s="6">
        <v>2.30640101199999</v>
      </c>
      <c r="AJ65" s="6">
        <v>-3.7612753199999698E-3</v>
      </c>
      <c r="AK65" s="6">
        <v>995.176197</v>
      </c>
      <c r="AL65" s="6">
        <v>3.9734999999999798E-2</v>
      </c>
      <c r="AN65" s="6">
        <v>-1.0408989683774701</v>
      </c>
      <c r="AO65" s="6">
        <v>4.3025437379100797</v>
      </c>
      <c r="AP65" s="6">
        <v>1.0234654120792801</v>
      </c>
    </row>
    <row r="66" spans="1:42" x14ac:dyDescent="0.45">
      <c r="A66">
        <v>2.5999999999999999E-2</v>
      </c>
      <c r="B66" s="1">
        <f t="shared" ref="B66:B110" si="14">A66/U66*3600*1000</f>
        <v>94.298449428965725</v>
      </c>
      <c r="C66">
        <v>1500</v>
      </c>
      <c r="D66" s="2">
        <f t="shared" si="8"/>
        <v>1.6583104165222897</v>
      </c>
      <c r="E66" s="1">
        <v>83.847491280200003</v>
      </c>
      <c r="F66" s="1">
        <f t="shared" si="11"/>
        <v>167.69498256040001</v>
      </c>
      <c r="G66" s="2">
        <f t="shared" si="9"/>
        <v>8.908577296515233</v>
      </c>
      <c r="H66" s="8">
        <f t="shared" si="12"/>
        <v>800.26999999999816</v>
      </c>
      <c r="I66">
        <v>315</v>
      </c>
      <c r="J66">
        <v>295</v>
      </c>
      <c r="K66" s="2">
        <f t="shared" si="13"/>
        <v>11.470051108213038</v>
      </c>
      <c r="L66" s="2">
        <v>306.47019511574712</v>
      </c>
      <c r="M66" s="2">
        <f t="shared" si="10"/>
        <v>306.47005110821306</v>
      </c>
      <c r="N66" s="2">
        <v>309.17912906620001</v>
      </c>
      <c r="O66" s="2">
        <f t="shared" si="6"/>
        <v>309.17916120900497</v>
      </c>
      <c r="P66" s="2">
        <f t="shared" si="7"/>
        <v>5.8208709337999949</v>
      </c>
      <c r="Q66" s="8">
        <v>632.40929708175895</v>
      </c>
      <c r="R66" s="1">
        <f>Q66/(Abmessung!D$17*S66)</f>
        <v>104.95711842462751</v>
      </c>
      <c r="S66" s="2">
        <f t="shared" si="1"/>
        <v>11.116239496305221</v>
      </c>
      <c r="T66" s="1">
        <f t="shared" si="2"/>
        <v>4178.682038192399</v>
      </c>
      <c r="U66" s="1">
        <f t="shared" si="3"/>
        <v>992.59320345991614</v>
      </c>
      <c r="V66" s="1">
        <f t="shared" si="4"/>
        <v>1007.1259061014621</v>
      </c>
      <c r="W66" s="7">
        <f t="shared" si="5"/>
        <v>1.1752535116977771</v>
      </c>
      <c r="AA66" s="4">
        <v>-144.24372570197801</v>
      </c>
      <c r="AB66" s="5">
        <v>10.528700058400901</v>
      </c>
      <c r="AC66" s="4">
        <v>-3.1256926142924198E-2</v>
      </c>
      <c r="AD66" s="4">
        <v>2.9456116190551199E-5</v>
      </c>
      <c r="AE66" s="6">
        <v>17554.453889016499</v>
      </c>
      <c r="AF66" s="6">
        <v>-125.692345063977</v>
      </c>
      <c r="AG66" s="6">
        <v>0.39362054142913999</v>
      </c>
      <c r="AH66" s="6">
        <v>-4.1079636190540202E-4</v>
      </c>
      <c r="AI66" s="6">
        <v>2.30640101199999</v>
      </c>
      <c r="AJ66" s="6">
        <v>-3.7612753199999698E-3</v>
      </c>
      <c r="AK66" s="6">
        <v>995.176197</v>
      </c>
      <c r="AL66" s="6">
        <v>3.9734999999999798E-2</v>
      </c>
      <c r="AN66" s="6">
        <v>-1.0408989683774701</v>
      </c>
      <c r="AO66" s="6">
        <v>4.3025437379100797</v>
      </c>
      <c r="AP66" s="6">
        <v>1.0234654120792801</v>
      </c>
    </row>
    <row r="67" spans="1:42" x14ac:dyDescent="0.45">
      <c r="A67">
        <v>3.2000000000000001E-2</v>
      </c>
      <c r="B67" s="1">
        <f t="shared" si="14"/>
        <v>116.07818756552564</v>
      </c>
      <c r="C67">
        <v>1500</v>
      </c>
      <c r="D67" s="2">
        <f t="shared" si="8"/>
        <v>1.6583104165222897</v>
      </c>
      <c r="E67" s="1">
        <v>83.847491280200003</v>
      </c>
      <c r="F67" s="1">
        <f t="shared" si="11"/>
        <v>167.69498256040001</v>
      </c>
      <c r="G67" s="2">
        <f t="shared" si="9"/>
        <v>8.908577296515233</v>
      </c>
      <c r="H67" s="8">
        <f t="shared" si="12"/>
        <v>1104.8099692307667</v>
      </c>
      <c r="I67">
        <v>315</v>
      </c>
      <c r="J67">
        <v>295</v>
      </c>
      <c r="K67" s="2">
        <f t="shared" si="13"/>
        <v>11.960944201438938</v>
      </c>
      <c r="L67" s="2">
        <v>306.96107662702997</v>
      </c>
      <c r="M67" s="2">
        <f t="shared" si="10"/>
        <v>306.96094420143896</v>
      </c>
      <c r="N67" s="2">
        <v>310.07191913036121</v>
      </c>
      <c r="O67" s="2">
        <f t="shared" si="6"/>
        <v>310.07193851587704</v>
      </c>
      <c r="P67" s="2">
        <f t="shared" si="7"/>
        <v>4.9280808696387908</v>
      </c>
      <c r="Q67" s="8">
        <v>658.96338999989905</v>
      </c>
      <c r="R67" s="1">
        <f>Q67/(Abmessung!D$17*S67)</f>
        <v>108.64860335500448</v>
      </c>
      <c r="S67" s="2">
        <f t="shared" ref="S67:S110" si="15">((I67-L67)-(N67-J67))/LN((I67-L67)/(N67-J67))</f>
        <v>11.189448635340282</v>
      </c>
      <c r="T67" s="1">
        <f t="shared" ref="T67:T110" si="16">((AE67 + AF67*I67 +AG67*I67^2 +  AH67*I67^3)+(AE67 + AF67*N67 + AG67*N67^2 +  AH67*N67^3))/2</f>
        <v>4178.642251895867</v>
      </c>
      <c r="U67" s="1">
        <f t="shared" ref="U67:U110" si="17">((AA67 + AB67*I67 + AC67*I67^2 +  AD67*I67^3)+(AA67 + AB67*N67 + AC67*N67^2 +  AD67*N67^3))/2</f>
        <v>992.43451690671941</v>
      </c>
      <c r="V67" s="1">
        <f t="shared" ref="V67:V110" si="18">((AK67 + AL67*J67)+(AK67 + AL67*L67))/2</f>
        <v>1007.1356586898875</v>
      </c>
      <c r="W67" s="7">
        <f t="shared" ref="W67:W110" si="19">((AI67 + AJ67*J67)+(AI67 + AJ67*L67))/2</f>
        <v>1.1743303414410606</v>
      </c>
      <c r="AA67" s="4">
        <v>-144.24372570197801</v>
      </c>
      <c r="AB67" s="5">
        <v>10.528700058400901</v>
      </c>
      <c r="AC67" s="4">
        <v>-3.1256926142924198E-2</v>
      </c>
      <c r="AD67" s="4">
        <v>2.9456116190551199E-5</v>
      </c>
      <c r="AE67" s="6">
        <v>17554.453889016499</v>
      </c>
      <c r="AF67" s="6">
        <v>-125.692345063977</v>
      </c>
      <c r="AG67" s="6">
        <v>0.39362054142913999</v>
      </c>
      <c r="AH67" s="6">
        <v>-4.1079636190540202E-4</v>
      </c>
      <c r="AI67" s="6">
        <v>2.30640101199999</v>
      </c>
      <c r="AJ67" s="6">
        <v>-3.7612753199999698E-3</v>
      </c>
      <c r="AK67" s="6">
        <v>995.176197</v>
      </c>
      <c r="AL67" s="6">
        <v>3.9734999999999798E-2</v>
      </c>
      <c r="AN67" s="6">
        <v>-1.0408989683774701</v>
      </c>
      <c r="AO67" s="6">
        <v>4.3025437379100797</v>
      </c>
      <c r="AP67" s="6">
        <v>1.0234654120792801</v>
      </c>
    </row>
    <row r="68" spans="1:42" x14ac:dyDescent="0.45">
      <c r="A68">
        <v>3.7999999999999999E-2</v>
      </c>
      <c r="B68" s="1">
        <f t="shared" si="14"/>
        <v>137.85930713582164</v>
      </c>
      <c r="C68">
        <v>1500</v>
      </c>
      <c r="D68" s="2">
        <f t="shared" si="8"/>
        <v>1.6583104165222897</v>
      </c>
      <c r="E68" s="1">
        <v>83.847491280200003</v>
      </c>
      <c r="F68" s="1">
        <f t="shared" si="11"/>
        <v>167.69498256040001</v>
      </c>
      <c r="G68" s="2">
        <f t="shared" si="9"/>
        <v>8.908577296515233</v>
      </c>
      <c r="H68" s="8">
        <f t="shared" si="12"/>
        <v>1454.2982923076893</v>
      </c>
      <c r="I68">
        <v>315</v>
      </c>
      <c r="J68">
        <v>295</v>
      </c>
      <c r="K68" s="2">
        <f t="shared" si="13"/>
        <v>12.321012160777309</v>
      </c>
      <c r="L68" s="2">
        <v>307.32112887800372</v>
      </c>
      <c r="M68" s="2">
        <f t="shared" si="10"/>
        <v>307.32101216077729</v>
      </c>
      <c r="N68" s="2">
        <v>310.72752318624043</v>
      </c>
      <c r="O68" s="2">
        <f t="shared" ref="O68:O110" si="20">I68-Q68/(T68*A68)</f>
        <v>310.72753571268748</v>
      </c>
      <c r="P68" s="2">
        <f t="shared" si="7"/>
        <v>4.2724768137595674</v>
      </c>
      <c r="Q68" s="8">
        <v>678.41400363941602</v>
      </c>
      <c r="R68" s="1">
        <f>Q68/(Abmessung!D$17*S68)</f>
        <v>111.48741034101356</v>
      </c>
      <c r="S68" s="2">
        <f t="shared" si="15"/>
        <v>11.226400306565919</v>
      </c>
      <c r="T68" s="1">
        <f t="shared" si="16"/>
        <v>4178.6189176092657</v>
      </c>
      <c r="U68" s="1">
        <f t="shared" si="17"/>
        <v>992.31602742078201</v>
      </c>
      <c r="V68" s="1">
        <f t="shared" si="18"/>
        <v>1007.1428120279836</v>
      </c>
      <c r="W68" s="7">
        <f t="shared" si="19"/>
        <v>1.1736532136183118</v>
      </c>
      <c r="AA68" s="4">
        <v>-144.24372570197801</v>
      </c>
      <c r="AB68" s="5">
        <v>10.528700058400901</v>
      </c>
      <c r="AC68" s="4">
        <v>-3.1256926142924198E-2</v>
      </c>
      <c r="AD68" s="4">
        <v>2.9456116190551199E-5</v>
      </c>
      <c r="AE68" s="6">
        <v>17554.453889016499</v>
      </c>
      <c r="AF68" s="6">
        <v>-125.692345063977</v>
      </c>
      <c r="AG68" s="6">
        <v>0.39362054142913999</v>
      </c>
      <c r="AH68" s="6">
        <v>-4.1079636190540202E-4</v>
      </c>
      <c r="AI68" s="6">
        <v>2.30640101199999</v>
      </c>
      <c r="AJ68" s="6">
        <v>-3.7612753199999698E-3</v>
      </c>
      <c r="AK68" s="6">
        <v>995.176197</v>
      </c>
      <c r="AL68" s="6">
        <v>3.9734999999999798E-2</v>
      </c>
      <c r="AN68" s="6">
        <v>-1.0408989683774701</v>
      </c>
      <c r="AO68" s="6">
        <v>4.3025437379100797</v>
      </c>
      <c r="AP68" s="6">
        <v>1.0234654120792801</v>
      </c>
    </row>
    <row r="69" spans="1:42" x14ac:dyDescent="0.45">
      <c r="A69">
        <v>4.3999999999999997E-2</v>
      </c>
      <c r="B69" s="1">
        <f t="shared" si="14"/>
        <v>159.64134265180823</v>
      </c>
      <c r="C69">
        <v>1500</v>
      </c>
      <c r="D69" s="2">
        <f t="shared" si="8"/>
        <v>1.6583104165222897</v>
      </c>
      <c r="E69" s="1">
        <v>83.847491280200003</v>
      </c>
      <c r="F69" s="1">
        <f t="shared" si="11"/>
        <v>167.69498256040001</v>
      </c>
      <c r="G69" s="2">
        <f t="shared" si="9"/>
        <v>8.908577296515233</v>
      </c>
      <c r="H69" s="8">
        <f t="shared" si="12"/>
        <v>1848.7349692307653</v>
      </c>
      <c r="I69">
        <v>315</v>
      </c>
      <c r="J69">
        <v>295</v>
      </c>
      <c r="K69" s="2">
        <f t="shared" si="13"/>
        <v>12.595319376725561</v>
      </c>
      <c r="L69" s="2">
        <v>307.59541857992292</v>
      </c>
      <c r="M69" s="2">
        <f t="shared" si="10"/>
        <v>307.59531937672557</v>
      </c>
      <c r="N69" s="2">
        <v>311.22961149547575</v>
      </c>
      <c r="O69" s="2">
        <f t="shared" si="20"/>
        <v>311.22962002116634</v>
      </c>
      <c r="P69" s="2">
        <f t="shared" si="7"/>
        <v>3.7703885045242487</v>
      </c>
      <c r="Q69" s="8">
        <v>693.21672217385697</v>
      </c>
      <c r="R69" s="1">
        <f>Q69/(Abmessung!D$17*S69)</f>
        <v>113.72327490692611</v>
      </c>
      <c r="S69" s="2">
        <f t="shared" si="15"/>
        <v>11.245822400203624</v>
      </c>
      <c r="T69" s="1">
        <f t="shared" si="16"/>
        <v>4178.604170507223</v>
      </c>
      <c r="U69" s="1">
        <f t="shared" si="17"/>
        <v>992.22417807825809</v>
      </c>
      <c r="V69" s="1">
        <f t="shared" si="18"/>
        <v>1007.1482614786366</v>
      </c>
      <c r="W69" s="7">
        <f t="shared" si="19"/>
        <v>1.1731373740751323</v>
      </c>
      <c r="AA69" s="4">
        <v>-144.24372570197801</v>
      </c>
      <c r="AB69" s="5">
        <v>10.528700058400901</v>
      </c>
      <c r="AC69" s="4">
        <v>-3.1256926142924198E-2</v>
      </c>
      <c r="AD69" s="4">
        <v>2.9456116190551199E-5</v>
      </c>
      <c r="AE69" s="6">
        <v>17554.453889016499</v>
      </c>
      <c r="AF69" s="6">
        <v>-125.692345063977</v>
      </c>
      <c r="AG69" s="6">
        <v>0.39362054142913999</v>
      </c>
      <c r="AH69" s="6">
        <v>-4.1079636190540202E-4</v>
      </c>
      <c r="AI69" s="6">
        <v>2.30640101199999</v>
      </c>
      <c r="AJ69" s="6">
        <v>-3.7612753199999698E-3</v>
      </c>
      <c r="AK69" s="6">
        <v>995.176197</v>
      </c>
      <c r="AL69" s="6">
        <v>3.9734999999999798E-2</v>
      </c>
      <c r="AN69" s="6">
        <v>-1.0408989683774701</v>
      </c>
      <c r="AO69" s="6">
        <v>4.3025437379100797</v>
      </c>
      <c r="AP69" s="6">
        <v>1.0234654120792801</v>
      </c>
    </row>
    <row r="70" spans="1:42" x14ac:dyDescent="0.45">
      <c r="A70">
        <v>0.05</v>
      </c>
      <c r="B70" s="1">
        <f t="shared" si="14"/>
        <v>181.42401643557662</v>
      </c>
      <c r="C70">
        <v>1500</v>
      </c>
      <c r="D70" s="2">
        <f t="shared" si="8"/>
        <v>1.6583104165222897</v>
      </c>
      <c r="E70" s="1">
        <v>83.847491280200003</v>
      </c>
      <c r="F70" s="1">
        <f t="shared" si="11"/>
        <v>167.69498256040001</v>
      </c>
      <c r="G70" s="2">
        <f t="shared" si="9"/>
        <v>8.908577296515233</v>
      </c>
      <c r="H70" s="8">
        <f t="shared" si="12"/>
        <v>2288.1199999999958</v>
      </c>
      <c r="I70">
        <v>315</v>
      </c>
      <c r="J70">
        <v>295</v>
      </c>
      <c r="K70" s="2">
        <f t="shared" si="13"/>
        <v>12.81036343703858</v>
      </c>
      <c r="L70" s="2">
        <v>307.81044462244114</v>
      </c>
      <c r="M70" s="2">
        <f t="shared" si="10"/>
        <v>307.81036343703857</v>
      </c>
      <c r="N70" s="2">
        <v>311.62655235360029</v>
      </c>
      <c r="O70" s="2">
        <f t="shared" si="20"/>
        <v>311.62655839522904</v>
      </c>
      <c r="P70" s="2">
        <f t="shared" si="7"/>
        <v>3.3734476463997112</v>
      </c>
      <c r="Q70" s="8">
        <v>704.81219563147295</v>
      </c>
      <c r="R70" s="1">
        <f>Q70/(Abmessung!D$17*S70)</f>
        <v>115.51748198348089</v>
      </c>
      <c r="S70" s="2">
        <f t="shared" si="15"/>
        <v>11.256341082121212</v>
      </c>
      <c r="T70" s="1">
        <f t="shared" si="16"/>
        <v>4178.5943152813443</v>
      </c>
      <c r="U70" s="1">
        <f t="shared" si="17"/>
        <v>992.15089345085539</v>
      </c>
      <c r="V70" s="1">
        <f t="shared" si="18"/>
        <v>1007.1525335085363</v>
      </c>
      <c r="W70" s="7">
        <f t="shared" si="19"/>
        <v>1.1727329880016919</v>
      </c>
      <c r="AA70" s="4">
        <v>-144.24372570197801</v>
      </c>
      <c r="AB70" s="5">
        <v>10.528700058400901</v>
      </c>
      <c r="AC70" s="4">
        <v>-3.1256926142924198E-2</v>
      </c>
      <c r="AD70" s="4">
        <v>2.9456116190551199E-5</v>
      </c>
      <c r="AE70" s="6">
        <v>17554.453889016499</v>
      </c>
      <c r="AF70" s="6">
        <v>-125.692345063977</v>
      </c>
      <c r="AG70" s="6">
        <v>0.39362054142913999</v>
      </c>
      <c r="AH70" s="6">
        <v>-4.1079636190540202E-4</v>
      </c>
      <c r="AI70" s="6">
        <v>2.30640101199999</v>
      </c>
      <c r="AJ70" s="6">
        <v>-3.7612753199999698E-3</v>
      </c>
      <c r="AK70" s="6">
        <v>995.176197</v>
      </c>
      <c r="AL70" s="6">
        <v>3.9734999999999798E-2</v>
      </c>
      <c r="AN70" s="6">
        <v>-1.0408989683774701</v>
      </c>
      <c r="AO70" s="6">
        <v>4.3025437379100797</v>
      </c>
      <c r="AP70" s="6">
        <v>1.0234654120792801</v>
      </c>
    </row>
    <row r="71" spans="1:42" x14ac:dyDescent="0.45">
      <c r="A71">
        <v>5.6000000000000001E-2</v>
      </c>
      <c r="B71" s="1">
        <f t="shared" si="14"/>
        <v>203.20715222683512</v>
      </c>
      <c r="C71">
        <v>1500</v>
      </c>
      <c r="D71" s="2">
        <f t="shared" si="8"/>
        <v>1.6583104165222897</v>
      </c>
      <c r="E71" s="1">
        <v>83.847491280200003</v>
      </c>
      <c r="F71" s="1">
        <f t="shared" si="11"/>
        <v>167.69498256040001</v>
      </c>
      <c r="G71" s="2">
        <f t="shared" si="9"/>
        <v>8.908577296515233</v>
      </c>
      <c r="H71" s="8">
        <f t="shared" si="12"/>
        <v>2772.4533846153799</v>
      </c>
      <c r="I71">
        <v>315</v>
      </c>
      <c r="J71">
        <v>295</v>
      </c>
      <c r="K71" s="2">
        <f t="shared" si="13"/>
        <v>12.982794011817933</v>
      </c>
      <c r="L71" s="2">
        <v>307.98285740519191</v>
      </c>
      <c r="M71" s="2">
        <f t="shared" si="10"/>
        <v>307.98279401181793</v>
      </c>
      <c r="N71" s="2">
        <v>311.94828046995889</v>
      </c>
      <c r="O71" s="2">
        <f t="shared" si="20"/>
        <v>311.9482848913778</v>
      </c>
      <c r="P71" s="2">
        <f t="shared" si="7"/>
        <v>3.0517195300411117</v>
      </c>
      <c r="Q71" s="8">
        <v>714.10407136491494</v>
      </c>
      <c r="R71" s="1">
        <f>Q71/(Abmessung!D$17*S71)</f>
        <v>116.97935033969073</v>
      </c>
      <c r="S71" s="2">
        <f t="shared" si="15"/>
        <v>11.262215982766209</v>
      </c>
      <c r="T71" s="1">
        <f t="shared" si="16"/>
        <v>4178.587437995795</v>
      </c>
      <c r="U71" s="1">
        <f t="shared" si="17"/>
        <v>992.09106466370304</v>
      </c>
      <c r="V71" s="1">
        <f t="shared" si="18"/>
        <v>1007.1559589194976</v>
      </c>
      <c r="W71" s="7">
        <f t="shared" si="19"/>
        <v>1.1724087420293854</v>
      </c>
      <c r="AA71" s="4">
        <v>-144.24372570197801</v>
      </c>
      <c r="AB71" s="5">
        <v>10.528700058400901</v>
      </c>
      <c r="AC71" s="4">
        <v>-3.1256926142924198E-2</v>
      </c>
      <c r="AD71" s="4">
        <v>2.9456116190551199E-5</v>
      </c>
      <c r="AE71" s="6">
        <v>17554.453889016499</v>
      </c>
      <c r="AF71" s="6">
        <v>-125.692345063977</v>
      </c>
      <c r="AG71" s="6">
        <v>0.39362054142913999</v>
      </c>
      <c r="AH71" s="6">
        <v>-4.1079636190540202E-4</v>
      </c>
      <c r="AI71" s="6">
        <v>2.30640101199999</v>
      </c>
      <c r="AJ71" s="6">
        <v>-3.7612753199999698E-3</v>
      </c>
      <c r="AK71" s="6">
        <v>995.176197</v>
      </c>
      <c r="AL71" s="6">
        <v>3.9734999999999798E-2</v>
      </c>
      <c r="AN71" s="6">
        <v>-1.0408989683774701</v>
      </c>
      <c r="AO71" s="6">
        <v>4.3025437379100797</v>
      </c>
      <c r="AP71" s="6">
        <v>1.0234654120792801</v>
      </c>
    </row>
    <row r="72" spans="1:42" x14ac:dyDescent="0.45">
      <c r="A72">
        <v>6.2E-2</v>
      </c>
      <c r="B72" s="1">
        <f t="shared" si="14"/>
        <v>224.9906326754618</v>
      </c>
      <c r="C72">
        <v>1500</v>
      </c>
      <c r="D72" s="2">
        <f t="shared" si="8"/>
        <v>1.6583104165222897</v>
      </c>
      <c r="E72" s="1">
        <v>83.847491280200003</v>
      </c>
      <c r="F72" s="1">
        <f t="shared" si="11"/>
        <v>167.69498256040001</v>
      </c>
      <c r="G72" s="2">
        <f t="shared" si="9"/>
        <v>8.908577296515233</v>
      </c>
      <c r="H72" s="8">
        <f t="shared" si="12"/>
        <v>3301.7351230769173</v>
      </c>
      <c r="I72">
        <v>315</v>
      </c>
      <c r="J72">
        <v>295</v>
      </c>
      <c r="K72" s="2">
        <f t="shared" si="13"/>
        <v>13.123611461923371</v>
      </c>
      <c r="L72" s="2">
        <v>308.12365768940793</v>
      </c>
      <c r="M72" s="2">
        <f t="shared" si="10"/>
        <v>308.12361146192336</v>
      </c>
      <c r="N72" s="2">
        <v>312.21433001516823</v>
      </c>
      <c r="O72" s="2">
        <f t="shared" si="20"/>
        <v>312.21433333698326</v>
      </c>
      <c r="P72" s="2">
        <f t="shared" si="7"/>
        <v>2.7856699848317703</v>
      </c>
      <c r="Q72" s="8">
        <v>721.68854895632205</v>
      </c>
      <c r="R72" s="1">
        <f>Q72/(Abmessung!D$17*S72)</f>
        <v>118.18569999198711</v>
      </c>
      <c r="S72" s="2">
        <f t="shared" si="15"/>
        <v>11.265654563190525</v>
      </c>
      <c r="T72" s="1">
        <f t="shared" si="16"/>
        <v>4178.5824703759172</v>
      </c>
      <c r="U72" s="1">
        <f t="shared" si="17"/>
        <v>992.04130121255002</v>
      </c>
      <c r="V72" s="1">
        <f t="shared" si="18"/>
        <v>1007.1587562691443</v>
      </c>
      <c r="W72" s="7">
        <f t="shared" si="19"/>
        <v>1.1721439477123501</v>
      </c>
      <c r="AA72" s="4">
        <v>-144.24372570197801</v>
      </c>
      <c r="AB72" s="5">
        <v>10.528700058400901</v>
      </c>
      <c r="AC72" s="4">
        <v>-3.1256926142924198E-2</v>
      </c>
      <c r="AD72" s="4">
        <v>2.9456116190551199E-5</v>
      </c>
      <c r="AE72" s="6">
        <v>17554.453889016499</v>
      </c>
      <c r="AF72" s="6">
        <v>-125.692345063977</v>
      </c>
      <c r="AG72" s="6">
        <v>0.39362054142913999</v>
      </c>
      <c r="AH72" s="6">
        <v>-4.1079636190540202E-4</v>
      </c>
      <c r="AI72" s="6">
        <v>2.30640101199999</v>
      </c>
      <c r="AJ72" s="6">
        <v>-3.7612753199999698E-3</v>
      </c>
      <c r="AK72" s="6">
        <v>995.176197</v>
      </c>
      <c r="AL72" s="6">
        <v>3.9734999999999798E-2</v>
      </c>
      <c r="AN72" s="6">
        <v>-1.0408989683774701</v>
      </c>
      <c r="AO72" s="6">
        <v>4.3025437379100797</v>
      </c>
      <c r="AP72" s="6">
        <v>1.0234654120792801</v>
      </c>
    </row>
    <row r="73" spans="1:42" x14ac:dyDescent="0.45">
      <c r="A73">
        <v>6.8000000000000005E-2</v>
      </c>
      <c r="B73" s="1">
        <f t="shared" si="14"/>
        <v>246.77437663412698</v>
      </c>
      <c r="C73">
        <v>1500</v>
      </c>
      <c r="D73" s="2">
        <f t="shared" si="8"/>
        <v>1.6583104165222897</v>
      </c>
      <c r="E73" s="1">
        <v>83.847491280200003</v>
      </c>
      <c r="F73" s="1">
        <f t="shared" si="11"/>
        <v>167.69498256040001</v>
      </c>
      <c r="G73" s="2">
        <f t="shared" si="9"/>
        <v>8.908577296515233</v>
      </c>
      <c r="H73" s="8">
        <f t="shared" si="12"/>
        <v>3875.9652153846091</v>
      </c>
      <c r="I73">
        <v>315</v>
      </c>
      <c r="J73">
        <v>295</v>
      </c>
      <c r="K73" s="2">
        <f t="shared" si="13"/>
        <v>13.240376292633171</v>
      </c>
      <c r="L73" s="2">
        <v>308.24040618815008</v>
      </c>
      <c r="M73" s="2">
        <f t="shared" si="10"/>
        <v>308.24037629263319</v>
      </c>
      <c r="N73" s="2">
        <v>312.43799870119523</v>
      </c>
      <c r="O73" s="2">
        <f t="shared" si="20"/>
        <v>312.43800125192013</v>
      </c>
      <c r="P73" s="2">
        <f t="shared" si="7"/>
        <v>2.5620012988047733</v>
      </c>
      <c r="Q73" s="8">
        <v>727.97492497368398</v>
      </c>
      <c r="R73" s="1">
        <f>Q73/(Abmessung!D$17*S73)</f>
        <v>119.19206901920569</v>
      </c>
      <c r="S73" s="2">
        <f t="shared" si="15"/>
        <v>11.267838391603362</v>
      </c>
      <c r="T73" s="1">
        <f t="shared" si="16"/>
        <v>4178.5787797818202</v>
      </c>
      <c r="U73" s="1">
        <f t="shared" si="17"/>
        <v>991.99926401980451</v>
      </c>
      <c r="V73" s="1">
        <f t="shared" si="18"/>
        <v>1007.161075769943</v>
      </c>
      <c r="W73" s="7">
        <f t="shared" si="19"/>
        <v>1.1719243860888671</v>
      </c>
      <c r="AA73" s="4">
        <v>-144.24372570197801</v>
      </c>
      <c r="AB73" s="5">
        <v>10.528700058400901</v>
      </c>
      <c r="AC73" s="4">
        <v>-3.1256926142924198E-2</v>
      </c>
      <c r="AD73" s="4">
        <v>2.9456116190551199E-5</v>
      </c>
      <c r="AE73" s="6">
        <v>17554.453889016499</v>
      </c>
      <c r="AF73" s="6">
        <v>-125.692345063977</v>
      </c>
      <c r="AG73" s="6">
        <v>0.39362054142913999</v>
      </c>
      <c r="AH73" s="6">
        <v>-4.1079636190540202E-4</v>
      </c>
      <c r="AI73" s="6">
        <v>2.30640101199999</v>
      </c>
      <c r="AJ73" s="6">
        <v>-3.7612753199999698E-3</v>
      </c>
      <c r="AK73" s="6">
        <v>995.176197</v>
      </c>
      <c r="AL73" s="6">
        <v>3.9734999999999798E-2</v>
      </c>
      <c r="AN73" s="6">
        <v>-1.0408989683774701</v>
      </c>
      <c r="AO73" s="6">
        <v>4.3025437379100797</v>
      </c>
      <c r="AP73" s="6">
        <v>1.0234654120792801</v>
      </c>
    </row>
    <row r="74" spans="1:42" x14ac:dyDescent="0.45">
      <c r="A74">
        <v>7.3999999999999996E-2</v>
      </c>
      <c r="B74" s="1">
        <f t="shared" si="14"/>
        <v>268.55832622698659</v>
      </c>
      <c r="C74">
        <v>1500</v>
      </c>
      <c r="D74" s="2">
        <f t="shared" si="8"/>
        <v>1.6583104165222897</v>
      </c>
      <c r="E74" s="1">
        <v>83.847491280200003</v>
      </c>
      <c r="F74" s="1">
        <f t="shared" si="11"/>
        <v>167.69498256040001</v>
      </c>
      <c r="G74" s="2">
        <f t="shared" si="9"/>
        <v>8.908577296515233</v>
      </c>
      <c r="H74" s="8">
        <f t="shared" si="12"/>
        <v>4495.1436615384537</v>
      </c>
      <c r="I74">
        <v>315</v>
      </c>
      <c r="J74">
        <v>295</v>
      </c>
      <c r="K74" s="2">
        <f t="shared" si="13"/>
        <v>13.338453572637453</v>
      </c>
      <c r="L74" s="2">
        <v>308.33846806408803</v>
      </c>
      <c r="M74" s="2">
        <f t="shared" si="10"/>
        <v>308.33845357263743</v>
      </c>
      <c r="N74" s="2">
        <v>312.62865682212129</v>
      </c>
      <c r="O74" s="2">
        <f t="shared" si="20"/>
        <v>312.6286588171148</v>
      </c>
      <c r="P74" s="2">
        <f t="shared" si="7"/>
        <v>2.371343177878714</v>
      </c>
      <c r="Q74" s="8">
        <v>733.25336752310398</v>
      </c>
      <c r="R74" s="1">
        <f>Q74/(Abmessung!D$17*S74)</f>
        <v>120.03955075353049</v>
      </c>
      <c r="S74" s="2">
        <f t="shared" si="15"/>
        <v>11.269411895219228</v>
      </c>
      <c r="T74" s="1">
        <f t="shared" si="16"/>
        <v>4178.5759731109911</v>
      </c>
      <c r="U74" s="1">
        <f t="shared" si="17"/>
        <v>991.96328686840866</v>
      </c>
      <c r="V74" s="1">
        <f t="shared" si="18"/>
        <v>1007.1630240142632</v>
      </c>
      <c r="W74" s="7">
        <f t="shared" si="19"/>
        <v>1.1717399672319679</v>
      </c>
      <c r="AA74" s="4">
        <v>-144.24372570197801</v>
      </c>
      <c r="AB74" s="5">
        <v>10.528700058400901</v>
      </c>
      <c r="AC74" s="4">
        <v>-3.1256926142924198E-2</v>
      </c>
      <c r="AD74" s="4">
        <v>2.9456116190551199E-5</v>
      </c>
      <c r="AE74" s="6">
        <v>17554.453889016499</v>
      </c>
      <c r="AF74" s="6">
        <v>-125.692345063977</v>
      </c>
      <c r="AG74" s="6">
        <v>0.39362054142913999</v>
      </c>
      <c r="AH74" s="6">
        <v>-4.1079636190540202E-4</v>
      </c>
      <c r="AI74" s="6">
        <v>2.30640101199999</v>
      </c>
      <c r="AJ74" s="6">
        <v>-3.7612753199999698E-3</v>
      </c>
      <c r="AK74" s="6">
        <v>995.176197</v>
      </c>
      <c r="AL74" s="6">
        <v>3.9734999999999798E-2</v>
      </c>
      <c r="AN74" s="6">
        <v>-1.0408989683774701</v>
      </c>
      <c r="AO74" s="6">
        <v>4.3025437379100797</v>
      </c>
      <c r="AP74" s="6">
        <v>1.0234654120792801</v>
      </c>
    </row>
    <row r="75" spans="1:42" x14ac:dyDescent="0.45">
      <c r="A75">
        <v>8.0000000000000002E-3</v>
      </c>
      <c r="B75" s="1">
        <f t="shared" si="14"/>
        <v>28.977660669055524</v>
      </c>
      <c r="C75">
        <v>2000</v>
      </c>
      <c r="D75" s="2">
        <f t="shared" si="8"/>
        <v>2.192551907934813</v>
      </c>
      <c r="E75" s="1">
        <v>110.85980956900001</v>
      </c>
      <c r="F75" s="1">
        <f t="shared" si="11"/>
        <v>221.71961913800001</v>
      </c>
      <c r="G75" s="2">
        <f t="shared" si="9"/>
        <v>13.312740279106741</v>
      </c>
      <c r="H75" s="8">
        <f t="shared" si="12"/>
        <v>156.34021538461522</v>
      </c>
      <c r="I75">
        <v>315</v>
      </c>
      <c r="J75">
        <v>295</v>
      </c>
      <c r="K75" s="2">
        <f t="shared" si="13"/>
        <v>6.2920767204245971</v>
      </c>
      <c r="L75" s="2">
        <v>301.29212638447734</v>
      </c>
      <c r="M75" s="2">
        <f t="shared" si="10"/>
        <v>301.29207672042457</v>
      </c>
      <c r="N75" s="2">
        <v>301.16970796166265</v>
      </c>
      <c r="O75" s="2">
        <f t="shared" si="20"/>
        <v>301.16986513528138</v>
      </c>
      <c r="P75" s="2">
        <f t="shared" si="7"/>
        <v>13.830292038337348</v>
      </c>
      <c r="Q75" s="8">
        <v>462.43457865188901</v>
      </c>
      <c r="R75" s="1">
        <f>Q75/(Abmessung!D$17*S75)</f>
        <v>90.350918495591685</v>
      </c>
      <c r="S75" s="2">
        <f t="shared" si="15"/>
        <v>9.4425496482898836</v>
      </c>
      <c r="T75" s="1">
        <f t="shared" si="16"/>
        <v>4179.5920934182577</v>
      </c>
      <c r="U75" s="1">
        <f t="shared" si="17"/>
        <v>993.86904722625718</v>
      </c>
      <c r="V75" s="1">
        <f t="shared" si="18"/>
        <v>1007.0230308209436</v>
      </c>
      <c r="W75" s="7">
        <f t="shared" si="19"/>
        <v>1.1849915827598712</v>
      </c>
      <c r="AA75" s="4">
        <v>-144.24372570197801</v>
      </c>
      <c r="AB75" s="5">
        <v>10.528700058400901</v>
      </c>
      <c r="AC75" s="4">
        <v>-3.1256926142924198E-2</v>
      </c>
      <c r="AD75" s="4">
        <v>2.9456116190551199E-5</v>
      </c>
      <c r="AE75" s="6">
        <v>17554.453889016499</v>
      </c>
      <c r="AF75" s="6">
        <v>-125.692345063977</v>
      </c>
      <c r="AG75" s="6">
        <v>0.39362054142913999</v>
      </c>
      <c r="AH75" s="6">
        <v>-4.1079636190540202E-4</v>
      </c>
      <c r="AI75" s="6">
        <v>2.30640101199999</v>
      </c>
      <c r="AJ75" s="6">
        <v>-3.7612753199999698E-3</v>
      </c>
      <c r="AK75" s="6">
        <v>995.176197</v>
      </c>
      <c r="AL75" s="6">
        <v>3.9734999999999798E-2</v>
      </c>
      <c r="AN75" s="6">
        <v>-1.0408989683774701</v>
      </c>
      <c r="AO75" s="6">
        <v>4.3025437379100797</v>
      </c>
      <c r="AP75" s="6">
        <v>1.0234654120792801</v>
      </c>
    </row>
    <row r="76" spans="1:42" x14ac:dyDescent="0.45">
      <c r="A76">
        <v>1.4E-2</v>
      </c>
      <c r="B76" s="1">
        <f t="shared" si="14"/>
        <v>50.737610601754611</v>
      </c>
      <c r="C76">
        <v>2000</v>
      </c>
      <c r="D76" s="2">
        <f t="shared" si="8"/>
        <v>2.192551907934813</v>
      </c>
      <c r="E76" s="1">
        <v>110.85980956900001</v>
      </c>
      <c r="F76" s="1">
        <f t="shared" si="11"/>
        <v>221.71961913800001</v>
      </c>
      <c r="G76" s="2">
        <f t="shared" si="9"/>
        <v>13.312740279106741</v>
      </c>
      <c r="H76" s="8">
        <f t="shared" si="12"/>
        <v>326.03512307692239</v>
      </c>
      <c r="I76">
        <v>315</v>
      </c>
      <c r="J76">
        <v>295</v>
      </c>
      <c r="K76" s="2">
        <f t="shared" si="13"/>
        <v>8.2512140600098167</v>
      </c>
      <c r="L76" s="2">
        <v>303.25130828493525</v>
      </c>
      <c r="M76" s="2">
        <f t="shared" si="10"/>
        <v>303.25121406000983</v>
      </c>
      <c r="N76" s="2">
        <v>304.66676823215039</v>
      </c>
      <c r="O76" s="2">
        <f t="shared" si="20"/>
        <v>304.66685872517928</v>
      </c>
      <c r="P76" s="2">
        <f t="shared" si="7"/>
        <v>10.333231767849611</v>
      </c>
      <c r="Q76" s="8">
        <v>604.55869301347298</v>
      </c>
      <c r="R76" s="1">
        <f>Q76/(Abmessung!D$17*S76)</f>
        <v>104.49280946977454</v>
      </c>
      <c r="S76" s="2">
        <f t="shared" si="15"/>
        <v>10.673911853489846</v>
      </c>
      <c r="T76" s="1">
        <f t="shared" si="16"/>
        <v>4179.0548138446802</v>
      </c>
      <c r="U76" s="1">
        <f t="shared" si="17"/>
        <v>993.34594992254256</v>
      </c>
      <c r="V76" s="1">
        <f t="shared" si="18"/>
        <v>1007.0619548673509</v>
      </c>
      <c r="W76" s="7">
        <f t="shared" si="19"/>
        <v>1.1813070714950797</v>
      </c>
      <c r="AA76" s="4">
        <v>-144.24372570197801</v>
      </c>
      <c r="AB76" s="5">
        <v>10.528700058400901</v>
      </c>
      <c r="AC76" s="4">
        <v>-3.1256926142924198E-2</v>
      </c>
      <c r="AD76" s="4">
        <v>2.9456116190551199E-5</v>
      </c>
      <c r="AE76" s="6">
        <v>17554.453889016499</v>
      </c>
      <c r="AF76" s="6">
        <v>-125.692345063977</v>
      </c>
      <c r="AG76" s="6">
        <v>0.39362054142913999</v>
      </c>
      <c r="AH76" s="6">
        <v>-4.1079636190540202E-4</v>
      </c>
      <c r="AI76" s="6">
        <v>2.30640101199999</v>
      </c>
      <c r="AJ76" s="6">
        <v>-3.7612753199999698E-3</v>
      </c>
      <c r="AK76" s="6">
        <v>995.176197</v>
      </c>
      <c r="AL76" s="6">
        <v>3.9734999999999798E-2</v>
      </c>
      <c r="AN76" s="6">
        <v>-1.0408989683774701</v>
      </c>
      <c r="AO76" s="6">
        <v>4.3025437379100797</v>
      </c>
      <c r="AP76" s="6">
        <v>1.0234654120792801</v>
      </c>
    </row>
    <row r="77" spans="1:42" x14ac:dyDescent="0.45">
      <c r="A77">
        <v>0.02</v>
      </c>
      <c r="B77" s="1">
        <f t="shared" si="14"/>
        <v>72.507158128590888</v>
      </c>
      <c r="C77">
        <v>2000</v>
      </c>
      <c r="D77" s="2">
        <f t="shared" si="8"/>
        <v>2.192551907934813</v>
      </c>
      <c r="E77" s="1">
        <v>110.85980956900001</v>
      </c>
      <c r="F77" s="1">
        <f t="shared" si="11"/>
        <v>221.71961913800001</v>
      </c>
      <c r="G77" s="2">
        <f t="shared" si="9"/>
        <v>13.312740279106741</v>
      </c>
      <c r="H77" s="8">
        <f t="shared" si="12"/>
        <v>540.67838461538327</v>
      </c>
      <c r="I77">
        <v>315</v>
      </c>
      <c r="J77">
        <v>295</v>
      </c>
      <c r="K77" s="2">
        <f t="shared" si="13"/>
        <v>9.4036323617904696</v>
      </c>
      <c r="L77" s="2">
        <v>304.40375548397776</v>
      </c>
      <c r="M77" s="2">
        <f t="shared" si="10"/>
        <v>304.40363236179047</v>
      </c>
      <c r="N77" s="2">
        <v>306.77103329407811</v>
      </c>
      <c r="O77" s="2">
        <f t="shared" si="20"/>
        <v>306.77108322602714</v>
      </c>
      <c r="P77" s="2">
        <f t="shared" si="7"/>
        <v>8.2289667059218914</v>
      </c>
      <c r="Q77" s="8">
        <v>687.74683932413598</v>
      </c>
      <c r="R77" s="1">
        <f>Q77/(Abmessung!D$17*S77)</f>
        <v>113.557767380179</v>
      </c>
      <c r="S77" s="2">
        <f t="shared" si="15"/>
        <v>11.173347491669183</v>
      </c>
      <c r="T77" s="1">
        <f t="shared" si="16"/>
        <v>4178.8418707757764</v>
      </c>
      <c r="U77" s="1">
        <f t="shared" si="17"/>
        <v>993.00540606361301</v>
      </c>
      <c r="V77" s="1">
        <f t="shared" si="18"/>
        <v>1007.0848511120779</v>
      </c>
      <c r="W77" s="7">
        <f t="shared" si="19"/>
        <v>1.1791397358913991</v>
      </c>
      <c r="AA77" s="4">
        <v>-144.24372570197801</v>
      </c>
      <c r="AB77" s="5">
        <v>10.528700058400901</v>
      </c>
      <c r="AC77" s="4">
        <v>-3.1256926142924198E-2</v>
      </c>
      <c r="AD77" s="4">
        <v>2.9456116190551199E-5</v>
      </c>
      <c r="AE77" s="6">
        <v>17554.453889016499</v>
      </c>
      <c r="AF77" s="6">
        <v>-125.692345063977</v>
      </c>
      <c r="AG77" s="6">
        <v>0.39362054142913999</v>
      </c>
      <c r="AH77" s="6">
        <v>-4.1079636190540202E-4</v>
      </c>
      <c r="AI77" s="6">
        <v>2.30640101199999</v>
      </c>
      <c r="AJ77" s="6">
        <v>-3.7612753199999698E-3</v>
      </c>
      <c r="AK77" s="6">
        <v>995.176197</v>
      </c>
      <c r="AL77" s="6">
        <v>3.9734999999999798E-2</v>
      </c>
      <c r="AN77" s="6">
        <v>-1.0408989683774701</v>
      </c>
      <c r="AO77" s="6">
        <v>4.3025437379100797</v>
      </c>
      <c r="AP77" s="6">
        <v>1.0234654120792801</v>
      </c>
    </row>
    <row r="78" spans="1:42" x14ac:dyDescent="0.45">
      <c r="A78">
        <v>2.5999999999999999E-2</v>
      </c>
      <c r="B78" s="1">
        <f t="shared" si="14"/>
        <v>94.281390845657768</v>
      </c>
      <c r="C78">
        <v>2000</v>
      </c>
      <c r="D78" s="2">
        <f t="shared" si="8"/>
        <v>2.192551907934813</v>
      </c>
      <c r="E78" s="1">
        <v>110.85980956900001</v>
      </c>
      <c r="F78" s="1">
        <f t="shared" si="11"/>
        <v>221.71961913800001</v>
      </c>
      <c r="G78" s="2">
        <f t="shared" si="9"/>
        <v>13.312740279106741</v>
      </c>
      <c r="H78" s="8">
        <f t="shared" si="12"/>
        <v>800.26999999999816</v>
      </c>
      <c r="I78">
        <v>315</v>
      </c>
      <c r="J78">
        <v>295</v>
      </c>
      <c r="K78" s="2">
        <f t="shared" si="13"/>
        <v>10.19353518465118</v>
      </c>
      <c r="L78" s="2">
        <v>305.19367492229594</v>
      </c>
      <c r="M78" s="2">
        <f t="shared" si="10"/>
        <v>305.19353518465118</v>
      </c>
      <c r="N78" s="2">
        <v>308.14669247840868</v>
      </c>
      <c r="O78" s="2">
        <f t="shared" si="20"/>
        <v>308.14672282196119</v>
      </c>
      <c r="P78" s="2">
        <f t="shared" si="7"/>
        <v>6.8533075215913186</v>
      </c>
      <c r="Q78" s="8">
        <v>744.58976058631595</v>
      </c>
      <c r="R78" s="1">
        <f>Q78/(Abmessung!D$17*S78)</f>
        <v>120.55169533296691</v>
      </c>
      <c r="S78" s="2">
        <f t="shared" si="15"/>
        <v>11.395025073168389</v>
      </c>
      <c r="T78" s="1">
        <f t="shared" si="16"/>
        <v>4178.7406186675935</v>
      </c>
      <c r="U78" s="1">
        <f t="shared" si="17"/>
        <v>992.77279599350379</v>
      </c>
      <c r="V78" s="1">
        <f t="shared" si="18"/>
        <v>1007.1005448365187</v>
      </c>
      <c r="W78" s="7">
        <f t="shared" si="19"/>
        <v>1.1776541836473318</v>
      </c>
      <c r="AA78" s="4">
        <v>-144.24372570197801</v>
      </c>
      <c r="AB78" s="5">
        <v>10.528700058400901</v>
      </c>
      <c r="AC78" s="4">
        <v>-3.1256926142924198E-2</v>
      </c>
      <c r="AD78" s="4">
        <v>2.9456116190551199E-5</v>
      </c>
      <c r="AE78" s="6">
        <v>17554.453889016499</v>
      </c>
      <c r="AF78" s="6">
        <v>-125.692345063977</v>
      </c>
      <c r="AG78" s="6">
        <v>0.39362054142913999</v>
      </c>
      <c r="AH78" s="6">
        <v>-4.1079636190540202E-4</v>
      </c>
      <c r="AI78" s="6">
        <v>2.30640101199999</v>
      </c>
      <c r="AJ78" s="6">
        <v>-3.7612753199999698E-3</v>
      </c>
      <c r="AK78" s="6">
        <v>995.176197</v>
      </c>
      <c r="AL78" s="6">
        <v>3.9734999999999798E-2</v>
      </c>
      <c r="AN78" s="6">
        <v>-1.0408989683774701</v>
      </c>
      <c r="AO78" s="6">
        <v>4.3025437379100797</v>
      </c>
      <c r="AP78" s="6">
        <v>1.0234654120792801</v>
      </c>
    </row>
    <row r="79" spans="1:42" x14ac:dyDescent="0.45">
      <c r="A79">
        <v>3.2000000000000001E-2</v>
      </c>
      <c r="B79" s="1">
        <f t="shared" si="14"/>
        <v>116.05833961864222</v>
      </c>
      <c r="C79">
        <v>2000</v>
      </c>
      <c r="D79" s="2">
        <f t="shared" si="8"/>
        <v>2.192551907934813</v>
      </c>
      <c r="E79" s="1">
        <v>110.85980956900001</v>
      </c>
      <c r="F79" s="1">
        <f t="shared" si="11"/>
        <v>221.71961913800001</v>
      </c>
      <c r="G79" s="2">
        <f t="shared" ref="G79:G110" si="21">AN79 + AO79*D79 + AP79*D79^2</f>
        <v>13.312740279106741</v>
      </c>
      <c r="H79" s="8">
        <f t="shared" si="12"/>
        <v>1104.8099692307667</v>
      </c>
      <c r="I79">
        <v>315</v>
      </c>
      <c r="J79">
        <v>295</v>
      </c>
      <c r="K79" s="2">
        <f t="shared" si="13"/>
        <v>10.780605564575824</v>
      </c>
      <c r="L79" s="2">
        <v>305.78075310482882</v>
      </c>
      <c r="M79" s="2">
        <f t="shared" si="10"/>
        <v>305.78060556457581</v>
      </c>
      <c r="N79" s="2">
        <v>309.11637610801904</v>
      </c>
      <c r="O79" s="2">
        <f t="shared" si="20"/>
        <v>309.11639602255275</v>
      </c>
      <c r="P79" s="2">
        <f t="shared" si="7"/>
        <v>5.8836238919809603</v>
      </c>
      <c r="Q79" s="8">
        <v>786.74332400089804</v>
      </c>
      <c r="R79" s="1">
        <f>Q79/(Abmessung!D$17*S79)</f>
        <v>126.27450259708307</v>
      </c>
      <c r="S79" s="2">
        <f t="shared" si="15"/>
        <v>11.494469908543037</v>
      </c>
      <c r="T79" s="1">
        <f t="shared" si="16"/>
        <v>4178.6852020069555</v>
      </c>
      <c r="U79" s="1">
        <f t="shared" si="17"/>
        <v>992.60424006182893</v>
      </c>
      <c r="V79" s="1">
        <f t="shared" si="18"/>
        <v>1007.1122086123102</v>
      </c>
      <c r="W79" s="7">
        <f t="shared" si="19"/>
        <v>1.1765501023078961</v>
      </c>
      <c r="AA79" s="4">
        <v>-144.24372570197801</v>
      </c>
      <c r="AB79" s="5">
        <v>10.528700058400901</v>
      </c>
      <c r="AC79" s="4">
        <v>-3.1256926142924198E-2</v>
      </c>
      <c r="AD79" s="4">
        <v>2.9456116190551199E-5</v>
      </c>
      <c r="AE79" s="6">
        <v>17554.453889016499</v>
      </c>
      <c r="AF79" s="6">
        <v>-125.692345063977</v>
      </c>
      <c r="AG79" s="6">
        <v>0.39362054142913999</v>
      </c>
      <c r="AH79" s="6">
        <v>-4.1079636190540202E-4</v>
      </c>
      <c r="AI79" s="6">
        <v>2.30640101199999</v>
      </c>
      <c r="AJ79" s="6">
        <v>-3.7612753199999698E-3</v>
      </c>
      <c r="AK79" s="6">
        <v>995.176197</v>
      </c>
      <c r="AL79" s="6">
        <v>3.9734999999999798E-2</v>
      </c>
      <c r="AN79" s="6">
        <v>-1.0408989683774701</v>
      </c>
      <c r="AO79" s="6">
        <v>4.3025437379100797</v>
      </c>
      <c r="AP79" s="6">
        <v>1.0234654120792801</v>
      </c>
    </row>
    <row r="80" spans="1:42" x14ac:dyDescent="0.45">
      <c r="A80">
        <v>3.7999999999999999E-2</v>
      </c>
      <c r="B80" s="1">
        <f t="shared" si="14"/>
        <v>137.83703303483315</v>
      </c>
      <c r="C80">
        <v>2000</v>
      </c>
      <c r="D80" s="2">
        <f t="shared" si="8"/>
        <v>2.192551907934813</v>
      </c>
      <c r="E80" s="1">
        <v>110.85980956900001</v>
      </c>
      <c r="F80" s="1">
        <f t="shared" ref="F80:F110" si="22">E80*2</f>
        <v>221.71961913800001</v>
      </c>
      <c r="G80" s="2">
        <f t="shared" si="21"/>
        <v>13.312740279106741</v>
      </c>
      <c r="H80" s="8">
        <f t="shared" ref="H80:H110" si="23">H68</f>
        <v>1454.2982923076893</v>
      </c>
      <c r="I80">
        <v>315</v>
      </c>
      <c r="J80">
        <v>295</v>
      </c>
      <c r="K80" s="2">
        <f t="shared" si="13"/>
        <v>11.239745702028468</v>
      </c>
      <c r="L80" s="2">
        <v>306.23989476027617</v>
      </c>
      <c r="M80" s="2">
        <f t="shared" si="10"/>
        <v>306.23974570202847</v>
      </c>
      <c r="N80" s="2">
        <v>309.83806098990823</v>
      </c>
      <c r="O80" s="2">
        <f t="shared" si="20"/>
        <v>309.83807482952636</v>
      </c>
      <c r="P80" s="2">
        <f t="shared" si="7"/>
        <v>5.1619390100917713</v>
      </c>
      <c r="Q80" s="8">
        <v>819.65573107633304</v>
      </c>
      <c r="R80" s="1">
        <f>Q80/(Abmessung!D$17*S80)</f>
        <v>131.11305324856178</v>
      </c>
      <c r="S80" s="2">
        <f t="shared" si="15"/>
        <v>11.533393154048635</v>
      </c>
      <c r="T80" s="1">
        <f t="shared" si="16"/>
        <v>4178.6517525058262</v>
      </c>
      <c r="U80" s="1">
        <f t="shared" si="17"/>
        <v>992.47638307354521</v>
      </c>
      <c r="V80" s="1">
        <f t="shared" si="18"/>
        <v>1007.1213306091497</v>
      </c>
      <c r="W80" s="7">
        <f t="shared" si="19"/>
        <v>1.175686623219387</v>
      </c>
      <c r="AA80" s="4">
        <v>-144.24372570197801</v>
      </c>
      <c r="AB80" s="5">
        <v>10.528700058400901</v>
      </c>
      <c r="AC80" s="4">
        <v>-3.1256926142924198E-2</v>
      </c>
      <c r="AD80" s="4">
        <v>2.9456116190551199E-5</v>
      </c>
      <c r="AE80" s="6">
        <v>17554.453889016499</v>
      </c>
      <c r="AF80" s="6">
        <v>-125.692345063977</v>
      </c>
      <c r="AG80" s="6">
        <v>0.39362054142913999</v>
      </c>
      <c r="AH80" s="6">
        <v>-4.1079636190540202E-4</v>
      </c>
      <c r="AI80" s="6">
        <v>2.30640101199999</v>
      </c>
      <c r="AJ80" s="6">
        <v>-3.7612753199999698E-3</v>
      </c>
      <c r="AK80" s="6">
        <v>995.176197</v>
      </c>
      <c r="AL80" s="6">
        <v>3.9734999999999798E-2</v>
      </c>
      <c r="AN80" s="6">
        <v>-1.0408989683774701</v>
      </c>
      <c r="AO80" s="6">
        <v>4.3025437379100797</v>
      </c>
      <c r="AP80" s="6">
        <v>1.0234654120792801</v>
      </c>
    </row>
    <row r="81" spans="1:42" x14ac:dyDescent="0.45">
      <c r="A81">
        <v>4.3999999999999997E-2</v>
      </c>
      <c r="B81" s="1">
        <f t="shared" si="14"/>
        <v>159.61692704340277</v>
      </c>
      <c r="C81">
        <v>2000</v>
      </c>
      <c r="D81" s="2">
        <f t="shared" si="8"/>
        <v>2.192551907934813</v>
      </c>
      <c r="E81" s="1">
        <v>110.85980956900001</v>
      </c>
      <c r="F81" s="1">
        <f t="shared" si="22"/>
        <v>221.71961913800001</v>
      </c>
      <c r="G81" s="2">
        <f t="shared" si="21"/>
        <v>13.312740279106741</v>
      </c>
      <c r="H81" s="8">
        <f t="shared" si="23"/>
        <v>1848.7349692307653</v>
      </c>
      <c r="I81">
        <v>315</v>
      </c>
      <c r="J81">
        <v>295</v>
      </c>
      <c r="K81" s="2">
        <f t="shared" si="13"/>
        <v>11.611758774167114</v>
      </c>
      <c r="L81" s="2">
        <v>306.61190483387668</v>
      </c>
      <c r="M81" s="2">
        <f t="shared" si="10"/>
        <v>306.61175877416713</v>
      </c>
      <c r="N81" s="2">
        <v>310.39709492453881</v>
      </c>
      <c r="O81" s="2">
        <f t="shared" si="20"/>
        <v>310.39710496869122</v>
      </c>
      <c r="P81" s="2">
        <f t="shared" si="7"/>
        <v>4.6029050754611944</v>
      </c>
      <c r="Q81" s="8">
        <v>846.28700835774703</v>
      </c>
      <c r="R81" s="1">
        <f>Q81/(Abmessung!D$17*S81)</f>
        <v>135.29545844401295</v>
      </c>
      <c r="S81" s="2">
        <f t="shared" si="15"/>
        <v>11.540005163533507</v>
      </c>
      <c r="T81" s="1">
        <f t="shared" si="16"/>
        <v>4178.6300825168619</v>
      </c>
      <c r="U81" s="1">
        <f t="shared" si="17"/>
        <v>992.37595243847863</v>
      </c>
      <c r="V81" s="1">
        <f t="shared" si="18"/>
        <v>1007.128721519287</v>
      </c>
      <c r="W81" s="7">
        <f t="shared" si="19"/>
        <v>1.1749870070650745</v>
      </c>
      <c r="AA81" s="4">
        <v>-144.24372570197801</v>
      </c>
      <c r="AB81" s="5">
        <v>10.528700058400901</v>
      </c>
      <c r="AC81" s="4">
        <v>-3.1256926142924198E-2</v>
      </c>
      <c r="AD81" s="4">
        <v>2.9456116190551199E-5</v>
      </c>
      <c r="AE81" s="6">
        <v>17554.453889016499</v>
      </c>
      <c r="AF81" s="6">
        <v>-125.692345063977</v>
      </c>
      <c r="AG81" s="6">
        <v>0.39362054142913999</v>
      </c>
      <c r="AH81" s="6">
        <v>-4.1079636190540202E-4</v>
      </c>
      <c r="AI81" s="6">
        <v>2.30640101199999</v>
      </c>
      <c r="AJ81" s="6">
        <v>-3.7612753199999698E-3</v>
      </c>
      <c r="AK81" s="6">
        <v>995.176197</v>
      </c>
      <c r="AL81" s="6">
        <v>3.9734999999999798E-2</v>
      </c>
      <c r="AN81" s="6">
        <v>-1.0408989683774701</v>
      </c>
      <c r="AO81" s="6">
        <v>4.3025437379100797</v>
      </c>
      <c r="AP81" s="6">
        <v>1.0234654120792801</v>
      </c>
    </row>
    <row r="82" spans="1:42" x14ac:dyDescent="0.45">
      <c r="A82">
        <v>0.05</v>
      </c>
      <c r="B82" s="1">
        <f t="shared" si="14"/>
        <v>181.39768932688582</v>
      </c>
      <c r="C82">
        <v>2000</v>
      </c>
      <c r="D82" s="2">
        <f t="shared" si="8"/>
        <v>2.192551907934813</v>
      </c>
      <c r="E82" s="1">
        <v>110.85980956900001</v>
      </c>
      <c r="F82" s="1">
        <f t="shared" si="22"/>
        <v>221.71961913800001</v>
      </c>
      <c r="G82" s="2">
        <f t="shared" si="21"/>
        <v>13.312740279106741</v>
      </c>
      <c r="H82" s="8">
        <f t="shared" si="23"/>
        <v>2288.1199999999958</v>
      </c>
      <c r="I82">
        <v>315</v>
      </c>
      <c r="J82">
        <v>295</v>
      </c>
      <c r="K82" s="2">
        <f t="shared" si="13"/>
        <v>11.921152786119416</v>
      </c>
      <c r="L82" s="2">
        <v>306.92129257271</v>
      </c>
      <c r="M82" s="2">
        <f t="shared" si="10"/>
        <v>306.92115278611942</v>
      </c>
      <c r="N82" s="2">
        <v>310.84353759980019</v>
      </c>
      <c r="O82" s="2">
        <f t="shared" si="20"/>
        <v>310.84354513990593</v>
      </c>
      <c r="P82" s="2">
        <f t="shared" si="7"/>
        <v>4.1564624001998141</v>
      </c>
      <c r="Q82" s="8">
        <v>868.41128872791796</v>
      </c>
      <c r="R82" s="1">
        <f>Q82/(Abmessung!D$17*S82)</f>
        <v>138.9702589224552</v>
      </c>
      <c r="S82" s="2">
        <f t="shared" si="15"/>
        <v>11.528562051592955</v>
      </c>
      <c r="T82" s="1">
        <f t="shared" si="16"/>
        <v>4178.615276520839</v>
      </c>
      <c r="U82" s="1">
        <f t="shared" si="17"/>
        <v>992.29488902492506</v>
      </c>
      <c r="V82" s="1">
        <f t="shared" si="18"/>
        <v>1007.1348682801882</v>
      </c>
      <c r="W82" s="7">
        <f t="shared" si="19"/>
        <v>1.1744051608318824</v>
      </c>
      <c r="AA82" s="4">
        <v>-144.24372570197801</v>
      </c>
      <c r="AB82" s="5">
        <v>10.528700058400901</v>
      </c>
      <c r="AC82" s="4">
        <v>-3.1256926142924198E-2</v>
      </c>
      <c r="AD82" s="4">
        <v>2.9456116190551199E-5</v>
      </c>
      <c r="AE82" s="6">
        <v>17554.453889016499</v>
      </c>
      <c r="AF82" s="6">
        <v>-125.692345063977</v>
      </c>
      <c r="AG82" s="6">
        <v>0.39362054142913999</v>
      </c>
      <c r="AH82" s="6">
        <v>-4.1079636190540202E-4</v>
      </c>
      <c r="AI82" s="6">
        <v>2.30640101199999</v>
      </c>
      <c r="AJ82" s="6">
        <v>-3.7612753199999698E-3</v>
      </c>
      <c r="AK82" s="6">
        <v>995.176197</v>
      </c>
      <c r="AL82" s="6">
        <v>3.9734999999999798E-2</v>
      </c>
      <c r="AN82" s="6">
        <v>-1.0408989683774701</v>
      </c>
      <c r="AO82" s="6">
        <v>4.3025437379100797</v>
      </c>
      <c r="AP82" s="6">
        <v>1.0234654120792801</v>
      </c>
    </row>
    <row r="83" spans="1:42" x14ac:dyDescent="0.45">
      <c r="A83">
        <v>5.6000000000000001E-2</v>
      </c>
      <c r="B83" s="1">
        <f t="shared" si="14"/>
        <v>203.17910361917922</v>
      </c>
      <c r="C83">
        <v>2000</v>
      </c>
      <c r="D83" s="2">
        <f t="shared" si="8"/>
        <v>2.192551907934813</v>
      </c>
      <c r="E83" s="1">
        <v>110.85980956900001</v>
      </c>
      <c r="F83" s="1">
        <f t="shared" si="22"/>
        <v>221.71961913800001</v>
      </c>
      <c r="G83" s="2">
        <f t="shared" si="21"/>
        <v>13.312740279106741</v>
      </c>
      <c r="H83" s="8">
        <f t="shared" si="23"/>
        <v>2772.4533846153799</v>
      </c>
      <c r="I83">
        <v>315</v>
      </c>
      <c r="J83">
        <v>295</v>
      </c>
      <c r="K83" s="2">
        <f t="shared" si="13"/>
        <v>12.183705199013513</v>
      </c>
      <c r="L83" s="2">
        <v>307.18383632299015</v>
      </c>
      <c r="M83" s="2">
        <f t="shared" si="10"/>
        <v>307.1837051990135</v>
      </c>
      <c r="N83" s="2">
        <v>311.20870517441267</v>
      </c>
      <c r="O83" s="2">
        <f t="shared" si="20"/>
        <v>311.20871098965534</v>
      </c>
      <c r="P83" s="2">
        <f t="shared" si="7"/>
        <v>3.7912948255873289</v>
      </c>
      <c r="Q83" s="8">
        <v>887.16869932558905</v>
      </c>
      <c r="R83" s="1">
        <f>Q83/(Abmessung!D$17*S83)</f>
        <v>142.24040717484363</v>
      </c>
      <c r="S83" s="2">
        <f t="shared" si="15"/>
        <v>11.506805487953045</v>
      </c>
      <c r="T83" s="1">
        <f t="shared" si="16"/>
        <v>4178.6047328537497</v>
      </c>
      <c r="U83" s="1">
        <f t="shared" si="17"/>
        <v>992.22802152853797</v>
      </c>
      <c r="V83" s="1">
        <f t="shared" si="18"/>
        <v>1007.140084368147</v>
      </c>
      <c r="W83" s="7">
        <f t="shared" si="19"/>
        <v>1.1739114111677078</v>
      </c>
      <c r="AA83" s="4">
        <v>-144.24372570197801</v>
      </c>
      <c r="AB83" s="5">
        <v>10.528700058400901</v>
      </c>
      <c r="AC83" s="4">
        <v>-3.1256926142924198E-2</v>
      </c>
      <c r="AD83" s="4">
        <v>2.9456116190551199E-5</v>
      </c>
      <c r="AE83" s="6">
        <v>17554.453889016499</v>
      </c>
      <c r="AF83" s="6">
        <v>-125.692345063977</v>
      </c>
      <c r="AG83" s="6">
        <v>0.39362054142913999</v>
      </c>
      <c r="AH83" s="6">
        <v>-4.1079636190540202E-4</v>
      </c>
      <c r="AI83" s="6">
        <v>2.30640101199999</v>
      </c>
      <c r="AJ83" s="6">
        <v>-3.7612753199999698E-3</v>
      </c>
      <c r="AK83" s="6">
        <v>995.176197</v>
      </c>
      <c r="AL83" s="6">
        <v>3.9734999999999798E-2</v>
      </c>
      <c r="AN83" s="6">
        <v>-1.0408989683774701</v>
      </c>
      <c r="AO83" s="6">
        <v>4.3025437379100797</v>
      </c>
      <c r="AP83" s="6">
        <v>1.0234654120792801</v>
      </c>
    </row>
    <row r="84" spans="1:42" x14ac:dyDescent="0.45">
      <c r="A84">
        <v>6.2E-2</v>
      </c>
      <c r="B84" s="1">
        <f t="shared" si="14"/>
        <v>224.96102219159411</v>
      </c>
      <c r="C84">
        <v>2000</v>
      </c>
      <c r="D84" s="2">
        <f t="shared" si="8"/>
        <v>2.192551907934813</v>
      </c>
      <c r="E84" s="1">
        <v>110.85980956900001</v>
      </c>
      <c r="F84" s="1">
        <f t="shared" si="22"/>
        <v>221.71961913800001</v>
      </c>
      <c r="G84" s="2">
        <f t="shared" si="21"/>
        <v>13.312740279106741</v>
      </c>
      <c r="H84" s="8">
        <f t="shared" si="23"/>
        <v>3301.7351230769173</v>
      </c>
      <c r="I84">
        <v>315</v>
      </c>
      <c r="J84">
        <v>295</v>
      </c>
      <c r="K84" s="2">
        <f t="shared" ref="K84:K110" si="24">Q84*3600/(V84*W84*F84)</f>
        <v>12.410115328237442</v>
      </c>
      <c r="L84" s="2">
        <v>307.41023604097694</v>
      </c>
      <c r="M84" s="2">
        <f t="shared" si="10"/>
        <v>307.41011532823745</v>
      </c>
      <c r="N84" s="2">
        <v>311.51321285942583</v>
      </c>
      <c r="O84" s="2">
        <f t="shared" si="20"/>
        <v>311.51321744435342</v>
      </c>
      <c r="P84" s="2">
        <f t="shared" si="7"/>
        <v>3.4867871405741653</v>
      </c>
      <c r="Q84" s="8">
        <v>903.33125980250895</v>
      </c>
      <c r="R84" s="1">
        <f>Q84/(Abmessung!D$17*S84)</f>
        <v>145.18048071535466</v>
      </c>
      <c r="S84" s="2">
        <f t="shared" si="15"/>
        <v>11.479166547779736</v>
      </c>
      <c r="T84" s="1">
        <f t="shared" si="16"/>
        <v>4178.5969720073035</v>
      </c>
      <c r="U84" s="1">
        <f t="shared" si="17"/>
        <v>992.17187860173271</v>
      </c>
      <c r="V84" s="1">
        <f t="shared" si="18"/>
        <v>1007.144582364544</v>
      </c>
      <c r="W84" s="7">
        <f t="shared" si="19"/>
        <v>1.1734856353318486</v>
      </c>
      <c r="AA84" s="4">
        <v>-144.24372570197801</v>
      </c>
      <c r="AB84" s="5">
        <v>10.528700058400901</v>
      </c>
      <c r="AC84" s="4">
        <v>-3.1256926142924198E-2</v>
      </c>
      <c r="AD84" s="4">
        <v>2.9456116190551199E-5</v>
      </c>
      <c r="AE84" s="6">
        <v>17554.453889016499</v>
      </c>
      <c r="AF84" s="6">
        <v>-125.692345063977</v>
      </c>
      <c r="AG84" s="6">
        <v>0.39362054142913999</v>
      </c>
      <c r="AH84" s="6">
        <v>-4.1079636190540202E-4</v>
      </c>
      <c r="AI84" s="6">
        <v>2.30640101199999</v>
      </c>
      <c r="AJ84" s="6">
        <v>-3.7612753199999698E-3</v>
      </c>
      <c r="AK84" s="6">
        <v>995.176197</v>
      </c>
      <c r="AL84" s="6">
        <v>3.9734999999999798E-2</v>
      </c>
      <c r="AN84" s="6">
        <v>-1.0408989683774701</v>
      </c>
      <c r="AO84" s="6">
        <v>4.3025437379100797</v>
      </c>
      <c r="AP84" s="6">
        <v>1.0234654120792801</v>
      </c>
    </row>
    <row r="85" spans="1:42" x14ac:dyDescent="0.45">
      <c r="A85">
        <v>6.8000000000000005E-2</v>
      </c>
      <c r="B85" s="1">
        <f t="shared" si="14"/>
        <v>246.74334019174242</v>
      </c>
      <c r="C85">
        <v>2000</v>
      </c>
      <c r="D85" s="2">
        <f t="shared" si="8"/>
        <v>2.192551907934813</v>
      </c>
      <c r="E85" s="1">
        <v>110.85980956900001</v>
      </c>
      <c r="F85" s="1">
        <f t="shared" si="22"/>
        <v>221.71961913800001</v>
      </c>
      <c r="G85" s="2">
        <f t="shared" si="21"/>
        <v>13.312740279106741</v>
      </c>
      <c r="H85" s="8">
        <f t="shared" si="23"/>
        <v>3875.9652153846091</v>
      </c>
      <c r="I85">
        <v>315</v>
      </c>
      <c r="J85">
        <v>295</v>
      </c>
      <c r="K85" s="2">
        <f t="shared" si="24"/>
        <v>12.607939229973287</v>
      </c>
      <c r="L85" s="2">
        <v>307.60804825385685</v>
      </c>
      <c r="M85" s="2">
        <f t="shared" si="10"/>
        <v>307.60793922997328</v>
      </c>
      <c r="N85" s="2">
        <v>311.77120084626034</v>
      </c>
      <c r="O85" s="2">
        <f t="shared" si="20"/>
        <v>311.77120452803621</v>
      </c>
      <c r="P85" s="2">
        <f t="shared" si="7"/>
        <v>3.2287991537396579</v>
      </c>
      <c r="Q85" s="8">
        <v>917.44349023218604</v>
      </c>
      <c r="R85" s="1">
        <f>Q85/(Abmessung!D$17*S85)</f>
        <v>147.84634117377692</v>
      </c>
      <c r="S85" s="2">
        <f t="shared" si="15"/>
        <v>11.448281243768333</v>
      </c>
      <c r="T85" s="1">
        <f t="shared" si="16"/>
        <v>4178.591103084118</v>
      </c>
      <c r="U85" s="1">
        <f t="shared" si="17"/>
        <v>992.12404196914804</v>
      </c>
      <c r="V85" s="1">
        <f t="shared" si="18"/>
        <v>1007.1485123986835</v>
      </c>
      <c r="W85" s="7">
        <f t="shared" si="19"/>
        <v>1.1731136222346987</v>
      </c>
      <c r="AA85" s="4">
        <v>-144.24372570197801</v>
      </c>
      <c r="AB85" s="5">
        <v>10.528700058400901</v>
      </c>
      <c r="AC85" s="4">
        <v>-3.1256926142924198E-2</v>
      </c>
      <c r="AD85" s="4">
        <v>2.9456116190551199E-5</v>
      </c>
      <c r="AE85" s="6">
        <v>17554.453889016499</v>
      </c>
      <c r="AF85" s="6">
        <v>-125.692345063977</v>
      </c>
      <c r="AG85" s="6">
        <v>0.39362054142913999</v>
      </c>
      <c r="AH85" s="6">
        <v>-4.1079636190540202E-4</v>
      </c>
      <c r="AI85" s="6">
        <v>2.30640101199999</v>
      </c>
      <c r="AJ85" s="6">
        <v>-3.7612753199999698E-3</v>
      </c>
      <c r="AK85" s="6">
        <v>995.176197</v>
      </c>
      <c r="AL85" s="6">
        <v>3.9734999999999798E-2</v>
      </c>
      <c r="AN85" s="6">
        <v>-1.0408989683774701</v>
      </c>
      <c r="AO85" s="6">
        <v>4.3025437379100797</v>
      </c>
      <c r="AP85" s="6">
        <v>1.0234654120792801</v>
      </c>
    </row>
    <row r="86" spans="1:42" x14ac:dyDescent="0.45">
      <c r="A86">
        <v>7.3999999999999996E-2</v>
      </c>
      <c r="B86" s="1">
        <f t="shared" si="14"/>
        <v>268.52598084920277</v>
      </c>
      <c r="C86">
        <v>2000</v>
      </c>
      <c r="D86" s="2">
        <f t="shared" si="8"/>
        <v>2.192551907934813</v>
      </c>
      <c r="E86" s="1">
        <v>110.85980956900001</v>
      </c>
      <c r="F86" s="1">
        <f t="shared" si="22"/>
        <v>221.71961913800001</v>
      </c>
      <c r="G86" s="2">
        <f t="shared" si="21"/>
        <v>13.312740279106741</v>
      </c>
      <c r="H86" s="8">
        <f t="shared" si="23"/>
        <v>4495.1436615384537</v>
      </c>
      <c r="I86">
        <v>315</v>
      </c>
      <c r="J86">
        <v>295</v>
      </c>
      <c r="K86" s="2">
        <f t="shared" si="24"/>
        <v>12.782689931424695</v>
      </c>
      <c r="L86" s="2">
        <v>307.78278633958962</v>
      </c>
      <c r="M86" s="2">
        <f t="shared" si="10"/>
        <v>307.78268993142467</v>
      </c>
      <c r="N86" s="2">
        <v>311.99270103785375</v>
      </c>
      <c r="O86" s="2">
        <f t="shared" si="20"/>
        <v>311.99270404048872</v>
      </c>
      <c r="P86" s="2">
        <f t="shared" si="7"/>
        <v>3.0072989621462511</v>
      </c>
      <c r="Q86" s="8">
        <v>929.90224029514798</v>
      </c>
      <c r="R86" s="1">
        <f>Q86/(Abmessung!D$17*S86)</f>
        <v>150.28095452887553</v>
      </c>
      <c r="S86" s="2">
        <f t="shared" si="15"/>
        <v>11.415761764907112</v>
      </c>
      <c r="T86" s="1">
        <f t="shared" si="16"/>
        <v>4178.5865640297816</v>
      </c>
      <c r="U86" s="1">
        <f t="shared" si="17"/>
        <v>992.08277410446681</v>
      </c>
      <c r="V86" s="1">
        <f t="shared" si="18"/>
        <v>1007.1519840076018</v>
      </c>
      <c r="W86" s="7">
        <f t="shared" si="19"/>
        <v>1.1727850032100333</v>
      </c>
      <c r="AA86" s="4">
        <v>-144.24372570197801</v>
      </c>
      <c r="AB86" s="5">
        <v>10.528700058400901</v>
      </c>
      <c r="AC86" s="4">
        <v>-3.1256926142924198E-2</v>
      </c>
      <c r="AD86" s="4">
        <v>2.9456116190551199E-5</v>
      </c>
      <c r="AE86" s="6">
        <v>17554.453889016499</v>
      </c>
      <c r="AF86" s="6">
        <v>-125.692345063977</v>
      </c>
      <c r="AG86" s="6">
        <v>0.39362054142913999</v>
      </c>
      <c r="AH86" s="6">
        <v>-4.1079636190540202E-4</v>
      </c>
      <c r="AI86" s="6">
        <v>2.30640101199999</v>
      </c>
      <c r="AJ86" s="6">
        <v>-3.7612753199999698E-3</v>
      </c>
      <c r="AK86" s="6">
        <v>995.176197</v>
      </c>
      <c r="AL86" s="6">
        <v>3.9734999999999798E-2</v>
      </c>
      <c r="AN86" s="6">
        <v>-1.0408989683774701</v>
      </c>
      <c r="AO86" s="6">
        <v>4.3025437379100797</v>
      </c>
      <c r="AP86" s="6">
        <v>1.0234654120792801</v>
      </c>
    </row>
    <row r="87" spans="1:42" x14ac:dyDescent="0.45">
      <c r="A87">
        <v>8.0000000000000002E-3</v>
      </c>
      <c r="B87" s="1">
        <f t="shared" si="14"/>
        <v>28.97575001911483</v>
      </c>
      <c r="C87">
        <v>2500</v>
      </c>
      <c r="D87" s="2">
        <f t="shared" si="8"/>
        <v>2.7982598412246351</v>
      </c>
      <c r="E87" s="1">
        <v>141.48561409199999</v>
      </c>
      <c r="F87" s="1">
        <f t="shared" si="22"/>
        <v>282.97122818399998</v>
      </c>
      <c r="G87" s="2">
        <f t="shared" si="21"/>
        <v>19.012734761458375</v>
      </c>
      <c r="H87" s="8">
        <f t="shared" si="23"/>
        <v>156.34021538461522</v>
      </c>
      <c r="I87">
        <v>315</v>
      </c>
      <c r="J87">
        <v>295</v>
      </c>
      <c r="K87" s="2">
        <f t="shared" si="24"/>
        <v>5.0868438924975283</v>
      </c>
      <c r="L87" s="2">
        <v>300.08687137401716</v>
      </c>
      <c r="M87" s="2">
        <f t="shared" si="10"/>
        <v>300.08684389249754</v>
      </c>
      <c r="N87" s="2">
        <v>300.70345663112499</v>
      </c>
      <c r="O87" s="2">
        <f t="shared" si="20"/>
        <v>300.70352108790161</v>
      </c>
      <c r="P87" s="2">
        <f t="shared" si="7"/>
        <v>14.296543368875007</v>
      </c>
      <c r="Q87" s="8">
        <v>478.03803677977999</v>
      </c>
      <c r="R87" s="1">
        <f>Q87/(Abmessung!D$17*S87)</f>
        <v>92.042801920409005</v>
      </c>
      <c r="S87" s="2">
        <f t="shared" si="15"/>
        <v>9.5817353461230486</v>
      </c>
      <c r="T87" s="1">
        <f t="shared" si="16"/>
        <v>4179.6833307609122</v>
      </c>
      <c r="U87" s="1">
        <f t="shared" si="17"/>
        <v>993.93458257339717</v>
      </c>
      <c r="V87" s="1">
        <f t="shared" si="18"/>
        <v>1006.9990854170233</v>
      </c>
      <c r="W87" s="7">
        <f t="shared" si="19"/>
        <v>1.1872582307224464</v>
      </c>
      <c r="AA87" s="4">
        <v>-144.24372570197801</v>
      </c>
      <c r="AB87" s="5">
        <v>10.528700058400901</v>
      </c>
      <c r="AC87" s="4">
        <v>-3.1256926142924198E-2</v>
      </c>
      <c r="AD87" s="4">
        <v>2.9456116190551199E-5</v>
      </c>
      <c r="AE87" s="6">
        <v>17554.453889016499</v>
      </c>
      <c r="AF87" s="6">
        <v>-125.692345063977</v>
      </c>
      <c r="AG87" s="6">
        <v>0.39362054142913999</v>
      </c>
      <c r="AH87" s="6">
        <v>-4.1079636190540202E-4</v>
      </c>
      <c r="AI87" s="6">
        <v>2.30640101199999</v>
      </c>
      <c r="AJ87" s="6">
        <v>-3.7612753199999698E-3</v>
      </c>
      <c r="AK87" s="6">
        <v>995.176197</v>
      </c>
      <c r="AL87" s="6">
        <v>3.9734999999999798E-2</v>
      </c>
      <c r="AN87" s="6">
        <v>-1.0408989683774701</v>
      </c>
      <c r="AO87" s="6">
        <v>4.3025437379100797</v>
      </c>
      <c r="AP87" s="6">
        <v>1.0234654120792801</v>
      </c>
    </row>
    <row r="88" spans="1:42" x14ac:dyDescent="0.45">
      <c r="A88">
        <v>1.4E-2</v>
      </c>
      <c r="B88" s="1">
        <f t="shared" si="14"/>
        <v>50.732352351946531</v>
      </c>
      <c r="C88">
        <v>2500</v>
      </c>
      <c r="D88" s="2">
        <f t="shared" si="8"/>
        <v>2.7982598412246351</v>
      </c>
      <c r="E88" s="1">
        <v>141.48561409199999</v>
      </c>
      <c r="F88" s="1">
        <f t="shared" si="22"/>
        <v>282.97122818399998</v>
      </c>
      <c r="G88" s="2">
        <f t="shared" si="21"/>
        <v>19.012734761458375</v>
      </c>
      <c r="H88" s="8">
        <f t="shared" si="23"/>
        <v>326.03512307692239</v>
      </c>
      <c r="I88">
        <v>315</v>
      </c>
      <c r="J88">
        <v>295</v>
      </c>
      <c r="K88" s="2">
        <f t="shared" si="24"/>
        <v>6.8635322372592276</v>
      </c>
      <c r="L88" s="2">
        <v>301.86359013414801</v>
      </c>
      <c r="M88" s="2">
        <f t="shared" si="10"/>
        <v>301.86353223725922</v>
      </c>
      <c r="N88" s="2">
        <v>304.00637466818637</v>
      </c>
      <c r="O88" s="2">
        <f t="shared" si="20"/>
        <v>304.006442555148</v>
      </c>
      <c r="P88" s="2">
        <f t="shared" si="7"/>
        <v>10.993625331813632</v>
      </c>
      <c r="Q88" s="8">
        <v>643.21026103783504</v>
      </c>
      <c r="R88" s="1">
        <f>Q88/(Abmessung!D$17*S88)</f>
        <v>108.45163211350675</v>
      </c>
      <c r="S88" s="2">
        <f t="shared" si="15"/>
        <v>10.941791116065083</v>
      </c>
      <c r="T88" s="1">
        <f t="shared" si="16"/>
        <v>4179.1376726416484</v>
      </c>
      <c r="U88" s="1">
        <f t="shared" si="17"/>
        <v>993.4489071265433</v>
      </c>
      <c r="V88" s="1">
        <f t="shared" si="18"/>
        <v>1007.0343843769901</v>
      </c>
      <c r="W88" s="7">
        <f t="shared" si="19"/>
        <v>1.1839168665109159</v>
      </c>
      <c r="AA88" s="4">
        <v>-144.24372570197801</v>
      </c>
      <c r="AB88" s="5">
        <v>10.528700058400901</v>
      </c>
      <c r="AC88" s="4">
        <v>-3.1256926142924198E-2</v>
      </c>
      <c r="AD88" s="4">
        <v>2.9456116190551199E-5</v>
      </c>
      <c r="AE88" s="6">
        <v>17554.453889016499</v>
      </c>
      <c r="AF88" s="6">
        <v>-125.692345063977</v>
      </c>
      <c r="AG88" s="6">
        <v>0.39362054142913999</v>
      </c>
      <c r="AH88" s="6">
        <v>-4.1079636190540202E-4</v>
      </c>
      <c r="AI88" s="6">
        <v>2.30640101199999</v>
      </c>
      <c r="AJ88" s="6">
        <v>-3.7612753199999698E-3</v>
      </c>
      <c r="AK88" s="6">
        <v>995.176197</v>
      </c>
      <c r="AL88" s="6">
        <v>3.9734999999999798E-2</v>
      </c>
      <c r="AN88" s="6">
        <v>-1.0408989683774701</v>
      </c>
      <c r="AO88" s="6">
        <v>4.3025437379100797</v>
      </c>
      <c r="AP88" s="6">
        <v>1.0234654120792801</v>
      </c>
    </row>
    <row r="89" spans="1:42" x14ac:dyDescent="0.45">
      <c r="A89">
        <v>0.02</v>
      </c>
      <c r="B89" s="1">
        <f t="shared" si="14"/>
        <v>72.499496376458396</v>
      </c>
      <c r="C89">
        <v>2500</v>
      </c>
      <c r="D89" s="2">
        <f t="shared" si="8"/>
        <v>2.7982598412246351</v>
      </c>
      <c r="E89" s="1">
        <v>141.48561409199999</v>
      </c>
      <c r="F89" s="1">
        <f t="shared" si="22"/>
        <v>282.97122818399998</v>
      </c>
      <c r="G89" s="2">
        <f t="shared" si="21"/>
        <v>19.012734761458375</v>
      </c>
      <c r="H89" s="8">
        <f t="shared" si="23"/>
        <v>540.67838461538327</v>
      </c>
      <c r="I89">
        <v>315</v>
      </c>
      <c r="J89">
        <v>295</v>
      </c>
      <c r="K89" s="2">
        <f t="shared" si="24"/>
        <v>7.9194260306797624</v>
      </c>
      <c r="L89" s="2">
        <v>302.91951248179896</v>
      </c>
      <c r="M89" s="2">
        <f t="shared" si="10"/>
        <v>302.91942603067974</v>
      </c>
      <c r="N89" s="2">
        <v>306.13479291118006</v>
      </c>
      <c r="O89" s="2">
        <f t="shared" si="20"/>
        <v>306.13482806426913</v>
      </c>
      <c r="P89" s="2">
        <f t="shared" si="7"/>
        <v>8.8652070888199432</v>
      </c>
      <c r="Q89" s="8">
        <v>740.93306764532997</v>
      </c>
      <c r="R89" s="1">
        <f>Q89/(Abmessung!D$17*S89)</f>
        <v>117.82758712482871</v>
      </c>
      <c r="S89" s="2">
        <f t="shared" si="15"/>
        <v>11.60121675586776</v>
      </c>
      <c r="T89" s="1">
        <f t="shared" si="16"/>
        <v>4178.8984636553769</v>
      </c>
      <c r="U89" s="1">
        <f t="shared" si="17"/>
        <v>993.11034694827788</v>
      </c>
      <c r="V89" s="1">
        <f t="shared" si="18"/>
        <v>1007.0553629142321</v>
      </c>
      <c r="W89" s="7">
        <f t="shared" si="19"/>
        <v>1.181931059177888</v>
      </c>
      <c r="AA89" s="4">
        <v>-144.24372570197801</v>
      </c>
      <c r="AB89" s="5">
        <v>10.528700058400901</v>
      </c>
      <c r="AC89" s="4">
        <v>-3.1256926142924198E-2</v>
      </c>
      <c r="AD89" s="4">
        <v>2.9456116190551199E-5</v>
      </c>
      <c r="AE89" s="6">
        <v>17554.453889016499</v>
      </c>
      <c r="AF89" s="6">
        <v>-125.692345063977</v>
      </c>
      <c r="AG89" s="6">
        <v>0.39362054142913999</v>
      </c>
      <c r="AH89" s="6">
        <v>-4.1079636190540202E-4</v>
      </c>
      <c r="AI89" s="6">
        <v>2.30640101199999</v>
      </c>
      <c r="AJ89" s="6">
        <v>-3.7612753199999698E-3</v>
      </c>
      <c r="AK89" s="6">
        <v>995.176197</v>
      </c>
      <c r="AL89" s="6">
        <v>3.9734999999999798E-2</v>
      </c>
      <c r="AN89" s="6">
        <v>-1.0408989683774701</v>
      </c>
      <c r="AO89" s="6">
        <v>4.3025437379100797</v>
      </c>
      <c r="AP89" s="6">
        <v>1.0234654120792801</v>
      </c>
    </row>
    <row r="90" spans="1:42" x14ac:dyDescent="0.45">
      <c r="A90">
        <v>2.5999999999999999E-2</v>
      </c>
      <c r="B90" s="1">
        <f t="shared" si="14"/>
        <v>94.271405587720011</v>
      </c>
      <c r="C90">
        <v>2500</v>
      </c>
      <c r="D90" s="2">
        <f t="shared" si="8"/>
        <v>2.7982598412246351</v>
      </c>
      <c r="E90" s="1">
        <v>141.48561409199999</v>
      </c>
      <c r="F90" s="1">
        <f t="shared" si="22"/>
        <v>282.97122818399998</v>
      </c>
      <c r="G90" s="2">
        <f t="shared" si="21"/>
        <v>19.012734761458375</v>
      </c>
      <c r="H90" s="8">
        <f t="shared" si="23"/>
        <v>800.26999999999816</v>
      </c>
      <c r="I90">
        <v>315</v>
      </c>
      <c r="J90">
        <v>295</v>
      </c>
      <c r="K90" s="2">
        <f t="shared" si="24"/>
        <v>8.6846651277976292</v>
      </c>
      <c r="L90" s="2">
        <v>303.68477373582675</v>
      </c>
      <c r="M90" s="2">
        <f t="shared" si="10"/>
        <v>303.68466512779764</v>
      </c>
      <c r="N90" s="2">
        <v>307.53045863314611</v>
      </c>
      <c r="O90" s="2">
        <f t="shared" si="20"/>
        <v>307.53048086552724</v>
      </c>
      <c r="P90" s="2">
        <f t="shared" si="7"/>
        <v>7.469541366853889</v>
      </c>
      <c r="Q90" s="8">
        <v>811.55089959250495</v>
      </c>
      <c r="R90" s="1">
        <f>Q90/(Abmessung!D$17*S90)</f>
        <v>125.68513261394419</v>
      </c>
      <c r="S90" s="2">
        <f t="shared" si="15"/>
        <v>11.912513438745382</v>
      </c>
      <c r="T90" s="1">
        <f t="shared" si="16"/>
        <v>4178.782539577297</v>
      </c>
      <c r="U90" s="1">
        <f t="shared" si="17"/>
        <v>992.87795081091406</v>
      </c>
      <c r="V90" s="1">
        <f t="shared" si="18"/>
        <v>1007.0705667421964</v>
      </c>
      <c r="W90" s="7">
        <f t="shared" si="19"/>
        <v>1.1804918800438244</v>
      </c>
      <c r="AA90" s="4">
        <v>-144.24372570197801</v>
      </c>
      <c r="AB90" s="5">
        <v>10.528700058400901</v>
      </c>
      <c r="AC90" s="4">
        <v>-3.1256926142924198E-2</v>
      </c>
      <c r="AD90" s="4">
        <v>2.9456116190551199E-5</v>
      </c>
      <c r="AE90" s="6">
        <v>17554.453889016499</v>
      </c>
      <c r="AF90" s="6">
        <v>-125.692345063977</v>
      </c>
      <c r="AG90" s="6">
        <v>0.39362054142913999</v>
      </c>
      <c r="AH90" s="6">
        <v>-4.1079636190540202E-4</v>
      </c>
      <c r="AI90" s="6">
        <v>2.30640101199999</v>
      </c>
      <c r="AJ90" s="6">
        <v>-3.7612753199999698E-3</v>
      </c>
      <c r="AK90" s="6">
        <v>995.176197</v>
      </c>
      <c r="AL90" s="6">
        <v>3.9734999999999798E-2</v>
      </c>
      <c r="AN90" s="6">
        <v>-1.0408989683774701</v>
      </c>
      <c r="AO90" s="6">
        <v>4.3025437379100797</v>
      </c>
      <c r="AP90" s="6">
        <v>1.0234654120792801</v>
      </c>
    </row>
    <row r="91" spans="1:42" x14ac:dyDescent="0.45">
      <c r="A91">
        <v>3.2000000000000001E-2</v>
      </c>
      <c r="B91" s="1">
        <f t="shared" si="14"/>
        <v>116.04606623913656</v>
      </c>
      <c r="C91">
        <v>2500</v>
      </c>
      <c r="D91" s="2">
        <f t="shared" si="8"/>
        <v>2.7982598412246351</v>
      </c>
      <c r="E91" s="1">
        <v>141.48561409199999</v>
      </c>
      <c r="F91" s="1">
        <f t="shared" si="22"/>
        <v>282.97122818399998</v>
      </c>
      <c r="G91" s="2">
        <f t="shared" si="21"/>
        <v>19.012734761458375</v>
      </c>
      <c r="H91" s="8">
        <f t="shared" si="23"/>
        <v>1104.8099692307667</v>
      </c>
      <c r="I91">
        <v>315</v>
      </c>
      <c r="J91">
        <v>295</v>
      </c>
      <c r="K91" s="2">
        <f t="shared" si="24"/>
        <v>9.2886802619549105</v>
      </c>
      <c r="L91" s="2">
        <v>304.28880491365339</v>
      </c>
      <c r="M91" s="2">
        <f t="shared" si="10"/>
        <v>304.28868026195494</v>
      </c>
      <c r="N91" s="2">
        <v>308.51497333571052</v>
      </c>
      <c r="O91" s="2">
        <f t="shared" si="20"/>
        <v>308.51498912304623</v>
      </c>
      <c r="P91" s="2">
        <f t="shared" si="7"/>
        <v>6.485026664289478</v>
      </c>
      <c r="Q91" s="8">
        <v>867.16903399568298</v>
      </c>
      <c r="R91" s="1">
        <f>Q91/(Abmessung!D$17*S91)</f>
        <v>132.66945160227635</v>
      </c>
      <c r="S91" s="2">
        <f t="shared" si="15"/>
        <v>12.0588078491869</v>
      </c>
      <c r="T91" s="1">
        <f t="shared" si="16"/>
        <v>4178.718097246182</v>
      </c>
      <c r="U91" s="1">
        <f t="shared" si="17"/>
        <v>992.70922085895552</v>
      </c>
      <c r="V91" s="1">
        <f t="shared" si="18"/>
        <v>1007.0825673316219</v>
      </c>
      <c r="W91" s="7">
        <f t="shared" si="19"/>
        <v>1.1793559162629894</v>
      </c>
      <c r="AA91" s="4">
        <v>-144.24372570197801</v>
      </c>
      <c r="AB91" s="5">
        <v>10.528700058400901</v>
      </c>
      <c r="AC91" s="4">
        <v>-3.1256926142924198E-2</v>
      </c>
      <c r="AD91" s="4">
        <v>2.9456116190551199E-5</v>
      </c>
      <c r="AE91" s="6">
        <v>17554.453889016499</v>
      </c>
      <c r="AF91" s="6">
        <v>-125.692345063977</v>
      </c>
      <c r="AG91" s="6">
        <v>0.39362054142913999</v>
      </c>
      <c r="AH91" s="6">
        <v>-4.1079636190540202E-4</v>
      </c>
      <c r="AI91" s="6">
        <v>2.30640101199999</v>
      </c>
      <c r="AJ91" s="6">
        <v>-3.7612753199999698E-3</v>
      </c>
      <c r="AK91" s="6">
        <v>995.176197</v>
      </c>
      <c r="AL91" s="6">
        <v>3.9734999999999798E-2</v>
      </c>
      <c r="AN91" s="6">
        <v>-1.0408989683774701</v>
      </c>
      <c r="AO91" s="6">
        <v>4.3025437379100797</v>
      </c>
      <c r="AP91" s="6">
        <v>1.0234654120792801</v>
      </c>
    </row>
    <row r="92" spans="1:42" x14ac:dyDescent="0.45">
      <c r="A92">
        <v>3.7999999999999999E-2</v>
      </c>
      <c r="B92" s="1">
        <f t="shared" si="14"/>
        <v>137.82251851896928</v>
      </c>
      <c r="C92">
        <v>2500</v>
      </c>
      <c r="D92" s="2">
        <f t="shared" si="8"/>
        <v>2.7982598412246351</v>
      </c>
      <c r="E92" s="1">
        <v>141.48561409199999</v>
      </c>
      <c r="F92" s="1">
        <f t="shared" si="22"/>
        <v>282.97122818399998</v>
      </c>
      <c r="G92" s="2">
        <f t="shared" si="21"/>
        <v>19.012734761458375</v>
      </c>
      <c r="H92" s="8">
        <f t="shared" si="23"/>
        <v>1454.2982923076893</v>
      </c>
      <c r="I92">
        <v>315</v>
      </c>
      <c r="J92">
        <v>295</v>
      </c>
      <c r="K92" s="2">
        <f t="shared" si="24"/>
        <v>9.7895112467963337</v>
      </c>
      <c r="L92" s="2">
        <v>304.78964670432396</v>
      </c>
      <c r="M92" s="2">
        <f t="shared" si="10"/>
        <v>304.78951124679634</v>
      </c>
      <c r="N92" s="2">
        <v>309.24895987997041</v>
      </c>
      <c r="O92" s="2">
        <f t="shared" si="20"/>
        <v>309.24897184567214</v>
      </c>
      <c r="P92" s="2">
        <f t="shared" si="7"/>
        <v>5.751040120029586</v>
      </c>
      <c r="Q92" s="8">
        <v>913.20452921991</v>
      </c>
      <c r="R92" s="1">
        <f>Q92/(Abmessung!D$17*S92)</f>
        <v>139.03351278947051</v>
      </c>
      <c r="S92" s="2">
        <f t="shared" si="15"/>
        <v>12.117697559030191</v>
      </c>
      <c r="T92" s="1">
        <f t="shared" si="16"/>
        <v>4178.6785758093283</v>
      </c>
      <c r="U92" s="1">
        <f t="shared" si="17"/>
        <v>992.58090383228239</v>
      </c>
      <c r="V92" s="1">
        <f t="shared" si="18"/>
        <v>1007.0925178058981</v>
      </c>
      <c r="W92" s="7">
        <f t="shared" si="19"/>
        <v>1.1784140143297526</v>
      </c>
      <c r="AA92" s="4">
        <v>-144.24372570197801</v>
      </c>
      <c r="AB92" s="5">
        <v>10.528700058400901</v>
      </c>
      <c r="AC92" s="4">
        <v>-3.1256926142924198E-2</v>
      </c>
      <c r="AD92" s="4">
        <v>2.9456116190551199E-5</v>
      </c>
      <c r="AE92" s="6">
        <v>17554.453889016499</v>
      </c>
      <c r="AF92" s="6">
        <v>-125.692345063977</v>
      </c>
      <c r="AG92" s="6">
        <v>0.39362054142913999</v>
      </c>
      <c r="AH92" s="6">
        <v>-4.1079636190540202E-4</v>
      </c>
      <c r="AI92" s="6">
        <v>2.30640101199999</v>
      </c>
      <c r="AJ92" s="6">
        <v>-3.7612753199999698E-3</v>
      </c>
      <c r="AK92" s="6">
        <v>995.176197</v>
      </c>
      <c r="AL92" s="6">
        <v>3.9734999999999798E-2</v>
      </c>
      <c r="AN92" s="6">
        <v>-1.0408989683774701</v>
      </c>
      <c r="AO92" s="6">
        <v>4.3025437379100797</v>
      </c>
      <c r="AP92" s="6">
        <v>1.0234654120792801</v>
      </c>
    </row>
    <row r="93" spans="1:42" x14ac:dyDescent="0.45">
      <c r="A93">
        <v>4.3999999999999997E-2</v>
      </c>
      <c r="B93" s="1">
        <f t="shared" si="14"/>
        <v>159.6002294585974</v>
      </c>
      <c r="C93">
        <v>2500</v>
      </c>
      <c r="D93" s="2">
        <f t="shared" si="8"/>
        <v>2.7982598412246351</v>
      </c>
      <c r="E93" s="1">
        <v>141.48561409199999</v>
      </c>
      <c r="F93" s="1">
        <f t="shared" si="22"/>
        <v>282.97122818399998</v>
      </c>
      <c r="G93" s="2">
        <f t="shared" si="21"/>
        <v>19.012734761458375</v>
      </c>
      <c r="H93" s="8">
        <f t="shared" si="23"/>
        <v>1848.7349692307653</v>
      </c>
      <c r="I93">
        <v>315</v>
      </c>
      <c r="J93">
        <v>295</v>
      </c>
      <c r="K93" s="2">
        <f t="shared" si="24"/>
        <v>10.218418789250073</v>
      </c>
      <c r="L93" s="2">
        <v>305.21856064666213</v>
      </c>
      <c r="M93" s="2">
        <f t="shared" si="10"/>
        <v>305.21841878925005</v>
      </c>
      <c r="N93" s="2">
        <v>309.81905605020427</v>
      </c>
      <c r="O93" s="2">
        <f t="shared" si="20"/>
        <v>309.81906549465782</v>
      </c>
      <c r="P93" s="2">
        <f t="shared" si="7"/>
        <v>5.1809439497957328</v>
      </c>
      <c r="Q93" s="8">
        <v>952.57030862550005</v>
      </c>
      <c r="R93" s="1">
        <f>Q93/(Abmessung!D$17*S93)</f>
        <v>144.92338778809028</v>
      </c>
      <c r="S93" s="2">
        <f t="shared" si="15"/>
        <v>12.126350323696036</v>
      </c>
      <c r="T93" s="1">
        <f t="shared" si="16"/>
        <v>4178.6525526834748</v>
      </c>
      <c r="U93" s="1">
        <f t="shared" si="17"/>
        <v>992.47977610891371</v>
      </c>
      <c r="V93" s="1">
        <f t="shared" si="18"/>
        <v>1007.1010392536475</v>
      </c>
      <c r="W93" s="7">
        <f t="shared" si="19"/>
        <v>1.1776073826168925</v>
      </c>
      <c r="AA93" s="4">
        <v>-144.24372570197801</v>
      </c>
      <c r="AB93" s="5">
        <v>10.528700058400901</v>
      </c>
      <c r="AC93" s="4">
        <v>-3.1256926142924198E-2</v>
      </c>
      <c r="AD93" s="4">
        <v>2.9456116190551199E-5</v>
      </c>
      <c r="AE93" s="6">
        <v>17554.453889016499</v>
      </c>
      <c r="AF93" s="6">
        <v>-125.692345063977</v>
      </c>
      <c r="AG93" s="6">
        <v>0.39362054142913999</v>
      </c>
      <c r="AH93" s="6">
        <v>-4.1079636190540202E-4</v>
      </c>
      <c r="AI93" s="6">
        <v>2.30640101199999</v>
      </c>
      <c r="AJ93" s="6">
        <v>-3.7612753199999698E-3</v>
      </c>
      <c r="AK93" s="6">
        <v>995.176197</v>
      </c>
      <c r="AL93" s="6">
        <v>3.9734999999999798E-2</v>
      </c>
      <c r="AN93" s="6">
        <v>-1.0408989683774701</v>
      </c>
      <c r="AO93" s="6">
        <v>4.3025437379100797</v>
      </c>
      <c r="AP93" s="6">
        <v>1.0234654120792801</v>
      </c>
    </row>
    <row r="94" spans="1:42" x14ac:dyDescent="0.45">
      <c r="A94">
        <v>0.05</v>
      </c>
      <c r="B94" s="1">
        <f t="shared" si="14"/>
        <v>181.37887266532735</v>
      </c>
      <c r="C94">
        <v>2500</v>
      </c>
      <c r="D94" s="2">
        <f t="shared" si="8"/>
        <v>2.7982598412246351</v>
      </c>
      <c r="E94" s="1">
        <v>141.48561409199999</v>
      </c>
      <c r="F94" s="1">
        <f t="shared" si="22"/>
        <v>282.97122818399998</v>
      </c>
      <c r="G94" s="2">
        <f t="shared" si="21"/>
        <v>19.012734761458375</v>
      </c>
      <c r="H94" s="8">
        <f t="shared" si="23"/>
        <v>2288.1199999999958</v>
      </c>
      <c r="I94">
        <v>315</v>
      </c>
      <c r="J94">
        <v>295</v>
      </c>
      <c r="K94" s="2">
        <f t="shared" si="24"/>
        <v>10.594228921555242</v>
      </c>
      <c r="L94" s="2">
        <v>305.59437346505399</v>
      </c>
      <c r="M94" s="2">
        <f t="shared" si="10"/>
        <v>305.59422892155521</v>
      </c>
      <c r="N94" s="2">
        <v>310.27587367332734</v>
      </c>
      <c r="O94" s="2">
        <f t="shared" si="20"/>
        <v>310.27588133817147</v>
      </c>
      <c r="P94" s="2">
        <f t="shared" si="7"/>
        <v>4.7241263266726605</v>
      </c>
      <c r="Q94" s="8">
        <v>987.01825633376905</v>
      </c>
      <c r="R94" s="1">
        <f>Q94/(Abmessung!D$17*S94)</f>
        <v>150.43614541082164</v>
      </c>
      <c r="S94" s="2">
        <f t="shared" si="15"/>
        <v>12.104435382942807</v>
      </c>
      <c r="T94" s="1">
        <f t="shared" si="16"/>
        <v>4178.6344797348147</v>
      </c>
      <c r="U94" s="1">
        <f t="shared" si="17"/>
        <v>992.39783197973907</v>
      </c>
      <c r="V94" s="1">
        <f t="shared" si="18"/>
        <v>1007.1085057148169</v>
      </c>
      <c r="W94" s="7">
        <f t="shared" si="19"/>
        <v>1.1769006148775139</v>
      </c>
      <c r="AA94" s="4">
        <v>-144.24372570197801</v>
      </c>
      <c r="AB94" s="5">
        <v>10.528700058400901</v>
      </c>
      <c r="AC94" s="4">
        <v>-3.1256926142924198E-2</v>
      </c>
      <c r="AD94" s="4">
        <v>2.9456116190551199E-5</v>
      </c>
      <c r="AE94" s="6">
        <v>17554.453889016499</v>
      </c>
      <c r="AF94" s="6">
        <v>-125.692345063977</v>
      </c>
      <c r="AG94" s="6">
        <v>0.39362054142913999</v>
      </c>
      <c r="AH94" s="6">
        <v>-4.1079636190540202E-4</v>
      </c>
      <c r="AI94" s="6">
        <v>2.30640101199999</v>
      </c>
      <c r="AJ94" s="6">
        <v>-3.7612753199999698E-3</v>
      </c>
      <c r="AK94" s="6">
        <v>995.176197</v>
      </c>
      <c r="AL94" s="6">
        <v>3.9734999999999798E-2</v>
      </c>
      <c r="AN94" s="6">
        <v>-1.0408989683774701</v>
      </c>
      <c r="AO94" s="6">
        <v>4.3025437379100797</v>
      </c>
      <c r="AP94" s="6">
        <v>1.0234654120792801</v>
      </c>
    </row>
    <row r="95" spans="1:42" x14ac:dyDescent="0.45">
      <c r="A95">
        <v>5.6000000000000001E-2</v>
      </c>
      <c r="B95" s="1">
        <f t="shared" si="14"/>
        <v>203.15823392090832</v>
      </c>
      <c r="C95">
        <v>2500</v>
      </c>
      <c r="D95" s="2">
        <f t="shared" si="8"/>
        <v>2.7982598412246351</v>
      </c>
      <c r="E95" s="1">
        <v>141.48561409199999</v>
      </c>
      <c r="F95" s="1">
        <f t="shared" si="22"/>
        <v>282.97122818399998</v>
      </c>
      <c r="G95" s="2">
        <f t="shared" si="21"/>
        <v>19.012734761458375</v>
      </c>
      <c r="H95" s="8">
        <f t="shared" si="23"/>
        <v>2772.4533846153799</v>
      </c>
      <c r="I95">
        <v>315</v>
      </c>
      <c r="J95">
        <v>295</v>
      </c>
      <c r="K95" s="2">
        <f t="shared" si="24"/>
        <v>10.929179176140954</v>
      </c>
      <c r="L95" s="2">
        <v>305.92932325134205</v>
      </c>
      <c r="M95" s="2">
        <f t="shared" si="10"/>
        <v>305.92917917614096</v>
      </c>
      <c r="N95" s="2">
        <v>310.65096082931746</v>
      </c>
      <c r="O95" s="2">
        <f t="shared" si="20"/>
        <v>310.65096717937001</v>
      </c>
      <c r="P95" s="2">
        <f t="shared" si="7"/>
        <v>4.3490391706825449</v>
      </c>
      <c r="Q95" s="8">
        <v>1017.68585015185</v>
      </c>
      <c r="R95" s="1">
        <f>Q95/(Abmessung!D$17*S95)</f>
        <v>155.64092366347532</v>
      </c>
      <c r="S95" s="2">
        <f t="shared" si="15"/>
        <v>12.063171008452906</v>
      </c>
      <c r="T95" s="1">
        <f t="shared" si="16"/>
        <v>4178.6213991417935</v>
      </c>
      <c r="U95" s="1">
        <f t="shared" si="17"/>
        <v>992.32994946434246</v>
      </c>
      <c r="V95" s="1">
        <f t="shared" si="18"/>
        <v>1007.115160329696</v>
      </c>
      <c r="W95" s="7">
        <f t="shared" si="19"/>
        <v>1.1762706956952116</v>
      </c>
      <c r="AA95" s="4">
        <v>-144.24372570197801</v>
      </c>
      <c r="AB95" s="5">
        <v>10.528700058400901</v>
      </c>
      <c r="AC95" s="4">
        <v>-3.1256926142924198E-2</v>
      </c>
      <c r="AD95" s="4">
        <v>2.9456116190551199E-5</v>
      </c>
      <c r="AE95" s="6">
        <v>17554.453889016499</v>
      </c>
      <c r="AF95" s="6">
        <v>-125.692345063977</v>
      </c>
      <c r="AG95" s="6">
        <v>0.39362054142913999</v>
      </c>
      <c r="AH95" s="6">
        <v>-4.1079636190540202E-4</v>
      </c>
      <c r="AI95" s="6">
        <v>2.30640101199999</v>
      </c>
      <c r="AJ95" s="6">
        <v>-3.7612753199999698E-3</v>
      </c>
      <c r="AK95" s="6">
        <v>995.176197</v>
      </c>
      <c r="AL95" s="6">
        <v>3.9734999999999798E-2</v>
      </c>
      <c r="AN95" s="6">
        <v>-1.0408989683774701</v>
      </c>
      <c r="AO95" s="6">
        <v>4.3025437379100797</v>
      </c>
      <c r="AP95" s="6">
        <v>1.0234654120792801</v>
      </c>
    </row>
    <row r="96" spans="1:42" x14ac:dyDescent="0.45">
      <c r="A96">
        <v>6.2E-2</v>
      </c>
      <c r="B96" s="1">
        <f t="shared" si="14"/>
        <v>224.93816514340469</v>
      </c>
      <c r="C96">
        <v>2500</v>
      </c>
      <c r="D96" s="2">
        <f t="shared" si="8"/>
        <v>2.7982598412246351</v>
      </c>
      <c r="E96" s="1">
        <v>141.48561409199999</v>
      </c>
      <c r="F96" s="1">
        <f t="shared" si="22"/>
        <v>282.97122818399998</v>
      </c>
      <c r="G96" s="2">
        <f t="shared" si="21"/>
        <v>19.012734761458375</v>
      </c>
      <c r="H96" s="8">
        <f t="shared" si="23"/>
        <v>3301.7351230769173</v>
      </c>
      <c r="I96">
        <v>315</v>
      </c>
      <c r="J96">
        <v>295</v>
      </c>
      <c r="K96" s="2">
        <f t="shared" si="24"/>
        <v>11.231681992573645</v>
      </c>
      <c r="L96" s="2">
        <v>306.23182289624151</v>
      </c>
      <c r="M96" s="2">
        <f t="shared" si="10"/>
        <v>306.23168199257367</v>
      </c>
      <c r="N96" s="2">
        <v>310.96502948131962</v>
      </c>
      <c r="O96" s="2">
        <f t="shared" si="20"/>
        <v>310.96503482746823</v>
      </c>
      <c r="P96" s="2">
        <f t="shared" si="7"/>
        <v>4.0349705186803817</v>
      </c>
      <c r="Q96" s="8">
        <v>1045.35424497648</v>
      </c>
      <c r="R96" s="1">
        <f>Q96/(Abmessung!D$17*S96)</f>
        <v>160.58916551869928</v>
      </c>
      <c r="S96" s="2">
        <f t="shared" si="15"/>
        <v>12.0093304093255</v>
      </c>
      <c r="T96" s="1">
        <f t="shared" si="16"/>
        <v>4178.6116155622276</v>
      </c>
      <c r="U96" s="1">
        <f t="shared" si="17"/>
        <v>992.27269795547329</v>
      </c>
      <c r="V96" s="1">
        <f t="shared" si="18"/>
        <v>1007.121170241391</v>
      </c>
      <c r="W96" s="7">
        <f t="shared" si="19"/>
        <v>1.175701803470877</v>
      </c>
      <c r="AA96" s="4">
        <v>-144.24372570197801</v>
      </c>
      <c r="AB96" s="5">
        <v>10.528700058400901</v>
      </c>
      <c r="AC96" s="4">
        <v>-3.1256926142924198E-2</v>
      </c>
      <c r="AD96" s="4">
        <v>2.9456116190551199E-5</v>
      </c>
      <c r="AE96" s="6">
        <v>17554.453889016499</v>
      </c>
      <c r="AF96" s="6">
        <v>-125.692345063977</v>
      </c>
      <c r="AG96" s="6">
        <v>0.39362054142913999</v>
      </c>
      <c r="AH96" s="6">
        <v>-4.1079636190540202E-4</v>
      </c>
      <c r="AI96" s="6">
        <v>2.30640101199999</v>
      </c>
      <c r="AJ96" s="6">
        <v>-3.7612753199999698E-3</v>
      </c>
      <c r="AK96" s="6">
        <v>995.176197</v>
      </c>
      <c r="AL96" s="6">
        <v>3.9734999999999798E-2</v>
      </c>
      <c r="AN96" s="6">
        <v>-1.0408989683774701</v>
      </c>
      <c r="AO96" s="6">
        <v>4.3025437379100797</v>
      </c>
      <c r="AP96" s="6">
        <v>1.0234654120792801</v>
      </c>
    </row>
    <row r="97" spans="1:42" x14ac:dyDescent="0.45">
      <c r="A97">
        <v>6.8000000000000005E-2</v>
      </c>
      <c r="B97" s="1">
        <f t="shared" si="14"/>
        <v>246.71855974782574</v>
      </c>
      <c r="C97">
        <v>2500</v>
      </c>
      <c r="D97" s="2">
        <f t="shared" si="8"/>
        <v>2.7982598412246351</v>
      </c>
      <c r="E97" s="1">
        <v>141.48561409199999</v>
      </c>
      <c r="F97" s="1">
        <f t="shared" si="22"/>
        <v>282.97122818399998</v>
      </c>
      <c r="G97" s="2">
        <f t="shared" si="21"/>
        <v>19.012734761458375</v>
      </c>
      <c r="H97" s="8">
        <f t="shared" si="23"/>
        <v>3875.9652153846091</v>
      </c>
      <c r="I97">
        <v>315</v>
      </c>
      <c r="J97">
        <v>295</v>
      </c>
      <c r="K97" s="2">
        <f t="shared" si="24"/>
        <v>11.507773609079814</v>
      </c>
      <c r="L97" s="2">
        <v>306.50790900418082</v>
      </c>
      <c r="M97" s="2">
        <f t="shared" si="10"/>
        <v>306.50777360907983</v>
      </c>
      <c r="N97" s="2">
        <v>311.23226011032352</v>
      </c>
      <c r="O97" s="2">
        <f t="shared" si="20"/>
        <v>311.23226467045532</v>
      </c>
      <c r="P97" s="2">
        <f t="shared" si="7"/>
        <v>3.7677398896764771</v>
      </c>
      <c r="Q97" s="8">
        <v>1070.58345200287</v>
      </c>
      <c r="R97" s="1">
        <f>Q97/(Abmessung!D$17*S97)</f>
        <v>165.3203778624667</v>
      </c>
      <c r="S97" s="2">
        <f t="shared" si="15"/>
        <v>11.947187642207599</v>
      </c>
      <c r="T97" s="1">
        <f t="shared" si="16"/>
        <v>4178.6040995779131</v>
      </c>
      <c r="U97" s="1">
        <f t="shared" si="17"/>
        <v>992.2236910357019</v>
      </c>
      <c r="V97" s="1">
        <f t="shared" si="18"/>
        <v>1007.1266553821406</v>
      </c>
      <c r="W97" s="7">
        <f t="shared" si="19"/>
        <v>1.1751825855388836</v>
      </c>
      <c r="AA97" s="4">
        <v>-144.24372570197801</v>
      </c>
      <c r="AB97" s="5">
        <v>10.528700058400901</v>
      </c>
      <c r="AC97" s="4">
        <v>-3.1256926142924198E-2</v>
      </c>
      <c r="AD97" s="4">
        <v>2.9456116190551199E-5</v>
      </c>
      <c r="AE97" s="6">
        <v>17554.453889016499</v>
      </c>
      <c r="AF97" s="6">
        <v>-125.692345063977</v>
      </c>
      <c r="AG97" s="6">
        <v>0.39362054142913999</v>
      </c>
      <c r="AH97" s="6">
        <v>-4.1079636190540202E-4</v>
      </c>
      <c r="AI97" s="6">
        <v>2.30640101199999</v>
      </c>
      <c r="AJ97" s="6">
        <v>-3.7612753199999698E-3</v>
      </c>
      <c r="AK97" s="6">
        <v>995.176197</v>
      </c>
      <c r="AL97" s="6">
        <v>3.9734999999999798E-2</v>
      </c>
      <c r="AN97" s="6">
        <v>-1.0408989683774701</v>
      </c>
      <c r="AO97" s="6">
        <v>4.3025437379100797</v>
      </c>
      <c r="AP97" s="6">
        <v>1.0234654120792801</v>
      </c>
    </row>
    <row r="98" spans="1:42" x14ac:dyDescent="0.45">
      <c r="A98">
        <v>7.3999999999999996E-2</v>
      </c>
      <c r="B98" s="1">
        <f t="shared" si="14"/>
        <v>268.49933848987968</v>
      </c>
      <c r="C98">
        <v>2500</v>
      </c>
      <c r="D98" s="2">
        <f t="shared" si="8"/>
        <v>2.7982598412246351</v>
      </c>
      <c r="E98" s="1">
        <v>141.48561409199999</v>
      </c>
      <c r="F98" s="1">
        <f t="shared" si="22"/>
        <v>282.97122818399998</v>
      </c>
      <c r="G98" s="2">
        <f t="shared" si="21"/>
        <v>19.012734761458375</v>
      </c>
      <c r="H98" s="8">
        <f t="shared" si="23"/>
        <v>4495.1436615384537</v>
      </c>
      <c r="I98">
        <v>315</v>
      </c>
      <c r="J98">
        <v>295</v>
      </c>
      <c r="K98" s="2">
        <f t="shared" si="24"/>
        <v>11.761934930170408</v>
      </c>
      <c r="L98" s="2">
        <v>306.7620627796731</v>
      </c>
      <c r="M98" s="2">
        <f t="shared" si="10"/>
        <v>306.76193493017041</v>
      </c>
      <c r="N98" s="2">
        <v>311.46270203134662</v>
      </c>
      <c r="O98" s="2">
        <f t="shared" si="20"/>
        <v>311.46270596364013</v>
      </c>
      <c r="P98" s="2">
        <f t="shared" si="7"/>
        <v>3.5372979686533768</v>
      </c>
      <c r="Q98" s="8">
        <v>1093.7888554756501</v>
      </c>
      <c r="R98" s="1">
        <f>Q98/(Abmessung!D$17*S98)</f>
        <v>169.86566233058147</v>
      </c>
      <c r="S98" s="2">
        <f t="shared" si="15"/>
        <v>11.87953509911074</v>
      </c>
      <c r="T98" s="1">
        <f t="shared" si="16"/>
        <v>4178.5981960977515</v>
      </c>
      <c r="U98" s="1">
        <f t="shared" si="17"/>
        <v>992.18121541122969</v>
      </c>
      <c r="V98" s="1">
        <f t="shared" si="18"/>
        <v>1007.1317047822752</v>
      </c>
      <c r="W98" s="7">
        <f t="shared" si="19"/>
        <v>1.1747046143772617</v>
      </c>
      <c r="AA98" s="4">
        <v>-144.24372570197801</v>
      </c>
      <c r="AB98" s="5">
        <v>10.528700058400901</v>
      </c>
      <c r="AC98" s="4">
        <v>-3.1256926142924198E-2</v>
      </c>
      <c r="AD98" s="4">
        <v>2.9456116190551199E-5</v>
      </c>
      <c r="AE98" s="6">
        <v>17554.453889016499</v>
      </c>
      <c r="AF98" s="6">
        <v>-125.692345063977</v>
      </c>
      <c r="AG98" s="6">
        <v>0.39362054142913999</v>
      </c>
      <c r="AH98" s="6">
        <v>-4.1079636190540202E-4</v>
      </c>
      <c r="AI98" s="6">
        <v>2.30640101199999</v>
      </c>
      <c r="AJ98" s="6">
        <v>-3.7612753199999698E-3</v>
      </c>
      <c r="AK98" s="6">
        <v>995.176197</v>
      </c>
      <c r="AL98" s="6">
        <v>3.9734999999999798E-2</v>
      </c>
      <c r="AN98" s="6">
        <v>-1.0408989683774701</v>
      </c>
      <c r="AO98" s="6">
        <v>4.3025437379100797</v>
      </c>
      <c r="AP98" s="6">
        <v>1.0234654120792801</v>
      </c>
    </row>
    <row r="99" spans="1:42" x14ac:dyDescent="0.45">
      <c r="A99">
        <v>8.0000000000000002E-3</v>
      </c>
      <c r="B99" s="1">
        <f t="shared" si="14"/>
        <v>28.974875661007342</v>
      </c>
      <c r="C99">
        <v>3000</v>
      </c>
      <c r="D99" s="2">
        <f t="shared" si="8"/>
        <v>3.417287242751474</v>
      </c>
      <c r="E99" s="1">
        <v>172.78487756800001</v>
      </c>
      <c r="F99" s="1">
        <f t="shared" si="22"/>
        <v>345.56975513600003</v>
      </c>
      <c r="G99" s="2">
        <f t="shared" si="21"/>
        <v>25.614006569749854</v>
      </c>
      <c r="H99" s="8">
        <f t="shared" si="23"/>
        <v>156.34021538461522</v>
      </c>
      <c r="I99">
        <v>315</v>
      </c>
      <c r="J99">
        <v>295</v>
      </c>
      <c r="K99" s="2">
        <f t="shared" si="24"/>
        <v>4.2226015884075521</v>
      </c>
      <c r="L99" s="2">
        <v>299.22261608721271</v>
      </c>
      <c r="M99" s="2">
        <f t="shared" si="10"/>
        <v>299.22260158840754</v>
      </c>
      <c r="N99" s="2">
        <v>300.4876193283103</v>
      </c>
      <c r="O99" s="2">
        <f t="shared" si="20"/>
        <v>300.48769485665218</v>
      </c>
      <c r="P99" s="2">
        <f t="shared" si="7"/>
        <v>14.512380671689698</v>
      </c>
      <c r="Q99" s="8">
        <v>485.25981867461002</v>
      </c>
      <c r="R99" s="1">
        <f>Q99/(Abmessung!D$17*S99)</f>
        <v>91.883703022328532</v>
      </c>
      <c r="S99" s="2">
        <f t="shared" si="15"/>
        <v>9.7433295037641887</v>
      </c>
      <c r="T99" s="1">
        <f t="shared" si="16"/>
        <v>4179.7272545726792</v>
      </c>
      <c r="U99" s="1">
        <f t="shared" si="17"/>
        <v>993.96457596390394</v>
      </c>
      <c r="V99" s="1">
        <f t="shared" si="18"/>
        <v>1006.9819148251127</v>
      </c>
      <c r="W99" s="7">
        <f t="shared" si="19"/>
        <v>1.1888835817626648</v>
      </c>
      <c r="AA99" s="4">
        <v>-144.24372570197801</v>
      </c>
      <c r="AB99" s="5">
        <v>10.528700058400901</v>
      </c>
      <c r="AC99" s="4">
        <v>-3.1256926142924198E-2</v>
      </c>
      <c r="AD99" s="4">
        <v>2.9456116190551199E-5</v>
      </c>
      <c r="AE99" s="6">
        <v>17554.453889016499</v>
      </c>
      <c r="AF99" s="6">
        <v>-125.692345063977</v>
      </c>
      <c r="AG99" s="6">
        <v>0.39362054142913999</v>
      </c>
      <c r="AH99" s="6">
        <v>-4.1079636190540202E-4</v>
      </c>
      <c r="AI99" s="6">
        <v>2.30640101199999</v>
      </c>
      <c r="AJ99" s="6">
        <v>-3.7612753199999698E-3</v>
      </c>
      <c r="AK99" s="6">
        <v>995.176197</v>
      </c>
      <c r="AL99" s="6">
        <v>3.9734999999999798E-2</v>
      </c>
      <c r="AN99" s="6">
        <v>-1.0408989683774701</v>
      </c>
      <c r="AO99" s="6">
        <v>4.3025437379100797</v>
      </c>
      <c r="AP99" s="6">
        <v>1.0234654120792801</v>
      </c>
    </row>
    <row r="100" spans="1:42" x14ac:dyDescent="0.45">
      <c r="A100">
        <v>1.4E-2</v>
      </c>
      <c r="B100" s="1">
        <f t="shared" si="14"/>
        <v>50.728782757068807</v>
      </c>
      <c r="C100">
        <v>3000</v>
      </c>
      <c r="D100" s="2">
        <f t="shared" si="8"/>
        <v>3.417287242751474</v>
      </c>
      <c r="E100" s="1">
        <v>172.78487756800001</v>
      </c>
      <c r="F100" s="1">
        <f t="shared" si="22"/>
        <v>345.56975513600003</v>
      </c>
      <c r="G100" s="2">
        <f t="shared" si="21"/>
        <v>25.614006569749854</v>
      </c>
      <c r="H100" s="8">
        <f t="shared" si="23"/>
        <v>326.03512307692239</v>
      </c>
      <c r="I100">
        <v>315</v>
      </c>
      <c r="J100">
        <v>295</v>
      </c>
      <c r="K100" s="2">
        <f t="shared" si="24"/>
        <v>5.8438481593824152</v>
      </c>
      <c r="L100" s="2">
        <v>300.84388026855765</v>
      </c>
      <c r="M100" s="2">
        <f t="shared" si="10"/>
        <v>300.84384815938239</v>
      </c>
      <c r="N100" s="2">
        <v>303.55083314103837</v>
      </c>
      <c r="O100" s="2">
        <f t="shared" si="20"/>
        <v>303.550918018858</v>
      </c>
      <c r="P100" s="2">
        <f t="shared" si="7"/>
        <v>11.449166858961632</v>
      </c>
      <c r="Q100" s="8">
        <v>669.87198824556697</v>
      </c>
      <c r="R100" s="1">
        <f>Q100/(Abmessung!D$17*S100)</f>
        <v>111.14706652234774</v>
      </c>
      <c r="S100" s="2">
        <f t="shared" si="15"/>
        <v>11.118990529004247</v>
      </c>
      <c r="T100" s="1">
        <f t="shared" si="16"/>
        <v>4179.1996283377939</v>
      </c>
      <c r="U100" s="1">
        <f t="shared" si="17"/>
        <v>993.51881241378715</v>
      </c>
      <c r="V100" s="1">
        <f t="shared" si="18"/>
        <v>1007.0141252912356</v>
      </c>
      <c r="W100" s="7">
        <f t="shared" si="19"/>
        <v>1.1858345712864184</v>
      </c>
      <c r="AA100" s="4">
        <v>-144.24372570197801</v>
      </c>
      <c r="AB100" s="5">
        <v>10.528700058400901</v>
      </c>
      <c r="AC100" s="4">
        <v>-3.1256926142924198E-2</v>
      </c>
      <c r="AD100" s="4">
        <v>2.9456116190551199E-5</v>
      </c>
      <c r="AE100" s="6">
        <v>17554.453889016499</v>
      </c>
      <c r="AF100" s="6">
        <v>-125.692345063977</v>
      </c>
      <c r="AG100" s="6">
        <v>0.39362054142913999</v>
      </c>
      <c r="AH100" s="6">
        <v>-4.1079636190540202E-4</v>
      </c>
      <c r="AI100" s="6">
        <v>2.30640101199999</v>
      </c>
      <c r="AJ100" s="6">
        <v>-3.7612753199999698E-3</v>
      </c>
      <c r="AK100" s="6">
        <v>995.176197</v>
      </c>
      <c r="AL100" s="6">
        <v>3.9734999999999798E-2</v>
      </c>
      <c r="AN100" s="6">
        <v>-1.0408989683774701</v>
      </c>
      <c r="AO100" s="6">
        <v>4.3025437379100797</v>
      </c>
      <c r="AP100" s="6">
        <v>1.0234654120792801</v>
      </c>
    </row>
    <row r="101" spans="1:42" x14ac:dyDescent="0.45">
      <c r="A101">
        <v>0.02</v>
      </c>
      <c r="B101" s="1">
        <f t="shared" si="14"/>
        <v>72.494626634550755</v>
      </c>
      <c r="C101">
        <v>3000</v>
      </c>
      <c r="D101" s="2">
        <f t="shared" si="8"/>
        <v>3.417287242751474</v>
      </c>
      <c r="E101" s="1">
        <v>172.78487756800001</v>
      </c>
      <c r="F101" s="1">
        <f t="shared" si="22"/>
        <v>345.56975513600003</v>
      </c>
      <c r="G101" s="2">
        <f t="shared" si="21"/>
        <v>25.614006569749854</v>
      </c>
      <c r="H101" s="8">
        <f t="shared" si="23"/>
        <v>540.67838461538327</v>
      </c>
      <c r="I101">
        <v>315</v>
      </c>
      <c r="J101">
        <v>295</v>
      </c>
      <c r="K101" s="2">
        <f t="shared" si="24"/>
        <v>6.7725595577328983</v>
      </c>
      <c r="L101" s="2">
        <v>301.77260789452049</v>
      </c>
      <c r="M101" s="2">
        <f t="shared" si="10"/>
        <v>301.7725595577329</v>
      </c>
      <c r="N101" s="2">
        <v>305.72487739957478</v>
      </c>
      <c r="O101" s="2">
        <f t="shared" si="20"/>
        <v>305.72492178888223</v>
      </c>
      <c r="P101" s="2">
        <f t="shared" si="7"/>
        <v>9.2751226004252203</v>
      </c>
      <c r="Q101" s="8">
        <v>775.19961176225104</v>
      </c>
      <c r="R101" s="1">
        <f>Q101/(Abmessung!D$17*S101)</f>
        <v>119.85500807177402</v>
      </c>
      <c r="S101" s="2">
        <f t="shared" si="15"/>
        <v>11.932430371801367</v>
      </c>
      <c r="T101" s="1">
        <f t="shared" si="16"/>
        <v>4178.9384095599489</v>
      </c>
      <c r="U101" s="1">
        <f t="shared" si="17"/>
        <v>993.17705797639053</v>
      </c>
      <c r="V101" s="1">
        <f t="shared" si="18"/>
        <v>1007.0325767873444</v>
      </c>
      <c r="W101" s="7">
        <f t="shared" si="19"/>
        <v>1.1840879711371506</v>
      </c>
      <c r="AA101" s="4">
        <v>-144.24372570197801</v>
      </c>
      <c r="AB101" s="5">
        <v>10.528700058400901</v>
      </c>
      <c r="AC101" s="4">
        <v>-3.1256926142924198E-2</v>
      </c>
      <c r="AD101" s="4">
        <v>2.9456116190551199E-5</v>
      </c>
      <c r="AE101" s="6">
        <v>17554.453889016499</v>
      </c>
      <c r="AF101" s="6">
        <v>-125.692345063977</v>
      </c>
      <c r="AG101" s="6">
        <v>0.39362054142913999</v>
      </c>
      <c r="AH101" s="6">
        <v>-4.1079636190540202E-4</v>
      </c>
      <c r="AI101" s="6">
        <v>2.30640101199999</v>
      </c>
      <c r="AJ101" s="6">
        <v>-3.7612753199999698E-3</v>
      </c>
      <c r="AK101" s="6">
        <v>995.176197</v>
      </c>
      <c r="AL101" s="6">
        <v>3.9734999999999798E-2</v>
      </c>
      <c r="AN101" s="6">
        <v>-1.0408989683774701</v>
      </c>
      <c r="AO101" s="6">
        <v>4.3025437379100797</v>
      </c>
      <c r="AP101" s="6">
        <v>1.0234654120792801</v>
      </c>
    </row>
    <row r="102" spans="1:42" x14ac:dyDescent="0.45">
      <c r="A102">
        <v>2.5999999999999999E-2</v>
      </c>
      <c r="B102" s="1">
        <f t="shared" si="14"/>
        <v>94.264998853862878</v>
      </c>
      <c r="C102">
        <v>3000</v>
      </c>
      <c r="D102" s="2">
        <f t="shared" ref="D102:D110" si="25">F102/(0.02809*3600)</f>
        <v>3.417287242751474</v>
      </c>
      <c r="E102" s="1">
        <v>172.78487756800001</v>
      </c>
      <c r="F102" s="1">
        <f t="shared" si="22"/>
        <v>345.56975513600003</v>
      </c>
      <c r="G102" s="2">
        <f t="shared" si="21"/>
        <v>25.614006569749854</v>
      </c>
      <c r="H102" s="8">
        <f t="shared" si="23"/>
        <v>800.26999999999816</v>
      </c>
      <c r="I102">
        <v>315</v>
      </c>
      <c r="J102">
        <v>295</v>
      </c>
      <c r="K102" s="2">
        <f t="shared" si="24"/>
        <v>7.4784553102364892</v>
      </c>
      <c r="L102" s="2">
        <v>302.47851686141672</v>
      </c>
      <c r="M102" s="2">
        <f t="shared" ref="M102:M110" si="26">J102+K102</f>
        <v>302.47845531023648</v>
      </c>
      <c r="N102" s="2">
        <v>307.13014387506109</v>
      </c>
      <c r="O102" s="2">
        <f t="shared" si="20"/>
        <v>307.130172404051</v>
      </c>
      <c r="P102" s="2">
        <f t="shared" ref="P102:P110" si="27">I102-N102</f>
        <v>7.8698561249389059</v>
      </c>
      <c r="Q102" s="8">
        <v>855.04992913808201</v>
      </c>
      <c r="R102" s="1">
        <f>Q102/(Abmessung!D$17*S102)</f>
        <v>127.99232161670406</v>
      </c>
      <c r="S102" s="2">
        <f t="shared" si="15"/>
        <v>12.324778032826625</v>
      </c>
      <c r="T102" s="1">
        <f t="shared" si="16"/>
        <v>4178.8127293930038</v>
      </c>
      <c r="U102" s="1">
        <f t="shared" si="17"/>
        <v>992.94543189998012</v>
      </c>
      <c r="V102" s="1">
        <f t="shared" si="18"/>
        <v>1007.0466014337442</v>
      </c>
      <c r="W102" s="7">
        <f t="shared" si="19"/>
        <v>1.1827604121494737</v>
      </c>
      <c r="AA102" s="4">
        <v>-144.24372570197801</v>
      </c>
      <c r="AB102" s="5">
        <v>10.528700058400901</v>
      </c>
      <c r="AC102" s="4">
        <v>-3.1256926142924198E-2</v>
      </c>
      <c r="AD102" s="4">
        <v>2.9456116190551199E-5</v>
      </c>
      <c r="AE102" s="6">
        <v>17554.453889016499</v>
      </c>
      <c r="AF102" s="6">
        <v>-125.692345063977</v>
      </c>
      <c r="AG102" s="6">
        <v>0.39362054142913999</v>
      </c>
      <c r="AH102" s="6">
        <v>-4.1079636190540202E-4</v>
      </c>
      <c r="AI102" s="6">
        <v>2.30640101199999</v>
      </c>
      <c r="AJ102" s="6">
        <v>-3.7612753199999698E-3</v>
      </c>
      <c r="AK102" s="6">
        <v>995.176197</v>
      </c>
      <c r="AL102" s="6">
        <v>3.9734999999999798E-2</v>
      </c>
      <c r="AN102" s="6">
        <v>-1.0408989683774701</v>
      </c>
      <c r="AO102" s="6">
        <v>4.3025437379100797</v>
      </c>
      <c r="AP102" s="6">
        <v>1.0234654120792801</v>
      </c>
    </row>
    <row r="103" spans="1:42" x14ac:dyDescent="0.45">
      <c r="A103">
        <v>3.2000000000000001E-2</v>
      </c>
      <c r="B103" s="1">
        <f t="shared" si="14"/>
        <v>116.03788696044791</v>
      </c>
      <c r="C103">
        <v>3000</v>
      </c>
      <c r="D103" s="2">
        <f t="shared" si="25"/>
        <v>3.417287242751474</v>
      </c>
      <c r="E103" s="1">
        <v>172.78487756800001</v>
      </c>
      <c r="F103" s="1">
        <f t="shared" si="22"/>
        <v>345.56975513600003</v>
      </c>
      <c r="G103" s="2">
        <f t="shared" si="21"/>
        <v>25.614006569749854</v>
      </c>
      <c r="H103" s="8">
        <f t="shared" si="23"/>
        <v>1104.8099692307667</v>
      </c>
      <c r="I103">
        <v>315</v>
      </c>
      <c r="J103">
        <v>295</v>
      </c>
      <c r="K103" s="2">
        <f t="shared" si="24"/>
        <v>8.0662146883523942</v>
      </c>
      <c r="L103" s="2">
        <v>303.06628652498182</v>
      </c>
      <c r="M103" s="2">
        <f t="shared" si="26"/>
        <v>303.06621468835237</v>
      </c>
      <c r="N103" s="2">
        <v>308.10944861879278</v>
      </c>
      <c r="O103" s="2">
        <f t="shared" si="20"/>
        <v>308.10946928060963</v>
      </c>
      <c r="P103" s="2">
        <f t="shared" si="27"/>
        <v>6.8905513812072172</v>
      </c>
      <c r="Q103" s="8">
        <v>921.40022429684404</v>
      </c>
      <c r="R103" s="1">
        <f>Q103/(Abmessung!D$17*S103)</f>
        <v>135.85639329843707</v>
      </c>
      <c r="S103" s="2">
        <f t="shared" si="15"/>
        <v>12.512375829050198</v>
      </c>
      <c r="T103" s="1">
        <f t="shared" si="16"/>
        <v>4178.7429999040642</v>
      </c>
      <c r="U103" s="1">
        <f t="shared" si="17"/>
        <v>992.77919494747857</v>
      </c>
      <c r="V103" s="1">
        <f t="shared" si="18"/>
        <v>1007.058278947535</v>
      </c>
      <c r="W103" s="7">
        <f t="shared" si="19"/>
        <v>1.1816550303847677</v>
      </c>
      <c r="AA103" s="4">
        <v>-144.24372570197801</v>
      </c>
      <c r="AB103" s="5">
        <v>10.528700058400901</v>
      </c>
      <c r="AC103" s="4">
        <v>-3.1256926142924198E-2</v>
      </c>
      <c r="AD103" s="4">
        <v>2.9456116190551199E-5</v>
      </c>
      <c r="AE103" s="6">
        <v>17554.453889016499</v>
      </c>
      <c r="AF103" s="6">
        <v>-125.692345063977</v>
      </c>
      <c r="AG103" s="6">
        <v>0.39362054142913999</v>
      </c>
      <c r="AH103" s="6">
        <v>-4.1079636190540202E-4</v>
      </c>
      <c r="AI103" s="6">
        <v>2.30640101199999</v>
      </c>
      <c r="AJ103" s="6">
        <v>-3.7612753199999698E-3</v>
      </c>
      <c r="AK103" s="6">
        <v>995.176197</v>
      </c>
      <c r="AL103" s="6">
        <v>3.9734999999999798E-2</v>
      </c>
      <c r="AN103" s="6">
        <v>-1.0408989683774701</v>
      </c>
      <c r="AO103" s="6">
        <v>4.3025437379100797</v>
      </c>
      <c r="AP103" s="6">
        <v>1.0234654120792801</v>
      </c>
    </row>
    <row r="104" spans="1:42" x14ac:dyDescent="0.45">
      <c r="A104">
        <v>3.7999999999999999E-2</v>
      </c>
      <c r="B104" s="1">
        <f t="shared" si="14"/>
        <v>137.81241276020069</v>
      </c>
      <c r="C104">
        <v>3000</v>
      </c>
      <c r="D104" s="2">
        <f t="shared" si="25"/>
        <v>3.417287242751474</v>
      </c>
      <c r="E104" s="1">
        <v>172.78487756800001</v>
      </c>
      <c r="F104" s="1">
        <f t="shared" si="22"/>
        <v>345.56975513600003</v>
      </c>
      <c r="G104" s="2">
        <f t="shared" si="21"/>
        <v>25.614006569749854</v>
      </c>
      <c r="H104" s="8">
        <f t="shared" si="23"/>
        <v>1454.2982923076893</v>
      </c>
      <c r="I104">
        <v>315</v>
      </c>
      <c r="J104">
        <v>295</v>
      </c>
      <c r="K104" s="2">
        <f t="shared" si="24"/>
        <v>8.5780756588005627</v>
      </c>
      <c r="L104" s="2">
        <v>303.57815514483366</v>
      </c>
      <c r="M104" s="2">
        <f t="shared" si="26"/>
        <v>303.57807565880057</v>
      </c>
      <c r="N104" s="2">
        <v>308.83411838169894</v>
      </c>
      <c r="O104" s="2">
        <f t="shared" si="20"/>
        <v>308.83413437546596</v>
      </c>
      <c r="P104" s="2">
        <f t="shared" si="27"/>
        <v>6.1658816183010572</v>
      </c>
      <c r="Q104" s="8">
        <v>979.08151465398896</v>
      </c>
      <c r="R104" s="1">
        <f>Q104/(Abmessung!D$17*S104)</f>
        <v>143.47702388705915</v>
      </c>
      <c r="S104" s="2">
        <f t="shared" si="15"/>
        <v>12.589487159562166</v>
      </c>
      <c r="T104" s="1">
        <f t="shared" si="16"/>
        <v>4178.7000538399434</v>
      </c>
      <c r="U104" s="1">
        <f t="shared" si="17"/>
        <v>992.65368960659362</v>
      </c>
      <c r="V104" s="1">
        <f t="shared" si="18"/>
        <v>1007.0684484973399</v>
      </c>
      <c r="W104" s="7">
        <f t="shared" si="19"/>
        <v>1.1806923909813021</v>
      </c>
      <c r="AA104" s="4">
        <v>-144.24372570197801</v>
      </c>
      <c r="AB104" s="5">
        <v>10.528700058400901</v>
      </c>
      <c r="AC104" s="4">
        <v>-3.1256926142924198E-2</v>
      </c>
      <c r="AD104" s="4">
        <v>2.9456116190551199E-5</v>
      </c>
      <c r="AE104" s="6">
        <v>17554.453889016499</v>
      </c>
      <c r="AF104" s="6">
        <v>-125.692345063977</v>
      </c>
      <c r="AG104" s="6">
        <v>0.39362054142913999</v>
      </c>
      <c r="AH104" s="6">
        <v>-4.1079636190540202E-4</v>
      </c>
      <c r="AI104" s="6">
        <v>2.30640101199999</v>
      </c>
      <c r="AJ104" s="6">
        <v>-3.7612753199999698E-3</v>
      </c>
      <c r="AK104" s="6">
        <v>995.176197</v>
      </c>
      <c r="AL104" s="6">
        <v>3.9734999999999798E-2</v>
      </c>
      <c r="AN104" s="6">
        <v>-1.0408989683774701</v>
      </c>
      <c r="AO104" s="6">
        <v>4.3025437379100797</v>
      </c>
      <c r="AP104" s="6">
        <v>1.0234654120792801</v>
      </c>
    </row>
    <row r="105" spans="1:42" x14ac:dyDescent="0.45">
      <c r="A105">
        <v>4.3999999999999997E-2</v>
      </c>
      <c r="B105" s="1">
        <f t="shared" si="14"/>
        <v>159.58810617863827</v>
      </c>
      <c r="C105">
        <v>3000</v>
      </c>
      <c r="D105" s="2">
        <f t="shared" si="25"/>
        <v>3.417287242751474</v>
      </c>
      <c r="E105" s="1">
        <v>172.78487756800001</v>
      </c>
      <c r="F105" s="1">
        <f t="shared" si="22"/>
        <v>345.56975513600003</v>
      </c>
      <c r="G105" s="2">
        <f t="shared" si="21"/>
        <v>25.614006569749854</v>
      </c>
      <c r="H105" s="8">
        <f t="shared" si="23"/>
        <v>1848.7349692307653</v>
      </c>
      <c r="I105">
        <v>315</v>
      </c>
      <c r="J105">
        <v>295</v>
      </c>
      <c r="K105" s="2">
        <f t="shared" si="24"/>
        <v>9.0359143385137717</v>
      </c>
      <c r="L105" s="2">
        <v>304.03599912066863</v>
      </c>
      <c r="M105" s="2">
        <f t="shared" si="26"/>
        <v>304.03591433851375</v>
      </c>
      <c r="N105" s="2">
        <v>309.39470773995538</v>
      </c>
      <c r="O105" s="2">
        <f t="shared" si="20"/>
        <v>309.39472063560294</v>
      </c>
      <c r="P105" s="2">
        <f t="shared" si="27"/>
        <v>5.6052922600446209</v>
      </c>
      <c r="Q105" s="8">
        <v>1030.59534085885</v>
      </c>
      <c r="R105" s="1">
        <f>Q105/(Abmessung!D$17*S105)</f>
        <v>150.88060311425133</v>
      </c>
      <c r="S105" s="2">
        <f t="shared" si="15"/>
        <v>12.601618020234881</v>
      </c>
      <c r="T105" s="1">
        <f t="shared" si="16"/>
        <v>4178.6715452451099</v>
      </c>
      <c r="U105" s="1">
        <f t="shared" si="17"/>
        <v>992.55517088906129</v>
      </c>
      <c r="V105" s="1">
        <f t="shared" si="18"/>
        <v>1007.0775447125299</v>
      </c>
      <c r="W105" s="7">
        <f t="shared" si="19"/>
        <v>1.1798313523579427</v>
      </c>
      <c r="AA105" s="4">
        <v>-144.24372570197801</v>
      </c>
      <c r="AB105" s="5">
        <v>10.528700058400901</v>
      </c>
      <c r="AC105" s="4">
        <v>-3.1256926142924198E-2</v>
      </c>
      <c r="AD105" s="4">
        <v>2.9456116190551199E-5</v>
      </c>
      <c r="AE105" s="6">
        <v>17554.453889016499</v>
      </c>
      <c r="AF105" s="6">
        <v>-125.692345063977</v>
      </c>
      <c r="AG105" s="6">
        <v>0.39362054142913999</v>
      </c>
      <c r="AH105" s="6">
        <v>-4.1079636190540202E-4</v>
      </c>
      <c r="AI105" s="6">
        <v>2.30640101199999</v>
      </c>
      <c r="AJ105" s="6">
        <v>-3.7612753199999698E-3</v>
      </c>
      <c r="AK105" s="6">
        <v>995.176197</v>
      </c>
      <c r="AL105" s="6">
        <v>3.9734999999999798E-2</v>
      </c>
      <c r="AN105" s="6">
        <v>-1.0408989683774701</v>
      </c>
      <c r="AO105" s="6">
        <v>4.3025437379100797</v>
      </c>
      <c r="AP105" s="6">
        <v>1.0234654120792801</v>
      </c>
    </row>
    <row r="106" spans="1:42" x14ac:dyDescent="0.45">
      <c r="A106">
        <v>0.05</v>
      </c>
      <c r="B106" s="1">
        <f t="shared" si="14"/>
        <v>181.36468293214793</v>
      </c>
      <c r="C106">
        <v>3000</v>
      </c>
      <c r="D106" s="2">
        <f t="shared" si="25"/>
        <v>3.417287242751474</v>
      </c>
      <c r="E106" s="1">
        <v>172.78487756800001</v>
      </c>
      <c r="F106" s="1">
        <f t="shared" si="22"/>
        <v>345.56975513600003</v>
      </c>
      <c r="G106" s="2">
        <f t="shared" si="21"/>
        <v>25.614006569749854</v>
      </c>
      <c r="H106" s="8">
        <f t="shared" si="23"/>
        <v>2288.1199999999958</v>
      </c>
      <c r="I106">
        <v>315</v>
      </c>
      <c r="J106">
        <v>295</v>
      </c>
      <c r="K106" s="2">
        <f t="shared" si="24"/>
        <v>9.4527800340219734</v>
      </c>
      <c r="L106" s="2">
        <v>304.45286800061518</v>
      </c>
      <c r="M106" s="2">
        <f t="shared" si="26"/>
        <v>304.452780034022</v>
      </c>
      <c r="N106" s="2">
        <v>309.84314102705935</v>
      </c>
      <c r="O106" s="2">
        <f t="shared" si="20"/>
        <v>309.84315171489618</v>
      </c>
      <c r="P106" s="2">
        <f t="shared" si="27"/>
        <v>5.156858972940654</v>
      </c>
      <c r="Q106" s="8">
        <v>1077.4336012342401</v>
      </c>
      <c r="R106" s="1">
        <f>Q106/(Abmessung!D$17*S106)</f>
        <v>158.09618634027578</v>
      </c>
      <c r="S106" s="2">
        <f t="shared" si="15"/>
        <v>12.57305077622545</v>
      </c>
      <c r="T106" s="1">
        <f t="shared" si="16"/>
        <v>4178.651539338608</v>
      </c>
      <c r="U106" s="1">
        <f t="shared" si="17"/>
        <v>992.47547587498889</v>
      </c>
      <c r="V106" s="1">
        <f t="shared" si="18"/>
        <v>1007.0858268550021</v>
      </c>
      <c r="W106" s="7">
        <f t="shared" si="19"/>
        <v>1.1790473730430331</v>
      </c>
      <c r="AA106" s="4">
        <v>-144.24372570197801</v>
      </c>
      <c r="AB106" s="5">
        <v>10.528700058400901</v>
      </c>
      <c r="AC106" s="4">
        <v>-3.1256926142924198E-2</v>
      </c>
      <c r="AD106" s="4">
        <v>2.9456116190551199E-5</v>
      </c>
      <c r="AE106" s="6">
        <v>17554.453889016499</v>
      </c>
      <c r="AF106" s="6">
        <v>-125.692345063977</v>
      </c>
      <c r="AG106" s="6">
        <v>0.39362054142913999</v>
      </c>
      <c r="AH106" s="6">
        <v>-4.1079636190540202E-4</v>
      </c>
      <c r="AI106" s="6">
        <v>2.30640101199999</v>
      </c>
      <c r="AJ106" s="6">
        <v>-3.7612753199999698E-3</v>
      </c>
      <c r="AK106" s="6">
        <v>995.176197</v>
      </c>
      <c r="AL106" s="6">
        <v>3.9734999999999798E-2</v>
      </c>
      <c r="AN106" s="6">
        <v>-1.0408989683774701</v>
      </c>
      <c r="AO106" s="6">
        <v>4.3025437379100797</v>
      </c>
      <c r="AP106" s="6">
        <v>1.0234654120792801</v>
      </c>
    </row>
    <row r="107" spans="1:42" x14ac:dyDescent="0.45">
      <c r="A107">
        <v>5.6000000000000001E-2</v>
      </c>
      <c r="B107" s="1">
        <f t="shared" si="14"/>
        <v>203.14195638715174</v>
      </c>
      <c r="C107">
        <v>3000</v>
      </c>
      <c r="D107" s="2">
        <f t="shared" si="25"/>
        <v>3.417287242751474</v>
      </c>
      <c r="E107" s="1">
        <v>172.78487756800001</v>
      </c>
      <c r="F107" s="1">
        <f t="shared" si="22"/>
        <v>345.56975513600003</v>
      </c>
      <c r="G107" s="2">
        <f t="shared" si="21"/>
        <v>25.614006569749854</v>
      </c>
      <c r="H107" s="8">
        <f t="shared" si="23"/>
        <v>2772.4533846153799</v>
      </c>
      <c r="I107">
        <v>315</v>
      </c>
      <c r="J107">
        <v>295</v>
      </c>
      <c r="K107" s="2">
        <f t="shared" si="24"/>
        <v>9.8371986095053572</v>
      </c>
      <c r="L107" s="2">
        <v>304.83728785093149</v>
      </c>
      <c r="M107" s="2">
        <f t="shared" si="26"/>
        <v>304.83719860950538</v>
      </c>
      <c r="N107" s="2">
        <v>310.211301678788</v>
      </c>
      <c r="O107" s="2">
        <f t="shared" si="20"/>
        <v>310.21131071618873</v>
      </c>
      <c r="P107" s="2">
        <f t="shared" si="27"/>
        <v>4.7886983212119958</v>
      </c>
      <c r="Q107" s="8">
        <v>1120.5708467990501</v>
      </c>
      <c r="R107" s="1">
        <f>Q107/(Abmessung!D$17*S107)</f>
        <v>165.15182765873863</v>
      </c>
      <c r="S107" s="2">
        <f t="shared" si="15"/>
        <v>12.51778485842393</v>
      </c>
      <c r="T107" s="1">
        <f t="shared" si="16"/>
        <v>4178.6368893231656</v>
      </c>
      <c r="U107" s="1">
        <f t="shared" si="17"/>
        <v>992.40946373375937</v>
      </c>
      <c r="V107" s="1">
        <f t="shared" si="18"/>
        <v>1007.0934643163783</v>
      </c>
      <c r="W107" s="7">
        <f t="shared" si="19"/>
        <v>1.1783244185952768</v>
      </c>
      <c r="AA107" s="4">
        <v>-144.24372570197801</v>
      </c>
      <c r="AB107" s="5">
        <v>10.528700058400901</v>
      </c>
      <c r="AC107" s="4">
        <v>-3.1256926142924198E-2</v>
      </c>
      <c r="AD107" s="4">
        <v>2.9456116190551199E-5</v>
      </c>
      <c r="AE107" s="6">
        <v>17554.453889016499</v>
      </c>
      <c r="AF107" s="6">
        <v>-125.692345063977</v>
      </c>
      <c r="AG107" s="6">
        <v>0.39362054142913999</v>
      </c>
      <c r="AH107" s="6">
        <v>-4.1079636190540202E-4</v>
      </c>
      <c r="AI107" s="6">
        <v>2.30640101199999</v>
      </c>
      <c r="AJ107" s="6">
        <v>-3.7612753199999698E-3</v>
      </c>
      <c r="AK107" s="6">
        <v>995.176197</v>
      </c>
      <c r="AL107" s="6">
        <v>3.9734999999999798E-2</v>
      </c>
      <c r="AN107" s="6">
        <v>-1.0408989683774701</v>
      </c>
      <c r="AO107" s="6">
        <v>4.3025437379100797</v>
      </c>
      <c r="AP107" s="6">
        <v>1.0234654120792801</v>
      </c>
    </row>
    <row r="108" spans="1:42" x14ac:dyDescent="0.45">
      <c r="A108">
        <v>6.2E-2</v>
      </c>
      <c r="B108" s="1">
        <f t="shared" si="14"/>
        <v>224.91979655500998</v>
      </c>
      <c r="C108">
        <v>3000</v>
      </c>
      <c r="D108" s="2">
        <f t="shared" si="25"/>
        <v>3.417287242751474</v>
      </c>
      <c r="E108" s="1">
        <v>172.78487756800001</v>
      </c>
      <c r="F108" s="1">
        <f t="shared" si="22"/>
        <v>345.56975513600003</v>
      </c>
      <c r="G108" s="2">
        <f t="shared" si="21"/>
        <v>25.614006569749854</v>
      </c>
      <c r="H108" s="8">
        <f t="shared" si="23"/>
        <v>3301.7351230769173</v>
      </c>
      <c r="I108">
        <v>315</v>
      </c>
      <c r="J108">
        <v>295</v>
      </c>
      <c r="K108" s="2">
        <f t="shared" si="24"/>
        <v>10.1951057747301</v>
      </c>
      <c r="L108" s="2">
        <v>305.19519455075834</v>
      </c>
      <c r="M108" s="2">
        <f t="shared" si="26"/>
        <v>305.19510577473011</v>
      </c>
      <c r="N108" s="2">
        <v>310.51987520353504</v>
      </c>
      <c r="O108" s="2">
        <f t="shared" si="20"/>
        <v>310.51988296427612</v>
      </c>
      <c r="P108" s="2">
        <f t="shared" si="27"/>
        <v>4.4801247964649633</v>
      </c>
      <c r="Q108" s="8">
        <v>1160.6854217884199</v>
      </c>
      <c r="R108" s="1">
        <f>Q108/(Abmessung!D$17*S108)</f>
        <v>172.0729583931124</v>
      </c>
      <c r="S108" s="2">
        <f t="shared" si="15"/>
        <v>12.444385383725708</v>
      </c>
      <c r="T108" s="1">
        <f t="shared" si="16"/>
        <v>4178.625794865181</v>
      </c>
      <c r="U108" s="1">
        <f t="shared" si="17"/>
        <v>992.35373416946265</v>
      </c>
      <c r="V108" s="1">
        <f t="shared" si="18"/>
        <v>1007.1005750277371</v>
      </c>
      <c r="W108" s="7">
        <f t="shared" si="19"/>
        <v>1.1776513257768162</v>
      </c>
      <c r="AA108" s="4">
        <v>-144.24372570197801</v>
      </c>
      <c r="AB108" s="5">
        <v>10.528700058400901</v>
      </c>
      <c r="AC108" s="4">
        <v>-3.1256926142924198E-2</v>
      </c>
      <c r="AD108" s="4">
        <v>2.9456116190551199E-5</v>
      </c>
      <c r="AE108" s="6">
        <v>17554.453889016499</v>
      </c>
      <c r="AF108" s="6">
        <v>-125.692345063977</v>
      </c>
      <c r="AG108" s="6">
        <v>0.39362054142913999</v>
      </c>
      <c r="AH108" s="6">
        <v>-4.1079636190540202E-4</v>
      </c>
      <c r="AI108" s="6">
        <v>2.30640101199999</v>
      </c>
      <c r="AJ108" s="6">
        <v>-3.7612753199999698E-3</v>
      </c>
      <c r="AK108" s="6">
        <v>995.176197</v>
      </c>
      <c r="AL108" s="6">
        <v>3.9734999999999798E-2</v>
      </c>
      <c r="AN108" s="6">
        <v>-1.0408989683774701</v>
      </c>
      <c r="AO108" s="6">
        <v>4.3025437379100797</v>
      </c>
      <c r="AP108" s="6">
        <v>1.0234654120792801</v>
      </c>
    </row>
    <row r="109" spans="1:42" x14ac:dyDescent="0.45">
      <c r="A109">
        <v>6.8000000000000005E-2</v>
      </c>
      <c r="B109" s="1">
        <f t="shared" si="14"/>
        <v>246.69810877151036</v>
      </c>
      <c r="C109">
        <v>3000</v>
      </c>
      <c r="D109" s="2">
        <f t="shared" si="25"/>
        <v>3.417287242751474</v>
      </c>
      <c r="E109" s="1">
        <v>172.78487756800001</v>
      </c>
      <c r="F109" s="1">
        <f t="shared" si="22"/>
        <v>345.56975513600003</v>
      </c>
      <c r="G109" s="2">
        <f t="shared" si="21"/>
        <v>25.614006569749854</v>
      </c>
      <c r="H109" s="8">
        <f t="shared" si="23"/>
        <v>3875.9652153846091</v>
      </c>
      <c r="I109">
        <v>315</v>
      </c>
      <c r="J109">
        <v>295</v>
      </c>
      <c r="K109" s="2">
        <f t="shared" si="24"/>
        <v>10.530831891862791</v>
      </c>
      <c r="L109" s="2">
        <v>305.53091860547033</v>
      </c>
      <c r="M109" s="2">
        <f t="shared" si="26"/>
        <v>305.53083189186282</v>
      </c>
      <c r="N109" s="2">
        <v>310.78289273741836</v>
      </c>
      <c r="O109" s="2">
        <f t="shared" si="20"/>
        <v>310.78289948487975</v>
      </c>
      <c r="P109" s="2">
        <f t="shared" si="27"/>
        <v>4.217107262581635</v>
      </c>
      <c r="Q109" s="8">
        <v>1198.2721038807899</v>
      </c>
      <c r="R109" s="1">
        <f>Q109/(Abmessung!D$17*S109)</f>
        <v>178.88206733762348</v>
      </c>
      <c r="S109" s="2">
        <f t="shared" si="15"/>
        <v>12.358341482692493</v>
      </c>
      <c r="T109" s="1">
        <f t="shared" si="16"/>
        <v>4178.6171620288624</v>
      </c>
      <c r="U109" s="1">
        <f t="shared" si="17"/>
        <v>992.30594518554517</v>
      </c>
      <c r="V109" s="1">
        <f t="shared" si="18"/>
        <v>1007.1072450253941</v>
      </c>
      <c r="W109" s="7">
        <f t="shared" si="19"/>
        <v>1.1770199504761569</v>
      </c>
      <c r="AA109" s="4">
        <v>-144.24372570197801</v>
      </c>
      <c r="AB109" s="5">
        <v>10.528700058400901</v>
      </c>
      <c r="AC109" s="4">
        <v>-3.1256926142924198E-2</v>
      </c>
      <c r="AD109" s="4">
        <v>2.9456116190551199E-5</v>
      </c>
      <c r="AE109" s="6">
        <v>17554.453889016499</v>
      </c>
      <c r="AF109" s="6">
        <v>-125.692345063977</v>
      </c>
      <c r="AG109" s="6">
        <v>0.39362054142913999</v>
      </c>
      <c r="AH109" s="6">
        <v>-4.1079636190540202E-4</v>
      </c>
      <c r="AI109" s="6">
        <v>2.30640101199999</v>
      </c>
      <c r="AJ109" s="6">
        <v>-3.7612753199999698E-3</v>
      </c>
      <c r="AK109" s="6">
        <v>995.176197</v>
      </c>
      <c r="AL109" s="6">
        <v>3.9734999999999798E-2</v>
      </c>
      <c r="AN109" s="6">
        <v>-1.0408989683774701</v>
      </c>
      <c r="AO109" s="6">
        <v>4.3025437379100797</v>
      </c>
      <c r="AP109" s="6">
        <v>1.0234654120792801</v>
      </c>
    </row>
    <row r="110" spans="1:42" x14ac:dyDescent="0.45">
      <c r="A110">
        <v>7.3999999999999996E-2</v>
      </c>
      <c r="B110" s="1">
        <f t="shared" si="14"/>
        <v>268.47682165221073</v>
      </c>
      <c r="C110">
        <v>3000</v>
      </c>
      <c r="D110" s="2">
        <f t="shared" si="25"/>
        <v>3.417287242751474</v>
      </c>
      <c r="E110" s="1">
        <v>172.78487756800001</v>
      </c>
      <c r="F110" s="1">
        <f t="shared" si="22"/>
        <v>345.56975513600003</v>
      </c>
      <c r="G110" s="2">
        <f t="shared" si="21"/>
        <v>25.614006569749854</v>
      </c>
      <c r="H110" s="8">
        <f t="shared" si="23"/>
        <v>4495.1436615384537</v>
      </c>
      <c r="I110">
        <v>315</v>
      </c>
      <c r="J110">
        <v>295</v>
      </c>
      <c r="K110" s="2">
        <f t="shared" si="24"/>
        <v>10.847651763007496</v>
      </c>
      <c r="L110" s="2">
        <v>305.84773493945858</v>
      </c>
      <c r="M110" s="2">
        <f t="shared" si="26"/>
        <v>305.84765176300749</v>
      </c>
      <c r="N110" s="2">
        <v>311.01022527461583</v>
      </c>
      <c r="O110" s="2">
        <f t="shared" si="20"/>
        <v>311.01023120140604</v>
      </c>
      <c r="P110" s="2">
        <f t="shared" si="27"/>
        <v>3.9897747253841658</v>
      </c>
      <c r="Q110" s="8">
        <v>1233.7049836445699</v>
      </c>
      <c r="R110" s="1">
        <f>Q110/(Abmessung!D$17*S110)</f>
        <v>185.59890812130735</v>
      </c>
      <c r="S110" s="2">
        <f t="shared" si="15"/>
        <v>12.26330274826087</v>
      </c>
      <c r="T110" s="1">
        <f t="shared" si="16"/>
        <v>4178.6102929185163</v>
      </c>
      <c r="U110" s="1">
        <f t="shared" si="17"/>
        <v>992.26442849170394</v>
      </c>
      <c r="V110" s="1">
        <f t="shared" si="18"/>
        <v>1007.1135393739096</v>
      </c>
      <c r="W110" s="7">
        <f t="shared" si="19"/>
        <v>1.1764241337471555</v>
      </c>
      <c r="AA110" s="4">
        <v>-144.24372570197801</v>
      </c>
      <c r="AB110" s="5">
        <v>10.528700058400901</v>
      </c>
      <c r="AC110" s="4">
        <v>-3.1256926142924198E-2</v>
      </c>
      <c r="AD110" s="4">
        <v>2.9456116190551199E-5</v>
      </c>
      <c r="AE110" s="6">
        <v>17554.453889016499</v>
      </c>
      <c r="AF110" s="6">
        <v>-125.692345063977</v>
      </c>
      <c r="AG110" s="6">
        <v>0.39362054142913999</v>
      </c>
      <c r="AH110" s="6">
        <v>-4.1079636190540202E-4</v>
      </c>
      <c r="AI110" s="6">
        <v>2.30640101199999</v>
      </c>
      <c r="AJ110" s="6">
        <v>-3.7612753199999698E-3</v>
      </c>
      <c r="AK110" s="6">
        <v>995.176197</v>
      </c>
      <c r="AL110" s="6">
        <v>3.9734999999999798E-2</v>
      </c>
      <c r="AN110" s="6">
        <v>-1.0408989683774701</v>
      </c>
      <c r="AO110" s="6">
        <v>4.3025437379100797</v>
      </c>
      <c r="AP110" s="6">
        <v>1.0234654120792801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$Y$195 - $Z$195*EXP(-$AA$195*A121^$AB$195)</f>
        <v>36.506419585469985</v>
      </c>
      <c r="C121" s="9">
        <f>20/B121</f>
        <v>0.5478488503419342</v>
      </c>
      <c r="AK121" s="6"/>
      <c r="AL121" s="6"/>
      <c r="AM121" s="6"/>
    </row>
    <row r="122" spans="1:39" x14ac:dyDescent="0.45">
      <c r="A122">
        <v>5</v>
      </c>
      <c r="B122" s="8">
        <f t="shared" ref="B122:B185" si="28">$Y$195 - $Z$195*EXP(-$AA$195*A122^$AB$195)</f>
        <v>36.951385880169028</v>
      </c>
      <c r="C122" s="9">
        <f t="shared" ref="C122:C185" si="29">20/B122</f>
        <v>0.54125168849846972</v>
      </c>
      <c r="AK122" s="6"/>
      <c r="AL122" s="6"/>
      <c r="AM122" s="6"/>
    </row>
    <row r="123" spans="1:39" x14ac:dyDescent="0.45">
      <c r="A123">
        <v>10</v>
      </c>
      <c r="B123" s="8">
        <f t="shared" si="28"/>
        <v>37.628226993379656</v>
      </c>
      <c r="C123" s="9">
        <f t="shared" si="29"/>
        <v>0.53151587513062515</v>
      </c>
      <c r="AK123" s="6"/>
      <c r="AL123" s="6"/>
      <c r="AM123" s="6"/>
    </row>
    <row r="124" spans="1:39" x14ac:dyDescent="0.45">
      <c r="A124">
        <v>15</v>
      </c>
      <c r="B124" s="8">
        <f t="shared" si="28"/>
        <v>38.43233166677669</v>
      </c>
      <c r="C124" s="9">
        <f t="shared" si="29"/>
        <v>0.52039517595257567</v>
      </c>
    </row>
    <row r="125" spans="1:39" x14ac:dyDescent="0.45">
      <c r="A125">
        <v>20</v>
      </c>
      <c r="B125" s="8">
        <f t="shared" si="28"/>
        <v>39.33137823752196</v>
      </c>
      <c r="C125" s="9">
        <f t="shared" si="29"/>
        <v>0.50849985167618883</v>
      </c>
    </row>
    <row r="126" spans="1:39" x14ac:dyDescent="0.45">
      <c r="A126">
        <v>25</v>
      </c>
      <c r="B126" s="8">
        <f t="shared" si="28"/>
        <v>40.307675837898671</v>
      </c>
      <c r="C126" s="9">
        <f t="shared" si="29"/>
        <v>0.49618340884827966</v>
      </c>
      <c r="D126">
        <v>0</v>
      </c>
      <c r="E126" s="8">
        <f>$AC$195 - $AD$195*EXP(-$AE$195*D126^$AF$195)</f>
        <v>47.824502791387999</v>
      </c>
      <c r="F126" s="9">
        <f>20/E126</f>
        <v>0.4181956702663619</v>
      </c>
    </row>
    <row r="127" spans="1:39" x14ac:dyDescent="0.45">
      <c r="A127">
        <v>30</v>
      </c>
      <c r="B127" s="8">
        <f t="shared" si="28"/>
        <v>41.349692351337012</v>
      </c>
      <c r="C127" s="9">
        <f t="shared" si="29"/>
        <v>0.48367953575241812</v>
      </c>
      <c r="D127">
        <v>5</v>
      </c>
      <c r="E127" s="8">
        <f t="shared" ref="E127:E190" si="30">$AC$195 - $AD$195*EXP(-$AE$195*D127^$AF$195)</f>
        <v>48.209727432340514</v>
      </c>
      <c r="F127" s="9">
        <f t="shared" ref="F127:F190" si="31">20/E127</f>
        <v>0.41485403600484594</v>
      </c>
    </row>
    <row r="128" spans="1:39" x14ac:dyDescent="0.45">
      <c r="A128">
        <v>35</v>
      </c>
      <c r="B128" s="8">
        <f t="shared" si="28"/>
        <v>42.449162822559856</v>
      </c>
      <c r="C128" s="9">
        <f t="shared" si="29"/>
        <v>0.47115181243034748</v>
      </c>
      <c r="D128">
        <v>10</v>
      </c>
      <c r="E128" s="8">
        <f t="shared" si="30"/>
        <v>48.815169790693858</v>
      </c>
      <c r="F128" s="9">
        <f t="shared" si="31"/>
        <v>0.40970870501433365</v>
      </c>
      <c r="G128">
        <v>0</v>
      </c>
      <c r="H128" s="8">
        <f>$AG$195 - $AH$195*EXP(-$AI$195*G128^$AJ$195)</f>
        <v>54.597643051088994</v>
      </c>
      <c r="I128" s="9">
        <f>20/H128</f>
        <v>0.36631617927691995</v>
      </c>
    </row>
    <row r="129" spans="1:20" x14ac:dyDescent="0.45">
      <c r="A129">
        <v>40</v>
      </c>
      <c r="B129" s="8">
        <f t="shared" si="28"/>
        <v>43.599794435129695</v>
      </c>
      <c r="C129" s="9">
        <f t="shared" si="29"/>
        <v>0.45871775908845536</v>
      </c>
      <c r="D129">
        <v>15</v>
      </c>
      <c r="E129" s="8">
        <f t="shared" si="30"/>
        <v>49.545412184594966</v>
      </c>
      <c r="F129" s="9">
        <f t="shared" si="31"/>
        <v>0.40367006990444521</v>
      </c>
      <c r="G129">
        <v>5</v>
      </c>
      <c r="H129" s="8">
        <f t="shared" ref="H129:H192" si="32">$AG$195 - $AH$195*EXP(-$AI$195*G129^$AJ$195)</f>
        <v>54.877059949188151</v>
      </c>
      <c r="I129" s="9">
        <f t="shared" ref="I129:I192" si="33">20/H129</f>
        <v>0.36445101137922531</v>
      </c>
    </row>
    <row r="130" spans="1:20" x14ac:dyDescent="0.45">
      <c r="A130">
        <v>45</v>
      </c>
      <c r="B130" s="8">
        <f t="shared" si="28"/>
        <v>44.796589397539435</v>
      </c>
      <c r="C130" s="9">
        <f t="shared" si="29"/>
        <v>0.44646256040864019</v>
      </c>
      <c r="D130">
        <v>20</v>
      </c>
      <c r="E130" s="8">
        <f t="shared" si="30"/>
        <v>50.370246460594103</v>
      </c>
      <c r="F130" s="9">
        <f t="shared" si="31"/>
        <v>0.39705980028599813</v>
      </c>
      <c r="G130">
        <v>10</v>
      </c>
      <c r="H130" s="8">
        <f t="shared" si="32"/>
        <v>55.349876095542299</v>
      </c>
      <c r="I130" s="9">
        <f t="shared" si="33"/>
        <v>0.36133775558010212</v>
      </c>
    </row>
    <row r="131" spans="1:20" x14ac:dyDescent="0.45">
      <c r="A131">
        <v>50</v>
      </c>
      <c r="B131" s="8">
        <f t="shared" si="28"/>
        <v>46.035452678624949</v>
      </c>
      <c r="C131" s="9">
        <f t="shared" si="29"/>
        <v>0.43444777527486644</v>
      </c>
      <c r="D131">
        <v>25</v>
      </c>
      <c r="E131" s="8">
        <f t="shared" si="30"/>
        <v>51.27300175220239</v>
      </c>
      <c r="F131" s="9">
        <f t="shared" si="31"/>
        <v>0.39006883382131835</v>
      </c>
      <c r="G131">
        <v>15</v>
      </c>
      <c r="H131" s="8">
        <f t="shared" si="32"/>
        <v>55.939951179160971</v>
      </c>
      <c r="I131" s="9">
        <f t="shared" si="33"/>
        <v>0.35752623265517791</v>
      </c>
      <c r="J131">
        <v>0</v>
      </c>
      <c r="K131" s="8">
        <f>$AK$195 - $AL$195*EXP(-$AM$195*J131^$AN$195)</f>
        <v>59.214689759056</v>
      </c>
      <c r="L131" s="9">
        <f>20/K131</f>
        <v>0.33775402828892304</v>
      </c>
      <c r="M131" s="8">
        <f>$AO$195 - $AP$195*EXP(-$AQ$195*J131^$AR$195)</f>
        <v>62.494907076772051</v>
      </c>
      <c r="N131" s="9">
        <f>20/M131</f>
        <v>0.32002607789193033</v>
      </c>
      <c r="O131" s="8">
        <f>$AS$195 - $AT$195*EXP(-$AU$195*J131^$AV$195)</f>
        <v>64.923911716791849</v>
      </c>
      <c r="P131" s="9">
        <f>20/O131</f>
        <v>0.30805291103288868</v>
      </c>
      <c r="Q131" s="8">
        <f>$AW$195 - $AX$195*EXP(-$AY$195*J131^$AZ$195)</f>
        <v>66.776776604310044</v>
      </c>
      <c r="R131" s="9">
        <f>20/Q131</f>
        <v>0.2995053223145413</v>
      </c>
      <c r="S131" s="8">
        <f>$BA$195 - $BB$195*EXP(-$BC$195*J131^$BD$195)</f>
        <v>68.222068517829939</v>
      </c>
      <c r="T131" s="9">
        <f>20/S131</f>
        <v>0.29316026960942954</v>
      </c>
    </row>
    <row r="132" spans="1:20" x14ac:dyDescent="0.45">
      <c r="A132">
        <v>100</v>
      </c>
      <c r="B132" s="8">
        <f t="shared" si="28"/>
        <v>60.162266814316524</v>
      </c>
      <c r="C132" s="9">
        <f t="shared" si="29"/>
        <v>0.33243428246690826</v>
      </c>
      <c r="D132">
        <v>75</v>
      </c>
      <c r="E132" s="8">
        <f t="shared" si="30"/>
        <v>63.101091194781702</v>
      </c>
      <c r="F132" s="9">
        <f t="shared" si="31"/>
        <v>0.31695172969772589</v>
      </c>
      <c r="G132">
        <v>65</v>
      </c>
      <c r="H132" s="8">
        <f t="shared" si="32"/>
        <v>65.44184231274005</v>
      </c>
      <c r="I132" s="9">
        <f t="shared" si="33"/>
        <v>0.30561486799870319</v>
      </c>
      <c r="J132">
        <v>50</v>
      </c>
      <c r="K132" s="8">
        <f t="shared" ref="K132:K195" si="34">$AK$195 - $AL$195*EXP(-$AM$195*J132^$AN$195)</f>
        <v>66.240005577915554</v>
      </c>
      <c r="L132" s="9">
        <f t="shared" ref="L132:L195" si="35">20/K132</f>
        <v>0.30193234172474176</v>
      </c>
      <c r="M132" s="8">
        <f t="shared" ref="M132:M195" si="36">$AO$195 - $AP$195*EXP(-$AQ$195*J132^$AR$195)</f>
        <v>69.376496574986504</v>
      </c>
      <c r="N132" s="9">
        <f t="shared" ref="N132:N195" si="37">20/M132</f>
        <v>0.28828206939482359</v>
      </c>
      <c r="O132" s="8">
        <f t="shared" ref="O132:O195" si="38">$AS$195 - $AT$195*EXP(-$AU$195*J132^$AV$195)</f>
        <v>71.803041839093567</v>
      </c>
      <c r="P132" s="9">
        <f t="shared" ref="P132:P195" si="39">20/O132</f>
        <v>0.27853973157319484</v>
      </c>
      <c r="Q132" s="8">
        <f t="shared" ref="Q132:Q195" si="40">$AW$195 - $AX$195*EXP(-$AY$195*J132^$AZ$195)</f>
        <v>73.727525143053526</v>
      </c>
      <c r="R132" s="9">
        <f t="shared" ref="R132:R195" si="41">20/Q132</f>
        <v>0.27126910826308082</v>
      </c>
      <c r="S132" s="8">
        <f t="shared" ref="S132:S195" si="42">$BA$195 - $BB$195*EXP(-$BC$195*J132^$BD$195)</f>
        <v>75.286989112549918</v>
      </c>
      <c r="T132" s="9">
        <f t="shared" ref="T132:T195" si="43">20/S132</f>
        <v>0.26565015065353587</v>
      </c>
    </row>
    <row r="133" spans="1:20" x14ac:dyDescent="0.45">
      <c r="A133">
        <v>150</v>
      </c>
      <c r="B133" s="8">
        <f t="shared" si="28"/>
        <v>76.384281466484651</v>
      </c>
      <c r="C133" s="9">
        <f t="shared" si="29"/>
        <v>0.26183397442542489</v>
      </c>
      <c r="D133">
        <v>125</v>
      </c>
      <c r="E133" s="8">
        <f t="shared" si="30"/>
        <v>78.106757094444333</v>
      </c>
      <c r="F133" s="9">
        <f t="shared" si="31"/>
        <v>0.25605979231497994</v>
      </c>
      <c r="G133">
        <v>115</v>
      </c>
      <c r="H133" s="8">
        <f t="shared" si="32"/>
        <v>78.880624836795278</v>
      </c>
      <c r="I133" s="9">
        <f t="shared" si="33"/>
        <v>0.25354768729811888</v>
      </c>
      <c r="J133">
        <v>100</v>
      </c>
      <c r="K133" s="8">
        <f t="shared" si="34"/>
        <v>78.274228439783769</v>
      </c>
      <c r="L133" s="9">
        <f t="shared" si="35"/>
        <v>0.25551194050269005</v>
      </c>
      <c r="M133" s="8">
        <f t="shared" si="36"/>
        <v>81.239925385030233</v>
      </c>
      <c r="N133" s="9">
        <f t="shared" si="37"/>
        <v>0.24618437184932868</v>
      </c>
      <c r="O133" s="8">
        <f t="shared" si="38"/>
        <v>83.62846941683199</v>
      </c>
      <c r="P133" s="9">
        <f t="shared" si="39"/>
        <v>0.23915300781499868</v>
      </c>
      <c r="Q133" s="8">
        <f t="shared" si="40"/>
        <v>85.585669371793983</v>
      </c>
      <c r="R133" s="9">
        <f t="shared" si="41"/>
        <v>0.23368398175537661</v>
      </c>
      <c r="S133" s="8">
        <f t="shared" si="42"/>
        <v>87.218290213974115</v>
      </c>
      <c r="T133" s="9">
        <f t="shared" si="43"/>
        <v>0.22930970041872709</v>
      </c>
    </row>
    <row r="134" spans="1:20" x14ac:dyDescent="0.45">
      <c r="A134">
        <v>200</v>
      </c>
      <c r="B134" s="8">
        <f t="shared" si="28"/>
        <v>93.824886677661823</v>
      </c>
      <c r="C134" s="9">
        <f t="shared" si="29"/>
        <v>0.21316306055034837</v>
      </c>
      <c r="D134">
        <v>175</v>
      </c>
      <c r="E134" s="8">
        <f t="shared" si="30"/>
        <v>95.06233970511596</v>
      </c>
      <c r="F134" s="9">
        <f t="shared" si="31"/>
        <v>0.21038825745337364</v>
      </c>
      <c r="G134">
        <v>165</v>
      </c>
      <c r="H134" s="8">
        <f t="shared" si="32"/>
        <v>94.824366139726067</v>
      </c>
      <c r="I134" s="9">
        <f t="shared" si="33"/>
        <v>0.21091625300747596</v>
      </c>
      <c r="J134">
        <v>150</v>
      </c>
      <c r="K134" s="8">
        <f t="shared" si="34"/>
        <v>93.215974243488517</v>
      </c>
      <c r="L134" s="9">
        <f t="shared" si="35"/>
        <v>0.21455550040981386</v>
      </c>
      <c r="M134" s="8">
        <f t="shared" si="36"/>
        <v>96.030040189383385</v>
      </c>
      <c r="N134" s="9">
        <f t="shared" si="37"/>
        <v>0.20826816234334039</v>
      </c>
      <c r="O134" s="8">
        <f t="shared" si="38"/>
        <v>98.363818424734518</v>
      </c>
      <c r="P134" s="9">
        <f t="shared" si="39"/>
        <v>0.20332679556663907</v>
      </c>
      <c r="Q134" s="8">
        <f t="shared" si="40"/>
        <v>100.31940652231117</v>
      </c>
      <c r="R134" s="9">
        <f t="shared" si="41"/>
        <v>0.19936322086945335</v>
      </c>
      <c r="S134" s="8">
        <f t="shared" si="42"/>
        <v>101.98159341571136</v>
      </c>
      <c r="T134" s="9">
        <f t="shared" si="43"/>
        <v>0.19611382142729675</v>
      </c>
    </row>
    <row r="135" spans="1:20" x14ac:dyDescent="0.45">
      <c r="A135">
        <v>250</v>
      </c>
      <c r="B135" s="8">
        <f t="shared" si="28"/>
        <v>111.96291493882126</v>
      </c>
      <c r="C135" s="9">
        <f t="shared" si="29"/>
        <v>0.17863057612360658</v>
      </c>
      <c r="D135">
        <v>225</v>
      </c>
      <c r="E135" s="8">
        <f t="shared" si="30"/>
        <v>113.33709028202861</v>
      </c>
      <c r="F135" s="9">
        <f t="shared" si="31"/>
        <v>0.17646473850909614</v>
      </c>
      <c r="G135">
        <v>215</v>
      </c>
      <c r="H135" s="8">
        <f t="shared" si="32"/>
        <v>112.57759213473321</v>
      </c>
      <c r="I135" s="9">
        <f t="shared" si="33"/>
        <v>0.17765524755640483</v>
      </c>
      <c r="J135">
        <v>200</v>
      </c>
      <c r="K135" s="8">
        <f t="shared" si="34"/>
        <v>110.26850860773561</v>
      </c>
      <c r="L135" s="9">
        <f t="shared" si="35"/>
        <v>0.18137544664857244</v>
      </c>
      <c r="M135" s="8">
        <f t="shared" si="36"/>
        <v>112.96996111580142</v>
      </c>
      <c r="N135" s="9">
        <f t="shared" si="37"/>
        <v>0.17703821265813063</v>
      </c>
      <c r="O135" s="8">
        <f t="shared" si="38"/>
        <v>115.24724138405486</v>
      </c>
      <c r="P135" s="9">
        <f t="shared" si="39"/>
        <v>0.17353994559705893</v>
      </c>
      <c r="Q135" s="8">
        <f t="shared" si="40"/>
        <v>117.17900920658928</v>
      </c>
      <c r="R135" s="9">
        <f t="shared" si="41"/>
        <v>0.17067903317683408</v>
      </c>
      <c r="S135" s="8">
        <f t="shared" si="42"/>
        <v>118.83766203337677</v>
      </c>
      <c r="T135" s="9">
        <f t="shared" si="43"/>
        <v>0.16829681481265421</v>
      </c>
    </row>
    <row r="136" spans="1:20" x14ac:dyDescent="0.45">
      <c r="A136">
        <v>300</v>
      </c>
      <c r="B136" s="8">
        <f t="shared" si="28"/>
        <v>130.44006583829156</v>
      </c>
      <c r="C136" s="9">
        <f t="shared" si="29"/>
        <v>0.15332712285498454</v>
      </c>
      <c r="D136">
        <v>275</v>
      </c>
      <c r="E136" s="8">
        <f t="shared" si="30"/>
        <v>132.51606409252543</v>
      </c>
      <c r="F136" s="9">
        <f t="shared" si="31"/>
        <v>0.15092509830382217</v>
      </c>
      <c r="G136">
        <v>265</v>
      </c>
      <c r="H136" s="8">
        <f t="shared" si="32"/>
        <v>131.68306411002311</v>
      </c>
      <c r="I136" s="9">
        <f t="shared" si="33"/>
        <v>0.15187981943744649</v>
      </c>
      <c r="J136">
        <v>250</v>
      </c>
      <c r="K136" s="8">
        <f t="shared" si="34"/>
        <v>128.93500854917852</v>
      </c>
      <c r="L136" s="9">
        <f t="shared" si="35"/>
        <v>0.15511690909278206</v>
      </c>
      <c r="M136" s="8">
        <f t="shared" si="36"/>
        <v>131.57669592241189</v>
      </c>
      <c r="N136" s="9">
        <f t="shared" si="37"/>
        <v>0.15200260091493401</v>
      </c>
      <c r="O136" s="8">
        <f>$AS$195 - $AT$195*EXP(-$AU$195*J136^$AV$195)</f>
        <v>133.80841619791386</v>
      </c>
      <c r="P136" s="9">
        <f t="shared" si="39"/>
        <v>0.14946742939112534</v>
      </c>
      <c r="Q136" s="8">
        <f t="shared" si="40"/>
        <v>135.7056921948041</v>
      </c>
      <c r="R136" s="9">
        <f t="shared" si="41"/>
        <v>0.14737775311068169</v>
      </c>
      <c r="S136" s="8">
        <f t="shared" si="42"/>
        <v>137.33840193090759</v>
      </c>
      <c r="T136" s="9">
        <f t="shared" si="43"/>
        <v>0.14562569331527267</v>
      </c>
    </row>
    <row r="137" spans="1:20" x14ac:dyDescent="0.45">
      <c r="A137">
        <v>350</v>
      </c>
      <c r="B137" s="8">
        <f t="shared" si="28"/>
        <v>148.99289320411663</v>
      </c>
      <c r="C137" s="9">
        <f t="shared" si="29"/>
        <v>0.13423459045526748</v>
      </c>
      <c r="D137">
        <v>325</v>
      </c>
      <c r="E137" s="8">
        <f t="shared" si="30"/>
        <v>152.29571179101197</v>
      </c>
      <c r="F137" s="9">
        <f t="shared" si="31"/>
        <v>0.13132346121107488</v>
      </c>
      <c r="G137">
        <v>315</v>
      </c>
      <c r="H137" s="8">
        <f t="shared" si="32"/>
        <v>151.80156781858693</v>
      </c>
      <c r="I137" s="9">
        <f t="shared" si="33"/>
        <v>0.13175094491712591</v>
      </c>
      <c r="J137">
        <v>300</v>
      </c>
      <c r="K137" s="8">
        <f t="shared" si="34"/>
        <v>148.85465408836717</v>
      </c>
      <c r="L137" s="9">
        <f t="shared" si="35"/>
        <v>0.13435925213414593</v>
      </c>
      <c r="M137" s="8">
        <f t="shared" si="36"/>
        <v>151.5000221844117</v>
      </c>
      <c r="N137" s="9">
        <f t="shared" si="37"/>
        <v>0.13201318198920939</v>
      </c>
      <c r="O137" s="8">
        <f t="shared" si="38"/>
        <v>153.70808782553217</v>
      </c>
      <c r="P137" s="9">
        <f t="shared" si="39"/>
        <v>0.13011677058074647</v>
      </c>
      <c r="Q137" s="8">
        <f t="shared" si="40"/>
        <v>155.57078682627707</v>
      </c>
      <c r="R137" s="9">
        <f t="shared" si="41"/>
        <v>0.12855884069245993</v>
      </c>
      <c r="S137" s="8">
        <f t="shared" si="42"/>
        <v>157.16521685178327</v>
      </c>
      <c r="T137" s="9">
        <f t="shared" si="43"/>
        <v>0.12725462033282633</v>
      </c>
    </row>
    <row r="138" spans="1:20" x14ac:dyDescent="0.45">
      <c r="A138">
        <v>400</v>
      </c>
      <c r="B138" s="8">
        <f t="shared" si="28"/>
        <v>167.42098589614858</v>
      </c>
      <c r="C138" s="9">
        <f t="shared" si="29"/>
        <v>0.1194593371490837</v>
      </c>
      <c r="D138">
        <v>375</v>
      </c>
      <c r="E138" s="8">
        <f t="shared" si="30"/>
        <v>172.44098917346042</v>
      </c>
      <c r="F138" s="9">
        <f t="shared" si="31"/>
        <v>0.11598170536983968</v>
      </c>
      <c r="G138">
        <v>365</v>
      </c>
      <c r="H138" s="8">
        <f t="shared" si="32"/>
        <v>172.66490464646063</v>
      </c>
      <c r="I138" s="9">
        <f t="shared" si="33"/>
        <v>0.11583129785957907</v>
      </c>
      <c r="J138">
        <v>350</v>
      </c>
      <c r="K138" s="8">
        <f t="shared" si="34"/>
        <v>169.74437442525857</v>
      </c>
      <c r="L138" s="9">
        <f t="shared" si="35"/>
        <v>0.11782422874229832</v>
      </c>
      <c r="M138" s="8">
        <f t="shared" si="36"/>
        <v>172.46518999389184</v>
      </c>
      <c r="N138" s="9">
        <f t="shared" si="37"/>
        <v>0.11596543047735218</v>
      </c>
      <c r="O138" s="8">
        <f t="shared" si="38"/>
        <v>174.68105986751141</v>
      </c>
      <c r="P138" s="9">
        <f t="shared" si="39"/>
        <v>0.11449438201925956</v>
      </c>
      <c r="Q138" s="8">
        <f t="shared" si="40"/>
        <v>176.51871387246479</v>
      </c>
      <c r="R138" s="9">
        <f t="shared" si="41"/>
        <v>0.11330243440619021</v>
      </c>
      <c r="S138" s="8">
        <f t="shared" si="42"/>
        <v>178.0718411102398</v>
      </c>
      <c r="T138" s="9">
        <f t="shared" si="43"/>
        <v>0.1123142203467111</v>
      </c>
    </row>
    <row r="139" spans="1:20" x14ac:dyDescent="0.45">
      <c r="A139">
        <v>450</v>
      </c>
      <c r="B139" s="8">
        <f t="shared" si="28"/>
        <v>185.56939386537101</v>
      </c>
      <c r="C139" s="9">
        <f t="shared" si="29"/>
        <v>0.10777639342029552</v>
      </c>
      <c r="D139">
        <v>425</v>
      </c>
      <c r="E139" s="8">
        <f t="shared" si="30"/>
        <v>192.76377025803748</v>
      </c>
      <c r="F139" s="9">
        <f t="shared" si="31"/>
        <v>0.10375393660970418</v>
      </c>
      <c r="G139">
        <v>415</v>
      </c>
      <c r="H139" s="8">
        <f t="shared" si="32"/>
        <v>194.05298952175963</v>
      </c>
      <c r="I139" s="9">
        <f t="shared" si="33"/>
        <v>0.10306463223931601</v>
      </c>
      <c r="J139">
        <v>400</v>
      </c>
      <c r="K139" s="8">
        <f t="shared" si="34"/>
        <v>191.37195434363048</v>
      </c>
      <c r="L139" s="9">
        <f t="shared" si="35"/>
        <v>0.10450852147377712</v>
      </c>
      <c r="M139" s="8">
        <f t="shared" si="36"/>
        <v>194.24648087930143</v>
      </c>
      <c r="N139" s="9">
        <f t="shared" si="37"/>
        <v>0.10296196826560458</v>
      </c>
      <c r="O139" s="8">
        <f t="shared" si="38"/>
        <v>196.50990903585557</v>
      </c>
      <c r="P139" s="9">
        <f t="shared" si="39"/>
        <v>0.10177603815566758</v>
      </c>
      <c r="Q139" s="8">
        <f t="shared" si="40"/>
        <v>198.3407234411228</v>
      </c>
      <c r="R139" s="9">
        <f t="shared" si="41"/>
        <v>0.10083657885788128</v>
      </c>
      <c r="S139" s="8">
        <f t="shared" si="42"/>
        <v>199.8580594643837</v>
      </c>
      <c r="T139" s="9">
        <f t="shared" si="43"/>
        <v>0.10007102067136882</v>
      </c>
    </row>
    <row r="140" spans="1:20" x14ac:dyDescent="0.45">
      <c r="A140">
        <v>500</v>
      </c>
      <c r="B140" s="8">
        <f t="shared" si="28"/>
        <v>203.31775157366457</v>
      </c>
      <c r="C140" s="9">
        <f t="shared" si="29"/>
        <v>9.8368193850273566E-2</v>
      </c>
      <c r="D140">
        <v>475</v>
      </c>
      <c r="E140" s="8">
        <f t="shared" si="30"/>
        <v>213.11047402653941</v>
      </c>
      <c r="F140" s="9">
        <f t="shared" si="31"/>
        <v>9.3848038635160322E-2</v>
      </c>
      <c r="G140">
        <v>465</v>
      </c>
      <c r="H140" s="8">
        <f t="shared" si="32"/>
        <v>215.78106642016701</v>
      </c>
      <c r="I140" s="9">
        <f t="shared" si="33"/>
        <v>9.2686537942379868E-2</v>
      </c>
      <c r="J140">
        <v>450</v>
      </c>
      <c r="K140" s="8">
        <f t="shared" si="34"/>
        <v>213.54158335091518</v>
      </c>
      <c r="L140" s="9">
        <f t="shared" si="35"/>
        <v>9.3658573127341604E-2</v>
      </c>
      <c r="M140" s="8">
        <f t="shared" si="36"/>
        <v>216.65302212174936</v>
      </c>
      <c r="N140" s="9">
        <f t="shared" si="37"/>
        <v>9.2313505734348308E-2</v>
      </c>
      <c r="O140" s="8">
        <f t="shared" si="38"/>
        <v>219.01089935778418</v>
      </c>
      <c r="P140" s="9">
        <f t="shared" si="39"/>
        <v>9.131965604747036E-2</v>
      </c>
      <c r="Q140" s="8">
        <f t="shared" si="40"/>
        <v>220.86083960552548</v>
      </c>
      <c r="R140" s="9">
        <f t="shared" si="41"/>
        <v>9.0554758533570479E-2</v>
      </c>
      <c r="S140" s="8">
        <f t="shared" si="42"/>
        <v>222.35566033223176</v>
      </c>
      <c r="T140" s="9">
        <f t="shared" si="43"/>
        <v>8.9945989996913431E-2</v>
      </c>
    </row>
    <row r="141" spans="1:20" x14ac:dyDescent="0.45">
      <c r="A141">
        <v>550</v>
      </c>
      <c r="B141" s="8">
        <f t="shared" si="28"/>
        <v>220.57295790888747</v>
      </c>
      <c r="C141" s="9">
        <f t="shared" si="29"/>
        <v>9.0672946446415437E-2</v>
      </c>
      <c r="D141">
        <v>525</v>
      </c>
      <c r="E141" s="8">
        <f t="shared" si="30"/>
        <v>233.35427981336454</v>
      </c>
      <c r="F141" s="9">
        <f t="shared" si="31"/>
        <v>8.5706591779657476E-2</v>
      </c>
      <c r="G141">
        <v>515</v>
      </c>
      <c r="H141" s="8">
        <f t="shared" si="32"/>
        <v>237.69185056783738</v>
      </c>
      <c r="I141" s="9">
        <f t="shared" si="33"/>
        <v>8.414255664306837E-2</v>
      </c>
      <c r="J141">
        <v>500</v>
      </c>
      <c r="K141" s="8">
        <f t="shared" si="34"/>
        <v>236.08524550028801</v>
      </c>
      <c r="L141" s="9">
        <f t="shared" si="35"/>
        <v>8.4715162769354854E-2</v>
      </c>
      <c r="M141" s="8">
        <f t="shared" si="36"/>
        <v>239.52035931896046</v>
      </c>
      <c r="N141" s="9">
        <f t="shared" si="37"/>
        <v>8.3500208737440712E-2</v>
      </c>
      <c r="O141" s="8">
        <f t="shared" si="38"/>
        <v>242.02562959332238</v>
      </c>
      <c r="P141" s="9">
        <f t="shared" si="39"/>
        <v>8.2635876347501552E-2</v>
      </c>
      <c r="Q141" s="8">
        <f t="shared" si="40"/>
        <v>243.92753816904019</v>
      </c>
      <c r="R141" s="9">
        <f t="shared" si="41"/>
        <v>8.199156253583853E-2</v>
      </c>
      <c r="S141" s="8">
        <f t="shared" si="42"/>
        <v>245.42013047728165</v>
      </c>
      <c r="T141" s="9">
        <f t="shared" si="43"/>
        <v>8.149290753413313E-2</v>
      </c>
    </row>
    <row r="142" spans="1:20" x14ac:dyDescent="0.45">
      <c r="A142">
        <v>600</v>
      </c>
      <c r="B142" s="8">
        <f t="shared" si="28"/>
        <v>237.26392523633083</v>
      </c>
      <c r="C142" s="9">
        <f t="shared" si="29"/>
        <v>8.4294314780802237E-2</v>
      </c>
      <c r="D142">
        <v>575</v>
      </c>
      <c r="E142" s="8">
        <f t="shared" si="30"/>
        <v>253.38986769573114</v>
      </c>
      <c r="F142" s="9">
        <f t="shared" si="31"/>
        <v>7.8929754302630079E-2</v>
      </c>
      <c r="G142">
        <v>565</v>
      </c>
      <c r="H142" s="8">
        <f t="shared" si="32"/>
        <v>259.65032859272026</v>
      </c>
      <c r="I142" s="9">
        <f t="shared" si="33"/>
        <v>7.7026669322538779E-2</v>
      </c>
      <c r="J142">
        <v>550</v>
      </c>
      <c r="K142" s="8">
        <f t="shared" si="34"/>
        <v>258.85717712660085</v>
      </c>
      <c r="L142" s="9">
        <f t="shared" si="35"/>
        <v>7.7262682928117069E-2</v>
      </c>
      <c r="M142" s="8">
        <f t="shared" si="36"/>
        <v>262.7050563109392</v>
      </c>
      <c r="N142" s="9">
        <f t="shared" si="37"/>
        <v>7.6131005169264368E-2</v>
      </c>
      <c r="O142" s="8">
        <f t="shared" si="38"/>
        <v>265.41569655276396</v>
      </c>
      <c r="P142" s="9">
        <f t="shared" si="39"/>
        <v>7.535349363191883E-2</v>
      </c>
      <c r="Q142" s="8">
        <f t="shared" si="40"/>
        <v>267.40844052673674</v>
      </c>
      <c r="R142" s="9">
        <f t="shared" si="41"/>
        <v>7.4791954811165753E-2</v>
      </c>
      <c r="S142" s="8">
        <f t="shared" si="42"/>
        <v>268.9253690761708</v>
      </c>
      <c r="T142" s="9">
        <f t="shared" si="43"/>
        <v>7.4370075492339191E-2</v>
      </c>
    </row>
    <row r="143" spans="1:20" x14ac:dyDescent="0.45">
      <c r="A143">
        <v>650</v>
      </c>
      <c r="B143" s="8">
        <f t="shared" si="28"/>
        <v>253.33762307805421</v>
      </c>
      <c r="C143" s="9">
        <f t="shared" si="29"/>
        <v>7.89460316118855E-2</v>
      </c>
      <c r="D143">
        <v>625</v>
      </c>
      <c r="E143" s="8">
        <f t="shared" si="30"/>
        <v>273.12965737610961</v>
      </c>
      <c r="F143" s="9">
        <f t="shared" si="31"/>
        <v>7.3225295971646398E-2</v>
      </c>
      <c r="G143">
        <v>615</v>
      </c>
      <c r="H143" s="8">
        <f t="shared" si="32"/>
        <v>281.54010575136778</v>
      </c>
      <c r="I143" s="9">
        <f t="shared" si="33"/>
        <v>7.1037836498016718E-2</v>
      </c>
      <c r="J143">
        <v>600</v>
      </c>
      <c r="K143" s="8">
        <f t="shared" si="34"/>
        <v>281.73007262569718</v>
      </c>
      <c r="L143" s="9">
        <f t="shared" si="35"/>
        <v>7.0989936621255675E-2</v>
      </c>
      <c r="M143" s="8">
        <f t="shared" si="36"/>
        <v>286.08102140700805</v>
      </c>
      <c r="N143" s="9">
        <f t="shared" si="37"/>
        <v>6.9910264936959801E-2</v>
      </c>
      <c r="O143" s="8">
        <f t="shared" si="38"/>
        <v>289.05907968260124</v>
      </c>
      <c r="P143" s="9">
        <f t="shared" si="39"/>
        <v>6.9190007876454948E-2</v>
      </c>
      <c r="Q143" s="8">
        <f t="shared" si="40"/>
        <v>291.18672979755229</v>
      </c>
      <c r="R143" s="9">
        <f t="shared" si="41"/>
        <v>6.8684448683169766E-2</v>
      </c>
      <c r="S143" s="8">
        <f t="shared" si="42"/>
        <v>292.76012608200278</v>
      </c>
      <c r="T143" s="9">
        <f t="shared" si="43"/>
        <v>6.8315314205042915E-2</v>
      </c>
    </row>
    <row r="144" spans="1:20" x14ac:dyDescent="0.45">
      <c r="A144">
        <v>700</v>
      </c>
      <c r="B144" s="8">
        <f t="shared" si="28"/>
        <v>268.75598225278304</v>
      </c>
      <c r="C144" s="9">
        <f t="shared" si="29"/>
        <v>7.4416948163738575E-2</v>
      </c>
      <c r="D144">
        <v>675</v>
      </c>
      <c r="E144" s="8">
        <f t="shared" si="30"/>
        <v>292.50099155831009</v>
      </c>
      <c r="F144" s="9">
        <f t="shared" si="31"/>
        <v>6.8375836585883837E-2</v>
      </c>
      <c r="G144">
        <v>665</v>
      </c>
      <c r="H144" s="8">
        <f t="shared" si="32"/>
        <v>303.26070864792342</v>
      </c>
      <c r="I144" s="9">
        <f t="shared" si="33"/>
        <v>6.594985578306288E-2</v>
      </c>
      <c r="J144">
        <v>650</v>
      </c>
      <c r="K144" s="8">
        <f t="shared" si="34"/>
        <v>304.59235004514903</v>
      </c>
      <c r="L144" s="9">
        <f t="shared" si="35"/>
        <v>6.5661530885576885E-2</v>
      </c>
      <c r="M144" s="8">
        <f t="shared" si="36"/>
        <v>309.53688078625783</v>
      </c>
      <c r="N144" s="9">
        <f t="shared" si="37"/>
        <v>6.4612656007897326E-2</v>
      </c>
      <c r="O144" s="8">
        <f t="shared" si="38"/>
        <v>312.84757090909955</v>
      </c>
      <c r="P144" s="9">
        <f t="shared" si="39"/>
        <v>6.3928896560974627E-2</v>
      </c>
      <c r="Q144" s="8">
        <f t="shared" si="40"/>
        <v>315.15861374749977</v>
      </c>
      <c r="R144" s="9">
        <f t="shared" si="41"/>
        <v>6.3460109061222403E-2</v>
      </c>
      <c r="S144" s="8">
        <f t="shared" si="42"/>
        <v>316.82548910728019</v>
      </c>
      <c r="T144" s="9">
        <f t="shared" si="43"/>
        <v>6.312623411820191E-2</v>
      </c>
    </row>
    <row r="145" spans="1:20" x14ac:dyDescent="0.45">
      <c r="A145">
        <v>750</v>
      </c>
      <c r="B145" s="8">
        <f t="shared" si="28"/>
        <v>283.49340108966101</v>
      </c>
      <c r="C145" s="9">
        <f t="shared" si="29"/>
        <v>7.0548379338376779E-2</v>
      </c>
      <c r="D145">
        <v>725</v>
      </c>
      <c r="E145" s="8">
        <f t="shared" si="30"/>
        <v>311.44394513424777</v>
      </c>
      <c r="F145" s="9">
        <f t="shared" si="31"/>
        <v>6.4217013406309795E-2</v>
      </c>
      <c r="G145">
        <v>715</v>
      </c>
      <c r="H145" s="8">
        <f t="shared" si="32"/>
        <v>324.72550734995485</v>
      </c>
      <c r="I145" s="9">
        <f t="shared" si="33"/>
        <v>6.1590480412880261E-2</v>
      </c>
      <c r="J145">
        <v>700</v>
      </c>
      <c r="K145" s="8">
        <f t="shared" si="34"/>
        <v>327.34609180534505</v>
      </c>
      <c r="L145" s="9">
        <f t="shared" si="35"/>
        <v>6.1097414939943487E-2</v>
      </c>
      <c r="M145" s="8">
        <f t="shared" si="36"/>
        <v>332.97401898767566</v>
      </c>
      <c r="N145" s="9">
        <f t="shared" si="37"/>
        <v>6.0064746375122616E-2</v>
      </c>
      <c r="O145" s="8">
        <f t="shared" si="38"/>
        <v>336.68487112222294</v>
      </c>
      <c r="P145" s="9">
        <f t="shared" si="39"/>
        <v>5.9402728531688681E-2</v>
      </c>
      <c r="Q145" s="8">
        <f t="shared" si="40"/>
        <v>339.23145610210054</v>
      </c>
      <c r="R145" s="9">
        <f t="shared" si="41"/>
        <v>5.8956796724595258E-2</v>
      </c>
      <c r="S145" s="8">
        <f t="shared" si="42"/>
        <v>341.03304032909784</v>
      </c>
      <c r="T145" s="9">
        <f t="shared" si="43"/>
        <v>5.8645344101263451E-2</v>
      </c>
    </row>
    <row r="146" spans="1:20" x14ac:dyDescent="0.45">
      <c r="A146">
        <v>800</v>
      </c>
      <c r="B146" s="8">
        <f t="shared" si="28"/>
        <v>297.53469198551568</v>
      </c>
      <c r="C146" s="9">
        <f t="shared" si="29"/>
        <v>6.7219052227273118E-2</v>
      </c>
      <c r="D146">
        <v>775</v>
      </c>
      <c r="E146" s="8">
        <f t="shared" si="30"/>
        <v>329.9095671691673</v>
      </c>
      <c r="F146" s="9">
        <f t="shared" si="31"/>
        <v>6.0622673575709385E-2</v>
      </c>
      <c r="G146">
        <v>765</v>
      </c>
      <c r="H146" s="8">
        <f t="shared" si="32"/>
        <v>345.86005590395592</v>
      </c>
      <c r="I146" s="9">
        <f t="shared" si="33"/>
        <v>5.7826857015121538E-2</v>
      </c>
      <c r="J146">
        <v>750</v>
      </c>
      <c r="K146" s="8">
        <f t="shared" si="34"/>
        <v>349.90543347509424</v>
      </c>
      <c r="L146" s="9">
        <f t="shared" si="35"/>
        <v>5.7158300748203647E-2</v>
      </c>
      <c r="M146" s="8">
        <f t="shared" si="36"/>
        <v>356.30506176517849</v>
      </c>
      <c r="N146" s="9">
        <f t="shared" si="37"/>
        <v>5.6131675202472774E-2</v>
      </c>
      <c r="O146" s="8">
        <f t="shared" si="38"/>
        <v>360.48512917730659</v>
      </c>
      <c r="P146" s="9">
        <f t="shared" si="39"/>
        <v>5.5480790693484862E-2</v>
      </c>
      <c r="Q146" s="8">
        <f t="shared" si="40"/>
        <v>363.3223521091453</v>
      </c>
      <c r="R146" s="9">
        <f t="shared" si="41"/>
        <v>5.5047535291723036E-2</v>
      </c>
      <c r="S146" s="8">
        <f t="shared" si="42"/>
        <v>365.30345918031162</v>
      </c>
      <c r="T146" s="9">
        <f t="shared" si="43"/>
        <v>5.4749002500214812E-2</v>
      </c>
    </row>
    <row r="147" spans="1:20" x14ac:dyDescent="0.45">
      <c r="A147">
        <v>850</v>
      </c>
      <c r="B147" s="8">
        <f t="shared" si="28"/>
        <v>310.87336251981799</v>
      </c>
      <c r="C147" s="9">
        <f t="shared" si="29"/>
        <v>6.4334878478772881E-2</v>
      </c>
      <c r="D147">
        <v>825</v>
      </c>
      <c r="E147" s="8">
        <f t="shared" si="30"/>
        <v>347.85843368003788</v>
      </c>
      <c r="F147" s="9">
        <f t="shared" si="31"/>
        <v>5.7494653179506097E-2</v>
      </c>
      <c r="G147">
        <v>815</v>
      </c>
      <c r="H147" s="8">
        <f t="shared" si="32"/>
        <v>366.60072593929897</v>
      </c>
      <c r="I147" s="9">
        <f t="shared" si="33"/>
        <v>5.4555265674273545E-2</v>
      </c>
      <c r="J147">
        <v>800</v>
      </c>
      <c r="K147" s="8">
        <f t="shared" si="34"/>
        <v>372.19526055057707</v>
      </c>
      <c r="L147" s="9">
        <f t="shared" si="35"/>
        <v>5.3735235559997756E-2</v>
      </c>
      <c r="M147" s="8">
        <f t="shared" si="36"/>
        <v>379.45266243161939</v>
      </c>
      <c r="N147" s="9">
        <f t="shared" si="37"/>
        <v>5.2707496824071359E-2</v>
      </c>
      <c r="O147" s="8">
        <f t="shared" si="38"/>
        <v>384.17178467542374</v>
      </c>
      <c r="P147" s="9">
        <f t="shared" si="39"/>
        <v>5.2060043964179861E-2</v>
      </c>
      <c r="Q147" s="8">
        <f t="shared" si="40"/>
        <v>387.35700944715711</v>
      </c>
      <c r="R147" s="9">
        <f t="shared" si="41"/>
        <v>5.1631955824277868E-2</v>
      </c>
      <c r="S147" s="8">
        <f t="shared" si="42"/>
        <v>389.56543178052038</v>
      </c>
      <c r="T147" s="9">
        <f t="shared" si="43"/>
        <v>5.1339257460779837E-2</v>
      </c>
    </row>
    <row r="148" spans="1:20" x14ac:dyDescent="0.45">
      <c r="A148">
        <v>900</v>
      </c>
      <c r="B148" s="8">
        <f t="shared" si="28"/>
        <v>323.51015914425159</v>
      </c>
      <c r="C148" s="9">
        <f t="shared" si="29"/>
        <v>6.1821860719626115E-2</v>
      </c>
      <c r="D148">
        <v>875</v>
      </c>
      <c r="E148" s="8">
        <f t="shared" si="30"/>
        <v>365.25943122991782</v>
      </c>
      <c r="F148" s="9">
        <f t="shared" si="31"/>
        <v>5.4755601881805241E-2</v>
      </c>
      <c r="G148">
        <v>865</v>
      </c>
      <c r="H148" s="8">
        <f t="shared" si="32"/>
        <v>386.89355250029257</v>
      </c>
      <c r="I148" s="9">
        <f t="shared" si="33"/>
        <v>5.1693805365197645E-2</v>
      </c>
      <c r="J148">
        <v>850</v>
      </c>
      <c r="K148" s="8">
        <f t="shared" si="34"/>
        <v>394.15012370853583</v>
      </c>
      <c r="L148" s="9">
        <f t="shared" si="35"/>
        <v>5.0742087334189195E-2</v>
      </c>
      <c r="M148" s="8">
        <f t="shared" si="36"/>
        <v>402.34850270424488</v>
      </c>
      <c r="N148" s="9">
        <f t="shared" si="37"/>
        <v>4.9708150684237638E-2</v>
      </c>
      <c r="O148" s="8">
        <f t="shared" si="38"/>
        <v>407.67662542042376</v>
      </c>
      <c r="P148" s="9">
        <f t="shared" si="39"/>
        <v>4.9058490855036503E-2</v>
      </c>
      <c r="Q148" s="8">
        <f t="shared" si="40"/>
        <v>411.26884512351762</v>
      </c>
      <c r="R148" s="9">
        <f t="shared" si="41"/>
        <v>4.8629990423887659E-2</v>
      </c>
      <c r="S148" s="8">
        <f t="shared" si="42"/>
        <v>413.75477756803537</v>
      </c>
      <c r="T148" s="9">
        <f t="shared" si="43"/>
        <v>4.8337810423739018E-2</v>
      </c>
    </row>
    <row r="149" spans="1:20" x14ac:dyDescent="0.45">
      <c r="A149">
        <v>950</v>
      </c>
      <c r="B149" s="8">
        <f t="shared" si="28"/>
        <v>335.45182265558253</v>
      </c>
      <c r="C149" s="9">
        <f t="shared" si="29"/>
        <v>5.9621080135058742E-2</v>
      </c>
      <c r="D149">
        <v>925</v>
      </c>
      <c r="E149" s="8">
        <f t="shared" si="30"/>
        <v>382.08871722376426</v>
      </c>
      <c r="F149" s="9">
        <f t="shared" si="31"/>
        <v>5.2343864391806452E-2</v>
      </c>
      <c r="G149">
        <v>915</v>
      </c>
      <c r="H149" s="8">
        <f t="shared" si="32"/>
        <v>406.69323839367661</v>
      </c>
      <c r="I149" s="9">
        <f t="shared" si="33"/>
        <v>4.9177114620824164E-2</v>
      </c>
      <c r="J149">
        <v>900</v>
      </c>
      <c r="K149" s="8">
        <f t="shared" si="34"/>
        <v>415.7133135769169</v>
      </c>
      <c r="L149" s="9">
        <f t="shared" si="35"/>
        <v>4.8110078139942759E-2</v>
      </c>
      <c r="M149" s="8">
        <f t="shared" si="36"/>
        <v>424.93244929248942</v>
      </c>
      <c r="N149" s="9">
        <f t="shared" si="37"/>
        <v>4.706630438155502E-2</v>
      </c>
      <c r="O149" s="8">
        <f t="shared" si="38"/>
        <v>430.93900054742835</v>
      </c>
      <c r="P149" s="9">
        <f t="shared" si="39"/>
        <v>4.6410280746448332E-2</v>
      </c>
      <c r="Q149" s="8">
        <f t="shared" si="40"/>
        <v>434.99823905604319</v>
      </c>
      <c r="R149" s="9">
        <f t="shared" si="41"/>
        <v>4.5977197616708723E-2</v>
      </c>
      <c r="S149" s="8">
        <f t="shared" si="42"/>
        <v>437.81373361568649</v>
      </c>
      <c r="T149" s="9">
        <f t="shared" si="43"/>
        <v>4.5681527244086015E-2</v>
      </c>
    </row>
    <row r="150" spans="1:20" x14ac:dyDescent="0.45">
      <c r="A150">
        <v>1000</v>
      </c>
      <c r="B150" s="8">
        <f t="shared" si="28"/>
        <v>346.71001838421751</v>
      </c>
      <c r="C150" s="9">
        <f t="shared" si="29"/>
        <v>5.7685093996437037E-2</v>
      </c>
      <c r="D150">
        <v>975</v>
      </c>
      <c r="E150" s="8">
        <f t="shared" si="30"/>
        <v>398.32881924089014</v>
      </c>
      <c r="F150" s="9">
        <f t="shared" si="31"/>
        <v>5.0209774020656441E-2</v>
      </c>
      <c r="G150">
        <v>965</v>
      </c>
      <c r="H150" s="8">
        <f t="shared" si="32"/>
        <v>425.96228047051824</v>
      </c>
      <c r="I150" s="9">
        <f t="shared" si="33"/>
        <v>4.6952514147280799E-2</v>
      </c>
      <c r="J150">
        <v>950</v>
      </c>
      <c r="K150" s="8">
        <f t="shared" si="34"/>
        <v>436.83605521930252</v>
      </c>
      <c r="L150" s="9">
        <f t="shared" si="35"/>
        <v>4.5783766612303795E-2</v>
      </c>
      <c r="M150" s="8">
        <f t="shared" si="36"/>
        <v>447.15182643951391</v>
      </c>
      <c r="N150" s="9">
        <f t="shared" si="37"/>
        <v>4.4727537309311192E-2</v>
      </c>
      <c r="O150" s="8">
        <f t="shared" si="38"/>
        <v>453.90514922591581</v>
      </c>
      <c r="P150" s="9">
        <f t="shared" si="39"/>
        <v>4.4062068989760859E-2</v>
      </c>
      <c r="Q150" s="8">
        <f t="shared" si="40"/>
        <v>458.49190392068192</v>
      </c>
      <c r="R150" s="9">
        <f t="shared" si="41"/>
        <v>4.3621271889372239E-2</v>
      </c>
      <c r="S150" s="8">
        <f t="shared" si="42"/>
        <v>461.69035598709445</v>
      </c>
      <c r="T150" s="9">
        <f t="shared" si="43"/>
        <v>4.3319076824206083E-2</v>
      </c>
    </row>
    <row r="151" spans="1:20" x14ac:dyDescent="0.45">
      <c r="A151">
        <v>1050</v>
      </c>
      <c r="B151" s="8">
        <f t="shared" si="28"/>
        <v>357.30041318248982</v>
      </c>
      <c r="C151" s="9">
        <f t="shared" si="29"/>
        <v>5.5975306106867212E-2</v>
      </c>
      <c r="D151">
        <v>1025</v>
      </c>
      <c r="E151" s="8">
        <f t="shared" si="30"/>
        <v>413.96784650345001</v>
      </c>
      <c r="F151" s="9">
        <f t="shared" si="31"/>
        <v>4.8312930989516646E-2</v>
      </c>
      <c r="G151">
        <v>1015</v>
      </c>
      <c r="H151" s="8">
        <f t="shared" si="32"/>
        <v>444.67019237432964</v>
      </c>
      <c r="I151" s="9">
        <f t="shared" si="33"/>
        <v>4.4977154626014863E-2</v>
      </c>
      <c r="J151">
        <v>1000</v>
      </c>
      <c r="K151" s="8">
        <f t="shared" si="34"/>
        <v>457.47679488426343</v>
      </c>
      <c r="L151" s="9">
        <f t="shared" si="35"/>
        <v>4.3718064443158872E-2</v>
      </c>
      <c r="M151" s="8">
        <f t="shared" si="36"/>
        <v>468.960776893755</v>
      </c>
      <c r="N151" s="9">
        <f t="shared" si="37"/>
        <v>4.2647489908374754E-2</v>
      </c>
      <c r="O151" s="8">
        <f t="shared" si="38"/>
        <v>476.52761708433047</v>
      </c>
      <c r="P151" s="9">
        <f t="shared" si="39"/>
        <v>4.1970285211110077E-2</v>
      </c>
      <c r="Q151" s="8">
        <f t="shared" si="40"/>
        <v>481.70234309037471</v>
      </c>
      <c r="R151" s="9">
        <f t="shared" si="41"/>
        <v>4.151941606031942E-2</v>
      </c>
      <c r="S151" s="8">
        <f t="shared" si="42"/>
        <v>485.3380097278532</v>
      </c>
      <c r="T151" s="9">
        <f t="shared" si="43"/>
        <v>4.1208394148265312E-2</v>
      </c>
    </row>
    <row r="152" spans="1:20" x14ac:dyDescent="0.45">
      <c r="A152">
        <v>1100</v>
      </c>
      <c r="B152" s="8">
        <f t="shared" si="28"/>
        <v>367.24187756764303</v>
      </c>
      <c r="C152" s="9">
        <f t="shared" si="29"/>
        <v>5.4460020007702309E-2</v>
      </c>
      <c r="D152">
        <v>1075</v>
      </c>
      <c r="E152" s="8">
        <f t="shared" si="30"/>
        <v>428.99879380047446</v>
      </c>
      <c r="F152" s="9">
        <f t="shared" si="31"/>
        <v>4.6620177699851335E-2</v>
      </c>
      <c r="G152">
        <v>1065</v>
      </c>
      <c r="H152" s="8">
        <f t="shared" si="32"/>
        <v>462.79280566554564</v>
      </c>
      <c r="I152" s="9">
        <f t="shared" si="33"/>
        <v>4.3215883555574847E-2</v>
      </c>
      <c r="J152">
        <v>1050</v>
      </c>
      <c r="K152" s="8">
        <f t="shared" si="34"/>
        <v>477.60055973937676</v>
      </c>
      <c r="L152" s="9">
        <f t="shared" si="35"/>
        <v>4.1875997823189022E-2</v>
      </c>
      <c r="M152" s="8">
        <f t="shared" si="36"/>
        <v>490.31969191968835</v>
      </c>
      <c r="N152" s="9">
        <f t="shared" si="37"/>
        <v>4.0789713995977729E-2</v>
      </c>
      <c r="O152" s="8">
        <f t="shared" si="38"/>
        <v>498.76474063981038</v>
      </c>
      <c r="P152" s="9">
        <f t="shared" si="39"/>
        <v>4.0099065491967616E-2</v>
      </c>
      <c r="Q152" s="8">
        <f t="shared" si="40"/>
        <v>504.58737663697832</v>
      </c>
      <c r="R152" s="9">
        <f t="shared" si="41"/>
        <v>3.9636346301998061E-2</v>
      </c>
      <c r="S152" s="8">
        <f t="shared" si="42"/>
        <v>508.71492723610243</v>
      </c>
      <c r="T152" s="9">
        <f t="shared" si="43"/>
        <v>3.9314749635246483E-2</v>
      </c>
    </row>
    <row r="153" spans="1:20" x14ac:dyDescent="0.45">
      <c r="A153">
        <v>1150</v>
      </c>
      <c r="B153" s="8">
        <f t="shared" si="28"/>
        <v>376.55579578425079</v>
      </c>
      <c r="C153" s="9">
        <f t="shared" si="29"/>
        <v>5.3112978803967432E-2</v>
      </c>
      <c r="D153">
        <v>1125</v>
      </c>
      <c r="E153" s="8">
        <f t="shared" si="30"/>
        <v>443.41892313665005</v>
      </c>
      <c r="F153" s="9">
        <f t="shared" si="31"/>
        <v>4.5104074175554586E-2</v>
      </c>
      <c r="G153">
        <v>1115</v>
      </c>
      <c r="H153" s="8">
        <f t="shared" si="32"/>
        <v>480.31163622843087</v>
      </c>
      <c r="I153" s="9">
        <f t="shared" si="33"/>
        <v>4.1639632462471141E-2</v>
      </c>
      <c r="J153">
        <v>1100</v>
      </c>
      <c r="K153" s="8">
        <f t="shared" si="34"/>
        <v>497.1783768241383</v>
      </c>
      <c r="L153" s="9">
        <f t="shared" si="35"/>
        <v>4.0227010932686623E-2</v>
      </c>
      <c r="M153" s="8">
        <f t="shared" si="36"/>
        <v>511.19469646780288</v>
      </c>
      <c r="N153" s="9">
        <f t="shared" si="37"/>
        <v>3.9124036571963304E-2</v>
      </c>
      <c r="O153" s="8">
        <f t="shared" si="38"/>
        <v>520.58018554588023</v>
      </c>
      <c r="P153" s="9">
        <f t="shared" si="39"/>
        <v>3.8418673156044164E-2</v>
      </c>
      <c r="Q153" s="8">
        <f t="shared" si="40"/>
        <v>527.10972091507699</v>
      </c>
      <c r="R153" s="9">
        <f t="shared" si="41"/>
        <v>3.7942764487969315E-2</v>
      </c>
      <c r="S153" s="8">
        <f t="shared" si="42"/>
        <v>531.78382031257627</v>
      </c>
      <c r="T153" s="9">
        <f t="shared" si="43"/>
        <v>3.7609267593444712E-2</v>
      </c>
    </row>
    <row r="154" spans="1:20" x14ac:dyDescent="0.45">
      <c r="A154">
        <v>1200</v>
      </c>
      <c r="B154" s="8">
        <f t="shared" si="28"/>
        <v>385.26546973095873</v>
      </c>
      <c r="C154" s="9">
        <f t="shared" si="29"/>
        <v>5.1912256797803709E-2</v>
      </c>
      <c r="D154">
        <v>1175</v>
      </c>
      <c r="E154" s="8">
        <f t="shared" si="30"/>
        <v>457.22921183507867</v>
      </c>
      <c r="F154" s="9">
        <f t="shared" si="31"/>
        <v>4.3741737146956276E-2</v>
      </c>
      <c r="G154">
        <v>1165</v>
      </c>
      <c r="H154" s="8">
        <f t="shared" si="32"/>
        <v>497.21330630590501</v>
      </c>
      <c r="I154" s="9">
        <f t="shared" si="33"/>
        <v>4.0224184965185185E-2</v>
      </c>
      <c r="J154">
        <v>1150</v>
      </c>
      <c r="K154" s="8">
        <f t="shared" si="34"/>
        <v>516.18674124448762</v>
      </c>
      <c r="L154" s="9">
        <f t="shared" si="35"/>
        <v>3.87456678018918E-2</v>
      </c>
      <c r="M154" s="8">
        <f t="shared" si="36"/>
        <v>531.55717942714659</v>
      </c>
      <c r="N154" s="9">
        <f t="shared" si="37"/>
        <v>3.7625303117067826E-2</v>
      </c>
      <c r="O154" s="8">
        <f t="shared" si="38"/>
        <v>541.94252830156756</v>
      </c>
      <c r="P154" s="9">
        <f t="shared" si="39"/>
        <v>3.6904282198851286E-2</v>
      </c>
      <c r="Q154" s="8">
        <f t="shared" si="40"/>
        <v>549.23661109932755</v>
      </c>
      <c r="R154" s="9">
        <f t="shared" si="41"/>
        <v>3.6414178508546419E-2</v>
      </c>
      <c r="S154" s="8">
        <f t="shared" si="42"/>
        <v>554.51153505541868</v>
      </c>
      <c r="T154" s="9">
        <f t="shared" si="43"/>
        <v>3.6067779902903503E-2</v>
      </c>
    </row>
    <row r="155" spans="1:20" x14ac:dyDescent="0.45">
      <c r="A155">
        <v>1250</v>
      </c>
      <c r="B155" s="8">
        <f t="shared" si="28"/>
        <v>393.39560504781502</v>
      </c>
      <c r="C155" s="9">
        <f t="shared" si="29"/>
        <v>5.0839408837750268E-2</v>
      </c>
      <c r="D155">
        <v>1225</v>
      </c>
      <c r="E155" s="8">
        <f t="shared" si="30"/>
        <v>470.43385828528426</v>
      </c>
      <c r="F155" s="9">
        <f t="shared" si="31"/>
        <v>4.2513946748857182E-2</v>
      </c>
      <c r="G155">
        <v>1215</v>
      </c>
      <c r="H155" s="8">
        <f t="shared" si="32"/>
        <v>513.48901490888545</v>
      </c>
      <c r="I155" s="9">
        <f t="shared" si="33"/>
        <v>3.8949226603316608E-2</v>
      </c>
      <c r="J155">
        <v>1200</v>
      </c>
      <c r="K155" s="8">
        <f t="shared" si="34"/>
        <v>534.60712627258931</v>
      </c>
      <c r="L155" s="9">
        <f t="shared" si="35"/>
        <v>3.7410649834477248E-2</v>
      </c>
      <c r="M155" s="8">
        <f t="shared" si="36"/>
        <v>551.38336155009029</v>
      </c>
      <c r="N155" s="9">
        <f t="shared" si="37"/>
        <v>3.6272403911091003E-2</v>
      </c>
      <c r="O155" s="8">
        <f t="shared" si="38"/>
        <v>562.82487376361246</v>
      </c>
      <c r="P155" s="9">
        <f t="shared" si="39"/>
        <v>3.5535032178410864E-2</v>
      </c>
      <c r="Q155" s="8">
        <f t="shared" si="40"/>
        <v>570.93945877005478</v>
      </c>
      <c r="R155" s="9">
        <f t="shared" si="41"/>
        <v>3.5029983814895124E-2</v>
      </c>
      <c r="S155" s="8">
        <f t="shared" si="42"/>
        <v>576.86874150294454</v>
      </c>
      <c r="T155" s="9">
        <f t="shared" si="43"/>
        <v>3.4669931929216712E-2</v>
      </c>
    </row>
    <row r="156" spans="1:20" x14ac:dyDescent="0.45">
      <c r="A156">
        <v>1300</v>
      </c>
      <c r="B156" s="8">
        <f t="shared" si="28"/>
        <v>400.97186944259249</v>
      </c>
      <c r="C156" s="9">
        <f t="shared" si="29"/>
        <v>4.9878810769949579E-2</v>
      </c>
      <c r="D156">
        <v>1275</v>
      </c>
      <c r="E156" s="8">
        <f t="shared" si="30"/>
        <v>483.03983830869106</v>
      </c>
      <c r="F156" s="9">
        <f t="shared" si="31"/>
        <v>4.1404452415410957E-2</v>
      </c>
      <c r="G156">
        <v>1265</v>
      </c>
      <c r="H156" s="8">
        <f t="shared" si="32"/>
        <v>529.13405104280855</v>
      </c>
      <c r="I156" s="9">
        <f t="shared" si="33"/>
        <v>3.7797605277120859E-2</v>
      </c>
      <c r="J156">
        <v>1250</v>
      </c>
      <c r="K156" s="8">
        <f t="shared" si="34"/>
        <v>552.42552987866918</v>
      </c>
      <c r="L156" s="9">
        <f t="shared" si="35"/>
        <v>3.6203974867694215E-2</v>
      </c>
      <c r="M156" s="8">
        <f t="shared" si="36"/>
        <v>570.65389553266812</v>
      </c>
      <c r="N156" s="9">
        <f t="shared" si="37"/>
        <v>3.5047513311604238E-2</v>
      </c>
      <c r="O156" s="8">
        <f t="shared" si="38"/>
        <v>583.20450273139454</v>
      </c>
      <c r="P156" s="9">
        <f t="shared" si="39"/>
        <v>3.4293288042756012E-2</v>
      </c>
      <c r="Q156" s="8">
        <f t="shared" si="40"/>
        <v>592.19353859592115</v>
      </c>
      <c r="R156" s="9">
        <f t="shared" si="41"/>
        <v>3.377274268716203E-2</v>
      </c>
      <c r="S156" s="8">
        <f t="shared" si="42"/>
        <v>598.82965189785648</v>
      </c>
      <c r="T156" s="9">
        <f t="shared" si="43"/>
        <v>3.3398479745641314E-2</v>
      </c>
    </row>
    <row r="157" spans="1:20" x14ac:dyDescent="0.45">
      <c r="A157">
        <v>1350</v>
      </c>
      <c r="B157" s="8">
        <f t="shared" si="28"/>
        <v>408.02051471884528</v>
      </c>
      <c r="C157" s="9">
        <f t="shared" si="29"/>
        <v>4.9017143203648479E-2</v>
      </c>
      <c r="D157">
        <v>1325</v>
      </c>
      <c r="E157" s="8">
        <f t="shared" si="30"/>
        <v>495.05650642244001</v>
      </c>
      <c r="F157" s="9">
        <f t="shared" si="31"/>
        <v>4.0399428631958362E-2</v>
      </c>
      <c r="G157">
        <v>1315</v>
      </c>
      <c r="H157" s="8">
        <f t="shared" si="32"/>
        <v>544.14734540395375</v>
      </c>
      <c r="I157" s="9">
        <f t="shared" si="33"/>
        <v>3.6754750655179212E-2</v>
      </c>
      <c r="J157">
        <v>1300</v>
      </c>
      <c r="K157" s="8">
        <f t="shared" si="34"/>
        <v>569.63205354882211</v>
      </c>
      <c r="L157" s="9">
        <f t="shared" si="35"/>
        <v>3.5110383756320404E-2</v>
      </c>
      <c r="M157" s="8">
        <f t="shared" si="36"/>
        <v>589.35349409353489</v>
      </c>
      <c r="N157" s="9">
        <f t="shared" si="37"/>
        <v>3.3935490669757269E-2</v>
      </c>
      <c r="O157" s="8">
        <f t="shared" si="38"/>
        <v>603.06254526864859</v>
      </c>
      <c r="P157" s="9">
        <f t="shared" si="39"/>
        <v>3.316405596220625E-2</v>
      </c>
      <c r="Q157" s="8">
        <f t="shared" si="40"/>
        <v>612.97769958346271</v>
      </c>
      <c r="R157" s="9">
        <f t="shared" si="41"/>
        <v>3.2627614370947945E-2</v>
      </c>
      <c r="S157" s="8">
        <f t="shared" si="42"/>
        <v>620.37176288443402</v>
      </c>
      <c r="T157" s="9">
        <f t="shared" si="43"/>
        <v>3.2238733605490844E-2</v>
      </c>
    </row>
    <row r="158" spans="1:20" x14ac:dyDescent="0.45">
      <c r="A158">
        <v>1400</v>
      </c>
      <c r="B158" s="8">
        <f t="shared" si="28"/>
        <v>414.56805506975718</v>
      </c>
      <c r="C158" s="9">
        <f t="shared" si="29"/>
        <v>4.8242983885081803E-2</v>
      </c>
      <c r="D158">
        <v>1375</v>
      </c>
      <c r="E158" s="8">
        <f t="shared" si="30"/>
        <v>506.49523725864879</v>
      </c>
      <c r="F158" s="9">
        <f t="shared" si="31"/>
        <v>3.9487044553958413E-2</v>
      </c>
      <c r="G158">
        <v>1365</v>
      </c>
      <c r="H158" s="8">
        <f t="shared" si="32"/>
        <v>558.53105706862038</v>
      </c>
      <c r="I158" s="9">
        <f t="shared" si="33"/>
        <v>3.5808214685441972E-2</v>
      </c>
      <c r="J158">
        <v>1350</v>
      </c>
      <c r="K158" s="8">
        <f t="shared" si="34"/>
        <v>586.22051019510104</v>
      </c>
      <c r="L158" s="9">
        <f t="shared" si="35"/>
        <v>3.4116854753757704E-2</v>
      </c>
      <c r="M158" s="8">
        <f t="shared" si="36"/>
        <v>607.47058287943264</v>
      </c>
      <c r="N158" s="9">
        <f t="shared" si="37"/>
        <v>3.2923404957651239E-2</v>
      </c>
      <c r="O158" s="8">
        <f t="shared" si="38"/>
        <v>622.38367644515597</v>
      </c>
      <c r="P158" s="9">
        <f t="shared" si="39"/>
        <v>3.2134518877861971E-2</v>
      </c>
      <c r="Q158" s="8">
        <f t="shared" si="40"/>
        <v>633.27409740861344</v>
      </c>
      <c r="R158" s="9">
        <f t="shared" si="41"/>
        <v>3.1581901236511827E-2</v>
      </c>
      <c r="S158" s="8">
        <f t="shared" si="42"/>
        <v>641.47561801275219</v>
      </c>
      <c r="T158" s="9">
        <f t="shared" si="43"/>
        <v>3.1178114083211205E-2</v>
      </c>
    </row>
    <row r="159" spans="1:20" x14ac:dyDescent="0.45">
      <c r="A159">
        <v>1450</v>
      </c>
      <c r="B159" s="8">
        <f t="shared" si="28"/>
        <v>420.6409950983541</v>
      </c>
      <c r="C159" s="9">
        <f t="shared" si="29"/>
        <v>4.7546483184130947E-2</v>
      </c>
      <c r="D159">
        <v>1425</v>
      </c>
      <c r="E159" s="8">
        <f t="shared" si="30"/>
        <v>517.36910313561157</v>
      </c>
      <c r="F159" s="9">
        <f t="shared" si="31"/>
        <v>3.8657120958298985E-2</v>
      </c>
      <c r="G159">
        <v>1415</v>
      </c>
      <c r="H159" s="8">
        <f t="shared" si="32"/>
        <v>572.29019232907581</v>
      </c>
      <c r="I159" s="9">
        <f t="shared" si="33"/>
        <v>3.4947305175028559E-2</v>
      </c>
      <c r="J159">
        <v>1400</v>
      </c>
      <c r="K159" s="8">
        <f t="shared" si="34"/>
        <v>602.18805865141508</v>
      </c>
      <c r="L159" s="9">
        <f t="shared" si="35"/>
        <v>3.3212216204999971E-2</v>
      </c>
      <c r="M159" s="8">
        <f t="shared" si="36"/>
        <v>624.9969757432599</v>
      </c>
      <c r="N159" s="9">
        <f t="shared" si="37"/>
        <v>3.2000154842694348E-2</v>
      </c>
      <c r="O159" s="8">
        <f t="shared" si="38"/>
        <v>641.15583193273142</v>
      </c>
      <c r="P159" s="9">
        <f t="shared" si="39"/>
        <v>3.1193664634868914E-2</v>
      </c>
      <c r="Q159" s="8">
        <f t="shared" si="40"/>
        <v>653.06794512201668</v>
      </c>
      <c r="R159" s="9">
        <f t="shared" si="41"/>
        <v>3.0624684842345581E-2</v>
      </c>
      <c r="S159" s="8">
        <f t="shared" si="42"/>
        <v>662.12458771779632</v>
      </c>
      <c r="T159" s="9">
        <f t="shared" si="43"/>
        <v>3.0205795662921652E-2</v>
      </c>
    </row>
    <row r="160" spans="1:20" x14ac:dyDescent="0.45">
      <c r="A160">
        <v>1500</v>
      </c>
      <c r="B160" s="8">
        <f t="shared" si="28"/>
        <v>426.26560177011726</v>
      </c>
      <c r="C160" s="9">
        <f t="shared" si="29"/>
        <v>4.6919103762883246E-2</v>
      </c>
      <c r="D160">
        <v>1475</v>
      </c>
      <c r="E160" s="8">
        <f t="shared" si="30"/>
        <v>527.69258434603591</v>
      </c>
      <c r="F160" s="9">
        <f t="shared" si="31"/>
        <v>3.7900854765252762E-2</v>
      </c>
      <c r="G160">
        <v>1465</v>
      </c>
      <c r="H160" s="8">
        <f t="shared" si="32"/>
        <v>585.43225329041661</v>
      </c>
      <c r="I160" s="9">
        <f t="shared" si="33"/>
        <v>3.4162791488836129E-2</v>
      </c>
      <c r="J160">
        <v>1450</v>
      </c>
      <c r="K160" s="8">
        <f t="shared" si="34"/>
        <v>617.53486274650413</v>
      </c>
      <c r="L160" s="9">
        <f t="shared" si="35"/>
        <v>3.2386835475246567E-2</v>
      </c>
      <c r="M160" s="8">
        <f t="shared" si="36"/>
        <v>641.92757046726797</v>
      </c>
      <c r="N160" s="9">
        <f t="shared" si="37"/>
        <v>3.1156162969354508E-2</v>
      </c>
      <c r="O160" s="8">
        <f t="shared" si="38"/>
        <v>659.3699414474662</v>
      </c>
      <c r="P160" s="9">
        <f t="shared" si="39"/>
        <v>3.033198625356727E-2</v>
      </c>
      <c r="Q160" s="8">
        <f t="shared" si="40"/>
        <v>672.34728010195886</v>
      </c>
      <c r="R160" s="9">
        <f t="shared" si="41"/>
        <v>2.9746532174514156E-2</v>
      </c>
      <c r="S160" s="8">
        <f t="shared" si="42"/>
        <v>682.30466454008206</v>
      </c>
      <c r="T160" s="9">
        <f t="shared" si="43"/>
        <v>2.931241868833083E-2</v>
      </c>
    </row>
    <row r="161" spans="1:20" x14ac:dyDescent="0.45">
      <c r="A161">
        <v>1550</v>
      </c>
      <c r="B161" s="8">
        <f t="shared" si="28"/>
        <v>431.46771513601891</v>
      </c>
      <c r="C161" s="9">
        <f t="shared" si="29"/>
        <v>4.6353410228376087E-2</v>
      </c>
      <c r="D161">
        <v>1525</v>
      </c>
      <c r="E161" s="8">
        <f t="shared" si="30"/>
        <v>537.48130917163598</v>
      </c>
      <c r="F161" s="9">
        <f t="shared" si="31"/>
        <v>3.7210596273243288E-2</v>
      </c>
      <c r="G161">
        <v>1515</v>
      </c>
      <c r="H161" s="8">
        <f t="shared" si="32"/>
        <v>597.96691418063051</v>
      </c>
      <c r="I161" s="9">
        <f t="shared" si="33"/>
        <v>3.3446666572522959E-2</v>
      </c>
      <c r="J161">
        <v>1500</v>
      </c>
      <c r="K161" s="8">
        <f t="shared" si="34"/>
        <v>632.2637733064214</v>
      </c>
      <c r="L161" s="9">
        <f t="shared" si="35"/>
        <v>3.1632367445963358E-2</v>
      </c>
      <c r="M161" s="8">
        <f t="shared" si="36"/>
        <v>658.26006339102332</v>
      </c>
      <c r="N161" s="9">
        <f t="shared" si="37"/>
        <v>3.0383128359588008E-2</v>
      </c>
      <c r="O161" s="8">
        <f t="shared" si="38"/>
        <v>677.01967844636204</v>
      </c>
      <c r="P161" s="9">
        <f t="shared" si="39"/>
        <v>2.9541238809921138E-2</v>
      </c>
      <c r="Q161" s="8">
        <f t="shared" si="40"/>
        <v>691.10274556815875</v>
      </c>
      <c r="R161" s="9">
        <f t="shared" si="41"/>
        <v>2.893925704716729E-2</v>
      </c>
      <c r="S161" s="8">
        <f t="shared" si="42"/>
        <v>702.00427180991744</v>
      </c>
      <c r="T161" s="9">
        <f t="shared" si="43"/>
        <v>2.8489855123581678E-2</v>
      </c>
    </row>
    <row r="162" spans="1:20" x14ac:dyDescent="0.45">
      <c r="A162">
        <v>1600</v>
      </c>
      <c r="B162" s="8">
        <f t="shared" si="28"/>
        <v>436.27259320886486</v>
      </c>
      <c r="C162" s="9">
        <f t="shared" si="29"/>
        <v>4.5842898021386892E-2</v>
      </c>
      <c r="D162">
        <v>1575</v>
      </c>
      <c r="E162" s="8">
        <f t="shared" si="30"/>
        <v>546.75182098606922</v>
      </c>
      <c r="F162" s="9">
        <f t="shared" si="31"/>
        <v>3.6579667835271064E-2</v>
      </c>
      <c r="G162">
        <v>1565</v>
      </c>
      <c r="H162" s="8">
        <f t="shared" si="32"/>
        <v>609.90572357634733</v>
      </c>
      <c r="I162" s="9">
        <f t="shared" si="33"/>
        <v>3.2791953291935981E-2</v>
      </c>
      <c r="J162">
        <v>1550</v>
      </c>
      <c r="K162" s="8">
        <f t="shared" si="34"/>
        <v>646.38003170132549</v>
      </c>
      <c r="L162" s="9">
        <f t="shared" si="35"/>
        <v>3.0941549891877619E-2</v>
      </c>
      <c r="M162" s="8">
        <f t="shared" si="36"/>
        <v>673.99468168894634</v>
      </c>
      <c r="N162" s="9">
        <f t="shared" si="37"/>
        <v>2.9673824650785822E-2</v>
      </c>
      <c r="O162" s="8">
        <f t="shared" si="38"/>
        <v>694.10122479851282</v>
      </c>
      <c r="P162" s="9">
        <f t="shared" si="39"/>
        <v>2.8814241043596631E-2</v>
      </c>
      <c r="Q162" s="8">
        <f t="shared" si="40"/>
        <v>709.32738530338725</v>
      </c>
      <c r="R162" s="9">
        <f t="shared" si="41"/>
        <v>2.8195725153690177E-2</v>
      </c>
      <c r="S162" s="8">
        <f t="shared" si="42"/>
        <v>721.21408436656975</v>
      </c>
      <c r="T162" s="9">
        <f t="shared" si="43"/>
        <v>2.7731016952567786E-2</v>
      </c>
    </row>
    <row r="163" spans="1:20" x14ac:dyDescent="0.45">
      <c r="A163">
        <v>1650</v>
      </c>
      <c r="B163" s="8">
        <f t="shared" si="28"/>
        <v>440.70478685242887</v>
      </c>
      <c r="C163" s="9">
        <f t="shared" si="29"/>
        <v>4.5381853332800426E-2</v>
      </c>
      <c r="D163">
        <v>1625</v>
      </c>
      <c r="E163" s="8">
        <f t="shared" si="30"/>
        <v>555.5213700930185</v>
      </c>
      <c r="F163" s="9">
        <f t="shared" si="31"/>
        <v>3.6002215354291642E-2</v>
      </c>
      <c r="G163">
        <v>1615</v>
      </c>
      <c r="H163" s="8">
        <f t="shared" si="32"/>
        <v>621.26183093369684</v>
      </c>
      <c r="I163" s="9">
        <f t="shared" si="33"/>
        <v>3.2192545886718847E-2</v>
      </c>
      <c r="J163">
        <v>1600</v>
      </c>
      <c r="K163" s="8">
        <f t="shared" si="34"/>
        <v>659.89099374174225</v>
      </c>
      <c r="L163" s="9">
        <f t="shared" si="35"/>
        <v>3.0308036008485494E-2</v>
      </c>
      <c r="M163" s="8">
        <f t="shared" si="36"/>
        <v>689.13393225234472</v>
      </c>
      <c r="N163" s="9">
        <f t="shared" si="37"/>
        <v>2.9021934727016849E-2</v>
      </c>
      <c r="O163" s="8">
        <f t="shared" si="38"/>
        <v>710.61304938546607</v>
      </c>
      <c r="P163" s="9">
        <f t="shared" si="39"/>
        <v>2.8144712537007139E-2</v>
      </c>
      <c r="Q163" s="8">
        <f t="shared" si="40"/>
        <v>727.01645048467753</v>
      </c>
      <c r="R163" s="9">
        <f t="shared" si="41"/>
        <v>2.7509693881983922E-2</v>
      </c>
      <c r="S163" s="8">
        <f t="shared" si="42"/>
        <v>739.92686015294328</v>
      </c>
      <c r="T163" s="9">
        <f t="shared" si="43"/>
        <v>2.7029698578405426E-2</v>
      </c>
    </row>
    <row r="164" spans="1:20" x14ac:dyDescent="0.45">
      <c r="A164">
        <v>1700</v>
      </c>
      <c r="B164" s="8">
        <f t="shared" si="28"/>
        <v>444.78804096469105</v>
      </c>
      <c r="C164" s="9">
        <f t="shared" si="29"/>
        <v>4.4965237726766298E-2</v>
      </c>
      <c r="D164">
        <v>1675</v>
      </c>
      <c r="E164" s="8">
        <f t="shared" si="30"/>
        <v>563.80772818011303</v>
      </c>
      <c r="F164" s="9">
        <f t="shared" si="31"/>
        <v>3.5473085948213245E-2</v>
      </c>
      <c r="G164">
        <v>1665</v>
      </c>
      <c r="H164" s="8">
        <f t="shared" si="32"/>
        <v>632.04973595496119</v>
      </c>
      <c r="I164" s="9">
        <f t="shared" si="33"/>
        <v>3.1643079432320441E-2</v>
      </c>
      <c r="J164">
        <v>1650</v>
      </c>
      <c r="K164" s="8">
        <f t="shared" si="34"/>
        <v>672.80587286754792</v>
      </c>
      <c r="L164" s="9">
        <f t="shared" si="35"/>
        <v>2.9726256571986413E-2</v>
      </c>
      <c r="M164" s="8">
        <f t="shared" si="36"/>
        <v>703.68236628545162</v>
      </c>
      <c r="N164" s="9">
        <f t="shared" si="37"/>
        <v>2.8421914429339157E-2</v>
      </c>
      <c r="O164" s="8">
        <f t="shared" si="38"/>
        <v>726.55569976204811</v>
      </c>
      <c r="P164" s="9">
        <f t="shared" si="39"/>
        <v>2.7527139359790495E-2</v>
      </c>
      <c r="Q164" s="8">
        <f t="shared" si="40"/>
        <v>744.16721772117569</v>
      </c>
      <c r="R164" s="9">
        <f t="shared" si="41"/>
        <v>2.6875679986609665E-2</v>
      </c>
      <c r="S164" s="8">
        <f t="shared" si="42"/>
        <v>758.13728173536651</v>
      </c>
      <c r="T164" s="9">
        <f t="shared" si="43"/>
        <v>2.6380446499373118E-2</v>
      </c>
    </row>
    <row r="165" spans="1:20" x14ac:dyDescent="0.45">
      <c r="A165">
        <v>1750</v>
      </c>
      <c r="B165" s="8">
        <f t="shared" si="28"/>
        <v>448.54521861340561</v>
      </c>
      <c r="C165" s="9">
        <f t="shared" si="29"/>
        <v>4.4588592565597496E-2</v>
      </c>
      <c r="D165">
        <v>1725</v>
      </c>
      <c r="E165" s="8">
        <f t="shared" si="30"/>
        <v>571.62902346490364</v>
      </c>
      <c r="F165" s="9">
        <f t="shared" si="31"/>
        <v>3.498772661816732E-2</v>
      </c>
      <c r="G165">
        <v>1715</v>
      </c>
      <c r="H165" s="8">
        <f t="shared" si="32"/>
        <v>642.28505943022822</v>
      </c>
      <c r="I165" s="9">
        <f t="shared" si="33"/>
        <v>3.1138821783807367E-2</v>
      </c>
      <c r="J165">
        <v>1700</v>
      </c>
      <c r="K165" s="8">
        <f t="shared" si="34"/>
        <v>685.13550167292374</v>
      </c>
      <c r="L165" s="9">
        <f t="shared" si="35"/>
        <v>2.9191305882070293E-2</v>
      </c>
      <c r="M165" s="8">
        <f t="shared" si="36"/>
        <v>717.64635883844437</v>
      </c>
      <c r="N165" s="9">
        <f t="shared" si="37"/>
        <v>2.7868879642016512E-2</v>
      </c>
      <c r="O165" s="8">
        <f t="shared" si="38"/>
        <v>741.93160614195972</v>
      </c>
      <c r="P165" s="9">
        <f t="shared" si="39"/>
        <v>2.6956662628243984E-2</v>
      </c>
      <c r="Q165" s="8">
        <f t="shared" si="40"/>
        <v>760.7788175458868</v>
      </c>
      <c r="R165" s="9">
        <f t="shared" si="41"/>
        <v>2.6288849713923177E-2</v>
      </c>
      <c r="S165" s="8">
        <f t="shared" si="42"/>
        <v>775.84180696100009</v>
      </c>
      <c r="T165" s="9">
        <f t="shared" si="43"/>
        <v>2.5778450994205521E-2</v>
      </c>
    </row>
    <row r="166" spans="1:20" x14ac:dyDescent="0.45">
      <c r="A166">
        <v>1800</v>
      </c>
      <c r="B166" s="8">
        <f t="shared" si="28"/>
        <v>451.99824512148228</v>
      </c>
      <c r="C166" s="9">
        <f t="shared" si="29"/>
        <v>4.4247959402197806E-2</v>
      </c>
      <c r="D166">
        <v>1775</v>
      </c>
      <c r="E166" s="8">
        <f t="shared" si="30"/>
        <v>579.00359477530947</v>
      </c>
      <c r="F166" s="9">
        <f t="shared" si="31"/>
        <v>3.4542099877223183E-2</v>
      </c>
      <c r="G166">
        <v>1765</v>
      </c>
      <c r="H166" s="8">
        <f t="shared" si="32"/>
        <v>651.9843342783505</v>
      </c>
      <c r="I166" s="9">
        <f t="shared" si="33"/>
        <v>3.067558367355102E-2</v>
      </c>
      <c r="J166">
        <v>1750</v>
      </c>
      <c r="K166" s="8">
        <f t="shared" si="34"/>
        <v>696.89211088301704</v>
      </c>
      <c r="L166" s="9">
        <f t="shared" si="35"/>
        <v>2.8698846905668696E-2</v>
      </c>
      <c r="M166" s="8">
        <f t="shared" si="36"/>
        <v>731.03390258342051</v>
      </c>
      <c r="N166" s="9">
        <f t="shared" si="37"/>
        <v>2.7358512278734898E-2</v>
      </c>
      <c r="O166" s="8">
        <f t="shared" si="38"/>
        <v>756.74489707272176</v>
      </c>
      <c r="P166" s="9">
        <f t="shared" si="39"/>
        <v>2.6428985616374811E-2</v>
      </c>
      <c r="Q166" s="8">
        <f t="shared" si="40"/>
        <v>776.85207272435605</v>
      </c>
      <c r="R166" s="9">
        <f t="shared" si="41"/>
        <v>2.5744927126037848E-2</v>
      </c>
      <c r="S166" s="8">
        <f t="shared" si="42"/>
        <v>793.0385280930127</v>
      </c>
      <c r="T166" s="9">
        <f t="shared" si="43"/>
        <v>2.5219455665153094E-2</v>
      </c>
    </row>
    <row r="167" spans="1:20" x14ac:dyDescent="0.45">
      <c r="A167">
        <v>1850</v>
      </c>
      <c r="B167" s="8">
        <f t="shared" si="28"/>
        <v>455.16806940667794</v>
      </c>
      <c r="C167" s="9">
        <f t="shared" si="29"/>
        <v>4.3939813322297544E-2</v>
      </c>
      <c r="D167">
        <v>1825</v>
      </c>
      <c r="E167" s="8">
        <f t="shared" si="30"/>
        <v>585.94986295060141</v>
      </c>
      <c r="F167" s="9">
        <f t="shared" si="31"/>
        <v>3.4132613154457044E-2</v>
      </c>
      <c r="G167">
        <v>1815</v>
      </c>
      <c r="H167" s="8">
        <f t="shared" si="32"/>
        <v>661.1648155800367</v>
      </c>
      <c r="I167" s="9">
        <f t="shared" si="33"/>
        <v>3.024964355136487E-2</v>
      </c>
      <c r="J167">
        <v>1800</v>
      </c>
      <c r="K167" s="8">
        <f t="shared" si="34"/>
        <v>708.08912495074549</v>
      </c>
      <c r="L167" s="9">
        <f t="shared" si="35"/>
        <v>2.8245032009764585E-2</v>
      </c>
      <c r="M167" s="8">
        <f t="shared" si="36"/>
        <v>743.85441519976212</v>
      </c>
      <c r="N167" s="9">
        <f t="shared" si="37"/>
        <v>2.6886981634207278E-2</v>
      </c>
      <c r="O167" s="8">
        <f t="shared" si="38"/>
        <v>771.00122623994423</v>
      </c>
      <c r="P167" s="9">
        <f t="shared" si="39"/>
        <v>2.5940295967539453E-2</v>
      </c>
      <c r="Q167" s="8">
        <f t="shared" si="40"/>
        <v>792.38934583277023</v>
      </c>
      <c r="R167" s="9">
        <f t="shared" si="41"/>
        <v>2.5240117254454981E-2</v>
      </c>
      <c r="S167" s="8">
        <f t="shared" si="42"/>
        <v>809.72703886389854</v>
      </c>
      <c r="T167" s="9">
        <f t="shared" si="43"/>
        <v>2.469968154708202E-2</v>
      </c>
    </row>
    <row r="168" spans="1:20" x14ac:dyDescent="0.45">
      <c r="A168">
        <v>1900</v>
      </c>
      <c r="B168" s="8">
        <f t="shared" si="28"/>
        <v>458.07464015901127</v>
      </c>
      <c r="C168" s="9">
        <f t="shared" si="29"/>
        <v>4.3661006846083879E-2</v>
      </c>
      <c r="D168">
        <v>1875</v>
      </c>
      <c r="E168" s="8">
        <f t="shared" si="30"/>
        <v>592.48621807507175</v>
      </c>
      <c r="F168" s="9">
        <f t="shared" si="31"/>
        <v>3.3756059448906667E-2</v>
      </c>
      <c r="G168">
        <v>1865</v>
      </c>
      <c r="H168" s="8">
        <f t="shared" si="32"/>
        <v>669.84430845286215</v>
      </c>
      <c r="I168" s="9">
        <f t="shared" si="33"/>
        <v>2.9857684461324981E-2</v>
      </c>
      <c r="J168">
        <v>1850</v>
      </c>
      <c r="K168" s="8">
        <f t="shared" si="34"/>
        <v>718.74097348089344</v>
      </c>
      <c r="L168" s="9">
        <f t="shared" si="35"/>
        <v>2.7826436418587827E-2</v>
      </c>
      <c r="M168" s="8">
        <f t="shared" si="36"/>
        <v>756.11855977919095</v>
      </c>
      <c r="N168" s="9">
        <f t="shared" si="37"/>
        <v>2.6450878293267387E-2</v>
      </c>
      <c r="O168" s="8">
        <f t="shared" si="38"/>
        <v>784.70760989755979</v>
      </c>
      <c r="P168" s="9">
        <f t="shared" si="39"/>
        <v>2.5487200261267905E-2</v>
      </c>
      <c r="Q168" s="8">
        <f t="shared" si="40"/>
        <v>807.39439562710186</v>
      </c>
      <c r="R168" s="9">
        <f t="shared" si="41"/>
        <v>2.4771041399743721E-2</v>
      </c>
      <c r="S168" s="8">
        <f t="shared" si="42"/>
        <v>825.90830896642979</v>
      </c>
      <c r="T168" s="9">
        <f t="shared" si="43"/>
        <v>2.4215763157811904E-2</v>
      </c>
    </row>
    <row r="169" spans="1:20" x14ac:dyDescent="0.45">
      <c r="A169">
        <v>1950</v>
      </c>
      <c r="B169" s="8">
        <f t="shared" si="28"/>
        <v>460.73689469330941</v>
      </c>
      <c r="C169" s="9">
        <f t="shared" si="29"/>
        <v>4.3408722484256541E-2</v>
      </c>
      <c r="D169">
        <v>1925</v>
      </c>
      <c r="E169" s="8">
        <f t="shared" si="30"/>
        <v>598.63092116875771</v>
      </c>
      <c r="F169" s="9">
        <f t="shared" si="31"/>
        <v>3.340956721873356E-2</v>
      </c>
      <c r="G169">
        <v>1915</v>
      </c>
      <c r="H169" s="8">
        <f t="shared" si="32"/>
        <v>678.04101266699422</v>
      </c>
      <c r="I169" s="9">
        <f t="shared" si="33"/>
        <v>2.9496740796448821E-2</v>
      </c>
      <c r="J169">
        <v>1900</v>
      </c>
      <c r="K169" s="8">
        <f t="shared" si="34"/>
        <v>728.86291771763013</v>
      </c>
      <c r="L169" s="9">
        <f t="shared" si="35"/>
        <v>2.7440002109900493E-2</v>
      </c>
      <c r="M169" s="8">
        <f t="shared" si="36"/>
        <v>767.83807769261898</v>
      </c>
      <c r="N169" s="9">
        <f t="shared" si="37"/>
        <v>2.6047158354142477E-2</v>
      </c>
      <c r="O169" s="8">
        <f t="shared" si="38"/>
        <v>797.87227446317979</v>
      </c>
      <c r="P169" s="9">
        <f t="shared" si="39"/>
        <v>2.5066668738998727E-2</v>
      </c>
      <c r="Q169" s="8">
        <f t="shared" si="40"/>
        <v>821.87224177853113</v>
      </c>
      <c r="R169" s="9">
        <f t="shared" si="41"/>
        <v>2.433468242791606E-2</v>
      </c>
      <c r="S169" s="8">
        <f t="shared" si="42"/>
        <v>841.58456556424744</v>
      </c>
      <c r="T169" s="9">
        <f t="shared" si="43"/>
        <v>2.3764694385276459E-2</v>
      </c>
    </row>
    <row r="170" spans="1:20" x14ac:dyDescent="0.45">
      <c r="A170">
        <v>2000</v>
      </c>
      <c r="B170" s="8">
        <f t="shared" si="28"/>
        <v>463.17275854595357</v>
      </c>
      <c r="C170" s="9">
        <f t="shared" si="29"/>
        <v>4.3180432421773579E-2</v>
      </c>
      <c r="D170">
        <v>1975</v>
      </c>
      <c r="E170" s="8">
        <f t="shared" si="30"/>
        <v>604.40201906076413</v>
      </c>
      <c r="F170" s="9">
        <f t="shared" si="31"/>
        <v>3.3090557889068339E-2</v>
      </c>
      <c r="G170">
        <v>1965</v>
      </c>
      <c r="H170" s="8">
        <f t="shared" si="32"/>
        <v>685.77338294413062</v>
      </c>
      <c r="I170" s="9">
        <f t="shared" si="33"/>
        <v>2.916415319903045E-2</v>
      </c>
      <c r="J170">
        <v>1950</v>
      </c>
      <c r="K170" s="8">
        <f t="shared" si="34"/>
        <v>738.47089135398096</v>
      </c>
      <c r="L170" s="9">
        <f t="shared" si="35"/>
        <v>2.7082990317099903E-2</v>
      </c>
      <c r="M170" s="8">
        <f t="shared" si="36"/>
        <v>779.02563338399045</v>
      </c>
      <c r="N170" s="9">
        <f t="shared" si="37"/>
        <v>2.5673096163886789E-2</v>
      </c>
      <c r="O170" s="8">
        <f t="shared" si="38"/>
        <v>810.50451384957262</v>
      </c>
      <c r="P170" s="9">
        <f t="shared" si="39"/>
        <v>2.4675988422332148E-2</v>
      </c>
      <c r="Q170" s="8">
        <f t="shared" si="40"/>
        <v>835.82903759183387</v>
      </c>
      <c r="R170" s="9">
        <f t="shared" si="41"/>
        <v>2.3928338332948343E-2</v>
      </c>
      <c r="S170" s="8">
        <f t="shared" si="42"/>
        <v>856.7591814536745</v>
      </c>
      <c r="T170" s="9">
        <f t="shared" si="43"/>
        <v>2.334378251548555E-2</v>
      </c>
    </row>
    <row r="171" spans="1:20" x14ac:dyDescent="0.45">
      <c r="A171">
        <v>2050</v>
      </c>
      <c r="B171" s="8">
        <f t="shared" si="28"/>
        <v>465.39915409623438</v>
      </c>
      <c r="C171" s="9">
        <f t="shared" si="29"/>
        <v>4.2973864099169458E-2</v>
      </c>
      <c r="D171">
        <v>2025</v>
      </c>
      <c r="E171" s="8">
        <f t="shared" si="30"/>
        <v>609.81727126285546</v>
      </c>
      <c r="F171" s="9">
        <f t="shared" si="31"/>
        <v>3.2796709674329981E-2</v>
      </c>
      <c r="G171">
        <v>2015</v>
      </c>
      <c r="H171" s="8">
        <f t="shared" si="32"/>
        <v>693.06000392245562</v>
      </c>
      <c r="I171" s="9">
        <f t="shared" si="33"/>
        <v>2.8857530209228089E-2</v>
      </c>
      <c r="J171">
        <v>2000</v>
      </c>
      <c r="K171" s="8">
        <f t="shared" si="34"/>
        <v>747.58135494002545</v>
      </c>
      <c r="L171" s="9">
        <f t="shared" si="35"/>
        <v>2.6752941158630816E-2</v>
      </c>
      <c r="M171" s="8">
        <f t="shared" si="36"/>
        <v>789.69467057326335</v>
      </c>
      <c r="N171" s="9">
        <f t="shared" si="37"/>
        <v>2.5326244110880719E-2</v>
      </c>
      <c r="O171" s="8">
        <f t="shared" si="38"/>
        <v>822.61455612717884</v>
      </c>
      <c r="P171" s="9">
        <f t="shared" si="39"/>
        <v>2.4312723195853508E-2</v>
      </c>
      <c r="Q171" s="8">
        <f t="shared" si="40"/>
        <v>849.27195035572845</v>
      </c>
      <c r="R171" s="9">
        <f t="shared" si="41"/>
        <v>2.3549582665037677E-2</v>
      </c>
      <c r="S171" s="8">
        <f t="shared" si="42"/>
        <v>871.43656954779954</v>
      </c>
      <c r="T171" s="9">
        <f t="shared" si="43"/>
        <v>2.2950609027548932E-2</v>
      </c>
    </row>
    <row r="172" spans="1:20" x14ac:dyDescent="0.45">
      <c r="A172">
        <v>2100</v>
      </c>
      <c r="B172" s="8">
        <f t="shared" si="28"/>
        <v>467.43201668553297</v>
      </c>
      <c r="C172" s="9">
        <f t="shared" si="29"/>
        <v>4.2786970695366577E-2</v>
      </c>
      <c r="D172">
        <v>2075</v>
      </c>
      <c r="E172" s="8">
        <f t="shared" si="30"/>
        <v>614.89408774572883</v>
      </c>
      <c r="F172" s="9">
        <f t="shared" si="31"/>
        <v>3.2525926657259396E-2</v>
      </c>
      <c r="G172">
        <v>2065</v>
      </c>
      <c r="H172" s="8">
        <f t="shared" si="32"/>
        <v>699.91947880861176</v>
      </c>
      <c r="I172" s="9">
        <f t="shared" si="33"/>
        <v>2.8574715528768509E-2</v>
      </c>
      <c r="J172">
        <v>2050</v>
      </c>
      <c r="K172" s="8">
        <f t="shared" si="34"/>
        <v>756.21116318225768</v>
      </c>
      <c r="L172" s="9">
        <f t="shared" si="35"/>
        <v>2.6447639196222384E-2</v>
      </c>
      <c r="M172" s="8">
        <f t="shared" si="36"/>
        <v>799.85927936344365</v>
      </c>
      <c r="N172" s="9">
        <f t="shared" si="37"/>
        <v>2.5004398293555722E-2</v>
      </c>
      <c r="O172" s="8">
        <f t="shared" si="38"/>
        <v>834.21343913060252</v>
      </c>
      <c r="P172" s="9">
        <f t="shared" si="39"/>
        <v>2.3974679694495842E-2</v>
      </c>
      <c r="Q172" s="8">
        <f t="shared" si="40"/>
        <v>862.20904899920959</v>
      </c>
      <c r="R172" s="9">
        <f t="shared" si="41"/>
        <v>2.3196230685834908E-2</v>
      </c>
      <c r="S172" s="8">
        <f t="shared" si="42"/>
        <v>885.62208338530627</v>
      </c>
      <c r="T172" s="9">
        <f t="shared" si="43"/>
        <v>2.2582996037711304E-2</v>
      </c>
    </row>
    <row r="173" spans="1:20" x14ac:dyDescent="0.45">
      <c r="A173">
        <v>2150</v>
      </c>
      <c r="B173" s="8">
        <f t="shared" si="28"/>
        <v>469.28631688326038</v>
      </c>
      <c r="C173" s="9">
        <f t="shared" si="29"/>
        <v>4.2617905701638426E-2</v>
      </c>
      <c r="D173">
        <v>2125</v>
      </c>
      <c r="E173" s="8">
        <f t="shared" si="30"/>
        <v>619.64947659881125</v>
      </c>
      <c r="F173" s="9">
        <f t="shared" si="31"/>
        <v>3.2276312262503361E-2</v>
      </c>
      <c r="G173">
        <v>2115</v>
      </c>
      <c r="H173" s="8">
        <f t="shared" si="32"/>
        <v>706.37033077473052</v>
      </c>
      <c r="I173" s="9">
        <f t="shared" si="33"/>
        <v>2.8313759976391514E-2</v>
      </c>
      <c r="J173">
        <v>2100</v>
      </c>
      <c r="K173" s="8">
        <f t="shared" si="34"/>
        <v>764.37744444102657</v>
      </c>
      <c r="L173" s="9">
        <f t="shared" si="35"/>
        <v>2.6165083945701179E-2</v>
      </c>
      <c r="M173" s="8">
        <f t="shared" si="36"/>
        <v>809.53407375658128</v>
      </c>
      <c r="N173" s="9">
        <f t="shared" si="37"/>
        <v>2.4705569102473381E-2</v>
      </c>
      <c r="O173" s="8">
        <f t="shared" si="38"/>
        <v>845.31289463572352</v>
      </c>
      <c r="P173" s="9">
        <f t="shared" si="39"/>
        <v>2.3659878048611499E-2</v>
      </c>
      <c r="Q173" s="8">
        <f t="shared" si="40"/>
        <v>874.64919874756401</v>
      </c>
      <c r="R173" s="9">
        <f t="shared" si="41"/>
        <v>2.2866310320341674E-2</v>
      </c>
      <c r="S173" s="8">
        <f t="shared" si="42"/>
        <v>899.32192339168944</v>
      </c>
      <c r="T173" s="9">
        <f t="shared" si="43"/>
        <v>2.223897747824527E-2</v>
      </c>
    </row>
    <row r="174" spans="1:20" x14ac:dyDescent="0.45">
      <c r="A174">
        <v>2200</v>
      </c>
      <c r="B174" s="8">
        <f t="shared" si="28"/>
        <v>470.97608770843152</v>
      </c>
      <c r="C174" s="9">
        <f t="shared" si="29"/>
        <v>4.2465000924593557E-2</v>
      </c>
      <c r="D174">
        <v>2175</v>
      </c>
      <c r="E174" s="8">
        <f t="shared" si="30"/>
        <v>624.10000062751044</v>
      </c>
      <c r="F174" s="9">
        <f t="shared" si="31"/>
        <v>3.2046146418668014E-2</v>
      </c>
      <c r="G174">
        <v>2165</v>
      </c>
      <c r="H174" s="8">
        <f t="shared" si="32"/>
        <v>712.43091619505617</v>
      </c>
      <c r="I174" s="9">
        <f t="shared" si="33"/>
        <v>2.8072897379041041E-2</v>
      </c>
      <c r="J174">
        <v>2150</v>
      </c>
      <c r="K174" s="8">
        <f t="shared" si="34"/>
        <v>772.09749174702222</v>
      </c>
      <c r="L174" s="9">
        <f t="shared" si="35"/>
        <v>2.5903464541435141E-2</v>
      </c>
      <c r="M174" s="8">
        <f t="shared" si="36"/>
        <v>818.73407909199909</v>
      </c>
      <c r="N174" s="9">
        <f t="shared" si="37"/>
        <v>2.4427955927009422E-2</v>
      </c>
      <c r="O174" s="8">
        <f t="shared" si="38"/>
        <v>855.92524074474841</v>
      </c>
      <c r="P174" s="9">
        <f t="shared" si="39"/>
        <v>2.3366526710437721E-2</v>
      </c>
      <c r="Q174" s="8">
        <f t="shared" si="40"/>
        <v>886.60196248717068</v>
      </c>
      <c r="R174" s="9">
        <f t="shared" si="41"/>
        <v>2.2558037142049982E-2</v>
      </c>
      <c r="S174" s="8">
        <f t="shared" si="42"/>
        <v>912.54304864076346</v>
      </c>
      <c r="T174" s="9">
        <f t="shared" si="43"/>
        <v>2.1916774260447306E-2</v>
      </c>
    </row>
    <row r="175" spans="1:20" x14ac:dyDescent="0.45">
      <c r="A175">
        <v>2250</v>
      </c>
      <c r="B175" s="8">
        <f t="shared" si="28"/>
        <v>472.5144557610837</v>
      </c>
      <c r="C175" s="9">
        <f t="shared" si="29"/>
        <v>4.2326747374925922E-2</v>
      </c>
      <c r="D175">
        <v>2225</v>
      </c>
      <c r="E175" s="8">
        <f t="shared" si="30"/>
        <v>628.26174201018694</v>
      </c>
      <c r="F175" s="9">
        <f t="shared" si="31"/>
        <v>3.1833865827971604E-2</v>
      </c>
      <c r="G175">
        <v>2215</v>
      </c>
      <c r="H175" s="8">
        <f t="shared" si="32"/>
        <v>718.11934885299081</v>
      </c>
      <c r="I175" s="9">
        <f t="shared" si="33"/>
        <v>2.7850523777064085E-2</v>
      </c>
      <c r="J175">
        <v>2200</v>
      </c>
      <c r="K175" s="8">
        <f t="shared" si="34"/>
        <v>779.38866467208231</v>
      </c>
      <c r="L175" s="9">
        <f t="shared" si="35"/>
        <v>2.5661137897629985E-2</v>
      </c>
      <c r="M175" s="8">
        <f t="shared" si="36"/>
        <v>827.47462892751901</v>
      </c>
      <c r="N175" s="9">
        <f t="shared" si="37"/>
        <v>2.4169925337676861E-2</v>
      </c>
      <c r="O175" s="8">
        <f t="shared" si="38"/>
        <v>866.06328212502831</v>
      </c>
      <c r="P175" s="9">
        <f t="shared" si="39"/>
        <v>2.3093000722680126E-2</v>
      </c>
      <c r="Q175" s="8">
        <f t="shared" si="40"/>
        <v>898.0775085604896</v>
      </c>
      <c r="R175" s="9">
        <f t="shared" si="41"/>
        <v>2.2269792762161029E-2</v>
      </c>
      <c r="S175" s="8">
        <f t="shared" si="42"/>
        <v>925.29309388069305</v>
      </c>
      <c r="T175" s="9">
        <f t="shared" si="43"/>
        <v>2.1614772802550274E-2</v>
      </c>
    </row>
    <row r="176" spans="1:20" x14ac:dyDescent="0.45">
      <c r="A176">
        <v>2300</v>
      </c>
      <c r="B176" s="8">
        <f t="shared" si="28"/>
        <v>473.91367534953599</v>
      </c>
      <c r="C176" s="9">
        <f t="shared" si="29"/>
        <v>4.2201778594485505E-2</v>
      </c>
      <c r="D176">
        <v>2275</v>
      </c>
      <c r="E176" s="8">
        <f t="shared" si="30"/>
        <v>632.15027420129911</v>
      </c>
      <c r="F176" s="9">
        <f t="shared" si="31"/>
        <v>3.1638046863571065E-2</v>
      </c>
      <c r="G176">
        <v>2265</v>
      </c>
      <c r="H176" s="8">
        <f t="shared" si="32"/>
        <v>723.45343428574938</v>
      </c>
      <c r="I176" s="9">
        <f t="shared" si="33"/>
        <v>2.7645179429890449E-2</v>
      </c>
      <c r="J176">
        <v>2250</v>
      </c>
      <c r="K176" s="8">
        <f t="shared" si="34"/>
        <v>786.26830140453797</v>
      </c>
      <c r="L176" s="9">
        <f t="shared" si="35"/>
        <v>2.5436609824246146E-2</v>
      </c>
      <c r="M176" s="8">
        <f t="shared" si="36"/>
        <v>835.7712708916697</v>
      </c>
      <c r="N176" s="9">
        <f t="shared" si="37"/>
        <v>2.3929992207870881E-2</v>
      </c>
      <c r="O176" s="8">
        <f t="shared" si="38"/>
        <v>875.74021775457038</v>
      </c>
      <c r="P176" s="9">
        <f t="shared" si="39"/>
        <v>2.2837822900586575E-2</v>
      </c>
      <c r="Q176" s="8">
        <f t="shared" si="40"/>
        <v>909.08652472255346</v>
      </c>
      <c r="R176" s="9">
        <f t="shared" si="41"/>
        <v>2.2000106102225917E-2</v>
      </c>
      <c r="S176" s="8">
        <f t="shared" si="42"/>
        <v>937.58029160209435</v>
      </c>
      <c r="T176" s="9">
        <f t="shared" si="43"/>
        <v>2.1331506409786958E-2</v>
      </c>
    </row>
    <row r="177" spans="1:20" x14ac:dyDescent="0.45">
      <c r="A177">
        <v>2350</v>
      </c>
      <c r="B177" s="8">
        <f t="shared" si="28"/>
        <v>475.18516481870904</v>
      </c>
      <c r="C177" s="9">
        <f t="shared" si="29"/>
        <v>4.2088856051788422E-2</v>
      </c>
      <c r="D177">
        <v>2325</v>
      </c>
      <c r="E177" s="8">
        <f t="shared" si="30"/>
        <v>635.78064032750672</v>
      </c>
      <c r="F177" s="9">
        <f t="shared" si="31"/>
        <v>3.1457390696416128E-2</v>
      </c>
      <c r="G177">
        <v>2315</v>
      </c>
      <c r="H177" s="8">
        <f t="shared" si="32"/>
        <v>728.4506134702649</v>
      </c>
      <c r="I177" s="9">
        <f t="shared" si="33"/>
        <v>2.7455533196302805E-2</v>
      </c>
      <c r="J177">
        <v>2300</v>
      </c>
      <c r="K177" s="8">
        <f t="shared" si="34"/>
        <v>792.75364039511749</v>
      </c>
      <c r="L177" s="9">
        <f t="shared" si="35"/>
        <v>2.5228518648027616E-2</v>
      </c>
      <c r="M177" s="8">
        <f t="shared" si="36"/>
        <v>843.63968104225921</v>
      </c>
      <c r="N177" s="9">
        <f t="shared" si="37"/>
        <v>2.3706803330174518E-2</v>
      </c>
      <c r="O177" s="8">
        <f t="shared" si="38"/>
        <v>884.96955583340878</v>
      </c>
      <c r="P177" s="9">
        <f t="shared" si="39"/>
        <v>2.2599647488624912E-2</v>
      </c>
      <c r="Q177" s="8">
        <f t="shared" si="40"/>
        <v>919.6401379984477</v>
      </c>
      <c r="R177" s="9">
        <f t="shared" si="41"/>
        <v>2.174763711763281E-2</v>
      </c>
      <c r="S177" s="8">
        <f t="shared" si="42"/>
        <v>949.41339893670488</v>
      </c>
      <c r="T177" s="9">
        <f t="shared" si="43"/>
        <v>2.1065639080298414E-2</v>
      </c>
    </row>
    <row r="178" spans="1:20" x14ac:dyDescent="0.45">
      <c r="A178">
        <v>2400</v>
      </c>
      <c r="B178" s="8">
        <f t="shared" si="28"/>
        <v>476.33954439230092</v>
      </c>
      <c r="C178" s="9">
        <f t="shared" si="29"/>
        <v>4.1986856299145545E-2</v>
      </c>
      <c r="D178">
        <v>2375</v>
      </c>
      <c r="E178" s="8">
        <f t="shared" si="30"/>
        <v>639.16733738037317</v>
      </c>
      <c r="F178" s="9">
        <f t="shared" si="31"/>
        <v>3.1290710320039168E-2</v>
      </c>
      <c r="G178">
        <v>2365</v>
      </c>
      <c r="H178" s="8">
        <f t="shared" si="32"/>
        <v>733.12791509060685</v>
      </c>
      <c r="I178" s="9">
        <f t="shared" si="33"/>
        <v>2.7280368934701132E-2</v>
      </c>
      <c r="J178">
        <v>2350</v>
      </c>
      <c r="K178" s="8">
        <f t="shared" si="34"/>
        <v>798.86175095626652</v>
      </c>
      <c r="L178" s="9">
        <f t="shared" si="35"/>
        <v>2.5035620964527685E-2</v>
      </c>
      <c r="M178" s="8">
        <f t="shared" si="36"/>
        <v>851.09558627450156</v>
      </c>
      <c r="N178" s="9">
        <f t="shared" si="37"/>
        <v>2.3499123156713743E-2</v>
      </c>
      <c r="O178" s="8">
        <f t="shared" si="38"/>
        <v>893.76503552577719</v>
      </c>
      <c r="P178" s="9">
        <f t="shared" si="39"/>
        <v>2.2377245925977129E-2</v>
      </c>
      <c r="Q178" s="8">
        <f t="shared" si="40"/>
        <v>929.74984018820874</v>
      </c>
      <c r="R178" s="9">
        <f t="shared" si="41"/>
        <v>2.1511162611172283E-2</v>
      </c>
      <c r="S178" s="8">
        <f t="shared" si="42"/>
        <v>960.80162918420899</v>
      </c>
      <c r="T178" s="9">
        <f t="shared" si="43"/>
        <v>2.0815951381120645E-2</v>
      </c>
    </row>
    <row r="179" spans="1:20" x14ac:dyDescent="0.45">
      <c r="A179">
        <v>2450</v>
      </c>
      <c r="B179" s="8">
        <f t="shared" si="28"/>
        <v>477.38667493841126</v>
      </c>
      <c r="C179" s="9">
        <f t="shared" si="29"/>
        <v>4.1894759636054456E-2</v>
      </c>
      <c r="D179">
        <v>2425</v>
      </c>
      <c r="E179" s="8">
        <f t="shared" si="30"/>
        <v>642.32430556289569</v>
      </c>
      <c r="F179" s="9">
        <f t="shared" si="31"/>
        <v>3.1136919196095441E-2</v>
      </c>
      <c r="G179">
        <v>2415</v>
      </c>
      <c r="H179" s="8">
        <f t="shared" si="32"/>
        <v>737.50191566383069</v>
      </c>
      <c r="I179" s="9">
        <f t="shared" si="33"/>
        <v>2.7118573627022864E-2</v>
      </c>
      <c r="J179">
        <v>2400</v>
      </c>
      <c r="K179" s="8">
        <f t="shared" si="34"/>
        <v>804.6094722156015</v>
      </c>
      <c r="L179" s="9">
        <f t="shared" si="35"/>
        <v>2.4856779208585852E-2</v>
      </c>
      <c r="M179" s="8">
        <f t="shared" si="36"/>
        <v>858.15469433033809</v>
      </c>
      <c r="N179" s="9">
        <f t="shared" si="37"/>
        <v>2.3305821353814326E-2</v>
      </c>
      <c r="O179" s="8">
        <f t="shared" si="38"/>
        <v>902.14055520362967</v>
      </c>
      <c r="P179" s="9">
        <f t="shared" si="39"/>
        <v>2.216949441485383E-2</v>
      </c>
      <c r="Q179" s="8">
        <f t="shared" si="40"/>
        <v>939.42741877157118</v>
      </c>
      <c r="R179" s="9">
        <f t="shared" si="41"/>
        <v>2.1289563834694877E-2</v>
      </c>
      <c r="S179" s="8">
        <f t="shared" si="42"/>
        <v>971.75458777246422</v>
      </c>
      <c r="T179" s="9">
        <f t="shared" si="43"/>
        <v>2.0581328096269291E-2</v>
      </c>
    </row>
    <row r="180" spans="1:20" x14ac:dyDescent="0.45">
      <c r="A180">
        <v>2500</v>
      </c>
      <c r="B180" s="8">
        <f t="shared" si="28"/>
        <v>478.33569715503398</v>
      </c>
      <c r="C180" s="9">
        <f t="shared" si="29"/>
        <v>4.181164006565409E-2</v>
      </c>
      <c r="D180">
        <v>2475</v>
      </c>
      <c r="E180" s="8">
        <f t="shared" si="30"/>
        <v>645.26492219759916</v>
      </c>
      <c r="F180" s="9">
        <f t="shared" si="31"/>
        <v>3.099502128813289E-2</v>
      </c>
      <c r="G180">
        <v>2465</v>
      </c>
      <c r="H180" s="8">
        <f t="shared" si="32"/>
        <v>741.58870683784005</v>
      </c>
      <c r="I180" s="9">
        <f t="shared" si="33"/>
        <v>2.6969126977783538E-2</v>
      </c>
      <c r="J180">
        <v>2450</v>
      </c>
      <c r="K180" s="8">
        <f t="shared" si="34"/>
        <v>810.01335984309799</v>
      </c>
      <c r="L180" s="9">
        <f t="shared" si="35"/>
        <v>2.4690950781199535E-2</v>
      </c>
      <c r="M180" s="8">
        <f t="shared" si="36"/>
        <v>864.83263096977532</v>
      </c>
      <c r="N180" s="9">
        <f t="shared" si="37"/>
        <v>2.3125861911076493E-2</v>
      </c>
      <c r="O180" s="8">
        <f t="shared" si="38"/>
        <v>910.11010686773602</v>
      </c>
      <c r="P180" s="9">
        <f t="shared" si="39"/>
        <v>2.1975363034735036E-2</v>
      </c>
      <c r="Q180" s="8">
        <f t="shared" si="40"/>
        <v>948.68489297049734</v>
      </c>
      <c r="R180" s="9">
        <f t="shared" si="41"/>
        <v>2.1081815625182479E-2</v>
      </c>
      <c r="S180" s="8">
        <f t="shared" si="42"/>
        <v>982.28221246298222</v>
      </c>
      <c r="T180" s="9">
        <f t="shared" si="43"/>
        <v>2.0360747396465463E-2</v>
      </c>
    </row>
    <row r="181" spans="1:20" x14ac:dyDescent="0.45">
      <c r="A181">
        <v>2550</v>
      </c>
      <c r="B181" s="8">
        <f t="shared" si="28"/>
        <v>479.19507074947364</v>
      </c>
      <c r="C181" s="9">
        <f t="shared" si="29"/>
        <v>4.1736656365683134E-2</v>
      </c>
      <c r="D181">
        <v>2525</v>
      </c>
      <c r="E181" s="8">
        <f t="shared" si="30"/>
        <v>648.00199965152945</v>
      </c>
      <c r="F181" s="9">
        <f t="shared" si="31"/>
        <v>3.0864102287886813E-2</v>
      </c>
      <c r="G181">
        <v>2515</v>
      </c>
      <c r="H181" s="8">
        <f t="shared" si="32"/>
        <v>745.40386921133472</v>
      </c>
      <c r="I181" s="9">
        <f t="shared" si="33"/>
        <v>2.6831092279089926E-2</v>
      </c>
      <c r="J181">
        <v>2500</v>
      </c>
      <c r="K181" s="8">
        <f t="shared" si="34"/>
        <v>815.08963999145624</v>
      </c>
      <c r="L181" s="9">
        <f t="shared" si="35"/>
        <v>2.4537178512304046E-2</v>
      </c>
      <c r="M181" s="8">
        <f t="shared" si="36"/>
        <v>871.14488387502865</v>
      </c>
      <c r="N181" s="9">
        <f t="shared" si="37"/>
        <v>2.2958293586063383E-2</v>
      </c>
      <c r="O181" s="8">
        <f t="shared" si="38"/>
        <v>917.68771642846855</v>
      </c>
      <c r="P181" s="9">
        <f t="shared" si="39"/>
        <v>2.1793906186123556E-2</v>
      </c>
      <c r="Q181" s="8">
        <f t="shared" si="40"/>
        <v>957.53445473248621</v>
      </c>
      <c r="R181" s="9">
        <f t="shared" si="41"/>
        <v>2.0886976861409706E-2</v>
      </c>
      <c r="S181" s="8">
        <f t="shared" si="42"/>
        <v>992.39471761925006</v>
      </c>
      <c r="T181" s="9">
        <f t="shared" si="43"/>
        <v>2.0153271319278986E-2</v>
      </c>
    </row>
    <row r="182" spans="1:20" x14ac:dyDescent="0.45">
      <c r="A182">
        <v>2600</v>
      </c>
      <c r="B182" s="8">
        <f t="shared" si="28"/>
        <v>479.97261325491337</v>
      </c>
      <c r="C182" s="9">
        <f t="shared" si="29"/>
        <v>4.1669044123936301E-2</v>
      </c>
      <c r="D182">
        <v>2575</v>
      </c>
      <c r="E182" s="8">
        <f t="shared" si="30"/>
        <v>650.54778677830745</v>
      </c>
      <c r="F182" s="9">
        <f t="shared" si="31"/>
        <v>3.0743321868859981E-2</v>
      </c>
      <c r="G182">
        <v>2565</v>
      </c>
      <c r="H182" s="8">
        <f t="shared" si="32"/>
        <v>748.9624520621403</v>
      </c>
      <c r="I182" s="9">
        <f t="shared" si="33"/>
        <v>2.670360836505677E-2</v>
      </c>
      <c r="J182">
        <v>2550</v>
      </c>
      <c r="K182" s="8">
        <f t="shared" si="34"/>
        <v>819.85416990975261</v>
      </c>
      <c r="L182" s="9">
        <f t="shared" si="35"/>
        <v>2.4394582273334717E-2</v>
      </c>
      <c r="M182" s="8">
        <f t="shared" si="36"/>
        <v>877.10675286900528</v>
      </c>
      <c r="N182" s="9">
        <f t="shared" si="37"/>
        <v>2.280224149977212E-2</v>
      </c>
      <c r="O182" s="8">
        <f t="shared" si="38"/>
        <v>924.88738953460813</v>
      </c>
      <c r="P182" s="9">
        <f t="shared" si="39"/>
        <v>2.1624254180894122E-2</v>
      </c>
      <c r="Q182" s="8">
        <f t="shared" si="40"/>
        <v>965.98841440256001</v>
      </c>
      <c r="R182" s="9">
        <f t="shared" si="41"/>
        <v>2.07041820603713E-2</v>
      </c>
      <c r="S182" s="8">
        <f t="shared" si="42"/>
        <v>1002.102542360662</v>
      </c>
      <c r="T182" s="9">
        <f t="shared" si="43"/>
        <v>1.9958037380970833E-2</v>
      </c>
    </row>
    <row r="183" spans="1:20" x14ac:dyDescent="0.45">
      <c r="A183">
        <v>2650</v>
      </c>
      <c r="B183" s="8">
        <f t="shared" si="28"/>
        <v>480.67553818876428</v>
      </c>
      <c r="C183" s="9">
        <f t="shared" si="29"/>
        <v>4.1608108611813473E-2</v>
      </c>
      <c r="D183">
        <v>2625</v>
      </c>
      <c r="E183" s="8">
        <f t="shared" si="30"/>
        <v>652.91397341955633</v>
      </c>
      <c r="F183" s="9">
        <f t="shared" si="31"/>
        <v>3.0631906827253932E-2</v>
      </c>
      <c r="G183">
        <v>2615</v>
      </c>
      <c r="H183" s="8">
        <f t="shared" si="32"/>
        <v>752.27895840600377</v>
      </c>
      <c r="I183" s="9">
        <f t="shared" si="33"/>
        <v>2.6585882506108899E-2</v>
      </c>
      <c r="J183">
        <v>2600</v>
      </c>
      <c r="K183" s="8">
        <f t="shared" si="34"/>
        <v>824.32240471189107</v>
      </c>
      <c r="L183" s="9">
        <f t="shared" si="35"/>
        <v>2.4262351581951967E-2</v>
      </c>
      <c r="M183" s="8">
        <f t="shared" si="36"/>
        <v>882.7333060411936</v>
      </c>
      <c r="N183" s="9">
        <f t="shared" si="37"/>
        <v>2.2656899726253992E-2</v>
      </c>
      <c r="O183" s="8">
        <f t="shared" si="38"/>
        <v>931.72306264508074</v>
      </c>
      <c r="P183" s="9">
        <f t="shared" si="39"/>
        <v>2.146560582414021E-2</v>
      </c>
      <c r="Q183" s="8">
        <f t="shared" si="40"/>
        <v>974.05915085669062</v>
      </c>
      <c r="R183" s="9">
        <f t="shared" si="41"/>
        <v>2.0532633960073047E-2</v>
      </c>
      <c r="S183" s="8">
        <f t="shared" si="42"/>
        <v>1011.4163024295017</v>
      </c>
      <c r="T183" s="9">
        <f t="shared" si="43"/>
        <v>1.9774251168345244E-2</v>
      </c>
    </row>
    <row r="184" spans="1:20" x14ac:dyDescent="0.45">
      <c r="A184">
        <v>2700</v>
      </c>
      <c r="B184" s="8">
        <f t="shared" si="28"/>
        <v>481.31049231171698</v>
      </c>
      <c r="C184" s="9">
        <f t="shared" si="29"/>
        <v>4.155321838911244E-2</v>
      </c>
      <c r="D184">
        <v>2675</v>
      </c>
      <c r="E184" s="8">
        <f t="shared" si="30"/>
        <v>655.11169754763148</v>
      </c>
      <c r="F184" s="9">
        <f t="shared" si="31"/>
        <v>3.0529144991409424E-2</v>
      </c>
      <c r="G184">
        <v>2665</v>
      </c>
      <c r="H184" s="8">
        <f t="shared" si="32"/>
        <v>755.36733484316994</v>
      </c>
      <c r="I184" s="9">
        <f t="shared" si="33"/>
        <v>2.6477184116192182E-2</v>
      </c>
      <c r="J184">
        <v>2650</v>
      </c>
      <c r="K184" s="8">
        <f t="shared" si="34"/>
        <v>828.50936980333097</v>
      </c>
      <c r="L184" s="9">
        <f t="shared" si="35"/>
        <v>2.413973906504828E-2</v>
      </c>
      <c r="M184" s="8">
        <f t="shared" si="36"/>
        <v>888.03934138623458</v>
      </c>
      <c r="N184" s="9">
        <f t="shared" si="37"/>
        <v>2.2521524743239284E-2</v>
      </c>
      <c r="O184" s="8">
        <f t="shared" si="38"/>
        <v>938.20855904554037</v>
      </c>
      <c r="P184" s="9">
        <f t="shared" si="39"/>
        <v>2.1317221855603648E-2</v>
      </c>
      <c r="Q184" s="8">
        <f t="shared" si="40"/>
        <v>981.75906587424777</v>
      </c>
      <c r="R184" s="9">
        <f t="shared" si="41"/>
        <v>2.0371596958149989E-2</v>
      </c>
      <c r="S184" s="8">
        <f t="shared" si="42"/>
        <v>1020.3467456028455</v>
      </c>
      <c r="T184" s="9">
        <f t="shared" si="43"/>
        <v>1.9601179781470773E-2</v>
      </c>
    </row>
    <row r="185" spans="1:20" x14ac:dyDescent="0.45">
      <c r="A185">
        <v>2750</v>
      </c>
      <c r="B185" s="8">
        <f t="shared" si="28"/>
        <v>481.88359179420496</v>
      </c>
      <c r="C185" s="9">
        <f t="shared" si="29"/>
        <v>4.1503799549458979E-2</v>
      </c>
      <c r="D185">
        <v>2725</v>
      </c>
      <c r="E185" s="8">
        <f t="shared" si="30"/>
        <v>657.15155466872034</v>
      </c>
      <c r="F185" s="9">
        <f t="shared" si="31"/>
        <v>3.0434379798556958E-2</v>
      </c>
      <c r="G185">
        <v>2715</v>
      </c>
      <c r="H185" s="8">
        <f t="shared" si="32"/>
        <v>758.24096568458413</v>
      </c>
      <c r="I185" s="9">
        <f t="shared" si="33"/>
        <v>2.6376839164767147E-2</v>
      </c>
      <c r="J185">
        <v>2700</v>
      </c>
      <c r="K185" s="8">
        <f t="shared" si="34"/>
        <v>832.42963849198304</v>
      </c>
      <c r="L185" s="9">
        <f t="shared" si="35"/>
        <v>2.4026054665991586E-2</v>
      </c>
      <c r="M185" s="8">
        <f t="shared" si="36"/>
        <v>893.03935357333364</v>
      </c>
      <c r="N185" s="9">
        <f t="shared" si="37"/>
        <v>2.2395429630254992E-2</v>
      </c>
      <c r="O185" s="8">
        <f t="shared" si="38"/>
        <v>944.35754951913873</v>
      </c>
      <c r="P185" s="9">
        <f t="shared" si="39"/>
        <v>2.1178419138157874E-2</v>
      </c>
      <c r="Q185" s="8">
        <f t="shared" si="40"/>
        <v>989.1005425320285</v>
      </c>
      <c r="R185" s="9">
        <f t="shared" si="41"/>
        <v>2.0220391294904553E-2</v>
      </c>
      <c r="S185" s="8">
        <f t="shared" si="42"/>
        <v>1028.9047104854042</v>
      </c>
      <c r="T185" s="9">
        <f t="shared" si="43"/>
        <v>1.9438146017005446E-2</v>
      </c>
    </row>
    <row r="186" spans="1:20" x14ac:dyDescent="0.45">
      <c r="A186">
        <v>2800</v>
      </c>
      <c r="B186" s="8">
        <f t="shared" ref="B186:B249" si="44">$Y$195 - $Z$195*EXP(-$AA$195*A186^$AB$195)</f>
        <v>482.40045713887247</v>
      </c>
      <c r="C186" s="9">
        <f t="shared" ref="C186:C249" si="45">20/B186</f>
        <v>4.1459330529287707E-2</v>
      </c>
      <c r="D186">
        <v>2775</v>
      </c>
      <c r="E186" s="8">
        <f t="shared" si="30"/>
        <v>659.04360914018014</v>
      </c>
      <c r="F186" s="9">
        <f t="shared" si="31"/>
        <v>3.0347005452481299E-2</v>
      </c>
      <c r="G186">
        <v>2765</v>
      </c>
      <c r="H186" s="8">
        <f t="shared" si="32"/>
        <v>760.91267088327913</v>
      </c>
      <c r="I186" s="9">
        <f t="shared" si="33"/>
        <v>2.6284225201275321E-2</v>
      </c>
      <c r="J186">
        <v>2750</v>
      </c>
      <c r="K186" s="8">
        <f t="shared" si="34"/>
        <v>836.09731433186789</v>
      </c>
      <c r="L186" s="9">
        <f t="shared" si="35"/>
        <v>2.3920660498691067E-2</v>
      </c>
      <c r="M186" s="8">
        <f t="shared" si="36"/>
        <v>897.74750547808071</v>
      </c>
      <c r="N186" s="9">
        <f t="shared" si="37"/>
        <v>2.2277978917189335E-2</v>
      </c>
      <c r="O186" s="8">
        <f t="shared" si="38"/>
        <v>950.18351738864135</v>
      </c>
      <c r="P186" s="9">
        <f t="shared" si="39"/>
        <v>2.1048565497079293E-2</v>
      </c>
      <c r="Q186" s="8">
        <f t="shared" si="40"/>
        <v>996.09590740750468</v>
      </c>
      <c r="R186" s="9">
        <f t="shared" si="41"/>
        <v>2.0078387885412687E-2</v>
      </c>
      <c r="S186" s="8">
        <f t="shared" si="42"/>
        <v>1037.1010885233884</v>
      </c>
      <c r="T186" s="9">
        <f t="shared" si="43"/>
        <v>1.9284523197710408E-2</v>
      </c>
    </row>
    <row r="187" spans="1:20" x14ac:dyDescent="0.45">
      <c r="A187">
        <v>2850</v>
      </c>
      <c r="B187" s="8">
        <f t="shared" si="44"/>
        <v>482.86624674414895</v>
      </c>
      <c r="C187" s="9">
        <f t="shared" si="45"/>
        <v>4.1419337414563953E-2</v>
      </c>
      <c r="D187">
        <v>2825</v>
      </c>
      <c r="E187" s="8">
        <f t="shared" si="30"/>
        <v>660.79740708849181</v>
      </c>
      <c r="F187" s="9">
        <f t="shared" si="31"/>
        <v>3.0266462588164584E-2</v>
      </c>
      <c r="G187">
        <v>2815</v>
      </c>
      <c r="H187" s="8">
        <f t="shared" si="32"/>
        <v>763.39470732928862</v>
      </c>
      <c r="I187" s="9">
        <f t="shared" si="33"/>
        <v>2.6198766913081366E-2</v>
      </c>
      <c r="J187">
        <v>2800</v>
      </c>
      <c r="K187" s="8">
        <f t="shared" si="34"/>
        <v>839.52601777097846</v>
      </c>
      <c r="L187" s="9">
        <f t="shared" si="35"/>
        <v>2.3822966265062164E-2</v>
      </c>
      <c r="M187" s="8">
        <f t="shared" si="36"/>
        <v>902.17760412215398</v>
      </c>
      <c r="N187" s="9">
        <f t="shared" si="37"/>
        <v>2.2168584000110049E-2</v>
      </c>
      <c r="O187" s="8">
        <f t="shared" si="38"/>
        <v>955.69972765527007</v>
      </c>
      <c r="P187" s="9">
        <f t="shared" si="39"/>
        <v>2.092707512752812E-2</v>
      </c>
      <c r="Q187" s="8">
        <f t="shared" si="40"/>
        <v>1002.7573963841467</v>
      </c>
      <c r="R187" s="9">
        <f t="shared" si="41"/>
        <v>1.9945003718863812E-2</v>
      </c>
      <c r="S187" s="8">
        <f t="shared" si="42"/>
        <v>1044.9467890834424</v>
      </c>
      <c r="T187" s="9">
        <f t="shared" si="43"/>
        <v>1.9139730567087218E-2</v>
      </c>
    </row>
    <row r="188" spans="1:20" x14ac:dyDescent="0.45">
      <c r="A188">
        <v>2900</v>
      </c>
      <c r="B188" s="8">
        <f t="shared" si="44"/>
        <v>483.28568902568924</v>
      </c>
      <c r="C188" s="9">
        <f t="shared" si="45"/>
        <v>4.1383389688861433E-2</v>
      </c>
      <c r="D188">
        <v>2875</v>
      </c>
      <c r="E188" s="8">
        <f t="shared" si="30"/>
        <v>662.42199064455497</v>
      </c>
      <c r="F188" s="9">
        <f t="shared" si="31"/>
        <v>3.0192234379990079E-2</v>
      </c>
      <c r="G188">
        <v>2865</v>
      </c>
      <c r="H188" s="8">
        <f t="shared" si="32"/>
        <v>765.69877309817855</v>
      </c>
      <c r="I188" s="9">
        <f t="shared" si="33"/>
        <v>2.6119932149134557E-2</v>
      </c>
      <c r="J188">
        <v>2850</v>
      </c>
      <c r="K188" s="8">
        <f t="shared" si="34"/>
        <v>842.72887669766396</v>
      </c>
      <c r="L188" s="9">
        <f t="shared" si="35"/>
        <v>2.3732425164273999E-2</v>
      </c>
      <c r="M188" s="8">
        <f t="shared" si="36"/>
        <v>906.34308068065388</v>
      </c>
      <c r="N188" s="9">
        <f t="shared" si="37"/>
        <v>2.2066699052835727E-2</v>
      </c>
      <c r="O188" s="8">
        <f t="shared" si="38"/>
        <v>960.91919996821798</v>
      </c>
      <c r="P188" s="9">
        <f t="shared" si="39"/>
        <v>2.0813404499214389E-2</v>
      </c>
      <c r="Q188" s="8">
        <f t="shared" si="40"/>
        <v>1009.0971238571182</v>
      </c>
      <c r="R188" s="9">
        <f t="shared" si="41"/>
        <v>1.9819697754714715E-2</v>
      </c>
      <c r="S188" s="8">
        <f t="shared" si="42"/>
        <v>1052.4527074446269</v>
      </c>
      <c r="T188" s="9">
        <f t="shared" si="43"/>
        <v>1.9003229179352241E-2</v>
      </c>
    </row>
    <row r="189" spans="1:20" x14ac:dyDescent="0.45">
      <c r="A189">
        <v>2950</v>
      </c>
      <c r="B189" s="8">
        <f t="shared" si="44"/>
        <v>483.66311303971611</v>
      </c>
      <c r="C189" s="9">
        <f t="shared" si="45"/>
        <v>4.1351096374301538E-2</v>
      </c>
      <c r="D189">
        <v>2925</v>
      </c>
      <c r="E189" s="8">
        <f t="shared" si="30"/>
        <v>663.92591324129262</v>
      </c>
      <c r="F189" s="9">
        <f t="shared" si="31"/>
        <v>3.0123843038991821E-2</v>
      </c>
      <c r="G189">
        <v>2915</v>
      </c>
      <c r="H189" s="8">
        <f t="shared" si="32"/>
        <v>767.83601427393762</v>
      </c>
      <c r="I189" s="9">
        <f t="shared" si="33"/>
        <v>2.6047228351110768E-2</v>
      </c>
      <c r="J189">
        <v>2900</v>
      </c>
      <c r="K189" s="8">
        <f t="shared" si="34"/>
        <v>845.71852050259827</v>
      </c>
      <c r="L189" s="9">
        <f t="shared" si="35"/>
        <v>2.3648530232156073E-2</v>
      </c>
      <c r="M189" s="8">
        <f t="shared" si="36"/>
        <v>910.25697423137626</v>
      </c>
      <c r="N189" s="9">
        <f t="shared" si="37"/>
        <v>2.1971817372657937E-2</v>
      </c>
      <c r="O189" s="8">
        <f t="shared" si="38"/>
        <v>965.85468516764683</v>
      </c>
      <c r="P189" s="9">
        <f t="shared" si="39"/>
        <v>2.0707048697008214E-2</v>
      </c>
      <c r="Q189" s="8">
        <f t="shared" si="40"/>
        <v>1015.1270551431918</v>
      </c>
      <c r="R189" s="9">
        <f t="shared" si="41"/>
        <v>1.9701967254905684E-2</v>
      </c>
      <c r="S189" s="8">
        <f t="shared" si="42"/>
        <v>1059.6296955553805</v>
      </c>
      <c r="T189" s="9">
        <f t="shared" si="43"/>
        <v>1.8874518224517536E-2</v>
      </c>
    </row>
    <row r="190" spans="1:20" x14ac:dyDescent="0.45">
      <c r="A190">
        <v>3000</v>
      </c>
      <c r="B190" s="8">
        <f t="shared" si="44"/>
        <v>484.00247757564745</v>
      </c>
      <c r="C190" s="9">
        <f t="shared" si="45"/>
        <v>4.1322102523481584E-2</v>
      </c>
      <c r="D190">
        <v>2975</v>
      </c>
      <c r="E190" s="8">
        <f t="shared" si="30"/>
        <v>665.31725574478821</v>
      </c>
      <c r="F190" s="9">
        <f t="shared" si="31"/>
        <v>3.0060846652190068E-2</v>
      </c>
      <c r="G190">
        <v>2965</v>
      </c>
      <c r="H190" s="8">
        <f t="shared" si="32"/>
        <v>769.81703399642038</v>
      </c>
      <c r="I190" s="9">
        <f t="shared" si="33"/>
        <v>2.5980199341877643E-2</v>
      </c>
      <c r="J190">
        <v>2950</v>
      </c>
      <c r="K190" s="8">
        <f t="shared" si="34"/>
        <v>848.50707729593296</v>
      </c>
      <c r="L190" s="9">
        <f t="shared" si="35"/>
        <v>2.3570811057624944E-2</v>
      </c>
      <c r="M190" s="8">
        <f t="shared" si="36"/>
        <v>913.93191893509834</v>
      </c>
      <c r="N190" s="9">
        <f t="shared" si="37"/>
        <v>2.188346810701583E-2</v>
      </c>
      <c r="O190" s="8">
        <f t="shared" si="38"/>
        <v>970.51864515311684</v>
      </c>
      <c r="P190" s="9">
        <f t="shared" si="39"/>
        <v>2.0607538144560466E-2</v>
      </c>
      <c r="Q190" s="8">
        <f t="shared" si="40"/>
        <v>1020.8589819044878</v>
      </c>
      <c r="R190" s="9">
        <f t="shared" si="41"/>
        <v>1.9591344499598293E-2</v>
      </c>
      <c r="S190" s="8">
        <f t="shared" si="42"/>
        <v>1066.4885354113203</v>
      </c>
      <c r="T190" s="9">
        <f t="shared" si="43"/>
        <v>1.8753131736466776E-2</v>
      </c>
    </row>
    <row r="191" spans="1:20" x14ac:dyDescent="0.45">
      <c r="A191">
        <v>3050</v>
      </c>
      <c r="B191" s="8">
        <f t="shared" si="44"/>
        <v>484.30739870520887</v>
      </c>
      <c r="C191" s="9">
        <f t="shared" si="45"/>
        <v>4.1296086026085511E-2</v>
      </c>
      <c r="D191">
        <v>3025</v>
      </c>
      <c r="E191" s="8">
        <f t="shared" ref="E191:E251" si="46">$AC$195 - $AD$195*EXP(-$AE$195*D191^$AF$195)</f>
        <v>666.60364321450459</v>
      </c>
      <c r="F191" s="9">
        <f t="shared" ref="F191:F251" si="47">20/E191</f>
        <v>3.000283632347964E-2</v>
      </c>
      <c r="G191">
        <v>3015</v>
      </c>
      <c r="H191" s="8">
        <f t="shared" si="32"/>
        <v>771.65190341176947</v>
      </c>
      <c r="I191" s="9">
        <f t="shared" si="33"/>
        <v>2.5918422428004542E-2</v>
      </c>
      <c r="J191">
        <v>3000</v>
      </c>
      <c r="K191" s="8">
        <f t="shared" si="34"/>
        <v>851.10617394141855</v>
      </c>
      <c r="L191" s="9">
        <f t="shared" si="35"/>
        <v>2.3498830830213899E-2</v>
      </c>
      <c r="M191" s="8">
        <f t="shared" si="36"/>
        <v>917.38013435082144</v>
      </c>
      <c r="N191" s="9">
        <f t="shared" si="37"/>
        <v>2.1801213315081083E-2</v>
      </c>
      <c r="O191" s="8">
        <f t="shared" si="38"/>
        <v>974.92323583875441</v>
      </c>
      <c r="P191" s="9">
        <f t="shared" si="39"/>
        <v>2.0514435665074108E-2</v>
      </c>
      <c r="Q191" s="8">
        <f t="shared" si="40"/>
        <v>1026.3045004015457</v>
      </c>
      <c r="R191" s="9">
        <f t="shared" si="41"/>
        <v>1.9487393840887299E-2</v>
      </c>
      <c r="S191" s="8">
        <f t="shared" si="42"/>
        <v>1073.0399149137711</v>
      </c>
      <c r="T191" s="9">
        <f t="shared" si="43"/>
        <v>1.8638635638831003E-2</v>
      </c>
    </row>
    <row r="192" spans="1:20" x14ac:dyDescent="0.45">
      <c r="A192">
        <v>3100</v>
      </c>
      <c r="B192" s="8">
        <f t="shared" si="44"/>
        <v>484.58117579191406</v>
      </c>
      <c r="C192" s="9">
        <f t="shared" si="45"/>
        <v>4.1272754698561134E-2</v>
      </c>
      <c r="D192">
        <v>3075</v>
      </c>
      <c r="E192" s="8">
        <f t="shared" si="46"/>
        <v>667.79226211064781</v>
      </c>
      <c r="F192" s="9">
        <f t="shared" si="47"/>
        <v>2.9949433581017086E-2</v>
      </c>
      <c r="G192">
        <v>3065</v>
      </c>
      <c r="H192" s="8">
        <f t="shared" si="32"/>
        <v>773.35017423117449</v>
      </c>
      <c r="I192" s="9">
        <f t="shared" si="33"/>
        <v>2.5861505778909256E-2</v>
      </c>
      <c r="J192">
        <v>3050</v>
      </c>
      <c r="K192" s="8">
        <f t="shared" si="34"/>
        <v>853.52693859103488</v>
      </c>
      <c r="L192" s="9">
        <f t="shared" si="35"/>
        <v>2.3432183678953507E-2</v>
      </c>
      <c r="M192" s="8">
        <f t="shared" si="36"/>
        <v>920.61341860481218</v>
      </c>
      <c r="N192" s="9">
        <f t="shared" si="37"/>
        <v>2.1724645324320779E-2</v>
      </c>
      <c r="O192" s="8">
        <f t="shared" si="38"/>
        <v>979.08029296597692</v>
      </c>
      <c r="P192" s="9">
        <f t="shared" si="39"/>
        <v>2.0427333839406571E-2</v>
      </c>
      <c r="Q192" s="8">
        <f t="shared" si="40"/>
        <v>1031.4749923972436</v>
      </c>
      <c r="R192" s="9">
        <f t="shared" si="41"/>
        <v>1.9389709054911882E-2</v>
      </c>
      <c r="S192" s="8">
        <f t="shared" si="42"/>
        <v>1079.2944060729076</v>
      </c>
      <c r="T192" s="9">
        <f t="shared" si="43"/>
        <v>1.8530625089378049E-2</v>
      </c>
    </row>
    <row r="193" spans="1:56" x14ac:dyDescent="0.45">
      <c r="A193">
        <v>3150</v>
      </c>
      <c r="B193" s="8">
        <f t="shared" si="44"/>
        <v>484.82681597868009</v>
      </c>
      <c r="C193" s="9">
        <f t="shared" si="45"/>
        <v>4.1251843629209417E-2</v>
      </c>
      <c r="D193">
        <v>3125</v>
      </c>
      <c r="E193" s="8">
        <f t="shared" si="46"/>
        <v>668.88987778751505</v>
      </c>
      <c r="F193" s="9">
        <f t="shared" si="47"/>
        <v>2.9900288020733603E-2</v>
      </c>
      <c r="G193">
        <v>3115</v>
      </c>
      <c r="H193" s="8">
        <f t="shared" ref="H193:H251" si="48">$AG$195 - $AH$195*EXP(-$AI$195*G193^$AJ$195)</f>
        <v>774.92089262897093</v>
      </c>
      <c r="I193" s="9">
        <f t="shared" ref="I193:I251" si="49">20/H193</f>
        <v>2.5809086050253029E-2</v>
      </c>
      <c r="J193">
        <v>3100</v>
      </c>
      <c r="K193" s="8">
        <f t="shared" si="34"/>
        <v>855.78000542491168</v>
      </c>
      <c r="L193" s="9">
        <f t="shared" si="35"/>
        <v>2.3370492268126323E-2</v>
      </c>
      <c r="M193" s="8">
        <f t="shared" si="36"/>
        <v>923.64314414713044</v>
      </c>
      <c r="N193" s="9">
        <f t="shared" si="37"/>
        <v>2.1653384347336341E-2</v>
      </c>
      <c r="O193" s="8">
        <f t="shared" si="38"/>
        <v>983.00132055422011</v>
      </c>
      <c r="P193" s="9">
        <f t="shared" si="39"/>
        <v>2.0345852626854986E-2</v>
      </c>
      <c r="Q193" s="8">
        <f t="shared" si="40"/>
        <v>1036.3816085392543</v>
      </c>
      <c r="R193" s="9">
        <f t="shared" si="41"/>
        <v>1.9297910957904146E-2</v>
      </c>
      <c r="S193" s="8">
        <f t="shared" si="42"/>
        <v>1085.2624454234942</v>
      </c>
      <c r="T193" s="9">
        <f t="shared" si="43"/>
        <v>1.8428722088688457E-2</v>
      </c>
    </row>
    <row r="194" spans="1:56" x14ac:dyDescent="0.45">
      <c r="A194">
        <v>3200</v>
      </c>
      <c r="B194" s="8">
        <f t="shared" si="44"/>
        <v>485.04705718276062</v>
      </c>
      <c r="C194" s="9">
        <f t="shared" si="45"/>
        <v>4.1233112754386243E-2</v>
      </c>
      <c r="D194">
        <v>3175</v>
      </c>
      <c r="E194" s="8">
        <f t="shared" si="46"/>
        <v>669.9028521307813</v>
      </c>
      <c r="F194" s="9">
        <f t="shared" si="47"/>
        <v>2.9855075159607641E-2</v>
      </c>
      <c r="G194">
        <v>3165</v>
      </c>
      <c r="H194" s="8">
        <f t="shared" si="48"/>
        <v>776.37261423537723</v>
      </c>
      <c r="I194" s="9">
        <f t="shared" si="49"/>
        <v>2.5760826223497481E-2</v>
      </c>
      <c r="J194">
        <v>3150</v>
      </c>
      <c r="K194" s="8">
        <f t="shared" si="34"/>
        <v>857.87552132196117</v>
      </c>
      <c r="L194" s="9">
        <f t="shared" si="35"/>
        <v>2.3313405619944234E-2</v>
      </c>
      <c r="M194" s="8">
        <f t="shared" si="36"/>
        <v>926.48025584406651</v>
      </c>
      <c r="N194" s="9">
        <f t="shared" si="37"/>
        <v>2.1587076328765442E-2</v>
      </c>
      <c r="O194" s="8">
        <f t="shared" si="38"/>
        <v>986.69748177984229</v>
      </c>
      <c r="P194" s="9">
        <f t="shared" si="39"/>
        <v>2.026963721841394E-2</v>
      </c>
      <c r="Q194" s="8">
        <f t="shared" si="40"/>
        <v>1041.0352540549454</v>
      </c>
      <c r="R194" s="9">
        <f t="shared" si="41"/>
        <v>1.9211645256102354E-2</v>
      </c>
      <c r="S194" s="8">
        <f t="shared" si="42"/>
        <v>1090.9543165253199</v>
      </c>
      <c r="T194" s="9">
        <f t="shared" si="43"/>
        <v>1.833257332323486E-2</v>
      </c>
    </row>
    <row r="195" spans="1:56" x14ac:dyDescent="0.45">
      <c r="A195">
        <v>3250</v>
      </c>
      <c r="B195" s="8">
        <f t="shared" si="44"/>
        <v>485.24438963641956</v>
      </c>
      <c r="C195" s="9">
        <f t="shared" si="45"/>
        <v>4.1216344644366638E-2</v>
      </c>
      <c r="D195">
        <v>3225</v>
      </c>
      <c r="E195" s="8">
        <f t="shared" si="46"/>
        <v>670.83716121425107</v>
      </c>
      <c r="F195" s="9">
        <f t="shared" si="47"/>
        <v>2.9813494475766568E-2</v>
      </c>
      <c r="G195">
        <v>3215</v>
      </c>
      <c r="H195" s="8">
        <f t="shared" si="48"/>
        <v>777.7134200021419</v>
      </c>
      <c r="I195" s="9">
        <f t="shared" si="49"/>
        <v>2.5716413637230175E-2</v>
      </c>
      <c r="J195">
        <v>3200</v>
      </c>
      <c r="K195" s="8">
        <f t="shared" si="34"/>
        <v>859.8231542066377</v>
      </c>
      <c r="L195" s="9">
        <f t="shared" si="35"/>
        <v>2.3260597138087171E-2</v>
      </c>
      <c r="M195" s="8">
        <f t="shared" si="36"/>
        <v>929.13527116943487</v>
      </c>
      <c r="N195" s="9">
        <f t="shared" si="37"/>
        <v>2.1525390995896062E-2</v>
      </c>
      <c r="O195" s="8">
        <f t="shared" si="38"/>
        <v>990.17959208307491</v>
      </c>
      <c r="P195" s="9">
        <f t="shared" si="39"/>
        <v>2.0198356096115162E-2</v>
      </c>
      <c r="Q195" s="8">
        <f t="shared" si="40"/>
        <v>1045.4465765989512</v>
      </c>
      <c r="R195" s="9">
        <f t="shared" si="41"/>
        <v>1.913058060323277E-2</v>
      </c>
      <c r="S195" s="8">
        <f t="shared" si="42"/>
        <v>1096.3801344245828</v>
      </c>
      <c r="T195" s="9">
        <f t="shared" si="43"/>
        <v>1.8241848216719717E-2</v>
      </c>
      <c r="Y195" s="6">
        <v>486.85794312949599</v>
      </c>
      <c r="Z195" s="6">
        <v>450.35152354402601</v>
      </c>
      <c r="AA195" s="6">
        <v>1.15283030287615E-4</v>
      </c>
      <c r="AB195" s="6">
        <v>1.3351427508298801</v>
      </c>
      <c r="AC195" s="6">
        <v>681.13908019492601</v>
      </c>
      <c r="AD195" s="6">
        <v>633.31457740353801</v>
      </c>
      <c r="AE195" s="6">
        <v>6.7804368487609393E-5</v>
      </c>
      <c r="AF195" s="6">
        <v>1.36339043197645</v>
      </c>
      <c r="AG195" s="6">
        <v>792.54310794027799</v>
      </c>
      <c r="AH195" s="6">
        <v>737.945464889189</v>
      </c>
      <c r="AI195" s="6">
        <v>3.7960045387293102E-5</v>
      </c>
      <c r="AJ195" s="6">
        <v>1.4292228618501499</v>
      </c>
      <c r="AK195" s="6">
        <v>883.01817589843199</v>
      </c>
      <c r="AL195" s="6">
        <v>823.80348613937599</v>
      </c>
      <c r="AM195" s="6">
        <v>2.9393272404168298E-5</v>
      </c>
      <c r="AN195" s="6">
        <v>1.45055692895754</v>
      </c>
      <c r="AO195" s="6">
        <v>963.78409959365104</v>
      </c>
      <c r="AP195" s="6">
        <v>901.28919251687898</v>
      </c>
      <c r="AQ195" s="6">
        <v>2.5820976442112401E-5</v>
      </c>
      <c r="AR195" s="6">
        <v>1.45530245311734</v>
      </c>
      <c r="AS195" s="6">
        <v>1040.3736727738899</v>
      </c>
      <c r="AT195" s="6">
        <v>975.44976105709804</v>
      </c>
      <c r="AU195" s="6">
        <v>2.41586692936918E-5</v>
      </c>
      <c r="AV195" s="6">
        <v>1.4519335253157299</v>
      </c>
      <c r="AW195" s="6">
        <v>1115.8818923670201</v>
      </c>
      <c r="AX195" s="6">
        <v>1049.1051157627101</v>
      </c>
      <c r="AY195" s="6">
        <v>2.3369082175666899E-5</v>
      </c>
      <c r="AZ195" s="6">
        <v>1.4444125479818599</v>
      </c>
      <c r="BA195" s="6">
        <v>1192.4128298662899</v>
      </c>
      <c r="BB195" s="6">
        <v>1124.19076134846</v>
      </c>
      <c r="BC195" s="6">
        <v>2.3021142626809799E-5</v>
      </c>
      <c r="BD195" s="6">
        <v>1.4346978635473699</v>
      </c>
    </row>
    <row r="196" spans="1:56" x14ac:dyDescent="0.45">
      <c r="A196">
        <v>3300</v>
      </c>
      <c r="B196" s="8">
        <f t="shared" si="44"/>
        <v>485.42107601909629</v>
      </c>
      <c r="C196" s="9">
        <f t="shared" si="45"/>
        <v>4.1201342479849822E-2</v>
      </c>
      <c r="D196">
        <v>3275</v>
      </c>
      <c r="E196" s="8">
        <f t="shared" si="46"/>
        <v>671.69841286768064</v>
      </c>
      <c r="F196" s="9">
        <f t="shared" si="47"/>
        <v>2.9775267615437771E-2</v>
      </c>
      <c r="G196">
        <v>3265</v>
      </c>
      <c r="H196" s="8">
        <f t="shared" si="48"/>
        <v>778.95093274101112</v>
      </c>
      <c r="I196" s="9">
        <f t="shared" si="49"/>
        <v>2.5675558189041523E-2</v>
      </c>
      <c r="J196">
        <v>3250</v>
      </c>
      <c r="K196" s="8">
        <f t="shared" ref="K196:K251" si="50">$AK$195 - $AL$195*EXP(-$AM$195*J196^$AN$195)</f>
        <v>861.63210283651347</v>
      </c>
      <c r="L196" s="9">
        <f t="shared" ref="L196:L251" si="51">20/K196</f>
        <v>2.3211762809393386E-2</v>
      </c>
      <c r="M196" s="8">
        <f t="shared" ref="M196:M251" si="52">$AO$195 - $AP$195*EXP(-$AQ$195*J196^$AR$195)</f>
        <v>931.61828227196884</v>
      </c>
      <c r="N196" s="9">
        <f t="shared" ref="N196:N251" si="53">20/M196</f>
        <v>2.146802008997218E-2</v>
      </c>
      <c r="O196" s="8">
        <f t="shared" ref="O196:O251" si="54">$AS$195 - $AT$195*EXP(-$AU$195*J196^$AV$195)</f>
        <v>993.45811431262302</v>
      </c>
      <c r="P196" s="9">
        <f t="shared" ref="P196:P251" si="55">20/O196</f>
        <v>2.0131699275352001E-2</v>
      </c>
      <c r="Q196" s="8">
        <f t="shared" ref="Q196:Q251" si="56">$AW$195 - $AX$195*EXP(-$AY$195*J196^$AZ$195)</f>
        <v>1049.6259560999893</v>
      </c>
      <c r="R196" s="9">
        <f t="shared" ref="R196:R251" si="57">20/Q196</f>
        <v>1.9054406842521684E-2</v>
      </c>
      <c r="S196" s="8">
        <f t="shared" ref="S196:S251" si="58">$BA$195 - $BB$195*EXP(-$BC$195*J196^$BD$195)</f>
        <v>1101.5498319566561</v>
      </c>
      <c r="T196" s="9">
        <f t="shared" ref="T196:T251" si="59">20/S196</f>
        <v>1.8156237166751219E-2</v>
      </c>
    </row>
    <row r="197" spans="1:56" x14ac:dyDescent="0.45">
      <c r="A197">
        <v>3350</v>
      </c>
      <c r="B197" s="8">
        <f t="shared" si="44"/>
        <v>485.5791702324758</v>
      </c>
      <c r="C197" s="9">
        <f t="shared" si="45"/>
        <v>4.1187928202160738E-2</v>
      </c>
      <c r="D197">
        <v>3325</v>
      </c>
      <c r="E197" s="8">
        <f t="shared" si="46"/>
        <v>672.49186406197646</v>
      </c>
      <c r="F197" s="9">
        <f t="shared" si="47"/>
        <v>2.9740136749307665E-2</v>
      </c>
      <c r="G197">
        <v>3315</v>
      </c>
      <c r="H197" s="8">
        <f t="shared" si="48"/>
        <v>780.09233415524511</v>
      </c>
      <c r="I197" s="9">
        <f t="shared" si="49"/>
        <v>2.563799068947116E-2</v>
      </c>
      <c r="J197">
        <v>3300</v>
      </c>
      <c r="K197" s="8">
        <f t="shared" si="50"/>
        <v>863.31110781389009</v>
      </c>
      <c r="L197" s="9">
        <f t="shared" si="51"/>
        <v>2.3166619563884421E-2</v>
      </c>
      <c r="M197" s="8">
        <f t="shared" si="52"/>
        <v>933.93895971005441</v>
      </c>
      <c r="N197" s="9">
        <f t="shared" si="53"/>
        <v>2.1414675758048566E-2</v>
      </c>
      <c r="O197" s="8">
        <f t="shared" si="54"/>
        <v>996.54315572715461</v>
      </c>
      <c r="P197" s="9">
        <f t="shared" si="55"/>
        <v>2.0069376709939329E-2</v>
      </c>
      <c r="Q197" s="8">
        <f t="shared" si="56"/>
        <v>1053.5834964598905</v>
      </c>
      <c r="R197" s="9">
        <f t="shared" si="57"/>
        <v>1.8982833413015019E-2</v>
      </c>
      <c r="S197" s="8">
        <f t="shared" si="58"/>
        <v>1106.4731477749085</v>
      </c>
      <c r="T197" s="9">
        <f t="shared" si="59"/>
        <v>1.8075449946724446E-2</v>
      </c>
    </row>
    <row r="198" spans="1:56" x14ac:dyDescent="0.45">
      <c r="A198">
        <v>3400</v>
      </c>
      <c r="B198" s="8">
        <f t="shared" si="44"/>
        <v>485.72053487409823</v>
      </c>
      <c r="C198" s="9">
        <f t="shared" si="45"/>
        <v>4.1175940821987535E-2</v>
      </c>
      <c r="D198">
        <v>3375</v>
      </c>
      <c r="E198" s="8">
        <f t="shared" si="46"/>
        <v>673.22243803145557</v>
      </c>
      <c r="F198" s="9">
        <f t="shared" si="47"/>
        <v>2.9707863063033444E-2</v>
      </c>
      <c r="G198">
        <v>3365</v>
      </c>
      <c r="H198" s="8">
        <f t="shared" si="48"/>
        <v>781.14438220342061</v>
      </c>
      <c r="I198" s="9">
        <f t="shared" si="49"/>
        <v>2.5603461351901176E-2</v>
      </c>
      <c r="J198">
        <v>3350</v>
      </c>
      <c r="K198" s="8">
        <f t="shared" si="50"/>
        <v>864.8684636224009</v>
      </c>
      <c r="L198" s="9">
        <f t="shared" si="51"/>
        <v>2.3124903775809245E-2</v>
      </c>
      <c r="M198" s="8">
        <f t="shared" si="52"/>
        <v>936.10655765866557</v>
      </c>
      <c r="N198" s="9">
        <f t="shared" si="53"/>
        <v>2.1365089087745329E-2</v>
      </c>
      <c r="O198" s="8">
        <f t="shared" si="54"/>
        <v>999.44446668245212</v>
      </c>
      <c r="P198" s="9">
        <f t="shared" si="55"/>
        <v>2.0011116842127145E-2</v>
      </c>
      <c r="Q198" s="8">
        <f t="shared" si="56"/>
        <v>1057.3290189641507</v>
      </c>
      <c r="R198" s="9">
        <f t="shared" si="57"/>
        <v>1.8915587902423883E-2</v>
      </c>
      <c r="S198" s="8">
        <f t="shared" si="58"/>
        <v>1111.1596159944311</v>
      </c>
      <c r="T198" s="9">
        <f t="shared" si="59"/>
        <v>1.799921425519143E-2</v>
      </c>
    </row>
    <row r="199" spans="1:56" x14ac:dyDescent="0.45">
      <c r="A199">
        <v>3450</v>
      </c>
      <c r="B199" s="8">
        <f t="shared" si="44"/>
        <v>485.84685746810783</v>
      </c>
      <c r="C199" s="9">
        <f t="shared" si="45"/>
        <v>4.1165234873033731E-2</v>
      </c>
      <c r="D199">
        <v>3425</v>
      </c>
      <c r="E199" s="8">
        <f t="shared" si="46"/>
        <v>673.89474106501825</v>
      </c>
      <c r="F199" s="9">
        <f t="shared" si="47"/>
        <v>2.9678225368537745E-2</v>
      </c>
      <c r="G199">
        <v>3415</v>
      </c>
      <c r="H199" s="8">
        <f t="shared" si="48"/>
        <v>782.11342865250901</v>
      </c>
      <c r="I199" s="9">
        <f t="shared" si="49"/>
        <v>2.5571738404310086E-2</v>
      </c>
      <c r="J199">
        <v>3400</v>
      </c>
      <c r="K199" s="8">
        <f t="shared" si="50"/>
        <v>866.31203150649719</v>
      </c>
      <c r="L199" s="9">
        <f t="shared" si="51"/>
        <v>2.308636989055831E-2</v>
      </c>
      <c r="M199" s="8">
        <f t="shared" si="52"/>
        <v>938.12992040664108</v>
      </c>
      <c r="N199" s="9">
        <f t="shared" si="53"/>
        <v>2.1319008769415237E-2</v>
      </c>
      <c r="O199" s="8">
        <f t="shared" si="54"/>
        <v>1002.1714408424402</v>
      </c>
      <c r="P199" s="9">
        <f t="shared" si="55"/>
        <v>1.9956665281927913E-2</v>
      </c>
      <c r="Q199" s="8">
        <f t="shared" si="56"/>
        <v>1060.8720572697198</v>
      </c>
      <c r="R199" s="9">
        <f t="shared" si="57"/>
        <v>1.8852414730832268E-2</v>
      </c>
      <c r="S199" s="8">
        <f t="shared" si="58"/>
        <v>1115.6185573437979</v>
      </c>
      <c r="T199" s="9">
        <f t="shared" si="59"/>
        <v>1.79272743971008E-2</v>
      </c>
    </row>
    <row r="200" spans="1:56" x14ac:dyDescent="0.45">
      <c r="A200">
        <v>3500</v>
      </c>
      <c r="B200" s="8">
        <f t="shared" si="44"/>
        <v>485.95966551364774</v>
      </c>
      <c r="C200" s="9">
        <f t="shared" si="45"/>
        <v>4.1155678998298098E-2</v>
      </c>
      <c r="D200">
        <v>3475</v>
      </c>
      <c r="E200" s="8">
        <f t="shared" si="46"/>
        <v>674.51307890908436</v>
      </c>
      <c r="F200" s="9">
        <f t="shared" si="47"/>
        <v>2.9651018824344757E-2</v>
      </c>
      <c r="G200">
        <v>3465</v>
      </c>
      <c r="H200" s="8">
        <f t="shared" si="48"/>
        <v>783.00543669371439</v>
      </c>
      <c r="I200" s="9">
        <f t="shared" si="49"/>
        <v>2.5542606810562075E-2</v>
      </c>
      <c r="J200">
        <v>3450</v>
      </c>
      <c r="K200" s="8">
        <f t="shared" si="50"/>
        <v>867.64925302780193</v>
      </c>
      <c r="L200" s="9">
        <f t="shared" si="51"/>
        <v>2.3050789164177549E-2</v>
      </c>
      <c r="M200" s="8">
        <f t="shared" si="52"/>
        <v>940.0174899752526</v>
      </c>
      <c r="N200" s="9">
        <f t="shared" si="53"/>
        <v>2.1276199872117839E-2</v>
      </c>
      <c r="O200" s="8">
        <f t="shared" si="54"/>
        <v>1004.7331167615149</v>
      </c>
      <c r="P200" s="9">
        <f t="shared" si="55"/>
        <v>1.990578360198237E-2</v>
      </c>
      <c r="Q200" s="8">
        <f t="shared" si="56"/>
        <v>1064.2218538419943</v>
      </c>
      <c r="R200" s="9">
        <f t="shared" si="57"/>
        <v>1.8793073951448299E-2</v>
      </c>
      <c r="S200" s="8">
        <f t="shared" si="58"/>
        <v>1119.8590717221734</v>
      </c>
      <c r="T200" s="9">
        <f t="shared" si="59"/>
        <v>1.7859390083113789E-2</v>
      </c>
    </row>
    <row r="201" spans="1:56" x14ac:dyDescent="0.45">
      <c r="A201">
        <v>3550</v>
      </c>
      <c r="B201" s="8">
        <f t="shared" si="44"/>
        <v>486.06034041239633</v>
      </c>
      <c r="C201" s="9">
        <f t="shared" si="45"/>
        <v>4.1147154657858044E-2</v>
      </c>
      <c r="D201">
        <v>3525</v>
      </c>
      <c r="E201" s="8">
        <f t="shared" si="46"/>
        <v>675.08147273508894</v>
      </c>
      <c r="F201" s="9">
        <f t="shared" si="47"/>
        <v>2.9626053754623287E-2</v>
      </c>
      <c r="G201">
        <v>3515</v>
      </c>
      <c r="H201" s="8">
        <f t="shared" si="48"/>
        <v>783.82599850985116</v>
      </c>
      <c r="I201" s="9">
        <f t="shared" si="49"/>
        <v>2.5515867090428794E-2</v>
      </c>
      <c r="J201">
        <v>3500</v>
      </c>
      <c r="K201" s="8">
        <f t="shared" si="50"/>
        <v>868.88716414758733</v>
      </c>
      <c r="L201" s="9">
        <f t="shared" si="51"/>
        <v>2.3017948503843755E-2</v>
      </c>
      <c r="M201" s="8">
        <f t="shared" si="52"/>
        <v>941.77731470141578</v>
      </c>
      <c r="N201" s="9">
        <f t="shared" si="53"/>
        <v>2.1236442721431305E-2</v>
      </c>
      <c r="O201" s="8">
        <f t="shared" si="54"/>
        <v>1007.1381806946804</v>
      </c>
      <c r="P201" s="9">
        <f t="shared" si="55"/>
        <v>1.9858248235812948E-2</v>
      </c>
      <c r="Q201" s="8">
        <f t="shared" si="56"/>
        <v>1067.3873577192708</v>
      </c>
      <c r="R201" s="9">
        <f t="shared" si="57"/>
        <v>1.8737340156187346E-2</v>
      </c>
      <c r="S201" s="8">
        <f t="shared" si="58"/>
        <v>1123.8900320633099</v>
      </c>
      <c r="T201" s="9">
        <f t="shared" si="59"/>
        <v>1.7795335334794906E-2</v>
      </c>
    </row>
    <row r="202" spans="1:56" x14ac:dyDescent="0.45">
      <c r="A202">
        <v>3600</v>
      </c>
      <c r="B202" s="8">
        <f t="shared" si="44"/>
        <v>486.15013033696977</v>
      </c>
      <c r="C202" s="9">
        <f t="shared" si="45"/>
        <v>4.113955494805116E-2</v>
      </c>
      <c r="D202">
        <v>3575</v>
      </c>
      <c r="E202" s="8">
        <f t="shared" si="46"/>
        <v>675.60367463326327</v>
      </c>
      <c r="F202" s="9">
        <f t="shared" si="47"/>
        <v>2.960315455782055E-2</v>
      </c>
      <c r="G202">
        <v>3565</v>
      </c>
      <c r="H202" s="8">
        <f t="shared" si="48"/>
        <v>784.58035269717891</v>
      </c>
      <c r="I202" s="9">
        <f t="shared" si="49"/>
        <v>2.5491334228859176E-2</v>
      </c>
      <c r="J202">
        <v>3550</v>
      </c>
      <c r="K202" s="8">
        <f t="shared" si="50"/>
        <v>870.0324096990538</v>
      </c>
      <c r="L202" s="9">
        <f t="shared" si="51"/>
        <v>2.2987649399081635E-2</v>
      </c>
      <c r="M202" s="8">
        <f t="shared" si="52"/>
        <v>943.41705864078574</v>
      </c>
      <c r="N202" s="9">
        <f t="shared" si="53"/>
        <v>2.1199531868561616E-2</v>
      </c>
      <c r="O202" s="8">
        <f t="shared" si="54"/>
        <v>1009.3949705008134</v>
      </c>
      <c r="P202" s="9">
        <f t="shared" si="55"/>
        <v>1.9813849468733689E-2</v>
      </c>
      <c r="Q202" s="8">
        <f t="shared" si="56"/>
        <v>1070.3772234890514</v>
      </c>
      <c r="R202" s="9">
        <f t="shared" si="57"/>
        <v>1.8685001475280901E-2</v>
      </c>
      <c r="S202" s="8">
        <f t="shared" si="58"/>
        <v>1127.7200794121306</v>
      </c>
      <c r="T202" s="9">
        <f t="shared" si="59"/>
        <v>1.7734897484866813E-2</v>
      </c>
    </row>
    <row r="203" spans="1:56" x14ac:dyDescent="0.45">
      <c r="A203">
        <v>3650</v>
      </c>
      <c r="B203" s="8">
        <f t="shared" si="44"/>
        <v>486.23016210149871</v>
      </c>
      <c r="C203" s="9">
        <f t="shared" si="45"/>
        <v>4.1132783522847507E-2</v>
      </c>
      <c r="D203">
        <v>3625</v>
      </c>
      <c r="E203" s="8">
        <f t="shared" si="46"/>
        <v>676.08318260243868</v>
      </c>
      <c r="F203" s="9">
        <f t="shared" si="47"/>
        <v>2.9582158696825213E-2</v>
      </c>
      <c r="G203">
        <v>3615</v>
      </c>
      <c r="H203" s="8">
        <f t="shared" si="48"/>
        <v>785.27340145762923</v>
      </c>
      <c r="I203" s="9">
        <f t="shared" si="49"/>
        <v>2.5468836666154588E-2</v>
      </c>
      <c r="J203">
        <v>3600</v>
      </c>
      <c r="K203" s="8">
        <f t="shared" si="50"/>
        <v>871.09125812667457</v>
      </c>
      <c r="L203" s="9">
        <f t="shared" si="51"/>
        <v>2.2959706934737242E-2</v>
      </c>
      <c r="M203" s="8">
        <f t="shared" si="52"/>
        <v>944.94401165741249</v>
      </c>
      <c r="N203" s="9">
        <f t="shared" si="53"/>
        <v>2.116527514145564E-2</v>
      </c>
      <c r="O203" s="8">
        <f t="shared" si="54"/>
        <v>1011.5114805129764</v>
      </c>
      <c r="P203" s="9">
        <f t="shared" si="55"/>
        <v>1.9772390511926995E-2</v>
      </c>
      <c r="Q203" s="8">
        <f t="shared" si="56"/>
        <v>1073.1998113666668</v>
      </c>
      <c r="R203" s="9">
        <f t="shared" si="57"/>
        <v>1.8635858661334454E-2</v>
      </c>
      <c r="S203" s="8">
        <f t="shared" si="58"/>
        <v>1131.3576191237592</v>
      </c>
      <c r="T203" s="9">
        <f t="shared" si="59"/>
        <v>1.7677876262936276E-2</v>
      </c>
    </row>
    <row r="204" spans="1:56" x14ac:dyDescent="0.45">
      <c r="A204">
        <v>3700</v>
      </c>
      <c r="B204" s="8">
        <f t="shared" si="44"/>
        <v>486.30145209474904</v>
      </c>
      <c r="C204" s="9">
        <f t="shared" si="45"/>
        <v>4.1126753609000699E-2</v>
      </c>
      <c r="D204">
        <v>3675</v>
      </c>
      <c r="E204" s="8">
        <f t="shared" si="46"/>
        <v>676.52325501276039</v>
      </c>
      <c r="F204" s="9">
        <f t="shared" si="47"/>
        <v>2.956291576351321E-2</v>
      </c>
      <c r="G204">
        <v>3665</v>
      </c>
      <c r="H204" s="8">
        <f t="shared" si="48"/>
        <v>785.9097274893029</v>
      </c>
      <c r="I204" s="9">
        <f t="shared" si="49"/>
        <v>2.5448215361696516E-2</v>
      </c>
      <c r="J204">
        <v>3650</v>
      </c>
      <c r="K204" s="8">
        <f t="shared" si="50"/>
        <v>872.06961638262874</v>
      </c>
      <c r="L204" s="9">
        <f t="shared" si="51"/>
        <v>2.2933948877797861E-2</v>
      </c>
      <c r="M204" s="8">
        <f t="shared" si="52"/>
        <v>946.36510007753236</v>
      </c>
      <c r="N204" s="9">
        <f t="shared" si="53"/>
        <v>2.1133492769715906E-2</v>
      </c>
      <c r="O204" s="8">
        <f t="shared" si="54"/>
        <v>1013.4953672580274</v>
      </c>
      <c r="P204" s="9">
        <f t="shared" si="55"/>
        <v>1.9733686651286064E-2</v>
      </c>
      <c r="Q204" s="8">
        <f t="shared" si="56"/>
        <v>1075.8631882726238</v>
      </c>
      <c r="R204" s="9">
        <f t="shared" si="57"/>
        <v>1.8589724249336432E-2</v>
      </c>
      <c r="S204" s="8">
        <f t="shared" si="58"/>
        <v>1134.8108180989236</v>
      </c>
      <c r="T204" s="9">
        <f t="shared" si="59"/>
        <v>1.7624082958166302E-2</v>
      </c>
    </row>
    <row r="205" spans="1:56" x14ac:dyDescent="0.45">
      <c r="A205">
        <v>3750</v>
      </c>
      <c r="B205" s="8">
        <f t="shared" si="44"/>
        <v>486.36491633478255</v>
      </c>
      <c r="C205" s="9">
        <f t="shared" si="45"/>
        <v>4.1121387107274976E-2</v>
      </c>
      <c r="D205">
        <v>3725</v>
      </c>
      <c r="E205" s="8">
        <f t="shared" si="46"/>
        <v>676.92692452454924</v>
      </c>
      <c r="F205" s="9">
        <f t="shared" si="47"/>
        <v>2.9545286611324151E-2</v>
      </c>
      <c r="G205">
        <v>3715</v>
      </c>
      <c r="H205" s="8">
        <f t="shared" si="48"/>
        <v>786.49361051405288</v>
      </c>
      <c r="I205" s="9">
        <f t="shared" si="49"/>
        <v>2.5429322924731688E-2</v>
      </c>
      <c r="J205">
        <v>3700</v>
      </c>
      <c r="K205" s="8">
        <f t="shared" si="50"/>
        <v>872.97304488229224</v>
      </c>
      <c r="L205" s="9">
        <f t="shared" si="51"/>
        <v>2.2910214831085317E-2</v>
      </c>
      <c r="M205" s="8">
        <f t="shared" si="52"/>
        <v>947.68689779547697</v>
      </c>
      <c r="N205" s="9">
        <f t="shared" si="53"/>
        <v>2.1104016576069893E-2</v>
      </c>
      <c r="O205" s="8">
        <f t="shared" si="54"/>
        <v>1015.3539559158355</v>
      </c>
      <c r="P205" s="9">
        <f t="shared" si="55"/>
        <v>1.969756446357691E-2</v>
      </c>
      <c r="Q205" s="8">
        <f t="shared" si="56"/>
        <v>1078.3751298109</v>
      </c>
      <c r="R205" s="9">
        <f t="shared" si="57"/>
        <v>1.8546421785067622E-2</v>
      </c>
      <c r="S205" s="8">
        <f t="shared" si="58"/>
        <v>1138.0876029737201</v>
      </c>
      <c r="T205" s="9">
        <f t="shared" si="59"/>
        <v>1.7573339651307866E-2</v>
      </c>
    </row>
    <row r="206" spans="1:56" x14ac:dyDescent="0.45">
      <c r="A206">
        <v>3800</v>
      </c>
      <c r="B206" s="8">
        <f t="shared" si="44"/>
        <v>486.42137970244039</v>
      </c>
      <c r="C206" s="9">
        <f t="shared" si="45"/>
        <v>4.1116613772681297E-2</v>
      </c>
      <c r="D206">
        <v>3775</v>
      </c>
      <c r="E206" s="8">
        <f t="shared" si="46"/>
        <v>677.29701145217496</v>
      </c>
      <c r="F206" s="9">
        <f t="shared" si="47"/>
        <v>2.9529142550206326E-2</v>
      </c>
      <c r="G206">
        <v>3765</v>
      </c>
      <c r="H206" s="8">
        <f t="shared" si="48"/>
        <v>787.02904339092072</v>
      </c>
      <c r="I206" s="9">
        <f t="shared" si="49"/>
        <v>2.5412022806464481E-2</v>
      </c>
      <c r="J206">
        <v>3750</v>
      </c>
      <c r="K206" s="8">
        <f t="shared" si="50"/>
        <v>873.80677243189803</v>
      </c>
      <c r="L206" s="9">
        <f t="shared" si="51"/>
        <v>2.2888355447667055E-2</v>
      </c>
      <c r="M206" s="8">
        <f t="shared" si="52"/>
        <v>948.91563772956283</v>
      </c>
      <c r="N206" s="9">
        <f t="shared" si="53"/>
        <v>2.1076689227983742E-2</v>
      </c>
      <c r="O206" s="8">
        <f t="shared" si="54"/>
        <v>1017.0942474161797</v>
      </c>
      <c r="P206" s="9">
        <f t="shared" si="55"/>
        <v>1.9663861093313511E-2</v>
      </c>
      <c r="Q206" s="8">
        <f t="shared" si="56"/>
        <v>1080.7431230560917</v>
      </c>
      <c r="R206" s="9">
        <f t="shared" si="57"/>
        <v>1.8505785115194278E-2</v>
      </c>
      <c r="S206" s="8">
        <f t="shared" si="58"/>
        <v>1141.1956591856763</v>
      </c>
      <c r="T206" s="9">
        <f t="shared" si="59"/>
        <v>1.7525478509330655E-2</v>
      </c>
    </row>
    <row r="207" spans="1:56" x14ac:dyDescent="0.45">
      <c r="A207">
        <v>3850</v>
      </c>
      <c r="B207" s="8">
        <f t="shared" si="44"/>
        <v>486.47158440895123</v>
      </c>
      <c r="C207" s="9">
        <f t="shared" si="45"/>
        <v>4.1112370467227634E-2</v>
      </c>
      <c r="D207">
        <v>3825</v>
      </c>
      <c r="E207" s="8">
        <f t="shared" si="46"/>
        <v>677.63613656674761</v>
      </c>
      <c r="F207" s="9">
        <f t="shared" si="47"/>
        <v>2.9514364598869039E-2</v>
      </c>
      <c r="G207">
        <v>3815</v>
      </c>
      <c r="H207" s="8">
        <f t="shared" si="48"/>
        <v>787.51974777324585</v>
      </c>
      <c r="I207" s="9">
        <f t="shared" si="49"/>
        <v>2.5396188548352048E-2</v>
      </c>
      <c r="J207">
        <v>3800</v>
      </c>
      <c r="K207" s="8">
        <f t="shared" si="50"/>
        <v>874.5757110518482</v>
      </c>
      <c r="L207" s="9">
        <f t="shared" si="51"/>
        <v>2.2868231700542075E-2</v>
      </c>
      <c r="M207" s="8">
        <f t="shared" si="52"/>
        <v>950.05722353518115</v>
      </c>
      <c r="N207" s="9">
        <f t="shared" si="53"/>
        <v>2.1051363543744889E-2</v>
      </c>
      <c r="O207" s="8">
        <f t="shared" si="54"/>
        <v>1018.7229260788716</v>
      </c>
      <c r="P207" s="9">
        <f t="shared" si="55"/>
        <v>1.9632423584478708E-2</v>
      </c>
      <c r="Q207" s="8">
        <f t="shared" si="56"/>
        <v>1082.9743700628267</v>
      </c>
      <c r="R207" s="9">
        <f t="shared" si="57"/>
        <v>1.8467657733063192E-2</v>
      </c>
      <c r="S207" s="8">
        <f t="shared" si="58"/>
        <v>1144.1424308419585</v>
      </c>
      <c r="T207" s="9">
        <f t="shared" si="59"/>
        <v>1.7480341136620794E-2</v>
      </c>
    </row>
    <row r="208" spans="1:56" x14ac:dyDescent="0.45">
      <c r="A208">
        <v>3900</v>
      </c>
      <c r="B208" s="8">
        <f t="shared" si="44"/>
        <v>486.51619775078069</v>
      </c>
      <c r="C208" s="9">
        <f t="shared" si="45"/>
        <v>4.1108600479207592E-2</v>
      </c>
      <c r="D208">
        <v>3875</v>
      </c>
      <c r="E208" s="8">
        <f t="shared" si="46"/>
        <v>677.94673333576623</v>
      </c>
      <c r="F208" s="9">
        <f t="shared" si="47"/>
        <v>2.9500842789804568E-2</v>
      </c>
      <c r="G208">
        <v>3865</v>
      </c>
      <c r="H208" s="8">
        <f t="shared" si="48"/>
        <v>787.96918927544357</v>
      </c>
      <c r="I208" s="9">
        <f t="shared" si="49"/>
        <v>2.5381703082058928E-2</v>
      </c>
      <c r="J208">
        <v>3850</v>
      </c>
      <c r="K208" s="8">
        <f t="shared" si="50"/>
        <v>875.2844706287774</v>
      </c>
      <c r="L208" s="9">
        <f t="shared" si="51"/>
        <v>2.2849714202780973E-2</v>
      </c>
      <c r="M208" s="8">
        <f t="shared" si="52"/>
        <v>951.11724149116003</v>
      </c>
      <c r="N208" s="9">
        <f t="shared" si="53"/>
        <v>2.1027901847982519E-2</v>
      </c>
      <c r="O208" s="8">
        <f t="shared" si="54"/>
        <v>1020.2463677098229</v>
      </c>
      <c r="P208" s="9">
        <f t="shared" si="55"/>
        <v>1.9603108261874617E-2</v>
      </c>
      <c r="Q208" s="8">
        <f t="shared" si="56"/>
        <v>1085.075792016233</v>
      </c>
      <c r="R208" s="9">
        <f t="shared" si="57"/>
        <v>1.8431892174865509E-2</v>
      </c>
      <c r="S208" s="8">
        <f t="shared" si="58"/>
        <v>1146.935121319387</v>
      </c>
      <c r="T208" s="9">
        <f t="shared" si="59"/>
        <v>1.7437777977356576E-2</v>
      </c>
    </row>
    <row r="209" spans="1:20" x14ac:dyDescent="0.45">
      <c r="A209">
        <v>3950</v>
      </c>
      <c r="B209" s="8">
        <f t="shared" si="44"/>
        <v>486.55581920250984</v>
      </c>
      <c r="C209" s="9">
        <f t="shared" si="45"/>
        <v>4.1105252903523043E-2</v>
      </c>
      <c r="D209">
        <v>3925</v>
      </c>
      <c r="E209" s="8">
        <f t="shared" si="46"/>
        <v>678.23105960162866</v>
      </c>
      <c r="F209" s="9">
        <f t="shared" si="47"/>
        <v>2.9488475522998554E-2</v>
      </c>
      <c r="G209">
        <v>3915</v>
      </c>
      <c r="H209" s="8">
        <f t="shared" si="48"/>
        <v>788.38059212281689</v>
      </c>
      <c r="I209" s="9">
        <f t="shared" si="49"/>
        <v>2.5368458077015071E-2</v>
      </c>
      <c r="J209">
        <v>3900</v>
      </c>
      <c r="K209" s="8">
        <f t="shared" si="50"/>
        <v>875.93737333835122</v>
      </c>
      <c r="L209" s="9">
        <f t="shared" si="51"/>
        <v>2.2832682573842564E-2</v>
      </c>
      <c r="M209" s="8">
        <f t="shared" si="52"/>
        <v>952.10097248379918</v>
      </c>
      <c r="N209" s="9">
        <f t="shared" si="53"/>
        <v>2.1006175372161293E-2</v>
      </c>
      <c r="O209" s="8">
        <f t="shared" si="54"/>
        <v>1021.6706480726141</v>
      </c>
      <c r="P209" s="9">
        <f t="shared" si="55"/>
        <v>1.9575780157460806E-2</v>
      </c>
      <c r="Q209" s="8">
        <f t="shared" si="56"/>
        <v>1087.054033947431</v>
      </c>
      <c r="R209" s="9">
        <f t="shared" si="57"/>
        <v>1.8398349461409738E-2</v>
      </c>
      <c r="S209" s="8">
        <f t="shared" si="58"/>
        <v>1149.5806945296524</v>
      </c>
      <c r="T209" s="9">
        <f t="shared" si="59"/>
        <v>1.7397647764242373E-2</v>
      </c>
    </row>
    <row r="210" spans="1:20" x14ac:dyDescent="0.45">
      <c r="A210">
        <v>4000</v>
      </c>
      <c r="B210" s="8">
        <f t="shared" si="44"/>
        <v>486.59098689610283</v>
      </c>
      <c r="C210" s="9">
        <f t="shared" si="45"/>
        <v>4.1102282077967074E-2</v>
      </c>
      <c r="D210">
        <v>3975</v>
      </c>
      <c r="E210" s="8">
        <f t="shared" si="46"/>
        <v>678.49120870415425</v>
      </c>
      <c r="F210" s="9">
        <f t="shared" si="47"/>
        <v>2.947716896464711E-2</v>
      </c>
      <c r="G210">
        <v>3965</v>
      </c>
      <c r="H210" s="8">
        <f t="shared" si="48"/>
        <v>788.75695326437642</v>
      </c>
      <c r="I210" s="9">
        <f t="shared" si="49"/>
        <v>2.5356353331945053E-2</v>
      </c>
      <c r="J210">
        <v>3950</v>
      </c>
      <c r="K210" s="8">
        <f t="shared" si="50"/>
        <v>876.53846778897798</v>
      </c>
      <c r="L210" s="9">
        <f t="shared" si="51"/>
        <v>2.2817024848263583E-2</v>
      </c>
      <c r="M210" s="8">
        <f t="shared" si="52"/>
        <v>953.01340402080746</v>
      </c>
      <c r="N210" s="9">
        <f t="shared" si="53"/>
        <v>2.0986063696081376E-2</v>
      </c>
      <c r="O210" s="8">
        <f t="shared" si="54"/>
        <v>1023.001551661676</v>
      </c>
      <c r="P210" s="9">
        <f t="shared" si="55"/>
        <v>1.9550312477545823E-2</v>
      </c>
      <c r="Q210" s="8">
        <f t="shared" si="56"/>
        <v>1088.9154699430367</v>
      </c>
      <c r="R210" s="9">
        <f t="shared" si="57"/>
        <v>1.8366898581251893E-2</v>
      </c>
      <c r="S210" s="8">
        <f t="shared" si="58"/>
        <v>1152.0858767867655</v>
      </c>
      <c r="T210" s="9">
        <f t="shared" si="59"/>
        <v>1.7359817009285072E-2</v>
      </c>
    </row>
    <row r="211" spans="1:20" x14ac:dyDescent="0.45">
      <c r="A211">
        <v>4050</v>
      </c>
      <c r="B211" s="8">
        <f t="shared" si="44"/>
        <v>486.62218353244049</v>
      </c>
      <c r="C211" s="9">
        <f t="shared" si="45"/>
        <v>4.1099647070788968E-2</v>
      </c>
      <c r="D211">
        <v>4025</v>
      </c>
      <c r="E211" s="8">
        <f t="shared" si="46"/>
        <v>678.72912005505555</v>
      </c>
      <c r="F211" s="9">
        <f t="shared" si="47"/>
        <v>2.9466836487548505E-2</v>
      </c>
      <c r="G211">
        <v>4015</v>
      </c>
      <c r="H211" s="8">
        <f t="shared" si="48"/>
        <v>789.10105593453738</v>
      </c>
      <c r="I211" s="9">
        <f t="shared" si="49"/>
        <v>2.5345296207104771E-2</v>
      </c>
      <c r="J211">
        <v>4000</v>
      </c>
      <c r="K211" s="8">
        <f t="shared" si="50"/>
        <v>877.09154284412875</v>
      </c>
      <c r="L211" s="9">
        <f t="shared" si="51"/>
        <v>2.2802636923332273E-2</v>
      </c>
      <c r="M211" s="8">
        <f t="shared" si="52"/>
        <v>953.85924221470634</v>
      </c>
      <c r="N211" s="9">
        <f t="shared" si="53"/>
        <v>2.0967454226855576E-2</v>
      </c>
      <c r="O211" s="8">
        <f t="shared" si="54"/>
        <v>1024.2445807094093</v>
      </c>
      <c r="P211" s="9">
        <f t="shared" si="55"/>
        <v>1.9526586107146065E-2</v>
      </c>
      <c r="Q211" s="8">
        <f t="shared" si="56"/>
        <v>1090.6662087824934</v>
      </c>
      <c r="R211" s="9">
        <f t="shared" si="57"/>
        <v>1.8337416011380718E-2</v>
      </c>
      <c r="S211" s="8">
        <f t="shared" si="58"/>
        <v>1154.4571592173168</v>
      </c>
      <c r="T211" s="9">
        <f t="shared" si="59"/>
        <v>1.7324159532744663E-2</v>
      </c>
    </row>
    <row r="212" spans="1:20" x14ac:dyDescent="0.45">
      <c r="A212">
        <v>4100</v>
      </c>
      <c r="B212" s="8">
        <f t="shared" si="44"/>
        <v>486.64984176848958</v>
      </c>
      <c r="C212" s="9">
        <f t="shared" si="45"/>
        <v>4.1097311215225786E-2</v>
      </c>
      <c r="D212">
        <v>4075</v>
      </c>
      <c r="E212" s="8">
        <f t="shared" si="46"/>
        <v>678.94658917464858</v>
      </c>
      <c r="F212" s="9">
        <f t="shared" si="47"/>
        <v>2.9457398150144188E-2</v>
      </c>
      <c r="G212">
        <v>4065</v>
      </c>
      <c r="H212" s="8">
        <f t="shared" si="48"/>
        <v>789.4154826548048</v>
      </c>
      <c r="I212" s="9">
        <f t="shared" si="49"/>
        <v>2.5335201094283059E-2</v>
      </c>
      <c r="J212">
        <v>4050</v>
      </c>
      <c r="K212" s="8">
        <f t="shared" si="50"/>
        <v>877.60014108784424</v>
      </c>
      <c r="L212" s="9">
        <f t="shared" si="51"/>
        <v>2.2789422042718291E-2</v>
      </c>
      <c r="M212" s="8">
        <f t="shared" si="52"/>
        <v>954.64292368212</v>
      </c>
      <c r="N212" s="9">
        <f t="shared" si="53"/>
        <v>2.0950241712219157E-2</v>
      </c>
      <c r="O212" s="8">
        <f t="shared" si="54"/>
        <v>1025.404964365481</v>
      </c>
      <c r="P212" s="9">
        <f t="shared" si="55"/>
        <v>1.9504489148222497E-2</v>
      </c>
      <c r="Q212" s="8">
        <f t="shared" si="56"/>
        <v>1092.3120999417022</v>
      </c>
      <c r="R212" s="9">
        <f t="shared" si="57"/>
        <v>1.8309785272054957E-2</v>
      </c>
      <c r="S212" s="8">
        <f t="shared" si="58"/>
        <v>1156.7008006575586</v>
      </c>
      <c r="T212" s="9">
        <f t="shared" si="59"/>
        <v>1.7290556026787952E-2</v>
      </c>
    </row>
    <row r="213" spans="1:20" x14ac:dyDescent="0.45">
      <c r="A213">
        <v>4150</v>
      </c>
      <c r="B213" s="8">
        <f t="shared" si="44"/>
        <v>486.67434912098156</v>
      </c>
      <c r="C213" s="9">
        <f t="shared" si="45"/>
        <v>4.109524168702023E-2</v>
      </c>
      <c r="D213">
        <v>4125</v>
      </c>
      <c r="E213" s="8">
        <f t="shared" si="46"/>
        <v>679.14527720306864</v>
      </c>
      <c r="F213" s="9">
        <f t="shared" si="47"/>
        <v>2.9448780211453751E-2</v>
      </c>
      <c r="G213">
        <v>4115</v>
      </c>
      <c r="H213" s="8">
        <f t="shared" si="48"/>
        <v>789.70262767117379</v>
      </c>
      <c r="I213" s="9">
        <f t="shared" si="49"/>
        <v>2.532598892190574E-2</v>
      </c>
      <c r="J213">
        <v>4100</v>
      </c>
      <c r="K213" s="8">
        <f t="shared" si="50"/>
        <v>878.06757190428027</v>
      </c>
      <c r="L213" s="9">
        <f t="shared" si="51"/>
        <v>2.277729031334759E-2</v>
      </c>
      <c r="M213" s="8">
        <f t="shared" si="52"/>
        <v>955.36862731174767</v>
      </c>
      <c r="N213" s="9">
        <f t="shared" si="53"/>
        <v>2.0934327785366739E-2</v>
      </c>
      <c r="O213" s="8">
        <f t="shared" si="54"/>
        <v>1026.4876679921326</v>
      </c>
      <c r="P213" s="9">
        <f t="shared" si="55"/>
        <v>1.9483916488856723E-2</v>
      </c>
      <c r="Q213" s="8">
        <f t="shared" si="56"/>
        <v>1093.8587399058722</v>
      </c>
      <c r="R213" s="9">
        <f t="shared" si="57"/>
        <v>1.8283896512744435E-2</v>
      </c>
      <c r="S213" s="8">
        <f t="shared" si="58"/>
        <v>1158.8228309846693</v>
      </c>
      <c r="T213" s="9">
        <f t="shared" si="59"/>
        <v>1.7258893650728038E-2</v>
      </c>
    </row>
    <row r="214" spans="1:20" x14ac:dyDescent="0.45">
      <c r="A214">
        <v>4200</v>
      </c>
      <c r="B214" s="8">
        <f t="shared" si="44"/>
        <v>486.69605242500489</v>
      </c>
      <c r="C214" s="9">
        <f t="shared" si="45"/>
        <v>4.1093409121253976E-2</v>
      </c>
      <c r="D214">
        <v>4175</v>
      </c>
      <c r="E214" s="8">
        <f t="shared" si="46"/>
        <v>679.32671989988296</v>
      </c>
      <c r="F214" s="9">
        <f t="shared" si="47"/>
        <v>2.944091467938658E-2</v>
      </c>
      <c r="G214">
        <v>4165</v>
      </c>
      <c r="H214" s="8">
        <f t="shared" si="48"/>
        <v>789.96470882704125</v>
      </c>
      <c r="I214" s="9">
        <f t="shared" si="49"/>
        <v>2.5317586692823892E-2</v>
      </c>
      <c r="J214">
        <v>4150</v>
      </c>
      <c r="K214" s="8">
        <f t="shared" si="50"/>
        <v>878.49692414784568</v>
      </c>
      <c r="L214" s="9">
        <f t="shared" si="51"/>
        <v>2.2766158253086977E-2</v>
      </c>
      <c r="M214" s="8">
        <f t="shared" si="52"/>
        <v>956.04028585975038</v>
      </c>
      <c r="N214" s="9">
        <f t="shared" si="53"/>
        <v>2.0919620538808519E-2</v>
      </c>
      <c r="O214" s="8">
        <f t="shared" si="54"/>
        <v>1027.4974025246217</v>
      </c>
      <c r="P214" s="9">
        <f t="shared" si="55"/>
        <v>1.9464769400738942E-2</v>
      </c>
      <c r="Q214" s="8">
        <f t="shared" si="56"/>
        <v>1095.3114787387906</v>
      </c>
      <c r="R214" s="9">
        <f t="shared" si="57"/>
        <v>1.8259646126441802E-2</v>
      </c>
      <c r="S214" s="8">
        <f t="shared" si="58"/>
        <v>1160.829054832768</v>
      </c>
      <c r="T214" s="9">
        <f t="shared" si="59"/>
        <v>1.7229065655047074E-2</v>
      </c>
    </row>
    <row r="215" spans="1:20" x14ac:dyDescent="0.45">
      <c r="A215">
        <v>4250</v>
      </c>
      <c r="B215" s="8">
        <f t="shared" si="44"/>
        <v>486.71526188349929</v>
      </c>
      <c r="C215" s="9">
        <f t="shared" si="45"/>
        <v>4.1091787265111944E-2</v>
      </c>
      <c r="D215">
        <v>4225</v>
      </c>
      <c r="E215" s="8">
        <f t="shared" si="46"/>
        <v>679.49233614731315</v>
      </c>
      <c r="F215" s="9">
        <f t="shared" si="47"/>
        <v>2.9433738890123438E-2</v>
      </c>
      <c r="G215">
        <v>4215</v>
      </c>
      <c r="H215" s="8">
        <f t="shared" si="48"/>
        <v>790.20377887494863</v>
      </c>
      <c r="I215" s="9">
        <f t="shared" si="49"/>
        <v>2.5309927052582521E-2</v>
      </c>
      <c r="J215">
        <v>4200</v>
      </c>
      <c r="K215" s="8">
        <f t="shared" si="50"/>
        <v>878.89107838563939</v>
      </c>
      <c r="L215" s="9">
        <f t="shared" si="51"/>
        <v>2.2755948367044875E-2</v>
      </c>
      <c r="M215" s="8">
        <f t="shared" si="52"/>
        <v>956.6615973367708</v>
      </c>
      <c r="N215" s="9">
        <f t="shared" si="53"/>
        <v>2.0906034125000483E-2</v>
      </c>
      <c r="O215" s="8">
        <f t="shared" si="54"/>
        <v>1028.4386338509003</v>
      </c>
      <c r="P215" s="9">
        <f t="shared" si="55"/>
        <v>1.9446955162615503E-2</v>
      </c>
      <c r="Q215" s="8">
        <f t="shared" si="56"/>
        <v>1096.6754268597831</v>
      </c>
      <c r="R215" s="9">
        <f t="shared" si="57"/>
        <v>1.8236936389892437E-2</v>
      </c>
      <c r="S215" s="8">
        <f t="shared" si="58"/>
        <v>1162.7250556473825</v>
      </c>
      <c r="T215" s="9">
        <f t="shared" si="59"/>
        <v>1.7200971031680737E-2</v>
      </c>
    </row>
    <row r="216" spans="1:20" x14ac:dyDescent="0.45">
      <c r="A216">
        <v>4300</v>
      </c>
      <c r="B216" s="8">
        <f t="shared" si="44"/>
        <v>486.73225474129015</v>
      </c>
      <c r="C216" s="9">
        <f t="shared" si="45"/>
        <v>4.1090352663458639E-2</v>
      </c>
      <c r="D216">
        <v>4275</v>
      </c>
      <c r="E216" s="8">
        <f t="shared" si="46"/>
        <v>679.64343597331788</v>
      </c>
      <c r="F216" s="9">
        <f t="shared" si="47"/>
        <v>2.9427195116448059E-2</v>
      </c>
      <c r="G216">
        <v>4265</v>
      </c>
      <c r="H216" s="8">
        <f t="shared" si="48"/>
        <v>790.42173623354415</v>
      </c>
      <c r="I216" s="9">
        <f t="shared" si="49"/>
        <v>2.5302947886153077E-2</v>
      </c>
      <c r="J216">
        <v>4250</v>
      </c>
      <c r="K216" s="8">
        <f t="shared" si="50"/>
        <v>879.2527186985435</v>
      </c>
      <c r="L216" s="9">
        <f t="shared" si="51"/>
        <v>2.2746588750505878E-2</v>
      </c>
      <c r="M216" s="8">
        <f t="shared" si="52"/>
        <v>957.23603615588183</v>
      </c>
      <c r="N216" s="9">
        <f t="shared" si="53"/>
        <v>2.0893488381733976E-2</v>
      </c>
      <c r="O216" s="8">
        <f t="shared" si="54"/>
        <v>1029.3155921693221</v>
      </c>
      <c r="P216" s="9">
        <f t="shared" si="55"/>
        <v>1.9430386707588128E-2</v>
      </c>
      <c r="Q216" s="8">
        <f t="shared" si="56"/>
        <v>1097.9554619835314</v>
      </c>
      <c r="R216" s="9">
        <f t="shared" si="57"/>
        <v>1.8215675127539906E-2</v>
      </c>
      <c r="S216" s="8">
        <f t="shared" si="58"/>
        <v>1164.5162000350676</v>
      </c>
      <c r="T216" s="9">
        <f t="shared" si="59"/>
        <v>1.7174514188293584E-2</v>
      </c>
    </row>
    <row r="217" spans="1:20" x14ac:dyDescent="0.45">
      <c r="A217">
        <v>4350</v>
      </c>
      <c r="B217" s="8">
        <f t="shared" si="44"/>
        <v>486.74727861502788</v>
      </c>
      <c r="C217" s="9">
        <f t="shared" si="45"/>
        <v>4.1089084374353844E-2</v>
      </c>
      <c r="D217">
        <v>4325</v>
      </c>
      <c r="E217" s="8">
        <f t="shared" si="46"/>
        <v>679.78122811158585</v>
      </c>
      <c r="F217" s="9">
        <f t="shared" si="47"/>
        <v>2.942123020307499E-2</v>
      </c>
      <c r="G217">
        <v>4315</v>
      </c>
      <c r="H217" s="8">
        <f t="shared" si="48"/>
        <v>790.62033519876229</v>
      </c>
      <c r="I217" s="9">
        <f t="shared" si="49"/>
        <v>2.5296591941278604E-2</v>
      </c>
      <c r="J217">
        <v>4300</v>
      </c>
      <c r="K217" s="8">
        <f t="shared" si="50"/>
        <v>879.58434403149136</v>
      </c>
      <c r="L217" s="9">
        <f t="shared" si="51"/>
        <v>2.2738012716701957E-2</v>
      </c>
      <c r="M217" s="8">
        <f t="shared" si="52"/>
        <v>957.76686401541906</v>
      </c>
      <c r="N217" s="9">
        <f t="shared" si="53"/>
        <v>2.0881908480473409E-2</v>
      </c>
      <c r="O217" s="8">
        <f t="shared" si="54"/>
        <v>1030.1322812875644</v>
      </c>
      <c r="P217" s="9">
        <f t="shared" si="55"/>
        <v>1.941498229237313E-2</v>
      </c>
      <c r="Q217" s="8">
        <f t="shared" si="56"/>
        <v>1099.1562361816113</v>
      </c>
      <c r="R217" s="9">
        <f t="shared" si="57"/>
        <v>1.819577539720699E-2</v>
      </c>
      <c r="S217" s="8">
        <f t="shared" si="58"/>
        <v>1166.2076423677604</v>
      </c>
      <c r="T217" s="9">
        <f t="shared" si="59"/>
        <v>1.7149604644498679E-2</v>
      </c>
    </row>
    <row r="218" spans="1:20" x14ac:dyDescent="0.45">
      <c r="A218">
        <v>4400</v>
      </c>
      <c r="B218" s="8">
        <f t="shared" si="44"/>
        <v>486.7605545082136</v>
      </c>
      <c r="C218" s="9">
        <f t="shared" si="45"/>
        <v>4.1087963711863427E-2</v>
      </c>
      <c r="D218">
        <v>4375</v>
      </c>
      <c r="E218" s="8">
        <f t="shared" si="46"/>
        <v>679.9068271160595</v>
      </c>
      <c r="F218" s="9">
        <f t="shared" si="47"/>
        <v>2.9415795227168702E-2</v>
      </c>
      <c r="G218">
        <v>4365</v>
      </c>
      <c r="H218" s="8">
        <f t="shared" si="48"/>
        <v>790.80119562044388</v>
      </c>
      <c r="I218" s="9">
        <f t="shared" si="49"/>
        <v>2.5290806476725766E-2</v>
      </c>
      <c r="J218">
        <v>4350</v>
      </c>
      <c r="K218" s="8">
        <f t="shared" si="50"/>
        <v>879.88827908715143</v>
      </c>
      <c r="L218" s="9">
        <f t="shared" si="51"/>
        <v>2.2730158447785205E-2</v>
      </c>
      <c r="M218" s="8">
        <f t="shared" si="52"/>
        <v>958.25714049494718</v>
      </c>
      <c r="N218" s="9">
        <f t="shared" si="53"/>
        <v>2.0871224596009631E-2</v>
      </c>
      <c r="O218" s="8">
        <f t="shared" si="54"/>
        <v>1030.8924878300584</v>
      </c>
      <c r="P218" s="9">
        <f t="shared" si="55"/>
        <v>1.9400665186821091E-2</v>
      </c>
      <c r="Q218" s="8">
        <f t="shared" si="56"/>
        <v>1100.2821830281309</v>
      </c>
      <c r="R218" s="9">
        <f t="shared" si="57"/>
        <v>1.8177155195730967E-2</v>
      </c>
      <c r="S218" s="8">
        <f t="shared" si="58"/>
        <v>1167.8043296042426</v>
      </c>
      <c r="T218" s="9">
        <f t="shared" si="59"/>
        <v>1.7126156748175272E-2</v>
      </c>
    </row>
    <row r="219" spans="1:20" x14ac:dyDescent="0.45">
      <c r="A219">
        <v>4450</v>
      </c>
      <c r="B219" s="8">
        <f t="shared" si="44"/>
        <v>486.77227953840162</v>
      </c>
      <c r="C219" s="9">
        <f t="shared" si="45"/>
        <v>4.1086974013733242E-2</v>
      </c>
      <c r="D219">
        <v>4425</v>
      </c>
      <c r="E219" s="8">
        <f t="shared" si="46"/>
        <v>680.02126004799811</v>
      </c>
      <c r="F219" s="9">
        <f t="shared" si="47"/>
        <v>2.9410845182381996E-2</v>
      </c>
      <c r="G219">
        <v>4415</v>
      </c>
      <c r="H219" s="8">
        <f t="shared" si="48"/>
        <v>790.9658120574727</v>
      </c>
      <c r="I219" s="9">
        <f t="shared" si="49"/>
        <v>2.5285542933866745E-2</v>
      </c>
      <c r="J219">
        <v>4400</v>
      </c>
      <c r="K219" s="8">
        <f t="shared" si="50"/>
        <v>880.16668476056657</v>
      </c>
      <c r="L219" s="9">
        <f t="shared" si="51"/>
        <v>2.2722968667509426E-2</v>
      </c>
      <c r="M219" s="8">
        <f t="shared" si="52"/>
        <v>958.70973334651535</v>
      </c>
      <c r="N219" s="9">
        <f t="shared" si="53"/>
        <v>2.0861371595954387E-2</v>
      </c>
      <c r="O219" s="8">
        <f t="shared" si="54"/>
        <v>1031.5997903250629</v>
      </c>
      <c r="P219" s="9">
        <f t="shared" si="55"/>
        <v>1.9387363382167698E-2</v>
      </c>
      <c r="Q219" s="8">
        <f t="shared" si="56"/>
        <v>1101.3375247951703</v>
      </c>
      <c r="R219" s="9">
        <f t="shared" si="57"/>
        <v>1.8159737182949116E-2</v>
      </c>
      <c r="S219" s="8">
        <f t="shared" si="58"/>
        <v>1169.311006293733</v>
      </c>
      <c r="T219" s="9">
        <f t="shared" si="59"/>
        <v>1.7104089410218005E-2</v>
      </c>
    </row>
    <row r="220" spans="1:20" x14ac:dyDescent="0.45">
      <c r="A220">
        <v>4500</v>
      </c>
      <c r="B220" s="8">
        <f t="shared" si="44"/>
        <v>486.78262940167855</v>
      </c>
      <c r="C220" s="9">
        <f t="shared" si="45"/>
        <v>4.1086100431691031E-2</v>
      </c>
      <c r="D220">
        <v>4475</v>
      </c>
      <c r="E220" s="8">
        <f t="shared" si="46"/>
        <v>680.12547275379984</v>
      </c>
      <c r="F220" s="9">
        <f t="shared" si="47"/>
        <v>2.9406338684861824E-2</v>
      </c>
      <c r="G220">
        <v>4465</v>
      </c>
      <c r="H220" s="8">
        <f t="shared" si="48"/>
        <v>791.11556242603206</v>
      </c>
      <c r="I220" s="9">
        <f t="shared" si="49"/>
        <v>2.5280756630128819E-2</v>
      </c>
      <c r="J220">
        <v>4450</v>
      </c>
      <c r="K220" s="8">
        <f t="shared" si="50"/>
        <v>880.42156811520147</v>
      </c>
      <c r="L220" s="9">
        <f t="shared" si="51"/>
        <v>2.2716390334252965E-2</v>
      </c>
      <c r="M220" s="8">
        <f t="shared" si="52"/>
        <v>959.12732846694018</v>
      </c>
      <c r="N220" s="9">
        <f t="shared" si="53"/>
        <v>2.0852288748739758E-2</v>
      </c>
      <c r="O220" s="8">
        <f t="shared" si="54"/>
        <v>1032.2575681460885</v>
      </c>
      <c r="P220" s="9">
        <f t="shared" si="55"/>
        <v>1.9375009316637468E-2</v>
      </c>
      <c r="Q220" s="8">
        <f t="shared" si="56"/>
        <v>1102.3262796668848</v>
      </c>
      <c r="R220" s="9">
        <f t="shared" si="57"/>
        <v>1.8143448422588509E-2</v>
      </c>
      <c r="S220" s="8">
        <f t="shared" si="58"/>
        <v>1170.7322197291837</v>
      </c>
      <c r="T220" s="9">
        <f t="shared" si="59"/>
        <v>1.7083325856211973E-2</v>
      </c>
    </row>
    <row r="221" spans="1:20" x14ac:dyDescent="0.45">
      <c r="A221">
        <v>4550</v>
      </c>
      <c r="B221" s="8">
        <f t="shared" si="44"/>
        <v>486.79176059762995</v>
      </c>
      <c r="C221" s="9">
        <f t="shared" si="45"/>
        <v>4.1085329742323859E-2</v>
      </c>
      <c r="D221">
        <v>4525</v>
      </c>
      <c r="E221" s="8">
        <f t="shared" si="46"/>
        <v>680.22033575186947</v>
      </c>
      <c r="F221" s="9">
        <f t="shared" si="47"/>
        <v>2.940223769977908E-2</v>
      </c>
      <c r="G221">
        <v>4515</v>
      </c>
      <c r="H221" s="8">
        <f t="shared" si="48"/>
        <v>791.25171615681904</v>
      </c>
      <c r="I221" s="9">
        <f t="shared" si="49"/>
        <v>2.5276406472951242E-2</v>
      </c>
      <c r="J221">
        <v>4500</v>
      </c>
      <c r="K221" s="8">
        <f t="shared" si="50"/>
        <v>880.65479190340477</v>
      </c>
      <c r="L221" s="9">
        <f t="shared" si="51"/>
        <v>2.2710374353125319E-2</v>
      </c>
      <c r="M221" s="8">
        <f t="shared" si="52"/>
        <v>959.51243954008476</v>
      </c>
      <c r="N221" s="9">
        <f t="shared" si="53"/>
        <v>2.0843919448909318E-2</v>
      </c>
      <c r="O221" s="8">
        <f t="shared" si="54"/>
        <v>1032.8690102856926</v>
      </c>
      <c r="P221" s="9">
        <f t="shared" si="55"/>
        <v>1.9363539617156273E-2</v>
      </c>
      <c r="Q221" s="8">
        <f t="shared" si="56"/>
        <v>1103.2522689440916</v>
      </c>
      <c r="R221" s="9">
        <f t="shared" si="57"/>
        <v>1.8128220138755518E-2</v>
      </c>
      <c r="S221" s="8">
        <f t="shared" si="58"/>
        <v>1172.0723252202881</v>
      </c>
      <c r="T221" s="9">
        <f t="shared" si="59"/>
        <v>1.7063793393672227E-2</v>
      </c>
    </row>
    <row r="222" spans="1:20" x14ac:dyDescent="0.45">
      <c r="A222">
        <v>4600</v>
      </c>
      <c r="B222" s="8">
        <f t="shared" si="44"/>
        <v>486.79981243621916</v>
      </c>
      <c r="C222" s="9">
        <f t="shared" si="45"/>
        <v>4.1084650176648155E-2</v>
      </c>
      <c r="D222">
        <v>4575</v>
      </c>
      <c r="E222" s="8">
        <f t="shared" si="46"/>
        <v>680.30664974675915</v>
      </c>
      <c r="F222" s="9">
        <f t="shared" si="47"/>
        <v>2.9398507287037256E-2</v>
      </c>
      <c r="G222">
        <v>4565</v>
      </c>
      <c r="H222" s="8">
        <f t="shared" si="48"/>
        <v>791.37544187801439</v>
      </c>
      <c r="I222" s="9">
        <f t="shared" si="49"/>
        <v>2.5272454692981079E-2</v>
      </c>
      <c r="J222">
        <v>4550</v>
      </c>
      <c r="K222" s="8">
        <f t="shared" si="50"/>
        <v>880.8680836365121</v>
      </c>
      <c r="L222" s="9">
        <f t="shared" si="51"/>
        <v>2.2704875305997518E-2</v>
      </c>
      <c r="M222" s="8">
        <f t="shared" si="52"/>
        <v>959.86741734104169</v>
      </c>
      <c r="N222" s="9">
        <f t="shared" si="53"/>
        <v>2.0836210958595319E-2</v>
      </c>
      <c r="O222" s="8">
        <f t="shared" si="54"/>
        <v>1033.4371239427389</v>
      </c>
      <c r="P222" s="9">
        <f t="shared" si="55"/>
        <v>1.9352894856047544E-2</v>
      </c>
      <c r="Q222" s="8">
        <f t="shared" si="56"/>
        <v>1104.1191242139596</v>
      </c>
      <c r="R222" s="9">
        <f t="shared" si="57"/>
        <v>1.811398748684688E-2</v>
      </c>
      <c r="S222" s="8">
        <f t="shared" si="58"/>
        <v>1173.3354914585243</v>
      </c>
      <c r="T222" s="9">
        <f t="shared" si="59"/>
        <v>1.7045423193616037E-2</v>
      </c>
    </row>
    <row r="223" spans="1:20" x14ac:dyDescent="0.45">
      <c r="A223">
        <v>4650</v>
      </c>
      <c r="B223" s="8">
        <f t="shared" si="44"/>
        <v>486.80690884631957</v>
      </c>
      <c r="C223" s="9">
        <f t="shared" si="45"/>
        <v>4.1084051266646701E-2</v>
      </c>
      <c r="D223">
        <v>4625</v>
      </c>
      <c r="E223" s="8">
        <f t="shared" si="46"/>
        <v>680.38515078863497</v>
      </c>
      <c r="F223" s="9">
        <f t="shared" si="47"/>
        <v>2.9395115364904693E-2</v>
      </c>
      <c r="G223">
        <v>4615</v>
      </c>
      <c r="H223" s="8">
        <f t="shared" si="48"/>
        <v>791.48781464154058</v>
      </c>
      <c r="I223" s="9">
        <f t="shared" si="49"/>
        <v>2.5268866595321956E-2</v>
      </c>
      <c r="J223">
        <v>4600</v>
      </c>
      <c r="K223" s="8">
        <f t="shared" si="50"/>
        <v>881.06304421173604</v>
      </c>
      <c r="L223" s="9">
        <f t="shared" si="51"/>
        <v>2.2699851198382148E-2</v>
      </c>
      <c r="M223" s="8">
        <f t="shared" si="52"/>
        <v>960.19445869676827</v>
      </c>
      <c r="N223" s="9">
        <f t="shared" si="53"/>
        <v>2.0829114164171665E-2</v>
      </c>
      <c r="O223" s="8">
        <f t="shared" si="54"/>
        <v>1033.9647429070533</v>
      </c>
      <c r="P223" s="9">
        <f t="shared" si="55"/>
        <v>1.9343019321692547E-2</v>
      </c>
      <c r="Q223" s="8">
        <f t="shared" si="56"/>
        <v>1104.9302944620574</v>
      </c>
      <c r="R223" s="9">
        <f t="shared" si="57"/>
        <v>1.8100689337816674E-2</v>
      </c>
      <c r="S223" s="8">
        <f t="shared" si="58"/>
        <v>1174.5257059487726</v>
      </c>
      <c r="T223" s="9">
        <f t="shared" si="59"/>
        <v>1.7028150085352245E-2</v>
      </c>
    </row>
    <row r="224" spans="1:20" x14ac:dyDescent="0.45">
      <c r="A224">
        <v>4700</v>
      </c>
      <c r="B224" s="8">
        <f t="shared" si="44"/>
        <v>486.81316000406213</v>
      </c>
      <c r="C224" s="9">
        <f t="shared" si="45"/>
        <v>4.1083523707192128E-2</v>
      </c>
      <c r="D224">
        <v>4675</v>
      </c>
      <c r="E224" s="8">
        <f t="shared" si="46"/>
        <v>680.45651509585832</v>
      </c>
      <c r="F224" s="9">
        <f t="shared" si="47"/>
        <v>2.9392032490397315E-2</v>
      </c>
      <c r="G224">
        <v>4665</v>
      </c>
      <c r="H224" s="8">
        <f t="shared" si="48"/>
        <v>791.58982271064997</v>
      </c>
      <c r="I224" s="9">
        <f t="shared" si="49"/>
        <v>2.5265610327724747E-2</v>
      </c>
      <c r="J224">
        <v>4650</v>
      </c>
      <c r="K224" s="8">
        <f t="shared" si="50"/>
        <v>881.24115610462115</v>
      </c>
      <c r="L224" s="9">
        <f t="shared" si="51"/>
        <v>2.269526322216571E-2</v>
      </c>
      <c r="M224" s="8">
        <f t="shared" si="52"/>
        <v>960.49561510008425</v>
      </c>
      <c r="N224" s="9">
        <f t="shared" si="53"/>
        <v>2.0822583347156653E-2</v>
      </c>
      <c r="O224" s="8">
        <f t="shared" si="54"/>
        <v>1034.4545357280138</v>
      </c>
      <c r="P224" s="9">
        <f t="shared" si="55"/>
        <v>1.9333860802229152E-2</v>
      </c>
      <c r="Q224" s="8">
        <f t="shared" si="56"/>
        <v>1105.689053106468</v>
      </c>
      <c r="R224" s="9">
        <f t="shared" si="57"/>
        <v>1.8088268074834758E-2</v>
      </c>
      <c r="S224" s="8">
        <f t="shared" si="58"/>
        <v>1175.6467804841377</v>
      </c>
      <c r="T224" s="9">
        <f t="shared" si="59"/>
        <v>1.7011912363476971E-2</v>
      </c>
    </row>
    <row r="225" spans="1:20" x14ac:dyDescent="0.45">
      <c r="A225">
        <v>4750</v>
      </c>
      <c r="B225" s="8">
        <f t="shared" si="44"/>
        <v>486.81866379767712</v>
      </c>
      <c r="C225" s="9">
        <f t="shared" si="45"/>
        <v>4.1083059231911544E-2</v>
      </c>
      <c r="D225">
        <v>4725</v>
      </c>
      <c r="E225" s="8">
        <f t="shared" si="46"/>
        <v>680.52136355812877</v>
      </c>
      <c r="F225" s="9">
        <f t="shared" si="47"/>
        <v>2.9389231655313992E-2</v>
      </c>
      <c r="G225">
        <v>4715</v>
      </c>
      <c r="H225" s="8">
        <f t="shared" si="48"/>
        <v>791.68237392722176</v>
      </c>
      <c r="I225" s="9">
        <f t="shared" si="49"/>
        <v>2.5262656664677204E-2</v>
      </c>
      <c r="J225">
        <v>4700</v>
      </c>
      <c r="K225" s="8">
        <f t="shared" si="50"/>
        <v>881.40379113722793</v>
      </c>
      <c r="L225" s="9">
        <f t="shared" si="51"/>
        <v>2.2691075533263903E-2</v>
      </c>
      <c r="M225" s="8">
        <f t="shared" si="52"/>
        <v>960.77280097606058</v>
      </c>
      <c r="N225" s="9">
        <f t="shared" si="53"/>
        <v>2.0816575968513846E-2</v>
      </c>
      <c r="O225" s="8">
        <f t="shared" si="54"/>
        <v>1034.9090136560178</v>
      </c>
      <c r="P225" s="9">
        <f t="shared" si="55"/>
        <v>1.9325370381446483E-2</v>
      </c>
      <c r="Q225" s="8">
        <f t="shared" si="56"/>
        <v>1106.398504935991</v>
      </c>
      <c r="R225" s="9">
        <f t="shared" si="57"/>
        <v>1.8076669401462242E-2</v>
      </c>
      <c r="S225" s="8">
        <f t="shared" si="58"/>
        <v>1176.7023566426062</v>
      </c>
      <c r="T225" s="9">
        <f t="shared" si="59"/>
        <v>1.6996651606158462E-2</v>
      </c>
    </row>
    <row r="226" spans="1:20" x14ac:dyDescent="0.45">
      <c r="A226">
        <v>4800</v>
      </c>
      <c r="B226" s="8">
        <f t="shared" si="44"/>
        <v>486.82350714412695</v>
      </c>
      <c r="C226" s="9">
        <f t="shared" si="45"/>
        <v>4.1082650501671203E-2</v>
      </c>
      <c r="D226">
        <v>4775</v>
      </c>
      <c r="E226" s="8">
        <f t="shared" si="46"/>
        <v>680.5802659372215</v>
      </c>
      <c r="F226" s="9">
        <f t="shared" si="47"/>
        <v>2.9386688096896499E-2</v>
      </c>
      <c r="G226">
        <v>4765</v>
      </c>
      <c r="H226" s="8">
        <f t="shared" si="48"/>
        <v>791.7663016773073</v>
      </c>
      <c r="I226" s="9">
        <f t="shared" si="49"/>
        <v>2.5259978806412009E-2</v>
      </c>
      <c r="J226">
        <v>4750</v>
      </c>
      <c r="K226" s="8">
        <f t="shared" si="50"/>
        <v>881.55221783335082</v>
      </c>
      <c r="L226" s="9">
        <f t="shared" si="51"/>
        <v>2.2687255043331776E-2</v>
      </c>
      <c r="M226" s="8">
        <f t="shared" si="52"/>
        <v>961.02780160169857</v>
      </c>
      <c r="N226" s="9">
        <f t="shared" si="53"/>
        <v>2.0811052465565479E-2</v>
      </c>
      <c r="O226" s="8">
        <f t="shared" si="54"/>
        <v>1035.330538347956</v>
      </c>
      <c r="P226" s="9">
        <f t="shared" si="55"/>
        <v>1.9317502246107184E-2</v>
      </c>
      <c r="Q226" s="8">
        <f t="shared" si="56"/>
        <v>1107.0615929366058</v>
      </c>
      <c r="R226" s="9">
        <f t="shared" si="57"/>
        <v>1.8065842160550204E-2</v>
      </c>
      <c r="S226" s="8">
        <f t="shared" si="58"/>
        <v>1177.6959112860504</v>
      </c>
      <c r="T226" s="9">
        <f t="shared" si="59"/>
        <v>1.6982312503878771E-2</v>
      </c>
    </row>
    <row r="227" spans="1:20" x14ac:dyDescent="0.45">
      <c r="A227">
        <v>4850</v>
      </c>
      <c r="B227" s="8">
        <f t="shared" si="44"/>
        <v>486.82776717153718</v>
      </c>
      <c r="C227" s="9">
        <f t="shared" si="45"/>
        <v>4.1082291004475226E-2</v>
      </c>
      <c r="D227">
        <v>4825</v>
      </c>
      <c r="E227" s="8">
        <f t="shared" si="46"/>
        <v>680.63374478189041</v>
      </c>
      <c r="F227" s="9">
        <f t="shared" si="47"/>
        <v>2.9384379122150365E-2</v>
      </c>
      <c r="G227">
        <v>4815</v>
      </c>
      <c r="H227" s="8">
        <f t="shared" si="48"/>
        <v>791.84237047348699</v>
      </c>
      <c r="I227" s="9">
        <f t="shared" si="49"/>
        <v>2.5257552191910213E-2</v>
      </c>
      <c r="J227">
        <v>4800</v>
      </c>
      <c r="K227" s="8">
        <f t="shared" si="50"/>
        <v>881.68760837301977</v>
      </c>
      <c r="L227" s="9">
        <f t="shared" si="51"/>
        <v>2.2683771224715345E-2</v>
      </c>
      <c r="M227" s="8">
        <f t="shared" si="52"/>
        <v>961.26228068144985</v>
      </c>
      <c r="N227" s="9">
        <f t="shared" si="53"/>
        <v>2.080597606079141E-2</v>
      </c>
      <c r="O227" s="8">
        <f t="shared" si="54"/>
        <v>1035.7213293298305</v>
      </c>
      <c r="P227" s="9">
        <f t="shared" si="55"/>
        <v>1.9310213503994474E-2</v>
      </c>
      <c r="Q227" s="8">
        <f t="shared" si="56"/>
        <v>1107.6811049923676</v>
      </c>
      <c r="R227" s="9">
        <f t="shared" si="57"/>
        <v>1.8055738163140201E-2</v>
      </c>
      <c r="S227" s="8">
        <f t="shared" si="58"/>
        <v>1178.6307620438708</v>
      </c>
      <c r="T227" s="9">
        <f t="shared" si="59"/>
        <v>1.6968842697875863E-2</v>
      </c>
    </row>
    <row r="228" spans="1:20" x14ac:dyDescent="0.45">
      <c r="A228">
        <v>4900</v>
      </c>
      <c r="B228" s="8">
        <f t="shared" si="44"/>
        <v>486.83151228023326</v>
      </c>
      <c r="C228" s="9">
        <f t="shared" si="45"/>
        <v>4.1081974965678607E-2</v>
      </c>
      <c r="D228">
        <v>4875</v>
      </c>
      <c r="E228" s="8">
        <f t="shared" si="46"/>
        <v>680.68227907300081</v>
      </c>
      <c r="F228" s="9">
        <f t="shared" si="47"/>
        <v>2.9382283944922663E-2</v>
      </c>
      <c r="G228">
        <v>4865</v>
      </c>
      <c r="H228" s="8">
        <f t="shared" si="48"/>
        <v>791.91128117249991</v>
      </c>
      <c r="I228" s="9">
        <f t="shared" si="49"/>
        <v>2.525535432503007E-2</v>
      </c>
      <c r="J228">
        <v>4850</v>
      </c>
      <c r="K228" s="8">
        <f t="shared" si="50"/>
        <v>881.81104515927325</v>
      </c>
      <c r="L228" s="9">
        <f t="shared" si="51"/>
        <v>2.268059592788111E-2</v>
      </c>
      <c r="M228" s="8">
        <f t="shared" si="52"/>
        <v>961.47778758257687</v>
      </c>
      <c r="N228" s="9">
        <f t="shared" si="53"/>
        <v>2.0801312581838812E-2</v>
      </c>
      <c r="O228" s="8">
        <f t="shared" si="54"/>
        <v>1036.0834712114702</v>
      </c>
      <c r="P228" s="9">
        <f t="shared" si="55"/>
        <v>1.9303464012039907E-2</v>
      </c>
      <c r="Q228" s="8">
        <f t="shared" si="56"/>
        <v>1108.2596804487803</v>
      </c>
      <c r="R228" s="9">
        <f t="shared" si="57"/>
        <v>1.8046312026709452E-2</v>
      </c>
      <c r="S228" s="8">
        <f t="shared" si="58"/>
        <v>1179.5100727652616</v>
      </c>
      <c r="T228" s="9">
        <f t="shared" si="59"/>
        <v>1.6956192627598076E-2</v>
      </c>
    </row>
    <row r="229" spans="1:20" x14ac:dyDescent="0.45">
      <c r="A229">
        <v>4950</v>
      </c>
      <c r="B229" s="8">
        <f t="shared" si="44"/>
        <v>486.8348030940794</v>
      </c>
      <c r="C229" s="9">
        <f t="shared" si="45"/>
        <v>4.1081697267512443E-2</v>
      </c>
      <c r="D229">
        <v>4925</v>
      </c>
      <c r="E229" s="8">
        <f t="shared" si="46"/>
        <v>680.7263076144128</v>
      </c>
      <c r="F229" s="9">
        <f t="shared" si="47"/>
        <v>2.9380383534888591E-2</v>
      </c>
      <c r="G229">
        <v>4915</v>
      </c>
      <c r="H229" s="8">
        <f t="shared" si="48"/>
        <v>791.97367584639585</v>
      </c>
      <c r="I229" s="9">
        <f t="shared" si="49"/>
        <v>2.5253364612940775E-2</v>
      </c>
      <c r="J229">
        <v>4900</v>
      </c>
      <c r="K229" s="8">
        <f t="shared" si="50"/>
        <v>881.92352701076857</v>
      </c>
      <c r="L229" s="9">
        <f t="shared" si="51"/>
        <v>2.2677703210604784E-2</v>
      </c>
      <c r="M229" s="8">
        <f t="shared" si="52"/>
        <v>961.67576423560899</v>
      </c>
      <c r="N229" s="9">
        <f t="shared" si="53"/>
        <v>2.0797030292114164E-2</v>
      </c>
      <c r="O229" s="8">
        <f t="shared" si="54"/>
        <v>1036.4189206499473</v>
      </c>
      <c r="P229" s="9">
        <f t="shared" si="55"/>
        <v>1.9297216213939657E-2</v>
      </c>
      <c r="Q229" s="8">
        <f t="shared" si="56"/>
        <v>1108.7998165284112</v>
      </c>
      <c r="R229" s="9">
        <f t="shared" si="57"/>
        <v>1.8037521022161471E-2</v>
      </c>
      <c r="S229" s="8">
        <f t="shared" si="58"/>
        <v>1180.3368589256613</v>
      </c>
      <c r="T229" s="9">
        <f t="shared" si="59"/>
        <v>1.6944315386544763E-2</v>
      </c>
    </row>
    <row r="230" spans="1:20" x14ac:dyDescent="0.45">
      <c r="A230">
        <v>5000</v>
      </c>
      <c r="B230" s="8">
        <f t="shared" si="44"/>
        <v>486.83769331278546</v>
      </c>
      <c r="C230" s="9">
        <f t="shared" si="45"/>
        <v>4.1081453377009407E-2</v>
      </c>
      <c r="D230">
        <v>4975</v>
      </c>
      <c r="E230" s="8">
        <f t="shared" si="46"/>
        <v>680.76623218456803</v>
      </c>
      <c r="F230" s="9">
        <f t="shared" si="47"/>
        <v>2.9378660477650774E-2</v>
      </c>
      <c r="G230">
        <v>4965</v>
      </c>
      <c r="H230" s="8">
        <f t="shared" si="48"/>
        <v>792.03014232516034</v>
      </c>
      <c r="I230" s="9">
        <f t="shared" si="49"/>
        <v>2.5251564216086604E-2</v>
      </c>
      <c r="J230">
        <v>4950</v>
      </c>
      <c r="K230" s="8">
        <f t="shared" si="50"/>
        <v>882.02597499421495</v>
      </c>
      <c r="L230" s="9">
        <f t="shared" si="51"/>
        <v>2.2675069178241806E-2</v>
      </c>
      <c r="M230" s="8">
        <f t="shared" si="52"/>
        <v>961.85755170623293</v>
      </c>
      <c r="N230" s="9">
        <f t="shared" si="53"/>
        <v>2.0793099731370959E-2</v>
      </c>
      <c r="O230" s="8">
        <f t="shared" si="54"/>
        <v>1036.7295130597809</v>
      </c>
      <c r="P230" s="9">
        <f t="shared" si="55"/>
        <v>1.9291434986713589E-2</v>
      </c>
      <c r="Q230" s="8">
        <f t="shared" si="56"/>
        <v>1109.3038745901113</v>
      </c>
      <c r="R230" s="9">
        <f t="shared" si="57"/>
        <v>1.8029324929014618E-2</v>
      </c>
      <c r="S230" s="8">
        <f t="shared" si="58"/>
        <v>1181.1139929744411</v>
      </c>
      <c r="T230" s="9">
        <f t="shared" si="59"/>
        <v>1.6933166585922237E-2</v>
      </c>
    </row>
    <row r="231" spans="1:20" x14ac:dyDescent="0.45">
      <c r="A231">
        <v>5050</v>
      </c>
      <c r="B231" s="8">
        <f t="shared" si="44"/>
        <v>486.84023047489654</v>
      </c>
      <c r="C231" s="9">
        <f t="shared" si="45"/>
        <v>4.1081239281500342E-2</v>
      </c>
      <c r="D231">
        <v>5025</v>
      </c>
      <c r="E231" s="8">
        <f t="shared" si="46"/>
        <v>680.80242046315277</v>
      </c>
      <c r="F231" s="9">
        <f t="shared" si="47"/>
        <v>2.9377098845203745E-2</v>
      </c>
      <c r="G231">
        <v>5015</v>
      </c>
      <c r="H231" s="8">
        <f t="shared" si="48"/>
        <v>792.08121842838341</v>
      </c>
      <c r="I231" s="9">
        <f t="shared" si="49"/>
        <v>2.5249935908950371E-2</v>
      </c>
      <c r="J231">
        <v>5000</v>
      </c>
      <c r="K231" s="8">
        <f t="shared" si="50"/>
        <v>882.11923791089487</v>
      </c>
      <c r="L231" s="9">
        <f t="shared" si="51"/>
        <v>2.2672671834439974E-2</v>
      </c>
      <c r="M231" s="8">
        <f t="shared" si="52"/>
        <v>962.02439644587548</v>
      </c>
      <c r="N231" s="9">
        <f t="shared" si="53"/>
        <v>2.0789493565743705E-2</v>
      </c>
      <c r="O231" s="8">
        <f t="shared" si="54"/>
        <v>1037.0169690693522</v>
      </c>
      <c r="P231" s="9">
        <f t="shared" si="55"/>
        <v>1.928608749570275E-2</v>
      </c>
      <c r="Q231" s="8">
        <f t="shared" si="56"/>
        <v>1109.7740862246794</v>
      </c>
      <c r="R231" s="9">
        <f t="shared" si="57"/>
        <v>1.8021685898287319E-2</v>
      </c>
      <c r="S231" s="8">
        <f t="shared" si="58"/>
        <v>1181.8442096122899</v>
      </c>
      <c r="T231" s="9">
        <f t="shared" si="59"/>
        <v>1.6922704225594255E-2</v>
      </c>
    </row>
    <row r="232" spans="1:20" x14ac:dyDescent="0.45">
      <c r="A232">
        <v>5100</v>
      </c>
      <c r="B232" s="8">
        <f t="shared" si="44"/>
        <v>486.84245664030198</v>
      </c>
      <c r="C232" s="9">
        <f t="shared" si="45"/>
        <v>4.1081051430928862E-2</v>
      </c>
      <c r="D232">
        <v>5075</v>
      </c>
      <c r="E232" s="8">
        <f t="shared" si="46"/>
        <v>680.83520874660405</v>
      </c>
      <c r="F232" s="9">
        <f t="shared" si="47"/>
        <v>2.9375684076062052E-2</v>
      </c>
      <c r="G232">
        <v>5065</v>
      </c>
      <c r="H232" s="8">
        <f t="shared" si="48"/>
        <v>792.12739590310048</v>
      </c>
      <c r="I232" s="9">
        <f t="shared" si="49"/>
        <v>2.5248463950925597E-2</v>
      </c>
      <c r="J232">
        <v>5050</v>
      </c>
      <c r="K232" s="8">
        <f t="shared" si="50"/>
        <v>882.20409745170389</v>
      </c>
      <c r="L232" s="9">
        <f t="shared" si="51"/>
        <v>2.2670490941689256E-2</v>
      </c>
      <c r="M232" s="8">
        <f t="shared" si="52"/>
        <v>962.17745622901327</v>
      </c>
      <c r="N232" s="9">
        <f t="shared" si="53"/>
        <v>2.0786186446712682E-2</v>
      </c>
      <c r="O232" s="8">
        <f t="shared" si="54"/>
        <v>1037.2829007241442</v>
      </c>
      <c r="P232" s="9">
        <f t="shared" si="55"/>
        <v>1.9281143057537798E-2</v>
      </c>
      <c r="Q232" s="8">
        <f t="shared" si="56"/>
        <v>1110.2125591811607</v>
      </c>
      <c r="R232" s="9">
        <f t="shared" si="57"/>
        <v>1.8014568322620161E-2</v>
      </c>
      <c r="S232" s="8">
        <f t="shared" si="58"/>
        <v>1182.5301109880561</v>
      </c>
      <c r="T232" s="9">
        <f t="shared" si="59"/>
        <v>1.6912888571851348E-2</v>
      </c>
    </row>
    <row r="233" spans="1:20" x14ac:dyDescent="0.45">
      <c r="A233">
        <v>5150</v>
      </c>
      <c r="B233" s="8">
        <f t="shared" si="44"/>
        <v>486.84440900029375</v>
      </c>
      <c r="C233" s="9">
        <f t="shared" si="45"/>
        <v>4.1080886686300493E-2</v>
      </c>
      <c r="D233">
        <v>5125</v>
      </c>
      <c r="E233" s="8">
        <f t="shared" si="46"/>
        <v>680.86490446563073</v>
      </c>
      <c r="F233" s="9">
        <f t="shared" si="47"/>
        <v>2.9374402864393162E-2</v>
      </c>
      <c r="G233">
        <v>5115</v>
      </c>
      <c r="H233" s="8">
        <f t="shared" si="48"/>
        <v>792.1691240844408</v>
      </c>
      <c r="I233" s="9">
        <f t="shared" si="49"/>
        <v>2.5247133966645376E-2</v>
      </c>
      <c r="J233">
        <v>5100</v>
      </c>
      <c r="K233" s="8">
        <f t="shared" si="50"/>
        <v>882.28127303519034</v>
      </c>
      <c r="L233" s="9">
        <f t="shared" si="51"/>
        <v>2.2668507891136308E-2</v>
      </c>
      <c r="M233" s="8">
        <f t="shared" si="52"/>
        <v>962.31780578588325</v>
      </c>
      <c r="N233" s="9">
        <f t="shared" si="53"/>
        <v>2.0783154878514242E-2</v>
      </c>
      <c r="O233" s="8">
        <f t="shared" si="54"/>
        <v>1037.5288174384837</v>
      </c>
      <c r="P233" s="9">
        <f t="shared" si="55"/>
        <v>1.9276573010643942E-2</v>
      </c>
      <c r="Q233" s="8">
        <f t="shared" si="56"/>
        <v>1110.6212831192177</v>
      </c>
      <c r="R233" s="9">
        <f t="shared" si="57"/>
        <v>1.800793871321223E-2</v>
      </c>
      <c r="S233" s="8">
        <f t="shared" si="58"/>
        <v>1183.1741718060439</v>
      </c>
      <c r="T233" s="9">
        <f t="shared" si="59"/>
        <v>1.6903682041563846E-2</v>
      </c>
    </row>
    <row r="234" spans="1:20" x14ac:dyDescent="0.45">
      <c r="A234">
        <v>5200</v>
      </c>
      <c r="B234" s="8">
        <f t="shared" si="44"/>
        <v>486.84612042246039</v>
      </c>
      <c r="C234" s="9">
        <f t="shared" si="45"/>
        <v>4.1080742273646983E-2</v>
      </c>
      <c r="D234">
        <v>5175</v>
      </c>
      <c r="E234" s="8">
        <f t="shared" si="46"/>
        <v>680.89178851731276</v>
      </c>
      <c r="F234" s="9">
        <f t="shared" si="47"/>
        <v>2.937324305753684E-2</v>
      </c>
      <c r="G234">
        <v>5165</v>
      </c>
      <c r="H234" s="8">
        <f t="shared" si="48"/>
        <v>792.20681329518095</v>
      </c>
      <c r="I234" s="9">
        <f t="shared" si="49"/>
        <v>2.5245932835152078E-2</v>
      </c>
      <c r="J234">
        <v>5150</v>
      </c>
      <c r="K234" s="8">
        <f t="shared" si="50"/>
        <v>882.35142634303531</v>
      </c>
      <c r="L234" s="9">
        <f t="shared" si="51"/>
        <v>2.2666705581121278E-2</v>
      </c>
      <c r="M234" s="8">
        <f t="shared" si="52"/>
        <v>962.44644213978484</v>
      </c>
      <c r="N234" s="9">
        <f t="shared" si="53"/>
        <v>2.0780377093539318E-2</v>
      </c>
      <c r="O234" s="8">
        <f t="shared" si="54"/>
        <v>1037.7561316983931</v>
      </c>
      <c r="P234" s="9">
        <f t="shared" si="55"/>
        <v>1.9272350592877706E-2</v>
      </c>
      <c r="Q234" s="8">
        <f t="shared" si="56"/>
        <v>1111.0021351841442</v>
      </c>
      <c r="R234" s="9">
        <f t="shared" si="57"/>
        <v>1.8001765583182321E-2</v>
      </c>
      <c r="S234" s="8">
        <f t="shared" si="58"/>
        <v>1183.778744335892</v>
      </c>
      <c r="T234" s="9">
        <f t="shared" si="59"/>
        <v>1.689504909232015E-2</v>
      </c>
    </row>
    <row r="235" spans="1:20" x14ac:dyDescent="0.45">
      <c r="A235">
        <v>5250</v>
      </c>
      <c r="B235" s="8">
        <f t="shared" si="44"/>
        <v>486.84761993702142</v>
      </c>
      <c r="C235" s="9">
        <f t="shared" si="45"/>
        <v>4.1080615742944783E-2</v>
      </c>
      <c r="D235">
        <v>5225</v>
      </c>
      <c r="E235" s="8">
        <f t="shared" si="46"/>
        <v>680.91611742373937</v>
      </c>
      <c r="F235" s="9">
        <f t="shared" si="47"/>
        <v>2.937219356133091E-2</v>
      </c>
      <c r="G235">
        <v>5215</v>
      </c>
      <c r="H235" s="8">
        <f t="shared" si="48"/>
        <v>792.24083799973312</v>
      </c>
      <c r="I235" s="9">
        <f t="shared" si="49"/>
        <v>2.5244848587326594E-2</v>
      </c>
      <c r="J235">
        <v>5200</v>
      </c>
      <c r="K235" s="8">
        <f t="shared" si="50"/>
        <v>882.41516556729459</v>
      </c>
      <c r="L235" s="9">
        <f t="shared" si="51"/>
        <v>2.266506830392271E-2</v>
      </c>
      <c r="M235" s="8">
        <f t="shared" si="52"/>
        <v>962.56428965857344</v>
      </c>
      <c r="N235" s="9">
        <f t="shared" si="53"/>
        <v>2.0777832935287992E-2</v>
      </c>
      <c r="O235" s="8">
        <f t="shared" si="54"/>
        <v>1037.9661645189885</v>
      </c>
      <c r="P235" s="9">
        <f t="shared" si="55"/>
        <v>1.9268450825917188E-2</v>
      </c>
      <c r="Q235" s="8">
        <f t="shared" si="56"/>
        <v>1111.3568854021294</v>
      </c>
      <c r="R235" s="9">
        <f t="shared" si="57"/>
        <v>1.7996019336995669E-2</v>
      </c>
      <c r="S235" s="8">
        <f t="shared" si="58"/>
        <v>1184.3460633182415</v>
      </c>
      <c r="T235" s="9">
        <f t="shared" si="59"/>
        <v>1.6886956118184748E-2</v>
      </c>
    </row>
    <row r="236" spans="1:20" x14ac:dyDescent="0.45">
      <c r="A236">
        <v>5300</v>
      </c>
      <c r="B236" s="8">
        <f t="shared" si="44"/>
        <v>486.84893317058464</v>
      </c>
      <c r="C236" s="9">
        <f t="shared" si="45"/>
        <v>4.1080504931480043E-2</v>
      </c>
      <c r="D236">
        <v>5275</v>
      </c>
      <c r="E236" s="8">
        <f t="shared" si="46"/>
        <v>680.93812532855679</v>
      </c>
      <c r="F236" s="9">
        <f t="shared" si="47"/>
        <v>2.9371244252698991E-2</v>
      </c>
      <c r="G236">
        <v>5265</v>
      </c>
      <c r="H236" s="8">
        <f t="shared" si="48"/>
        <v>792.27153972750318</v>
      </c>
      <c r="I236" s="9">
        <f t="shared" si="49"/>
        <v>2.5243870311028559E-2</v>
      </c>
      <c r="J236">
        <v>5250</v>
      </c>
      <c r="K236" s="8">
        <f t="shared" si="50"/>
        <v>882.47304938352715</v>
      </c>
      <c r="L236" s="9">
        <f t="shared" si="51"/>
        <v>2.2663581640222873E-2</v>
      </c>
      <c r="M236" s="8">
        <f t="shared" si="52"/>
        <v>962.67220483025176</v>
      </c>
      <c r="N236" s="9">
        <f t="shared" si="53"/>
        <v>2.0775503748471272E-2</v>
      </c>
      <c r="O236" s="8">
        <f t="shared" si="54"/>
        <v>1038.1601506605675</v>
      </c>
      <c r="P236" s="9">
        <f t="shared" si="55"/>
        <v>1.9264850406051769E-2</v>
      </c>
      <c r="Q236" s="8">
        <f t="shared" si="56"/>
        <v>1111.6872018943218</v>
      </c>
      <c r="R236" s="9">
        <f t="shared" si="57"/>
        <v>1.7990672165623459E-2</v>
      </c>
      <c r="S236" s="8">
        <f t="shared" si="58"/>
        <v>1184.8782507603764</v>
      </c>
      <c r="T236" s="9">
        <f t="shared" si="59"/>
        <v>1.6879371350740319E-2</v>
      </c>
    </row>
    <row r="237" spans="1:20" x14ac:dyDescent="0.45">
      <c r="A237">
        <v>5350</v>
      </c>
      <c r="B237" s="8">
        <f t="shared" si="44"/>
        <v>486.85008273273502</v>
      </c>
      <c r="C237" s="9">
        <f t="shared" si="45"/>
        <v>4.1080407931201594E-2</v>
      </c>
      <c r="D237">
        <v>5325</v>
      </c>
      <c r="E237" s="8">
        <f t="shared" si="46"/>
        <v>680.95802584220576</v>
      </c>
      <c r="F237" s="9">
        <f t="shared" si="47"/>
        <v>2.9370385898990017E-2</v>
      </c>
      <c r="G237">
        <v>5315</v>
      </c>
      <c r="H237" s="8">
        <f t="shared" si="48"/>
        <v>792.29922977994818</v>
      </c>
      <c r="I237" s="9">
        <f t="shared" si="49"/>
        <v>2.5242988063429981E-2</v>
      </c>
      <c r="J237">
        <v>5300</v>
      </c>
      <c r="K237" s="8">
        <f t="shared" si="50"/>
        <v>882.5255906636844</v>
      </c>
      <c r="L237" s="9">
        <f t="shared" si="51"/>
        <v>2.2662232360830953E-2</v>
      </c>
      <c r="M237" s="8">
        <f t="shared" si="52"/>
        <v>962.77098077278254</v>
      </c>
      <c r="N237" s="9">
        <f t="shared" si="53"/>
        <v>2.0773372275872608E-2</v>
      </c>
      <c r="O237" s="8">
        <f t="shared" si="54"/>
        <v>1038.3392436081576</v>
      </c>
      <c r="P237" s="9">
        <f t="shared" si="55"/>
        <v>1.9261527601038532E-2</v>
      </c>
      <c r="Q237" s="8">
        <f t="shared" si="56"/>
        <v>1111.9946559090934</v>
      </c>
      <c r="R237" s="9">
        <f t="shared" si="57"/>
        <v>1.7985697947126664E-2</v>
      </c>
      <c r="S237" s="8">
        <f t="shared" si="58"/>
        <v>1185.3773206169526</v>
      </c>
      <c r="T237" s="9">
        <f t="shared" si="59"/>
        <v>1.6872264765105015E-2</v>
      </c>
    </row>
    <row r="238" spans="1:20" x14ac:dyDescent="0.45">
      <c r="A238">
        <v>5400</v>
      </c>
      <c r="B238" s="8">
        <f t="shared" si="44"/>
        <v>486.85108856034475</v>
      </c>
      <c r="C238" s="9">
        <f t="shared" si="45"/>
        <v>4.1080323059647463E-2</v>
      </c>
      <c r="D238">
        <v>5375</v>
      </c>
      <c r="E238" s="8">
        <f t="shared" si="46"/>
        <v>680.9760137460612</v>
      </c>
      <c r="F238" s="9">
        <f t="shared" si="47"/>
        <v>2.9369610083591114E-2</v>
      </c>
      <c r="G238">
        <v>5365</v>
      </c>
      <c r="H238" s="8">
        <f t="shared" si="48"/>
        <v>792.32419173503627</v>
      </c>
      <c r="I238" s="9">
        <f t="shared" si="49"/>
        <v>2.5242192790054636E-2</v>
      </c>
      <c r="J238">
        <v>5350</v>
      </c>
      <c r="K238" s="8">
        <f t="shared" si="50"/>
        <v>882.57325994232951</v>
      </c>
      <c r="L238" s="9">
        <f t="shared" si="51"/>
        <v>2.2661008335225191E-2</v>
      </c>
      <c r="M238" s="8">
        <f t="shared" si="52"/>
        <v>962.86135148838389</v>
      </c>
      <c r="N238" s="9">
        <f t="shared" si="53"/>
        <v>2.0771422561601572E-2</v>
      </c>
      <c r="O238" s="8">
        <f t="shared" si="54"/>
        <v>1038.5045203198119</v>
      </c>
      <c r="P238" s="9">
        <f t="shared" si="55"/>
        <v>1.9258462152712551E-2</v>
      </c>
      <c r="Q238" s="8">
        <f t="shared" si="56"/>
        <v>1112.2807266726702</v>
      </c>
      <c r="R238" s="9">
        <f t="shared" si="57"/>
        <v>1.7981072152377358E-2</v>
      </c>
      <c r="S238" s="8">
        <f t="shared" si="58"/>
        <v>1185.8451833517634</v>
      </c>
      <c r="T238" s="9">
        <f t="shared" si="59"/>
        <v>1.686560799064046E-2</v>
      </c>
    </row>
    <row r="239" spans="1:20" x14ac:dyDescent="0.45">
      <c r="A239">
        <v>5450</v>
      </c>
      <c r="B239" s="8">
        <f t="shared" si="44"/>
        <v>486.85196822401673</v>
      </c>
      <c r="C239" s="9">
        <f t="shared" si="45"/>
        <v>4.108024883407134E-2</v>
      </c>
      <c r="D239">
        <v>5425</v>
      </c>
      <c r="E239" s="8">
        <f t="shared" si="46"/>
        <v>680.99226656512462</v>
      </c>
      <c r="F239" s="9">
        <f t="shared" si="47"/>
        <v>2.9368909137365895E-2</v>
      </c>
      <c r="G239">
        <v>5415</v>
      </c>
      <c r="H239" s="8">
        <f t="shared" si="48"/>
        <v>792.34668376219577</v>
      </c>
      <c r="I239" s="9">
        <f t="shared" si="49"/>
        <v>2.5241476250063451E-2</v>
      </c>
      <c r="J239">
        <v>5400</v>
      </c>
      <c r="K239" s="8">
        <f t="shared" si="50"/>
        <v>882.61648864940992</v>
      </c>
      <c r="L239" s="9">
        <f t="shared" si="51"/>
        <v>2.265989844649768E-2</v>
      </c>
      <c r="M239" s="8">
        <f t="shared" si="52"/>
        <v>962.94399587263513</v>
      </c>
      <c r="N239" s="9">
        <f t="shared" si="53"/>
        <v>2.0769639860390512E-2</v>
      </c>
      <c r="O239" s="8">
        <f t="shared" si="54"/>
        <v>1038.6569857493907</v>
      </c>
      <c r="P239" s="9">
        <f t="shared" si="55"/>
        <v>1.9255635185055828E-2</v>
      </c>
      <c r="Q239" s="8">
        <f t="shared" si="56"/>
        <v>1112.5468060589842</v>
      </c>
      <c r="R239" s="9">
        <f t="shared" si="57"/>
        <v>1.7976771755650212E-2</v>
      </c>
      <c r="S239" s="8">
        <f t="shared" si="58"/>
        <v>1186.2836503772885</v>
      </c>
      <c r="T239" s="9">
        <f t="shared" si="59"/>
        <v>1.6859374226087624E-2</v>
      </c>
    </row>
    <row r="240" spans="1:20" x14ac:dyDescent="0.45">
      <c r="A240">
        <v>5500</v>
      </c>
      <c r="B240" s="8">
        <f t="shared" si="44"/>
        <v>486.85273720064066</v>
      </c>
      <c r="C240" s="9">
        <f t="shared" si="45"/>
        <v>4.1080183948432124E-2</v>
      </c>
      <c r="D240">
        <v>5475</v>
      </c>
      <c r="E240" s="8">
        <f t="shared" si="46"/>
        <v>681.00694601838086</v>
      </c>
      <c r="F240" s="9">
        <f t="shared" si="47"/>
        <v>2.9368276075498627E-2</v>
      </c>
      <c r="G240">
        <v>5465</v>
      </c>
      <c r="H240" s="8">
        <f t="shared" si="48"/>
        <v>792.36694076020865</v>
      </c>
      <c r="I240" s="9">
        <f t="shared" si="49"/>
        <v>2.5240830947353386E-2</v>
      </c>
      <c r="J240">
        <v>5450</v>
      </c>
      <c r="K240" s="8">
        <f t="shared" si="50"/>
        <v>882.65567212242297</v>
      </c>
      <c r="L240" s="9">
        <f t="shared" si="51"/>
        <v>2.2658892512306919E-2</v>
      </c>
      <c r="M240" s="8">
        <f t="shared" si="52"/>
        <v>963.0195414887213</v>
      </c>
      <c r="N240" s="9">
        <f t="shared" si="53"/>
        <v>2.0768010552602308E-2</v>
      </c>
      <c r="O240" s="8">
        <f t="shared" si="54"/>
        <v>1038.7975771499298</v>
      </c>
      <c r="P240" s="9">
        <f t="shared" si="55"/>
        <v>1.9253029117446044E-2</v>
      </c>
      <c r="Q240" s="8">
        <f t="shared" si="56"/>
        <v>1112.7942030802187</v>
      </c>
      <c r="R240" s="9">
        <f t="shared" si="57"/>
        <v>1.7972775149834464E-2</v>
      </c>
      <c r="S240" s="8">
        <f t="shared" si="58"/>
        <v>1186.6944383694854</v>
      </c>
      <c r="T240" s="9">
        <f t="shared" si="59"/>
        <v>1.6853538158887758E-2</v>
      </c>
    </row>
    <row r="241" spans="1:20" x14ac:dyDescent="0.45">
      <c r="A241">
        <v>5550</v>
      </c>
      <c r="B241" s="8">
        <f t="shared" si="44"/>
        <v>486.85340911564754</v>
      </c>
      <c r="C241" s="9">
        <f t="shared" si="45"/>
        <v>4.108012725294316E-2</v>
      </c>
      <c r="D241">
        <v>5525</v>
      </c>
      <c r="E241" s="8">
        <f t="shared" si="46"/>
        <v>681.02019935540318</v>
      </c>
      <c r="F241" s="9">
        <f t="shared" si="47"/>
        <v>2.9367704539351884E-2</v>
      </c>
      <c r="G241">
        <v>5515</v>
      </c>
      <c r="H241" s="8">
        <f t="shared" si="48"/>
        <v>792.38517632988908</v>
      </c>
      <c r="I241" s="9">
        <f t="shared" si="49"/>
        <v>2.5240250067062736E-2</v>
      </c>
      <c r="J241">
        <v>5500</v>
      </c>
      <c r="K241" s="8">
        <f t="shared" si="50"/>
        <v>882.69117241040829</v>
      </c>
      <c r="L241" s="9">
        <f t="shared" si="51"/>
        <v>2.2657981211463816E-2</v>
      </c>
      <c r="M241" s="8">
        <f t="shared" si="52"/>
        <v>963.08856811709393</v>
      </c>
      <c r="N241" s="9">
        <f t="shared" si="53"/>
        <v>2.0766522064633589E-2</v>
      </c>
      <c r="O241" s="8">
        <f t="shared" si="54"/>
        <v>1038.9271681639955</v>
      </c>
      <c r="P241" s="9">
        <f t="shared" si="55"/>
        <v>1.9250627582821075E-2</v>
      </c>
      <c r="Q241" s="8">
        <f t="shared" si="56"/>
        <v>1113.0241482000606</v>
      </c>
      <c r="R241" s="9">
        <f t="shared" si="57"/>
        <v>1.7969062066032639E-2</v>
      </c>
      <c r="S241" s="8">
        <f t="shared" si="58"/>
        <v>1187.0791734559455</v>
      </c>
      <c r="T241" s="9">
        <f t="shared" si="59"/>
        <v>1.6848075888463251E-2</v>
      </c>
    </row>
    <row r="242" spans="1:20" x14ac:dyDescent="0.45">
      <c r="A242">
        <v>5600</v>
      </c>
      <c r="B242" s="8">
        <f t="shared" si="44"/>
        <v>486.85399595818797</v>
      </c>
      <c r="C242" s="9">
        <f t="shared" si="45"/>
        <v>4.108007773590841E-2</v>
      </c>
      <c r="D242">
        <v>5575</v>
      </c>
      <c r="E242" s="8">
        <f t="shared" si="46"/>
        <v>681.0321605872889</v>
      </c>
      <c r="F242" s="9">
        <f t="shared" si="47"/>
        <v>2.9367188742970635E-2</v>
      </c>
      <c r="G242">
        <v>5565</v>
      </c>
      <c r="H242" s="8">
        <f t="shared" si="48"/>
        <v>792.40158459277461</v>
      </c>
      <c r="I242" s="9">
        <f t="shared" si="49"/>
        <v>2.523972741710033E-2</v>
      </c>
      <c r="J242">
        <v>5550</v>
      </c>
      <c r="K242" s="8">
        <f t="shared" si="50"/>
        <v>882.72332088176609</v>
      </c>
      <c r="L242" s="9">
        <f t="shared" si="51"/>
        <v>2.2657156015796306E-2</v>
      </c>
      <c r="M242" s="8">
        <f t="shared" si="52"/>
        <v>963.15161109072073</v>
      </c>
      <c r="N242" s="9">
        <f t="shared" si="53"/>
        <v>2.0765162794413029E-2</v>
      </c>
      <c r="O242" s="8">
        <f t="shared" si="54"/>
        <v>1039.0465727076632</v>
      </c>
      <c r="P242" s="9">
        <f t="shared" si="55"/>
        <v>1.9248415350509047E-2</v>
      </c>
      <c r="Q242" s="8">
        <f t="shared" si="56"/>
        <v>1113.2377974721555</v>
      </c>
      <c r="R242" s="9">
        <f t="shared" si="57"/>
        <v>1.7965613497326696E-2</v>
      </c>
      <c r="S242" s="8">
        <f t="shared" si="58"/>
        <v>1187.4393952761448</v>
      </c>
      <c r="T242" s="9">
        <f t="shared" si="59"/>
        <v>1.6842964853249546E-2</v>
      </c>
    </row>
    <row r="243" spans="1:20" x14ac:dyDescent="0.45">
      <c r="A243">
        <v>5650</v>
      </c>
      <c r="B243" s="8">
        <f t="shared" si="44"/>
        <v>486.8545082721368</v>
      </c>
      <c r="C243" s="9">
        <f t="shared" si="45"/>
        <v>4.1080034507599984E-2</v>
      </c>
      <c r="D243">
        <v>5625</v>
      </c>
      <c r="E243" s="8">
        <f t="shared" si="46"/>
        <v>681.04295161951654</v>
      </c>
      <c r="F243" s="9">
        <f t="shared" si="47"/>
        <v>2.9366723423889941E-2</v>
      </c>
      <c r="G243">
        <v>5615</v>
      </c>
      <c r="H243" s="8">
        <f t="shared" si="48"/>
        <v>792.41634186645865</v>
      </c>
      <c r="I243" s="9">
        <f t="shared" si="49"/>
        <v>2.5239257374339314E-2</v>
      </c>
      <c r="J243">
        <v>5600</v>
      </c>
      <c r="K243" s="8">
        <f t="shared" si="50"/>
        <v>882.75242064745748</v>
      </c>
      <c r="L243" s="9">
        <f t="shared" si="51"/>
        <v>2.26564091269565E-2</v>
      </c>
      <c r="M243" s="8">
        <f t="shared" si="52"/>
        <v>963.20916442595524</v>
      </c>
      <c r="N243" s="9">
        <f t="shared" si="53"/>
        <v>2.0763922041708793E-2</v>
      </c>
      <c r="O243" s="8">
        <f t="shared" si="54"/>
        <v>1039.1565486549273</v>
      </c>
      <c r="P243" s="9">
        <f t="shared" si="55"/>
        <v>1.9246378253486233E-2</v>
      </c>
      <c r="Q243" s="8">
        <f t="shared" si="56"/>
        <v>1113.4362365066831</v>
      </c>
      <c r="R243" s="9">
        <f t="shared" si="57"/>
        <v>1.7962411626505345E-2</v>
      </c>
      <c r="S243" s="8">
        <f t="shared" si="58"/>
        <v>1187.7765609130736</v>
      </c>
      <c r="T243" s="9">
        <f t="shared" si="59"/>
        <v>1.6838183761283772E-2</v>
      </c>
    </row>
    <row r="244" spans="1:20" x14ac:dyDescent="0.45">
      <c r="A244">
        <v>5700</v>
      </c>
      <c r="B244" s="8">
        <f t="shared" si="44"/>
        <v>486.85495532553</v>
      </c>
      <c r="C244" s="9">
        <f t="shared" si="45"/>
        <v>4.1079996785956974E-2</v>
      </c>
      <c r="D244">
        <v>5675</v>
      </c>
      <c r="E244" s="8">
        <f t="shared" si="46"/>
        <v>681.05268329385308</v>
      </c>
      <c r="F244" s="9">
        <f t="shared" si="47"/>
        <v>2.9366303797926041E-2</v>
      </c>
      <c r="G244">
        <v>5665</v>
      </c>
      <c r="H244" s="8">
        <f t="shared" si="48"/>
        <v>792.4296082066046</v>
      </c>
      <c r="I244" s="9">
        <f t="shared" si="49"/>
        <v>2.5238834835138495E-2</v>
      </c>
      <c r="J244">
        <v>5650</v>
      </c>
      <c r="K244" s="8">
        <f t="shared" si="50"/>
        <v>882.77874881068055</v>
      </c>
      <c r="L244" s="9">
        <f t="shared" si="51"/>
        <v>2.2655733417852326E-2</v>
      </c>
      <c r="M244" s="8">
        <f t="shared" si="52"/>
        <v>963.26168375887448</v>
      </c>
      <c r="N244" s="9">
        <f t="shared" si="53"/>
        <v>2.0762789942973002E-2</v>
      </c>
      <c r="O244" s="8">
        <f t="shared" si="54"/>
        <v>1039.2578013294808</v>
      </c>
      <c r="P244" s="9">
        <f t="shared" si="55"/>
        <v>1.9244503119836869E-2</v>
      </c>
      <c r="Q244" s="8">
        <f t="shared" si="56"/>
        <v>1113.620484268336</v>
      </c>
      <c r="R244" s="9">
        <f t="shared" si="57"/>
        <v>1.7959439757558229E-2</v>
      </c>
      <c r="S244" s="8">
        <f t="shared" si="58"/>
        <v>1188.0920486960229</v>
      </c>
      <c r="T244" s="9">
        <f t="shared" si="59"/>
        <v>1.6833712524169129E-2</v>
      </c>
    </row>
    <row r="245" spans="1:20" x14ac:dyDescent="0.45">
      <c r="A245">
        <v>5750</v>
      </c>
      <c r="B245" s="8">
        <f t="shared" si="44"/>
        <v>486.85534526077424</v>
      </c>
      <c r="C245" s="9">
        <f t="shared" si="45"/>
        <v>4.1079963883907659E-2</v>
      </c>
      <c r="D245">
        <v>5725</v>
      </c>
      <c r="E245" s="8">
        <f t="shared" si="46"/>
        <v>681.06145634599159</v>
      </c>
      <c r="F245" s="9">
        <f t="shared" si="47"/>
        <v>2.9365925517652016E-2</v>
      </c>
      <c r="G245">
        <v>5715</v>
      </c>
      <c r="H245" s="8">
        <f t="shared" si="48"/>
        <v>792.44152882511514</v>
      </c>
      <c r="I245" s="9">
        <f t="shared" si="49"/>
        <v>2.5238455169875156E-2</v>
      </c>
      <c r="J245">
        <v>5700</v>
      </c>
      <c r="K245" s="8">
        <f t="shared" si="50"/>
        <v>882.80255855365476</v>
      </c>
      <c r="L245" s="9">
        <f t="shared" si="51"/>
        <v>2.2655122378402628E-2</v>
      </c>
      <c r="M245" s="8">
        <f t="shared" si="52"/>
        <v>963.30958909672302</v>
      </c>
      <c r="N245" s="9">
        <f t="shared" si="53"/>
        <v>2.0761757410464082E-2</v>
      </c>
      <c r="O245" s="8">
        <f t="shared" si="54"/>
        <v>1039.3509868108797</v>
      </c>
      <c r="P245" s="9">
        <f t="shared" si="55"/>
        <v>1.9242777708199935E-2</v>
      </c>
      <c r="Q245" s="8">
        <f t="shared" si="56"/>
        <v>1113.7914967092997</v>
      </c>
      <c r="R245" s="9">
        <f t="shared" si="57"/>
        <v>1.7956682250753447E-2</v>
      </c>
      <c r="S245" s="8">
        <f t="shared" si="58"/>
        <v>1188.3871618747769</v>
      </c>
      <c r="T245" s="9">
        <f t="shared" si="59"/>
        <v>1.6829532194245839E-2</v>
      </c>
    </row>
    <row r="246" spans="1:20" x14ac:dyDescent="0.45">
      <c r="A246">
        <v>5800</v>
      </c>
      <c r="B246" s="8">
        <f t="shared" si="44"/>
        <v>486.85568522772655</v>
      </c>
      <c r="C246" s="9">
        <f t="shared" si="45"/>
        <v>4.1079935198137837E-2</v>
      </c>
      <c r="D246">
        <v>5775</v>
      </c>
      <c r="E246" s="8">
        <f t="shared" si="46"/>
        <v>681.06936228517236</v>
      </c>
      <c r="F246" s="9">
        <f t="shared" si="47"/>
        <v>2.9365584634279508E-2</v>
      </c>
      <c r="G246">
        <v>5765</v>
      </c>
      <c r="H246" s="8">
        <f t="shared" si="48"/>
        <v>792.45223539337599</v>
      </c>
      <c r="I246" s="9">
        <f t="shared" si="49"/>
        <v>2.5238114181193434E-2</v>
      </c>
      <c r="J246">
        <v>5750</v>
      </c>
      <c r="K246" s="8">
        <f t="shared" si="50"/>
        <v>882.82408107167407</v>
      </c>
      <c r="L246" s="9">
        <f t="shared" si="51"/>
        <v>2.2654570065331343E-2</v>
      </c>
      <c r="M246" s="8">
        <f t="shared" si="52"/>
        <v>963.35326739386198</v>
      </c>
      <c r="N246" s="9">
        <f t="shared" si="53"/>
        <v>2.076081607540041E-2</v>
      </c>
      <c r="O246" s="8">
        <f t="shared" si="54"/>
        <v>1039.4367150621399</v>
      </c>
      <c r="P246" s="9">
        <f t="shared" si="55"/>
        <v>1.9241190646998026E-2</v>
      </c>
      <c r="Q246" s="8">
        <f t="shared" si="56"/>
        <v>1113.9501702410971</v>
      </c>
      <c r="R246" s="9">
        <f t="shared" si="57"/>
        <v>1.7954124461124963E-2</v>
      </c>
      <c r="S246" s="8">
        <f t="shared" si="58"/>
        <v>1188.6631321658517</v>
      </c>
      <c r="T246" s="9">
        <f t="shared" si="59"/>
        <v>1.6825624904810661E-2</v>
      </c>
    </row>
    <row r="247" spans="1:20" x14ac:dyDescent="0.45">
      <c r="A247">
        <v>5850</v>
      </c>
      <c r="B247" s="8">
        <f t="shared" si="44"/>
        <v>486.85598150152555</v>
      </c>
      <c r="C247" s="9">
        <f t="shared" si="45"/>
        <v>4.1079910199146502E-2</v>
      </c>
      <c r="D247">
        <v>5825</v>
      </c>
      <c r="E247" s="8">
        <f t="shared" si="46"/>
        <v>681.07648420163775</v>
      </c>
      <c r="F247" s="9">
        <f t="shared" si="47"/>
        <v>2.9365277562686854E-2</v>
      </c>
      <c r="G247">
        <v>5815</v>
      </c>
      <c r="H247" s="8">
        <f t="shared" si="48"/>
        <v>792.4618472389584</v>
      </c>
      <c r="I247" s="9">
        <f t="shared" si="49"/>
        <v>2.5237808065691286E-2</v>
      </c>
      <c r="J247">
        <v>5800</v>
      </c>
      <c r="K247" s="8">
        <f t="shared" si="50"/>
        <v>882.84352736412757</v>
      </c>
      <c r="L247" s="9">
        <f t="shared" si="51"/>
        <v>2.2654071055731972E-2</v>
      </c>
      <c r="M247" s="8">
        <f t="shared" si="52"/>
        <v>963.39307496136553</v>
      </c>
      <c r="N247" s="9">
        <f t="shared" si="53"/>
        <v>2.0759958234910551E-2</v>
      </c>
      <c r="O247" s="8">
        <f t="shared" si="54"/>
        <v>1039.5155528858213</v>
      </c>
      <c r="P247" s="9">
        <f t="shared" si="55"/>
        <v>1.9239731377253159E-2</v>
      </c>
      <c r="Q247" s="8">
        <f t="shared" si="56"/>
        <v>1114.0973450493836</v>
      </c>
      <c r="R247" s="9">
        <f t="shared" si="57"/>
        <v>1.7951752680205407E-2</v>
      </c>
      <c r="S247" s="8">
        <f t="shared" si="58"/>
        <v>1188.9211231718095</v>
      </c>
      <c r="T247" s="9">
        <f t="shared" si="59"/>
        <v>1.6821973813236579E-2</v>
      </c>
    </row>
    <row r="248" spans="1:20" x14ac:dyDescent="0.45">
      <c r="A248">
        <v>5900</v>
      </c>
      <c r="B248" s="8">
        <f t="shared" si="44"/>
        <v>486.85623958685613</v>
      </c>
      <c r="C248" s="9">
        <f t="shared" si="45"/>
        <v>4.1079888422446642E-2</v>
      </c>
      <c r="D248">
        <v>5875</v>
      </c>
      <c r="E248" s="8">
        <f t="shared" si="46"/>
        <v>681.08289750738243</v>
      </c>
      <c r="F248" s="9">
        <f t="shared" si="47"/>
        <v>2.9365001049352021E-2</v>
      </c>
      <c r="G248">
        <v>5865</v>
      </c>
      <c r="H248" s="8">
        <f t="shared" si="48"/>
        <v>792.47047244365558</v>
      </c>
      <c r="I248" s="9">
        <f t="shared" si="49"/>
        <v>2.5237533378787175E-2</v>
      </c>
      <c r="J248">
        <v>5850</v>
      </c>
      <c r="K248" s="8">
        <f t="shared" si="50"/>
        <v>882.8610898917143</v>
      </c>
      <c r="L248" s="9">
        <f t="shared" si="51"/>
        <v>2.2653620404148814E-2</v>
      </c>
      <c r="M248" s="8">
        <f t="shared" si="52"/>
        <v>963.42933971912885</v>
      </c>
      <c r="N248" s="9">
        <f t="shared" si="53"/>
        <v>2.0759176802556848E-2</v>
      </c>
      <c r="O248" s="8">
        <f t="shared" si="54"/>
        <v>1039.5880267156085</v>
      </c>
      <c r="P248" s="9">
        <f t="shared" si="55"/>
        <v>1.9238390098803279E-2</v>
      </c>
      <c r="Q248" s="8">
        <f t="shared" si="56"/>
        <v>1114.2338082559659</v>
      </c>
      <c r="R248" s="9">
        <f t="shared" si="57"/>
        <v>1.7949554080848286E-2</v>
      </c>
      <c r="S248" s="8">
        <f t="shared" si="58"/>
        <v>1189.162233674992</v>
      </c>
      <c r="T248" s="9">
        <f t="shared" si="59"/>
        <v>1.6818563046853512E-2</v>
      </c>
    </row>
    <row r="249" spans="1:20" x14ac:dyDescent="0.45">
      <c r="A249">
        <v>5950</v>
      </c>
      <c r="B249" s="8">
        <f t="shared" si="44"/>
        <v>486.85646431015493</v>
      </c>
      <c r="C249" s="9">
        <f t="shared" si="45"/>
        <v>4.1079869460783978E-2</v>
      </c>
      <c r="D249">
        <v>5925</v>
      </c>
      <c r="E249" s="8">
        <f t="shared" si="46"/>
        <v>681.08867061529679</v>
      </c>
      <c r="F249" s="9">
        <f t="shared" si="47"/>
        <v>2.9364752142965411E-2</v>
      </c>
      <c r="G249">
        <v>5915</v>
      </c>
      <c r="H249" s="8">
        <f t="shared" si="48"/>
        <v>792.47820885022963</v>
      </c>
      <c r="I249" s="9">
        <f t="shared" si="49"/>
        <v>2.5237287002524755E-2</v>
      </c>
      <c r="J249">
        <v>5900</v>
      </c>
      <c r="K249" s="8">
        <f t="shared" si="50"/>
        <v>882.87694410862957</v>
      </c>
      <c r="L249" s="9">
        <f t="shared" si="51"/>
        <v>2.2653213602935804E-2</v>
      </c>
      <c r="M249" s="8">
        <f t="shared" si="52"/>
        <v>963.46236329906128</v>
      </c>
      <c r="N249" s="9">
        <f t="shared" si="53"/>
        <v>2.0758465262220051E-2</v>
      </c>
      <c r="O249" s="8">
        <f t="shared" si="54"/>
        <v>1039.6546252503458</v>
      </c>
      <c r="P249" s="9">
        <f t="shared" si="55"/>
        <v>1.923715771974184E-2</v>
      </c>
      <c r="Q249" s="8">
        <f t="shared" si="56"/>
        <v>1114.3602969324606</v>
      </c>
      <c r="R249" s="9">
        <f t="shared" si="57"/>
        <v>1.7947516664991309E-2</v>
      </c>
      <c r="S249" s="8">
        <f t="shared" si="58"/>
        <v>1189.3875008073194</v>
      </c>
      <c r="T249" s="9">
        <f t="shared" si="59"/>
        <v>1.6815377651458938E-2</v>
      </c>
    </row>
    <row r="250" spans="1:20" x14ac:dyDescent="0.45">
      <c r="A250">
        <v>6000</v>
      </c>
      <c r="B250" s="8">
        <f t="shared" ref="B250:B251" si="60">$Y$195 - $Z$195*EXP(-$AA$195*A250^$AB$195)</f>
        <v>486.85665990110175</v>
      </c>
      <c r="C250" s="9">
        <f t="shared" ref="C250:C251" si="61">20/B250</f>
        <v>4.107985295726E-2</v>
      </c>
      <c r="D250">
        <v>5975</v>
      </c>
      <c r="E250" s="8">
        <f t="shared" si="46"/>
        <v>681.09386556145432</v>
      </c>
      <c r="F250" s="9">
        <f t="shared" si="47"/>
        <v>2.9364528167513532E-2</v>
      </c>
      <c r="G250">
        <v>5965</v>
      </c>
      <c r="H250" s="8">
        <f t="shared" si="48"/>
        <v>792.48514498478016</v>
      </c>
      <c r="I250" s="9">
        <f t="shared" si="49"/>
        <v>2.5237066116089914E-2</v>
      </c>
      <c r="J250">
        <v>5950</v>
      </c>
      <c r="K250" s="8">
        <f t="shared" si="50"/>
        <v>882.89124987804075</v>
      </c>
      <c r="L250" s="9">
        <f t="shared" si="51"/>
        <v>2.2652846545667685E-2</v>
      </c>
      <c r="M250" s="8">
        <f t="shared" si="52"/>
        <v>963.49242300764115</v>
      </c>
      <c r="N250" s="9">
        <f t="shared" si="53"/>
        <v>2.0757817625143261E-2</v>
      </c>
      <c r="O250" s="8">
        <f t="shared" si="54"/>
        <v>1039.7158019373867</v>
      </c>
      <c r="P250" s="9">
        <f t="shared" si="55"/>
        <v>1.9236025808910838E-2</v>
      </c>
      <c r="Q250" s="8">
        <f t="shared" si="56"/>
        <v>1114.4775009701214</v>
      </c>
      <c r="R250" s="9">
        <f t="shared" si="57"/>
        <v>1.7945629214219723E-2</v>
      </c>
      <c r="S250" s="8">
        <f t="shared" si="58"/>
        <v>1189.5979030980561</v>
      </c>
      <c r="T250" s="9">
        <f t="shared" si="59"/>
        <v>1.6812403542334962E-2</v>
      </c>
    </row>
    <row r="251" spans="1:20" x14ac:dyDescent="0.45">
      <c r="A251">
        <v>6050</v>
      </c>
      <c r="B251" s="8">
        <f t="shared" si="60"/>
        <v>486.85683006459965</v>
      </c>
      <c r="C251" s="9">
        <f t="shared" si="61"/>
        <v>4.1079838599257727E-2</v>
      </c>
      <c r="D251">
        <v>6025</v>
      </c>
      <c r="E251" s="8">
        <f t="shared" si="46"/>
        <v>681.09853857496466</v>
      </c>
      <c r="F251" s="9">
        <f t="shared" si="47"/>
        <v>2.936432669763938E-2</v>
      </c>
      <c r="G251">
        <v>6015</v>
      </c>
      <c r="H251" s="8">
        <f t="shared" si="48"/>
        <v>792.49136090118952</v>
      </c>
      <c r="I251" s="9">
        <f t="shared" si="49"/>
        <v>2.5236868168830005E-2</v>
      </c>
      <c r="J251">
        <v>6000</v>
      </c>
      <c r="K251" s="8">
        <f t="shared" si="50"/>
        <v>882.90415277873706</v>
      </c>
      <c r="L251" s="9">
        <f t="shared" si="51"/>
        <v>2.2652515493391458E-2</v>
      </c>
      <c r="M251" s="8">
        <f t="shared" si="52"/>
        <v>963.51977365579637</v>
      </c>
      <c r="N251" s="9">
        <f t="shared" si="53"/>
        <v>2.0757228389943466E-2</v>
      </c>
      <c r="O251" s="8">
        <f t="shared" si="54"/>
        <v>1039.7719773120107</v>
      </c>
      <c r="P251" s="9">
        <f t="shared" si="55"/>
        <v>1.9234986551285443E-2</v>
      </c>
      <c r="Q251" s="8">
        <f t="shared" si="56"/>
        <v>1114.5860658104484</v>
      </c>
      <c r="R251" s="9">
        <f t="shared" si="57"/>
        <v>1.7943881242995272E-2</v>
      </c>
      <c r="S251" s="8">
        <f t="shared" si="58"/>
        <v>1189.7943634016744</v>
      </c>
      <c r="T251" s="9">
        <f t="shared" si="59"/>
        <v>1.6809627457655053E-2</v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J30" sqref="J30"/>
    </sheetView>
  </sheetViews>
  <sheetFormatPr baseColWidth="10" defaultRowHeight="14.25" x14ac:dyDescent="0.45"/>
  <cols>
    <col min="5" max="5" width="12.53125" customWidth="1"/>
  </cols>
  <sheetData>
    <row r="1" spans="1:40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3" t="s">
        <v>10</v>
      </c>
      <c r="H1" s="3" t="s">
        <v>13</v>
      </c>
      <c r="I1" s="3" t="s">
        <v>14</v>
      </c>
      <c r="J1" s="3" t="s">
        <v>15</v>
      </c>
      <c r="K1" s="3" t="s">
        <v>15</v>
      </c>
      <c r="L1" s="3" t="s">
        <v>11</v>
      </c>
      <c r="M1" s="3" t="s">
        <v>11</v>
      </c>
      <c r="N1" s="3" t="s">
        <v>12</v>
      </c>
      <c r="O1" s="3" t="s">
        <v>6</v>
      </c>
      <c r="P1" s="3" t="s">
        <v>7</v>
      </c>
      <c r="Q1" s="3" t="s">
        <v>16</v>
      </c>
      <c r="R1" s="3" t="s">
        <v>8</v>
      </c>
      <c r="S1" s="3" t="s">
        <v>9</v>
      </c>
      <c r="T1" s="3" t="s">
        <v>8</v>
      </c>
      <c r="U1" s="3" t="s">
        <v>9</v>
      </c>
    </row>
    <row r="2" spans="1:40" x14ac:dyDescent="0.45">
      <c r="A2">
        <v>0</v>
      </c>
      <c r="B2" s="1">
        <f t="shared" ref="B2:B65" si="0">A2/S2*3600*1000</f>
        <v>0</v>
      </c>
      <c r="C2">
        <v>0</v>
      </c>
      <c r="D2" s="2">
        <v>0</v>
      </c>
      <c r="E2" s="1"/>
      <c r="F2" s="2">
        <v>0</v>
      </c>
      <c r="G2">
        <v>315</v>
      </c>
      <c r="H2">
        <v>295</v>
      </c>
      <c r="R2" s="1">
        <v>4180</v>
      </c>
      <c r="S2" s="1">
        <v>991.5</v>
      </c>
      <c r="Y2" s="4">
        <v>-144.24372570197801</v>
      </c>
      <c r="Z2" s="5">
        <v>10.528700058400901</v>
      </c>
      <c r="AA2" s="4">
        <v>-3.1256926142924198E-2</v>
      </c>
      <c r="AB2" s="4">
        <v>2.9456116190551199E-5</v>
      </c>
      <c r="AC2" s="6">
        <v>17554.453889016499</v>
      </c>
      <c r="AD2" s="6">
        <v>-125.692345063977</v>
      </c>
      <c r="AE2" s="6">
        <v>0.39362054142913999</v>
      </c>
      <c r="AF2" s="6">
        <v>-4.1079636190540202E-4</v>
      </c>
      <c r="AG2" s="6">
        <v>2.30640101199999</v>
      </c>
      <c r="AH2" s="6">
        <v>-3.7612753199999698E-3</v>
      </c>
      <c r="AI2" s="6">
        <v>995.176197</v>
      </c>
      <c r="AJ2" s="6">
        <v>3.9734999999999798E-2</v>
      </c>
      <c r="AL2" s="6">
        <v>-7.3107128370890097E-3</v>
      </c>
      <c r="AM2" s="6">
        <v>2.5528079661440501</v>
      </c>
      <c r="AN2" s="6">
        <v>1.58291033403489</v>
      </c>
    </row>
    <row r="3" spans="1:40" x14ac:dyDescent="0.45">
      <c r="A3">
        <v>8.0000000000000002E-3</v>
      </c>
      <c r="B3" s="1">
        <f t="shared" si="0"/>
        <v>29.039915089670274</v>
      </c>
      <c r="C3">
        <v>0</v>
      </c>
      <c r="D3" s="2">
        <v>0</v>
      </c>
      <c r="E3" s="1"/>
      <c r="F3" s="2">
        <v>0</v>
      </c>
      <c r="G3">
        <v>315</v>
      </c>
      <c r="H3">
        <v>295</v>
      </c>
      <c r="I3" s="2"/>
      <c r="J3" s="2">
        <v>297.20729190100002</v>
      </c>
      <c r="K3" s="2"/>
      <c r="L3" s="2">
        <v>313.80488895661932</v>
      </c>
      <c r="M3" s="2">
        <f>G3-O3/(R3*A3)</f>
        <v>313.80488895661961</v>
      </c>
      <c r="N3" s="2">
        <f>G3-L3</f>
        <v>1.1951110433806775</v>
      </c>
      <c r="O3" s="8">
        <f>'Typ1 1,5 mm Noctua F12'!Q3*1.086</f>
        <v>39.950793770902798</v>
      </c>
      <c r="P3" s="1">
        <f>O3/(Abmessung!F$17*Q3)</f>
        <v>5.1181144876634201</v>
      </c>
      <c r="Q3" s="2">
        <f t="shared" ref="Q3:Q66" si="1">((G3-J3)-(L3-H3))/LN((G3-J3)/(L3-H3))</f>
        <v>18.294131922938558</v>
      </c>
      <c r="R3" s="1">
        <f t="shared" ref="R3:R66" si="2">((AC3 + AD3*G3 +AE3*G3^2 +  AF3*G3^3)+(AC3 + AD3*L3 + AE3*L3^2 +  AF3*L3^3))/2</f>
        <v>4178.5650371347128</v>
      </c>
      <c r="S3" s="1">
        <f t="shared" ref="S3:S66" si="3">((Y3 + Z3*G3 + AA3*G3^2 +  AB3*G3^3)+(Y3 + Z3*L3 + AA3*L3^2 +  AB3*L3^3))/2</f>
        <v>991.73843694344635</v>
      </c>
      <c r="T3" s="1">
        <f t="shared" ref="T3:T66" si="4">((AI3 + AJ3*H3)+(AI3 + AJ3*J3))/2</f>
        <v>1006.941875371843</v>
      </c>
      <c r="U3" s="7">
        <f t="shared" ref="U3:U66" si="5">((AG3 + AH3*H3)+(AG3 + AH3*J3))/2</f>
        <v>1.1926736763243653</v>
      </c>
      <c r="Y3" s="4">
        <v>-144.24372570197801</v>
      </c>
      <c r="Z3" s="5">
        <v>10.528700058400901</v>
      </c>
      <c r="AA3" s="4">
        <v>-3.1256926142924198E-2</v>
      </c>
      <c r="AB3" s="4">
        <v>2.9456116190551199E-5</v>
      </c>
      <c r="AC3" s="6">
        <v>17554.453889016499</v>
      </c>
      <c r="AD3" s="6">
        <v>-125.692345063977</v>
      </c>
      <c r="AE3" s="6">
        <v>0.39362054142913999</v>
      </c>
      <c r="AF3" s="6">
        <v>-4.1079636190540202E-4</v>
      </c>
      <c r="AG3" s="6">
        <v>2.30640101199999</v>
      </c>
      <c r="AH3" s="6">
        <v>-3.7612753199999698E-3</v>
      </c>
      <c r="AI3" s="6">
        <v>995.176197</v>
      </c>
      <c r="AJ3" s="6">
        <v>3.9734999999999798E-2</v>
      </c>
      <c r="AL3" s="6">
        <v>-7.3107128370890097E-3</v>
      </c>
      <c r="AM3" s="6">
        <v>2.5528079661440501</v>
      </c>
      <c r="AN3" s="6">
        <v>1.58291033403489</v>
      </c>
    </row>
    <row r="4" spans="1:40" x14ac:dyDescent="0.45">
      <c r="A4">
        <v>1.4E-2</v>
      </c>
      <c r="B4" s="1">
        <f t="shared" si="0"/>
        <v>50.822764424626243</v>
      </c>
      <c r="C4">
        <v>0</v>
      </c>
      <c r="D4" s="2">
        <v>0</v>
      </c>
      <c r="E4" s="1"/>
      <c r="F4" s="2">
        <v>0</v>
      </c>
      <c r="G4">
        <v>315</v>
      </c>
      <c r="H4">
        <v>295</v>
      </c>
      <c r="I4" s="2"/>
      <c r="J4" s="2">
        <v>297.94433485000002</v>
      </c>
      <c r="K4" s="2"/>
      <c r="L4" s="2">
        <v>314.09824293814893</v>
      </c>
      <c r="M4" s="2">
        <f t="shared" ref="M4:M67" si="6">G4-O4/(R4*A4)</f>
        <v>314.09824293814899</v>
      </c>
      <c r="N4" s="2">
        <f t="shared" ref="N4:N101" si="7">G4-L4</f>
        <v>0.90175706185107174</v>
      </c>
      <c r="O4" s="8">
        <f>'Typ1 1,5 mm Noctua F12'!Q4*1.086</f>
        <v>52.752692734900805</v>
      </c>
      <c r="P4" s="1">
        <f>O4/(Abmessung!F$17*Q4)</f>
        <v>6.8466555880908713</v>
      </c>
      <c r="Q4" s="2">
        <f t="shared" si="1"/>
        <v>18.057704483096369</v>
      </c>
      <c r="R4" s="1">
        <f t="shared" si="2"/>
        <v>4178.5638732118223</v>
      </c>
      <c r="S4" s="1">
        <f t="shared" si="3"/>
        <v>991.68159328969148</v>
      </c>
      <c r="T4" s="1">
        <f t="shared" si="4"/>
        <v>1006.9565185726324</v>
      </c>
      <c r="U4" s="7">
        <f t="shared" si="5"/>
        <v>1.1912875655974384</v>
      </c>
      <c r="Y4" s="4">
        <v>-144.24372570197801</v>
      </c>
      <c r="Z4" s="5">
        <v>10.528700058400901</v>
      </c>
      <c r="AA4" s="4">
        <v>-3.1256926142924198E-2</v>
      </c>
      <c r="AB4" s="4">
        <v>2.9456116190551199E-5</v>
      </c>
      <c r="AC4" s="6">
        <v>17554.453889016499</v>
      </c>
      <c r="AD4" s="6">
        <v>-125.692345063977</v>
      </c>
      <c r="AE4" s="6">
        <v>0.39362054142913999</v>
      </c>
      <c r="AF4" s="6">
        <v>-4.1079636190540202E-4</v>
      </c>
      <c r="AG4" s="6">
        <v>2.30640101199999</v>
      </c>
      <c r="AH4" s="6">
        <v>-3.7612753199999698E-3</v>
      </c>
      <c r="AI4" s="6">
        <v>995.176197</v>
      </c>
      <c r="AJ4" s="6">
        <v>3.9734999999999798E-2</v>
      </c>
      <c r="AL4" s="6">
        <v>-7.3107128370890097E-3</v>
      </c>
      <c r="AM4" s="6">
        <v>2.5528079661440501</v>
      </c>
      <c r="AN4" s="6">
        <v>1.58291033403489</v>
      </c>
    </row>
    <row r="5" spans="1:40" x14ac:dyDescent="0.45">
      <c r="A5">
        <v>0.02</v>
      </c>
      <c r="B5" s="1">
        <f t="shared" si="0"/>
        <v>72.606485682955608</v>
      </c>
      <c r="C5">
        <v>0</v>
      </c>
      <c r="D5" s="2">
        <v>0</v>
      </c>
      <c r="E5" s="1"/>
      <c r="F5" s="2">
        <v>0</v>
      </c>
      <c r="G5">
        <v>315</v>
      </c>
      <c r="H5">
        <v>295</v>
      </c>
      <c r="I5" s="2"/>
      <c r="J5" s="2">
        <v>298.35293888899997</v>
      </c>
      <c r="K5" s="2"/>
      <c r="L5" s="2">
        <v>314.27627388428738</v>
      </c>
      <c r="M5" s="2">
        <f t="shared" si="6"/>
        <v>314.27627388428738</v>
      </c>
      <c r="N5" s="2">
        <f t="shared" si="7"/>
        <v>0.72372611571262269</v>
      </c>
      <c r="O5" s="8">
        <f>'Typ1 1,5 mm Noctua F12'!Q5*1.086</f>
        <v>60.482709794469002</v>
      </c>
      <c r="P5" s="1">
        <f>O5/(Abmessung!F$17*Q5)</f>
        <v>7.9060261700519101</v>
      </c>
      <c r="Q5" s="2">
        <f t="shared" si="1"/>
        <v>17.929549738227259</v>
      </c>
      <c r="R5" s="1">
        <f t="shared" si="2"/>
        <v>4178.5634428098638</v>
      </c>
      <c r="S5" s="1">
        <f t="shared" si="3"/>
        <v>991.64694892955026</v>
      </c>
      <c r="T5" s="1">
        <f t="shared" si="4"/>
        <v>1006.9646365133772</v>
      </c>
      <c r="U5" s="7">
        <f t="shared" si="5"/>
        <v>1.190519129453667</v>
      </c>
      <c r="Y5" s="4">
        <v>-144.24372570197801</v>
      </c>
      <c r="Z5" s="5">
        <v>10.528700058400901</v>
      </c>
      <c r="AA5" s="4">
        <v>-3.1256926142924198E-2</v>
      </c>
      <c r="AB5" s="4">
        <v>2.9456116190551199E-5</v>
      </c>
      <c r="AC5" s="6">
        <v>17554.453889016499</v>
      </c>
      <c r="AD5" s="6">
        <v>-125.692345063977</v>
      </c>
      <c r="AE5" s="6">
        <v>0.39362054142913999</v>
      </c>
      <c r="AF5" s="6">
        <v>-4.1079636190540202E-4</v>
      </c>
      <c r="AG5" s="6">
        <v>2.30640101199999</v>
      </c>
      <c r="AH5" s="6">
        <v>-3.7612753199999698E-3</v>
      </c>
      <c r="AI5" s="6">
        <v>995.176197</v>
      </c>
      <c r="AJ5" s="6">
        <v>3.9734999999999798E-2</v>
      </c>
      <c r="AL5" s="6">
        <v>-7.3107128370890097E-3</v>
      </c>
      <c r="AM5" s="6">
        <v>2.5528079661440501</v>
      </c>
      <c r="AN5" s="6">
        <v>1.58291033403489</v>
      </c>
    </row>
    <row r="6" spans="1:40" x14ac:dyDescent="0.45">
      <c r="A6">
        <v>2.5999999999999999E-2</v>
      </c>
      <c r="B6" s="1">
        <f t="shared" si="0"/>
        <v>94.390642431476351</v>
      </c>
      <c r="C6">
        <v>0</v>
      </c>
      <c r="D6" s="2">
        <v>0</v>
      </c>
      <c r="E6" s="1"/>
      <c r="F6" s="2">
        <v>0</v>
      </c>
      <c r="G6">
        <v>315</v>
      </c>
      <c r="H6">
        <v>295</v>
      </c>
      <c r="I6" s="2"/>
      <c r="J6" s="2">
        <v>298.63721954200003</v>
      </c>
      <c r="K6" s="2"/>
      <c r="L6" s="2">
        <v>314.39532517555398</v>
      </c>
      <c r="M6" s="2">
        <f t="shared" si="6"/>
        <v>314.39532517555404</v>
      </c>
      <c r="N6" s="2">
        <f t="shared" si="7"/>
        <v>0.60467482444602183</v>
      </c>
      <c r="O6" s="8">
        <f>'Typ1 1,5 mm Noctua F12'!Q6*1.086</f>
        <v>65.693472257776207</v>
      </c>
      <c r="P6" s="1">
        <f>O6/(Abmessung!F$17*Q6)</f>
        <v>8.6321414071805904</v>
      </c>
      <c r="Q6" s="2">
        <f t="shared" si="1"/>
        <v>17.836106692952598</v>
      </c>
      <c r="R6" s="1">
        <f t="shared" si="2"/>
        <v>4178.5632670078958</v>
      </c>
      <c r="S6" s="1">
        <f t="shared" si="3"/>
        <v>991.62372020033308</v>
      </c>
      <c r="T6" s="1">
        <f t="shared" si="4"/>
        <v>1006.9702844592507</v>
      </c>
      <c r="U6" s="7">
        <f t="shared" si="5"/>
        <v>1.1899845005516259</v>
      </c>
      <c r="Y6" s="4">
        <v>-144.24372570197801</v>
      </c>
      <c r="Z6" s="5">
        <v>10.528700058400901</v>
      </c>
      <c r="AA6" s="4">
        <v>-3.1256926142924198E-2</v>
      </c>
      <c r="AB6" s="4">
        <v>2.9456116190551199E-5</v>
      </c>
      <c r="AC6" s="6">
        <v>17554.453889016499</v>
      </c>
      <c r="AD6" s="6">
        <v>-125.692345063977</v>
      </c>
      <c r="AE6" s="6">
        <v>0.39362054142913999</v>
      </c>
      <c r="AF6" s="6">
        <v>-4.1079636190540202E-4</v>
      </c>
      <c r="AG6" s="6">
        <v>2.30640101199999</v>
      </c>
      <c r="AH6" s="6">
        <v>-3.7612753199999698E-3</v>
      </c>
      <c r="AI6" s="6">
        <v>995.176197</v>
      </c>
      <c r="AJ6" s="6">
        <v>3.9734999999999798E-2</v>
      </c>
      <c r="AL6" s="6">
        <v>-7.3107128370890097E-3</v>
      </c>
      <c r="AM6" s="6">
        <v>2.5528079661440501</v>
      </c>
      <c r="AN6" s="6">
        <v>1.58291033403489</v>
      </c>
    </row>
    <row r="7" spans="1:40" x14ac:dyDescent="0.45">
      <c r="A7">
        <v>3.2000000000000001E-2</v>
      </c>
      <c r="B7" s="1">
        <f t="shared" si="0"/>
        <v>116.17505507915679</v>
      </c>
      <c r="C7">
        <v>0</v>
      </c>
      <c r="D7" s="2">
        <v>0</v>
      </c>
      <c r="E7" s="1"/>
      <c r="F7" s="2">
        <v>0</v>
      </c>
      <c r="G7">
        <v>315</v>
      </c>
      <c r="H7">
        <v>295</v>
      </c>
      <c r="I7" s="2"/>
      <c r="J7" s="2">
        <v>298.85548949399998</v>
      </c>
      <c r="K7" s="2"/>
      <c r="L7" s="2">
        <v>314.48076830464936</v>
      </c>
      <c r="M7" s="2">
        <f t="shared" si="6"/>
        <v>314.48076830464936</v>
      </c>
      <c r="N7" s="2">
        <f t="shared" si="7"/>
        <v>0.51923169535064062</v>
      </c>
      <c r="O7" s="8">
        <f>'Typ1 1,5 mm Noctua F12'!Q7*1.086</f>
        <v>69.428558456488204</v>
      </c>
      <c r="P7" s="1">
        <f>O7/(Abmessung!F$17*Q7)</f>
        <v>9.1617979489436294</v>
      </c>
      <c r="Q7" s="2">
        <f t="shared" si="1"/>
        <v>17.760444411007708</v>
      </c>
      <c r="R7" s="1">
        <f t="shared" si="2"/>
        <v>4178.5631947988859</v>
      </c>
      <c r="S7" s="1">
        <f t="shared" si="3"/>
        <v>991.60701857647132</v>
      </c>
      <c r="T7" s="1">
        <f t="shared" si="4"/>
        <v>1006.974620937522</v>
      </c>
      <c r="U7" s="7">
        <f t="shared" si="5"/>
        <v>1.1895740138598483</v>
      </c>
      <c r="Y7" s="4">
        <v>-144.24372570197801</v>
      </c>
      <c r="Z7" s="5">
        <v>10.528700058400901</v>
      </c>
      <c r="AA7" s="4">
        <v>-3.1256926142924198E-2</v>
      </c>
      <c r="AB7" s="4">
        <v>2.9456116190551199E-5</v>
      </c>
      <c r="AC7" s="6">
        <v>17554.453889016499</v>
      </c>
      <c r="AD7" s="6">
        <v>-125.692345063977</v>
      </c>
      <c r="AE7" s="6">
        <v>0.39362054142913999</v>
      </c>
      <c r="AF7" s="6">
        <v>-4.1079636190540202E-4</v>
      </c>
      <c r="AG7" s="6">
        <v>2.30640101199999</v>
      </c>
      <c r="AH7" s="6">
        <v>-3.7612753199999698E-3</v>
      </c>
      <c r="AI7" s="6">
        <v>995.176197</v>
      </c>
      <c r="AJ7" s="6">
        <v>3.9734999999999798E-2</v>
      </c>
      <c r="AL7" s="6">
        <v>-7.3107128370890097E-3</v>
      </c>
      <c r="AM7" s="6">
        <v>2.5528079661440501</v>
      </c>
      <c r="AN7" s="6">
        <v>1.58291033403489</v>
      </c>
    </row>
    <row r="8" spans="1:40" x14ac:dyDescent="0.45">
      <c r="A8">
        <v>3.7999999999999999E-2</v>
      </c>
      <c r="B8" s="1">
        <f t="shared" si="0"/>
        <v>137.95963243487739</v>
      </c>
      <c r="C8">
        <v>0</v>
      </c>
      <c r="D8" s="2">
        <v>0</v>
      </c>
      <c r="E8" s="1"/>
      <c r="F8" s="2">
        <v>0</v>
      </c>
      <c r="G8">
        <v>315</v>
      </c>
      <c r="H8">
        <v>295</v>
      </c>
      <c r="I8" s="2"/>
      <c r="J8" s="2">
        <v>299.03272533900002</v>
      </c>
      <c r="K8" s="2"/>
      <c r="L8" s="2">
        <v>314.54519850632312</v>
      </c>
      <c r="M8" s="2">
        <f t="shared" si="6"/>
        <v>314.54519850632312</v>
      </c>
      <c r="N8" s="2">
        <f t="shared" si="7"/>
        <v>0.45480149367688227</v>
      </c>
      <c r="O8" s="8">
        <f>'Typ1 1,5 mm Noctua F12'!Q8*1.086</f>
        <v>72.215837297043009</v>
      </c>
      <c r="P8" s="1">
        <f>O8/(Abmessung!F$17*Q8)</f>
        <v>9.5643156751402909</v>
      </c>
      <c r="Q8" s="2">
        <f t="shared" si="1"/>
        <v>17.695993071054307</v>
      </c>
      <c r="R8" s="1">
        <f t="shared" si="2"/>
        <v>4178.5631696383634</v>
      </c>
      <c r="S8" s="1">
        <f t="shared" si="3"/>
        <v>991.59440762191957</v>
      </c>
      <c r="T8" s="1">
        <f t="shared" si="4"/>
        <v>1006.9781421706725</v>
      </c>
      <c r="U8" s="7">
        <f t="shared" si="5"/>
        <v>1.1892406974550394</v>
      </c>
      <c r="Y8" s="4">
        <v>-144.24372570197801</v>
      </c>
      <c r="Z8" s="5">
        <v>10.528700058400901</v>
      </c>
      <c r="AA8" s="4">
        <v>-3.1256926142924198E-2</v>
      </c>
      <c r="AB8" s="4">
        <v>2.9456116190551199E-5</v>
      </c>
      <c r="AC8" s="6">
        <v>17554.453889016499</v>
      </c>
      <c r="AD8" s="6">
        <v>-125.692345063977</v>
      </c>
      <c r="AE8" s="6">
        <v>0.39362054142913999</v>
      </c>
      <c r="AF8" s="6">
        <v>-4.1079636190540202E-4</v>
      </c>
      <c r="AG8" s="6">
        <v>2.30640101199999</v>
      </c>
      <c r="AH8" s="6">
        <v>-3.7612753199999698E-3</v>
      </c>
      <c r="AI8" s="6">
        <v>995.176197</v>
      </c>
      <c r="AJ8" s="6">
        <v>3.9734999999999798E-2</v>
      </c>
      <c r="AL8" s="6">
        <v>-7.3107128370890097E-3</v>
      </c>
      <c r="AM8" s="6">
        <v>2.5528079661440501</v>
      </c>
      <c r="AN8" s="6">
        <v>1.58291033403489</v>
      </c>
    </row>
    <row r="9" spans="1:40" x14ac:dyDescent="0.45">
      <c r="A9">
        <v>4.3999999999999997E-2</v>
      </c>
      <c r="B9" s="1">
        <f t="shared" si="0"/>
        <v>159.7443222976764</v>
      </c>
      <c r="C9">
        <v>0</v>
      </c>
      <c r="D9" s="2">
        <v>0</v>
      </c>
      <c r="E9" s="1"/>
      <c r="F9" s="2">
        <v>0</v>
      </c>
      <c r="G9">
        <v>315</v>
      </c>
      <c r="H9">
        <v>295</v>
      </c>
      <c r="I9" s="2"/>
      <c r="J9" s="2">
        <v>299.181955303</v>
      </c>
      <c r="K9" s="2"/>
      <c r="L9" s="2">
        <v>314.59557267712739</v>
      </c>
      <c r="M9" s="2">
        <f t="shared" si="6"/>
        <v>314.59557267712739</v>
      </c>
      <c r="N9" s="2">
        <f t="shared" si="7"/>
        <v>0.40442732287260696</v>
      </c>
      <c r="O9" s="8">
        <f>'Typ1 1,5 mm Noctua F12'!Q9*1.086</f>
        <v>74.356705068512412</v>
      </c>
      <c r="P9" s="1">
        <f>O9/(Abmessung!F$17*Q9)</f>
        <v>9.8794229537735951</v>
      </c>
      <c r="Q9" s="2">
        <f t="shared" si="1"/>
        <v>17.639446300389427</v>
      </c>
      <c r="R9" s="1">
        <f t="shared" si="2"/>
        <v>4178.5631672708105</v>
      </c>
      <c r="S9" s="1">
        <f t="shared" si="3"/>
        <v>991.58453785185975</v>
      </c>
      <c r="T9" s="1">
        <f t="shared" si="4"/>
        <v>1006.9811069969824</v>
      </c>
      <c r="U9" s="7">
        <f t="shared" si="5"/>
        <v>1.1889600499647406</v>
      </c>
      <c r="Y9" s="4">
        <v>-144.24372570197801</v>
      </c>
      <c r="Z9" s="5">
        <v>10.528700058400901</v>
      </c>
      <c r="AA9" s="4">
        <v>-3.1256926142924198E-2</v>
      </c>
      <c r="AB9" s="4">
        <v>2.9456116190551199E-5</v>
      </c>
      <c r="AC9" s="6">
        <v>17554.453889016499</v>
      </c>
      <c r="AD9" s="6">
        <v>-125.692345063977</v>
      </c>
      <c r="AE9" s="6">
        <v>0.39362054142913999</v>
      </c>
      <c r="AF9" s="6">
        <v>-4.1079636190540202E-4</v>
      </c>
      <c r="AG9" s="6">
        <v>2.30640101199999</v>
      </c>
      <c r="AH9" s="6">
        <v>-3.7612753199999698E-3</v>
      </c>
      <c r="AI9" s="6">
        <v>995.176197</v>
      </c>
      <c r="AJ9" s="6">
        <v>3.9734999999999798E-2</v>
      </c>
      <c r="AL9" s="6">
        <v>-7.3107128370890097E-3</v>
      </c>
      <c r="AM9" s="6">
        <v>2.5528079661440501</v>
      </c>
      <c r="AN9" s="6">
        <v>1.58291033403489</v>
      </c>
    </row>
    <row r="10" spans="1:40" x14ac:dyDescent="0.45">
      <c r="A10">
        <v>0.05</v>
      </c>
      <c r="B10" s="1">
        <f t="shared" si="0"/>
        <v>181.52909233286027</v>
      </c>
      <c r="C10">
        <v>0</v>
      </c>
      <c r="D10" s="2">
        <v>0</v>
      </c>
      <c r="E10" s="1"/>
      <c r="F10" s="2">
        <v>0</v>
      </c>
      <c r="G10">
        <v>315</v>
      </c>
      <c r="H10">
        <v>295</v>
      </c>
      <c r="I10" s="2"/>
      <c r="J10" s="2">
        <v>299.31084306600002</v>
      </c>
      <c r="K10" s="2"/>
      <c r="L10" s="2">
        <v>314.63605907000846</v>
      </c>
      <c r="M10" s="2">
        <f t="shared" si="6"/>
        <v>314.63605907000846</v>
      </c>
      <c r="N10" s="2">
        <f t="shared" si="7"/>
        <v>0.36394092999154282</v>
      </c>
      <c r="O10" s="8">
        <f>'Typ1 1,5 mm Noctua F12'!Q10*1.086</f>
        <v>76.037508419781005</v>
      </c>
      <c r="P10" s="1">
        <f>O10/(Abmessung!F$17*Q10)</f>
        <v>10.131797211655693</v>
      </c>
      <c r="Q10" s="2">
        <f t="shared" si="1"/>
        <v>17.588863525373533</v>
      </c>
      <c r="R10" s="1">
        <f t="shared" si="2"/>
        <v>4178.5631762575131</v>
      </c>
      <c r="S10" s="1">
        <f t="shared" si="3"/>
        <v>991.57659902768398</v>
      </c>
      <c r="T10" s="1">
        <f t="shared" si="4"/>
        <v>1006.9836676746137</v>
      </c>
      <c r="U10" s="7">
        <f t="shared" si="5"/>
        <v>1.1887176587837294</v>
      </c>
      <c r="Y10" s="4">
        <v>-144.24372570197801</v>
      </c>
      <c r="Z10" s="5">
        <v>10.528700058400901</v>
      </c>
      <c r="AA10" s="4">
        <v>-3.1256926142924198E-2</v>
      </c>
      <c r="AB10" s="4">
        <v>2.9456116190551199E-5</v>
      </c>
      <c r="AC10" s="6">
        <v>17554.453889016499</v>
      </c>
      <c r="AD10" s="6">
        <v>-125.692345063977</v>
      </c>
      <c r="AE10" s="6">
        <v>0.39362054142913999</v>
      </c>
      <c r="AF10" s="6">
        <v>-4.1079636190540202E-4</v>
      </c>
      <c r="AG10" s="6">
        <v>2.30640101199999</v>
      </c>
      <c r="AH10" s="6">
        <v>-3.7612753199999698E-3</v>
      </c>
      <c r="AI10" s="6">
        <v>995.176197</v>
      </c>
      <c r="AJ10" s="6">
        <v>3.9734999999999798E-2</v>
      </c>
      <c r="AL10" s="6">
        <v>-7.3107128370890097E-3</v>
      </c>
      <c r="AM10" s="6">
        <v>2.5528079661440501</v>
      </c>
      <c r="AN10" s="6">
        <v>1.58291033403489</v>
      </c>
    </row>
    <row r="11" spans="1:40" x14ac:dyDescent="0.45">
      <c r="A11">
        <v>5.6000000000000001E-2</v>
      </c>
      <c r="B11" s="1">
        <f t="shared" si="0"/>
        <v>203.31392135013181</v>
      </c>
      <c r="C11">
        <v>0</v>
      </c>
      <c r="D11" s="2">
        <v>0</v>
      </c>
      <c r="E11" s="1"/>
      <c r="F11" s="2">
        <v>0</v>
      </c>
      <c r="G11">
        <v>315</v>
      </c>
      <c r="H11">
        <v>295</v>
      </c>
      <c r="I11" s="2"/>
      <c r="J11" s="2">
        <v>299.424280963</v>
      </c>
      <c r="K11" s="2"/>
      <c r="L11" s="2">
        <v>314.66931475620072</v>
      </c>
      <c r="M11" s="2">
        <f t="shared" si="6"/>
        <v>314.66931475620072</v>
      </c>
      <c r="N11" s="2">
        <f t="shared" si="7"/>
        <v>0.33068524379928022</v>
      </c>
      <c r="O11" s="8">
        <f>'Typ1 1,5 mm Noctua F12'!Q11*1.086</f>
        <v>77.380194499577996</v>
      </c>
      <c r="P11" s="1">
        <f>O11/(Abmessung!F$17*Q11)</f>
        <v>10.337670130315027</v>
      </c>
      <c r="Q11" s="2">
        <f t="shared" si="1"/>
        <v>17.542986834571426</v>
      </c>
      <c r="R11" s="1">
        <f t="shared" si="2"/>
        <v>4178.5631908362047</v>
      </c>
      <c r="S11" s="1">
        <f t="shared" si="3"/>
        <v>991.57007381122594</v>
      </c>
      <c r="T11" s="1">
        <f t="shared" si="4"/>
        <v>1006.9859214020323</v>
      </c>
      <c r="U11" s="7">
        <f t="shared" si="5"/>
        <v>1.1885043232025601</v>
      </c>
      <c r="Y11" s="4">
        <v>-144.24372570197801</v>
      </c>
      <c r="Z11" s="5">
        <v>10.528700058400901</v>
      </c>
      <c r="AA11" s="4">
        <v>-3.1256926142924198E-2</v>
      </c>
      <c r="AB11" s="4">
        <v>2.9456116190551199E-5</v>
      </c>
      <c r="AC11" s="6">
        <v>17554.453889016499</v>
      </c>
      <c r="AD11" s="6">
        <v>-125.692345063977</v>
      </c>
      <c r="AE11" s="6">
        <v>0.39362054142913999</v>
      </c>
      <c r="AF11" s="6">
        <v>-4.1079636190540202E-4</v>
      </c>
      <c r="AG11" s="6">
        <v>2.30640101199999</v>
      </c>
      <c r="AH11" s="6">
        <v>-3.7612753199999698E-3</v>
      </c>
      <c r="AI11" s="6">
        <v>995.176197</v>
      </c>
      <c r="AJ11" s="6">
        <v>3.9734999999999798E-2</v>
      </c>
      <c r="AL11" s="6">
        <v>-7.3107128370890097E-3</v>
      </c>
      <c r="AM11" s="6">
        <v>2.5528079661440501</v>
      </c>
      <c r="AN11" s="6">
        <v>1.58291033403489</v>
      </c>
    </row>
    <row r="12" spans="1:40" x14ac:dyDescent="0.45">
      <c r="A12">
        <v>6.2E-2</v>
      </c>
      <c r="B12" s="1">
        <f t="shared" si="0"/>
        <v>225.09879485959661</v>
      </c>
      <c r="C12">
        <v>0</v>
      </c>
      <c r="D12" s="2">
        <v>0</v>
      </c>
      <c r="E12" s="1"/>
      <c r="F12" s="2">
        <v>0</v>
      </c>
      <c r="G12">
        <v>315</v>
      </c>
      <c r="H12">
        <v>295</v>
      </c>
      <c r="I12" s="2"/>
      <c r="J12" s="2">
        <v>299.52558378800001</v>
      </c>
      <c r="K12" s="2"/>
      <c r="L12" s="2">
        <v>314.69711746936719</v>
      </c>
      <c r="M12" s="2">
        <f t="shared" si="6"/>
        <v>314.69711746936719</v>
      </c>
      <c r="N12" s="2">
        <f t="shared" si="7"/>
        <v>0.30288253063281445</v>
      </c>
      <c r="O12" s="8">
        <f>'Typ1 1,5 mm Noctua F12'!Q12*1.086</f>
        <v>78.468055528039201</v>
      </c>
      <c r="P12" s="1">
        <f>O12/(Abmessung!F$17*Q12)</f>
        <v>10.508187811279068</v>
      </c>
      <c r="Q12" s="2">
        <f t="shared" si="1"/>
        <v>17.500943182749282</v>
      </c>
      <c r="R12" s="1">
        <f t="shared" si="2"/>
        <v>4178.5632079709731</v>
      </c>
      <c r="S12" s="1">
        <f t="shared" si="3"/>
        <v>991.56461561342007</v>
      </c>
      <c r="T12" s="1">
        <f t="shared" si="4"/>
        <v>1006.987934035908</v>
      </c>
      <c r="U12" s="7">
        <f t="shared" si="5"/>
        <v>1.1883138092948007</v>
      </c>
      <c r="Y12" s="4">
        <v>-144.24372570197801</v>
      </c>
      <c r="Z12" s="5">
        <v>10.528700058400901</v>
      </c>
      <c r="AA12" s="4">
        <v>-3.1256926142924198E-2</v>
      </c>
      <c r="AB12" s="4">
        <v>2.9456116190551199E-5</v>
      </c>
      <c r="AC12" s="6">
        <v>17554.453889016499</v>
      </c>
      <c r="AD12" s="6">
        <v>-125.692345063977</v>
      </c>
      <c r="AE12" s="6">
        <v>0.39362054142913999</v>
      </c>
      <c r="AF12" s="6">
        <v>-4.1079636190540202E-4</v>
      </c>
      <c r="AG12" s="6">
        <v>2.30640101199999</v>
      </c>
      <c r="AH12" s="6">
        <v>-3.7612753199999698E-3</v>
      </c>
      <c r="AI12" s="6">
        <v>995.176197</v>
      </c>
      <c r="AJ12" s="6">
        <v>3.9734999999999798E-2</v>
      </c>
      <c r="AL12" s="6">
        <v>-7.3107128370890097E-3</v>
      </c>
      <c r="AM12" s="6">
        <v>2.5528079661440501</v>
      </c>
      <c r="AN12" s="6">
        <v>1.58291033403489</v>
      </c>
    </row>
    <row r="13" spans="1:40" x14ac:dyDescent="0.45">
      <c r="A13">
        <v>6.8000000000000005E-2</v>
      </c>
      <c r="B13" s="1">
        <f t="shared" si="0"/>
        <v>246.88370261734445</v>
      </c>
      <c r="C13">
        <v>0</v>
      </c>
      <c r="D13" s="2">
        <v>0</v>
      </c>
      <c r="E13" s="1"/>
      <c r="F13" s="2">
        <v>0</v>
      </c>
      <c r="G13">
        <v>315</v>
      </c>
      <c r="H13">
        <v>295</v>
      </c>
      <c r="I13" s="2"/>
      <c r="J13" s="2">
        <v>299.61710178300001</v>
      </c>
      <c r="K13" s="2"/>
      <c r="L13" s="2">
        <v>314.72070360189656</v>
      </c>
      <c r="M13" s="2">
        <f t="shared" si="6"/>
        <v>314.72070360189656</v>
      </c>
      <c r="N13" s="2">
        <f t="shared" si="7"/>
        <v>0.27929639810344042</v>
      </c>
      <c r="O13" s="8">
        <f>'Typ1 1,5 mm Noctua F12'!Q13*1.086</f>
        <v>79.35992076264661</v>
      </c>
      <c r="P13" s="1">
        <f>O13/(Abmessung!F$17*Q13)</f>
        <v>10.651266344349056</v>
      </c>
      <c r="Q13" s="2">
        <f t="shared" si="1"/>
        <v>17.462095987537598</v>
      </c>
      <c r="R13" s="1">
        <f t="shared" si="2"/>
        <v>4178.5632260178018</v>
      </c>
      <c r="S13" s="1">
        <f t="shared" si="3"/>
        <v>991.55998312057864</v>
      </c>
      <c r="T13" s="1">
        <f t="shared" si="4"/>
        <v>1006.9897522696738</v>
      </c>
      <c r="U13" s="7">
        <f t="shared" si="5"/>
        <v>1.1881416971068361</v>
      </c>
      <c r="Y13" s="4">
        <v>-144.24372570197801</v>
      </c>
      <c r="Z13" s="5">
        <v>10.528700058400901</v>
      </c>
      <c r="AA13" s="4">
        <v>-3.1256926142924198E-2</v>
      </c>
      <c r="AB13" s="4">
        <v>2.9456116190551199E-5</v>
      </c>
      <c r="AC13" s="6">
        <v>17554.453889016499</v>
      </c>
      <c r="AD13" s="6">
        <v>-125.692345063977</v>
      </c>
      <c r="AE13" s="6">
        <v>0.39362054142913999</v>
      </c>
      <c r="AF13" s="6">
        <v>-4.1079636190540202E-4</v>
      </c>
      <c r="AG13" s="6">
        <v>2.30640101199999</v>
      </c>
      <c r="AH13" s="6">
        <v>-3.7612753199999698E-3</v>
      </c>
      <c r="AI13" s="6">
        <v>995.176197</v>
      </c>
      <c r="AJ13" s="6">
        <v>3.9734999999999798E-2</v>
      </c>
      <c r="AL13" s="6">
        <v>-7.3107128370890097E-3</v>
      </c>
      <c r="AM13" s="6">
        <v>2.5528079661440501</v>
      </c>
      <c r="AN13" s="6">
        <v>1.58291033403489</v>
      </c>
    </row>
    <row r="14" spans="1:40" x14ac:dyDescent="0.45">
      <c r="A14">
        <v>7.3999999999999996E-2</v>
      </c>
      <c r="B14" s="1">
        <f t="shared" si="0"/>
        <v>268.66863718376413</v>
      </c>
      <c r="C14">
        <v>0</v>
      </c>
      <c r="D14" s="2">
        <v>0</v>
      </c>
      <c r="E14" s="1"/>
      <c r="F14" s="2">
        <v>0</v>
      </c>
      <c r="G14">
        <v>315</v>
      </c>
      <c r="H14">
        <v>295</v>
      </c>
      <c r="I14" s="2"/>
      <c r="J14" s="2">
        <v>299.70056205600002</v>
      </c>
      <c r="K14" s="2"/>
      <c r="L14" s="2">
        <v>314.74096074890309</v>
      </c>
      <c r="M14" s="2">
        <f t="shared" si="6"/>
        <v>314.74096074890309</v>
      </c>
      <c r="N14" s="2">
        <f t="shared" si="7"/>
        <v>0.25903925109690817</v>
      </c>
      <c r="O14" s="8">
        <f>'Typ1 1,5 mm Noctua F12'!Q14*1.086</f>
        <v>80.098480112105406</v>
      </c>
      <c r="P14" s="1">
        <f>O14/(Abmessung!F$17*Q14)</f>
        <v>10.77268261669551</v>
      </c>
      <c r="Q14" s="2">
        <f t="shared" si="1"/>
        <v>17.425963530421694</v>
      </c>
      <c r="R14" s="1">
        <f t="shared" si="2"/>
        <v>4178.5632440768904</v>
      </c>
      <c r="S14" s="1">
        <f t="shared" si="3"/>
        <v>991.55600293527209</v>
      </c>
      <c r="T14" s="1">
        <f t="shared" si="4"/>
        <v>1006.9914104166476</v>
      </c>
      <c r="U14" s="7">
        <f t="shared" si="5"/>
        <v>1.1879847385743183</v>
      </c>
      <c r="Y14" s="4">
        <v>-144.24372570197801</v>
      </c>
      <c r="Z14" s="5">
        <v>10.528700058400901</v>
      </c>
      <c r="AA14" s="4">
        <v>-3.1256926142924198E-2</v>
      </c>
      <c r="AB14" s="4">
        <v>2.9456116190551199E-5</v>
      </c>
      <c r="AC14" s="6">
        <v>17554.453889016499</v>
      </c>
      <c r="AD14" s="6">
        <v>-125.692345063977</v>
      </c>
      <c r="AE14" s="6">
        <v>0.39362054142913999</v>
      </c>
      <c r="AF14" s="6">
        <v>-4.1079636190540202E-4</v>
      </c>
      <c r="AG14" s="6">
        <v>2.30640101199999</v>
      </c>
      <c r="AH14" s="6">
        <v>-3.7612753199999698E-3</v>
      </c>
      <c r="AI14" s="6">
        <v>995.176197</v>
      </c>
      <c r="AJ14" s="6">
        <v>3.9734999999999798E-2</v>
      </c>
      <c r="AL14" s="6">
        <v>-7.3107128370890097E-3</v>
      </c>
      <c r="AM14" s="6">
        <v>2.5528079661440501</v>
      </c>
      <c r="AN14" s="6">
        <v>1.58291033403489</v>
      </c>
    </row>
    <row r="15" spans="1:40" x14ac:dyDescent="0.45">
      <c r="A15">
        <v>8.0000000000000002E-3</v>
      </c>
      <c r="B15" s="1">
        <f t="shared" si="0"/>
        <v>29.016911232704246</v>
      </c>
      <c r="C15">
        <v>600</v>
      </c>
      <c r="D15" s="2">
        <f t="shared" ref="D15:D101" si="8">E15/(0.02809*3600)</f>
        <v>0.55674221747557451</v>
      </c>
      <c r="E15" s="1">
        <v>56.3</v>
      </c>
      <c r="F15" s="2">
        <v>1.34</v>
      </c>
      <c r="G15">
        <v>315</v>
      </c>
      <c r="H15">
        <v>295</v>
      </c>
      <c r="I15" s="2">
        <f>O15*3600/(T15*U15*E15)</f>
        <v>9.7858639057985783</v>
      </c>
      <c r="J15" s="2">
        <v>304.78578913506209</v>
      </c>
      <c r="K15" s="2">
        <f t="shared" ref="K15:K101" si="9">H15+I15</f>
        <v>304.78586390579858</v>
      </c>
      <c r="L15" s="2">
        <v>309.56690148547699</v>
      </c>
      <c r="M15" s="2">
        <f t="shared" si="6"/>
        <v>309.5669014848869</v>
      </c>
      <c r="N15" s="2">
        <f t="shared" si="7"/>
        <v>5.4330985145230102</v>
      </c>
      <c r="O15" s="8">
        <v>181.62472696358199</v>
      </c>
      <c r="P15" s="1">
        <f>O15/(Abmessung!F$17*Q15)</f>
        <v>34.714236258405364</v>
      </c>
      <c r="Q15" s="2">
        <f t="shared" si="1"/>
        <v>12.26206883994098</v>
      </c>
      <c r="R15" s="1">
        <f t="shared" si="2"/>
        <v>4178.6635760966119</v>
      </c>
      <c r="S15" s="1">
        <f t="shared" si="3"/>
        <v>992.52466153393459</v>
      </c>
      <c r="T15" s="1">
        <f t="shared" si="4"/>
        <v>1007.0924411656408</v>
      </c>
      <c r="U15" s="7">
        <f t="shared" si="5"/>
        <v>1.1784212690197826</v>
      </c>
      <c r="Y15" s="4">
        <v>-144.24372570197801</v>
      </c>
      <c r="Z15" s="5">
        <v>10.528700058400901</v>
      </c>
      <c r="AA15" s="4">
        <v>-3.1256926142924198E-2</v>
      </c>
      <c r="AB15" s="4">
        <v>2.9456116190551199E-5</v>
      </c>
      <c r="AC15" s="6">
        <v>17554.453889016499</v>
      </c>
      <c r="AD15" s="6">
        <v>-125.692345063977</v>
      </c>
      <c r="AE15" s="6">
        <v>0.39362054142913999</v>
      </c>
      <c r="AF15" s="6">
        <v>-4.1079636190540202E-4</v>
      </c>
      <c r="AG15" s="6">
        <v>2.30640101199999</v>
      </c>
      <c r="AH15" s="6">
        <v>-3.7612753199999698E-3</v>
      </c>
      <c r="AI15" s="6">
        <v>995.176197</v>
      </c>
      <c r="AJ15" s="6">
        <v>3.9734999999999798E-2</v>
      </c>
      <c r="AL15" s="6">
        <v>-7.3107128370890097E-3</v>
      </c>
      <c r="AM15" s="6">
        <v>2.5528079661440501</v>
      </c>
      <c r="AN15" s="6">
        <v>1.58291033403489</v>
      </c>
    </row>
    <row r="16" spans="1:40" x14ac:dyDescent="0.45">
      <c r="A16">
        <v>1.4E-2</v>
      </c>
      <c r="B16" s="1">
        <f t="shared" si="0"/>
        <v>50.79943521517442</v>
      </c>
      <c r="C16">
        <v>600</v>
      </c>
      <c r="D16" s="2">
        <f t="shared" si="8"/>
        <v>0.55674221747557451</v>
      </c>
      <c r="E16" s="1">
        <v>56.3</v>
      </c>
      <c r="F16" s="2">
        <v>1.34</v>
      </c>
      <c r="G16">
        <v>315</v>
      </c>
      <c r="H16">
        <v>295</v>
      </c>
      <c r="I16" s="2">
        <f>O16*3600/(T16*U16*E16)</f>
        <v>10.40738591809208</v>
      </c>
      <c r="J16" s="2">
        <v>305.40740372716277</v>
      </c>
      <c r="K16" s="2">
        <f t="shared" si="9"/>
        <v>305.40738591809207</v>
      </c>
      <c r="L16" s="2">
        <v>311.70136950161896</v>
      </c>
      <c r="M16" s="2">
        <f t="shared" si="6"/>
        <v>311.70136950162538</v>
      </c>
      <c r="N16" s="2">
        <f t="shared" si="7"/>
        <v>3.2986304983810442</v>
      </c>
      <c r="O16" s="8">
        <v>192.97086321031099</v>
      </c>
      <c r="P16" s="1">
        <f>O16/(Abmessung!F$17*Q16)</f>
        <v>35.277219609245051</v>
      </c>
      <c r="Q16" s="2">
        <f t="shared" si="1"/>
        <v>12.820169915763037</v>
      </c>
      <c r="R16" s="1">
        <f t="shared" si="2"/>
        <v>4178.5926290449015</v>
      </c>
      <c r="S16" s="1">
        <f t="shared" si="3"/>
        <v>992.13701464430653</v>
      </c>
      <c r="T16" s="1">
        <f t="shared" si="4"/>
        <v>1007.1047910935494</v>
      </c>
      <c r="U16" s="7">
        <f t="shared" si="5"/>
        <v>1.1772522372078724</v>
      </c>
      <c r="Y16" s="4">
        <v>-144.24372570197801</v>
      </c>
      <c r="Z16" s="5">
        <v>10.528700058400901</v>
      </c>
      <c r="AA16" s="4">
        <v>-3.1256926142924198E-2</v>
      </c>
      <c r="AB16" s="4">
        <v>2.9456116190551199E-5</v>
      </c>
      <c r="AC16" s="6">
        <v>17554.453889016499</v>
      </c>
      <c r="AD16" s="6">
        <v>-125.692345063977</v>
      </c>
      <c r="AE16" s="6">
        <v>0.39362054142913999</v>
      </c>
      <c r="AF16" s="6">
        <v>-4.1079636190540202E-4</v>
      </c>
      <c r="AG16" s="6">
        <v>2.30640101199999</v>
      </c>
      <c r="AH16" s="6">
        <v>-3.7612753199999698E-3</v>
      </c>
      <c r="AI16" s="6">
        <v>995.176197</v>
      </c>
      <c r="AJ16" s="6">
        <v>3.9734999999999798E-2</v>
      </c>
      <c r="AL16" s="6">
        <v>-7.3107128370890097E-3</v>
      </c>
      <c r="AM16" s="6">
        <v>2.5528079661440501</v>
      </c>
      <c r="AN16" s="6">
        <v>1.58291033403489</v>
      </c>
    </row>
    <row r="17" spans="1:40" x14ac:dyDescent="0.45">
      <c r="A17">
        <v>0.02</v>
      </c>
      <c r="B17" s="1">
        <f t="shared" si="0"/>
        <v>72.583261290830393</v>
      </c>
      <c r="C17">
        <v>600</v>
      </c>
      <c r="D17" s="2">
        <f t="shared" si="8"/>
        <v>0.55674221747557451</v>
      </c>
      <c r="E17" s="1">
        <v>56.3</v>
      </c>
      <c r="F17" s="2">
        <v>1.34</v>
      </c>
      <c r="G17">
        <v>315</v>
      </c>
      <c r="H17">
        <v>295</v>
      </c>
      <c r="I17" s="2">
        <f>O17*3600/(T17*U17*E17)</f>
        <v>10.716224145419169</v>
      </c>
      <c r="J17" s="2">
        <v>305.7162872743192</v>
      </c>
      <c r="K17" s="2">
        <f t="shared" si="9"/>
        <v>305.71622414541918</v>
      </c>
      <c r="L17" s="2">
        <v>312.6235873206308</v>
      </c>
      <c r="M17" s="2">
        <f t="shared" si="6"/>
        <v>312.62358732063393</v>
      </c>
      <c r="N17" s="2">
        <f t="shared" si="7"/>
        <v>2.3764126793691958</v>
      </c>
      <c r="O17" s="8">
        <v>198.60042184257</v>
      </c>
      <c r="P17" s="1">
        <f>O17/(Abmessung!F$17*Q17)</f>
        <v>35.773319775743389</v>
      </c>
      <c r="Q17" s="2">
        <f t="shared" si="1"/>
        <v>13.011198792883313</v>
      </c>
      <c r="R17" s="1">
        <f t="shared" si="2"/>
        <v>4178.5760437776062</v>
      </c>
      <c r="S17" s="1">
        <f t="shared" si="3"/>
        <v>991.96424519293294</v>
      </c>
      <c r="T17" s="1">
        <f t="shared" si="4"/>
        <v>1007.1109278374224</v>
      </c>
      <c r="U17" s="7">
        <f t="shared" si="5"/>
        <v>1.1766713391765355</v>
      </c>
      <c r="Y17" s="4">
        <v>-144.24372570197801</v>
      </c>
      <c r="Z17" s="5">
        <v>10.528700058400901</v>
      </c>
      <c r="AA17" s="4">
        <v>-3.1256926142924198E-2</v>
      </c>
      <c r="AB17" s="4">
        <v>2.9456116190551199E-5</v>
      </c>
      <c r="AC17" s="6">
        <v>17554.453889016499</v>
      </c>
      <c r="AD17" s="6">
        <v>-125.692345063977</v>
      </c>
      <c r="AE17" s="6">
        <v>0.39362054142913999</v>
      </c>
      <c r="AF17" s="6">
        <v>-4.1079636190540202E-4</v>
      </c>
      <c r="AG17" s="6">
        <v>2.30640101199999</v>
      </c>
      <c r="AH17" s="6">
        <v>-3.7612753199999698E-3</v>
      </c>
      <c r="AI17" s="6">
        <v>995.176197</v>
      </c>
      <c r="AJ17" s="6">
        <v>3.9734999999999798E-2</v>
      </c>
      <c r="AL17" s="6">
        <v>-7.3107128370890097E-3</v>
      </c>
      <c r="AM17" s="6">
        <v>2.5528079661440501</v>
      </c>
      <c r="AN17" s="6">
        <v>1.58291033403489</v>
      </c>
    </row>
    <row r="18" spans="1:40" x14ac:dyDescent="0.45">
      <c r="A18">
        <v>2.5999999999999999E-2</v>
      </c>
      <c r="B18" s="1">
        <f t="shared" si="0"/>
        <v>94.367564952346868</v>
      </c>
      <c r="C18">
        <v>600</v>
      </c>
      <c r="D18" s="2">
        <f t="shared" si="8"/>
        <v>0.55674221747557451</v>
      </c>
      <c r="E18" s="1">
        <v>56.3</v>
      </c>
      <c r="F18" s="2">
        <v>1.34</v>
      </c>
      <c r="G18">
        <v>315</v>
      </c>
      <c r="H18">
        <v>295</v>
      </c>
      <c r="I18" s="2">
        <f>O18*3600/(T18*U18*E18)</f>
        <v>10.909342191233838</v>
      </c>
      <c r="J18" s="2">
        <v>305.90942964907697</v>
      </c>
      <c r="K18" s="2">
        <f t="shared" si="9"/>
        <v>305.90934219123386</v>
      </c>
      <c r="L18" s="2">
        <v>313.13961216776289</v>
      </c>
      <c r="M18" s="2">
        <f t="shared" si="6"/>
        <v>313.13961216776386</v>
      </c>
      <c r="N18" s="2">
        <f t="shared" si="7"/>
        <v>1.8603878322371088</v>
      </c>
      <c r="O18" s="8">
        <v>202.11777665171201</v>
      </c>
      <c r="P18" s="1">
        <f>O18/(Abmessung!F$17*Q18)</f>
        <v>36.165012173172556</v>
      </c>
      <c r="Q18" s="2">
        <f t="shared" si="1"/>
        <v>13.098220192001111</v>
      </c>
      <c r="R18" s="1">
        <f t="shared" si="2"/>
        <v>4178.5699227599735</v>
      </c>
      <c r="S18" s="1">
        <f t="shared" si="3"/>
        <v>991.86622063699031</v>
      </c>
      <c r="T18" s="1">
        <f t="shared" si="4"/>
        <v>1007.1147650935529</v>
      </c>
      <c r="U18" s="7">
        <f t="shared" si="5"/>
        <v>1.1763081083528242</v>
      </c>
      <c r="Y18" s="4">
        <v>-144.24372570197801</v>
      </c>
      <c r="Z18" s="5">
        <v>10.528700058400901</v>
      </c>
      <c r="AA18" s="4">
        <v>-3.1256926142924198E-2</v>
      </c>
      <c r="AB18" s="4">
        <v>2.9456116190551199E-5</v>
      </c>
      <c r="AC18" s="6">
        <v>17554.453889016499</v>
      </c>
      <c r="AD18" s="6">
        <v>-125.692345063977</v>
      </c>
      <c r="AE18" s="6">
        <v>0.39362054142913999</v>
      </c>
      <c r="AF18" s="6">
        <v>-4.1079636190540202E-4</v>
      </c>
      <c r="AG18" s="6">
        <v>2.30640101199999</v>
      </c>
      <c r="AH18" s="6">
        <v>-3.7612753199999698E-3</v>
      </c>
      <c r="AI18" s="6">
        <v>995.176197</v>
      </c>
      <c r="AJ18" s="6">
        <v>3.9734999999999798E-2</v>
      </c>
      <c r="AL18" s="6">
        <v>-7.3107128370890097E-3</v>
      </c>
      <c r="AM18" s="6">
        <v>2.5528079661440501</v>
      </c>
      <c r="AN18" s="6">
        <v>1.58291033403489</v>
      </c>
    </row>
    <row r="19" spans="1:40" x14ac:dyDescent="0.45">
      <c r="A19">
        <v>3.2000000000000001E-2</v>
      </c>
      <c r="B19" s="1">
        <f t="shared" si="0"/>
        <v>116.15210124488652</v>
      </c>
      <c r="C19">
        <v>600</v>
      </c>
      <c r="D19" s="2">
        <f t="shared" si="8"/>
        <v>0.55674221747557451</v>
      </c>
      <c r="E19" s="1">
        <v>56.3</v>
      </c>
      <c r="F19" s="2">
        <v>1.34</v>
      </c>
      <c r="G19">
        <v>315</v>
      </c>
      <c r="H19">
        <v>295</v>
      </c>
      <c r="I19" s="2">
        <f>O19*3600/(T19*U19*E19)</f>
        <v>11.045546378374629</v>
      </c>
      <c r="J19" s="2">
        <v>306.0456475569415</v>
      </c>
      <c r="K19" s="2">
        <f t="shared" si="9"/>
        <v>306.04554637837464</v>
      </c>
      <c r="L19" s="2">
        <v>313.46989100142918</v>
      </c>
      <c r="M19" s="2">
        <f t="shared" si="6"/>
        <v>313.46989100142952</v>
      </c>
      <c r="N19" s="2">
        <f t="shared" si="7"/>
        <v>1.5301089985708245</v>
      </c>
      <c r="O19" s="8">
        <v>204.59721954048899</v>
      </c>
      <c r="P19" s="1">
        <f>O19/(Abmessung!F$17*Q19)</f>
        <v>36.484013989008872</v>
      </c>
      <c r="Q19" s="2">
        <f t="shared" si="1"/>
        <v>13.142969625180875</v>
      </c>
      <c r="R19" s="1">
        <f t="shared" si="2"/>
        <v>4178.5670933336514</v>
      </c>
      <c r="S19" s="1">
        <f t="shared" si="3"/>
        <v>991.80297872632377</v>
      </c>
      <c r="T19" s="1">
        <f t="shared" si="4"/>
        <v>1007.1174714028375</v>
      </c>
      <c r="U19" s="7">
        <f t="shared" si="5"/>
        <v>1.1760519318253277</v>
      </c>
      <c r="Y19" s="4">
        <v>-144.24372570197801</v>
      </c>
      <c r="Z19" s="5">
        <v>10.528700058400901</v>
      </c>
      <c r="AA19" s="4">
        <v>-3.1256926142924198E-2</v>
      </c>
      <c r="AB19" s="4">
        <v>2.9456116190551199E-5</v>
      </c>
      <c r="AC19" s="6">
        <v>17554.453889016499</v>
      </c>
      <c r="AD19" s="6">
        <v>-125.692345063977</v>
      </c>
      <c r="AE19" s="6">
        <v>0.39362054142913999</v>
      </c>
      <c r="AF19" s="6">
        <v>-4.1079636190540202E-4</v>
      </c>
      <c r="AG19" s="6">
        <v>2.30640101199999</v>
      </c>
      <c r="AH19" s="6">
        <v>-3.7612753199999698E-3</v>
      </c>
      <c r="AI19" s="6">
        <v>995.176197</v>
      </c>
      <c r="AJ19" s="6">
        <v>3.9734999999999798E-2</v>
      </c>
      <c r="AL19" s="6">
        <v>-7.3107128370890097E-3</v>
      </c>
      <c r="AM19" s="6">
        <v>2.5528079661440501</v>
      </c>
      <c r="AN19" s="6">
        <v>1.58291033403489</v>
      </c>
    </row>
    <row r="20" spans="1:40" x14ac:dyDescent="0.45">
      <c r="A20">
        <v>3.7999999999999999E-2</v>
      </c>
      <c r="B20" s="1">
        <f t="shared" si="0"/>
        <v>137.93677014455656</v>
      </c>
      <c r="C20">
        <v>600</v>
      </c>
      <c r="D20" s="2">
        <f t="shared" si="8"/>
        <v>0.55674221747557451</v>
      </c>
      <c r="E20" s="1">
        <v>56.3</v>
      </c>
      <c r="F20" s="2">
        <v>1.34</v>
      </c>
      <c r="G20">
        <v>315</v>
      </c>
      <c r="H20">
        <v>295</v>
      </c>
      <c r="I20" s="2">
        <f t="shared" ref="I20:I83" si="10">O20*3600/(T20*U20*E20)</f>
        <v>11.149002452004451</v>
      </c>
      <c r="J20" s="2">
        <v>306.14911140907878</v>
      </c>
      <c r="K20" s="2">
        <f t="shared" si="9"/>
        <v>306.14900245200442</v>
      </c>
      <c r="L20" s="2">
        <v>313.69963060305298</v>
      </c>
      <c r="M20" s="2">
        <f t="shared" si="6"/>
        <v>313.69963060305309</v>
      </c>
      <c r="N20" s="2">
        <f t="shared" si="7"/>
        <v>1.3003693969470191</v>
      </c>
      <c r="O20" s="8">
        <v>206.479795402646</v>
      </c>
      <c r="P20" s="1">
        <f>O20/(Abmessung!F$17*Q20)</f>
        <v>36.752476402245826</v>
      </c>
      <c r="Q20" s="2">
        <f t="shared" si="1"/>
        <v>13.167015420139293</v>
      </c>
      <c r="R20" s="1">
        <f t="shared" si="2"/>
        <v>4178.5655977009801</v>
      </c>
      <c r="S20" s="1">
        <f t="shared" si="3"/>
        <v>991.75875915199958</v>
      </c>
      <c r="T20" s="1">
        <f t="shared" si="4"/>
        <v>1007.1195269709199</v>
      </c>
      <c r="U20" s="7">
        <f t="shared" si="5"/>
        <v>1.1758573538085497</v>
      </c>
      <c r="Y20" s="4">
        <v>-144.24372570197801</v>
      </c>
      <c r="Z20" s="5">
        <v>10.528700058400901</v>
      </c>
      <c r="AA20" s="4">
        <v>-3.1256926142924198E-2</v>
      </c>
      <c r="AB20" s="4">
        <v>2.9456116190551199E-5</v>
      </c>
      <c r="AC20" s="6">
        <v>17554.453889016499</v>
      </c>
      <c r="AD20" s="6">
        <v>-125.692345063977</v>
      </c>
      <c r="AE20" s="6">
        <v>0.39362054142913999</v>
      </c>
      <c r="AF20" s="6">
        <v>-4.1079636190540202E-4</v>
      </c>
      <c r="AG20" s="6">
        <v>2.30640101199999</v>
      </c>
      <c r="AH20" s="6">
        <v>-3.7612753199999698E-3</v>
      </c>
      <c r="AI20" s="6">
        <v>995.176197</v>
      </c>
      <c r="AJ20" s="6">
        <v>3.9734999999999798E-2</v>
      </c>
      <c r="AL20" s="6">
        <v>-7.3107128370890097E-3</v>
      </c>
      <c r="AM20" s="6">
        <v>2.5528079661440501</v>
      </c>
      <c r="AN20" s="6">
        <v>1.58291033403489</v>
      </c>
    </row>
    <row r="21" spans="1:40" x14ac:dyDescent="0.45">
      <c r="A21">
        <v>4.3999999999999997E-2</v>
      </c>
      <c r="B21" s="1">
        <f t="shared" si="0"/>
        <v>159.72152232097278</v>
      </c>
      <c r="C21">
        <v>600</v>
      </c>
      <c r="D21" s="2">
        <f t="shared" si="8"/>
        <v>0.55674221747557451</v>
      </c>
      <c r="E21" s="1">
        <v>56.3</v>
      </c>
      <c r="F21" s="2">
        <v>1.34</v>
      </c>
      <c r="G21">
        <v>315</v>
      </c>
      <c r="H21">
        <v>295</v>
      </c>
      <c r="I21" s="2">
        <f t="shared" si="10"/>
        <v>11.231736091778803</v>
      </c>
      <c r="J21" s="2">
        <v>306.23184920872501</v>
      </c>
      <c r="K21" s="2">
        <f t="shared" si="9"/>
        <v>306.23173609177883</v>
      </c>
      <c r="L21" s="2">
        <v>313.86876752316016</v>
      </c>
      <c r="M21" s="2">
        <f t="shared" si="6"/>
        <v>313.86876752316022</v>
      </c>
      <c r="N21" s="2">
        <f t="shared" si="7"/>
        <v>1.1312324768398412</v>
      </c>
      <c r="O21" s="8">
        <v>207.98483789470501</v>
      </c>
      <c r="P21" s="1">
        <f>O21/(Abmessung!F$17*Q21)</f>
        <v>36.984992545518885</v>
      </c>
      <c r="Q21" s="2">
        <f t="shared" si="1"/>
        <v>13.179609142313177</v>
      </c>
      <c r="R21" s="1">
        <f t="shared" si="2"/>
        <v>4178.5647342583898</v>
      </c>
      <c r="S21" s="1">
        <f t="shared" si="3"/>
        <v>991.72608486464901</v>
      </c>
      <c r="T21" s="1">
        <f t="shared" si="4"/>
        <v>1007.1211707641543</v>
      </c>
      <c r="U21" s="7">
        <f t="shared" si="5"/>
        <v>1.1757017539866297</v>
      </c>
      <c r="Y21" s="4">
        <v>-144.24372570197801</v>
      </c>
      <c r="Z21" s="5">
        <v>10.528700058400901</v>
      </c>
      <c r="AA21" s="4">
        <v>-3.1256926142924198E-2</v>
      </c>
      <c r="AB21" s="4">
        <v>2.9456116190551199E-5</v>
      </c>
      <c r="AC21" s="6">
        <v>17554.453889016499</v>
      </c>
      <c r="AD21" s="6">
        <v>-125.692345063977</v>
      </c>
      <c r="AE21" s="6">
        <v>0.39362054142913999</v>
      </c>
      <c r="AF21" s="6">
        <v>-4.1079636190540202E-4</v>
      </c>
      <c r="AG21" s="6">
        <v>2.30640101199999</v>
      </c>
      <c r="AH21" s="6">
        <v>-3.7612753199999698E-3</v>
      </c>
      <c r="AI21" s="6">
        <v>995.176197</v>
      </c>
      <c r="AJ21" s="6">
        <v>3.9734999999999798E-2</v>
      </c>
      <c r="AL21" s="6">
        <v>-7.3107128370890097E-3</v>
      </c>
      <c r="AM21" s="6">
        <v>2.5528079661440501</v>
      </c>
      <c r="AN21" s="6">
        <v>1.58291033403489</v>
      </c>
    </row>
    <row r="22" spans="1:40" x14ac:dyDescent="0.45">
      <c r="A22">
        <v>0.05</v>
      </c>
      <c r="B22" s="1">
        <f t="shared" si="0"/>
        <v>181.50633043396169</v>
      </c>
      <c r="C22">
        <v>600</v>
      </c>
      <c r="D22" s="2">
        <f t="shared" si="8"/>
        <v>0.55674221747557451</v>
      </c>
      <c r="E22" s="1">
        <v>56.3</v>
      </c>
      <c r="F22" s="2">
        <v>1.34</v>
      </c>
      <c r="G22">
        <v>315</v>
      </c>
      <c r="H22">
        <v>295</v>
      </c>
      <c r="I22" s="2">
        <f t="shared" si="10"/>
        <v>11.300464034169543</v>
      </c>
      <c r="J22" s="2">
        <v>306.300578961751</v>
      </c>
      <c r="K22" s="2">
        <f t="shared" si="9"/>
        <v>306.30046403416952</v>
      </c>
      <c r="L22" s="2">
        <v>313.99853259376641</v>
      </c>
      <c r="M22" s="2">
        <f t="shared" si="6"/>
        <v>313.99853259376641</v>
      </c>
      <c r="N22" s="2">
        <f t="shared" si="7"/>
        <v>1.0014674062335871</v>
      </c>
      <c r="O22" s="8">
        <v>209.234792769683</v>
      </c>
      <c r="P22" s="1">
        <f>O22/(Abmessung!F$17*Q22)</f>
        <v>37.191192021277892</v>
      </c>
      <c r="Q22" s="2">
        <f t="shared" si="1"/>
        <v>13.185305457994643</v>
      </c>
      <c r="R22" s="1">
        <f t="shared" si="2"/>
        <v>4178.5642042329837</v>
      </c>
      <c r="S22" s="1">
        <f t="shared" si="3"/>
        <v>991.70094822389831</v>
      </c>
      <c r="T22" s="1">
        <f t="shared" si="4"/>
        <v>1007.1225362525225</v>
      </c>
      <c r="U22" s="7">
        <f t="shared" si="5"/>
        <v>1.1755724982247264</v>
      </c>
      <c r="Y22" s="4">
        <v>-144.24372570197801</v>
      </c>
      <c r="Z22" s="5">
        <v>10.528700058400901</v>
      </c>
      <c r="AA22" s="4">
        <v>-3.1256926142924198E-2</v>
      </c>
      <c r="AB22" s="4">
        <v>2.9456116190551199E-5</v>
      </c>
      <c r="AC22" s="6">
        <v>17554.453889016499</v>
      </c>
      <c r="AD22" s="6">
        <v>-125.692345063977</v>
      </c>
      <c r="AE22" s="6">
        <v>0.39362054142913999</v>
      </c>
      <c r="AF22" s="6">
        <v>-4.1079636190540202E-4</v>
      </c>
      <c r="AG22" s="6">
        <v>2.30640101199999</v>
      </c>
      <c r="AH22" s="6">
        <v>-3.7612753199999698E-3</v>
      </c>
      <c r="AI22" s="6">
        <v>995.176197</v>
      </c>
      <c r="AJ22" s="6">
        <v>3.9734999999999798E-2</v>
      </c>
      <c r="AL22" s="6">
        <v>-7.3107128370890097E-3</v>
      </c>
      <c r="AM22" s="6">
        <v>2.5528079661440501</v>
      </c>
      <c r="AN22" s="6">
        <v>1.58291033403489</v>
      </c>
    </row>
    <row r="23" spans="1:40" x14ac:dyDescent="0.45">
      <c r="A23">
        <v>5.6000000000000001E-2</v>
      </c>
      <c r="B23" s="1">
        <f t="shared" si="0"/>
        <v>203.29117808896933</v>
      </c>
      <c r="C23">
        <v>600</v>
      </c>
      <c r="D23" s="2">
        <f t="shared" si="8"/>
        <v>0.55674221747557451</v>
      </c>
      <c r="E23" s="1">
        <v>56.3</v>
      </c>
      <c r="F23" s="2">
        <v>1.34</v>
      </c>
      <c r="G23">
        <v>315</v>
      </c>
      <c r="H23">
        <v>295</v>
      </c>
      <c r="I23" s="2">
        <f t="shared" si="10"/>
        <v>11.359236309155072</v>
      </c>
      <c r="J23" s="2">
        <v>306.35935144861776</v>
      </c>
      <c r="K23" s="2">
        <f t="shared" si="9"/>
        <v>306.35923630915505</v>
      </c>
      <c r="L23" s="2">
        <v>314.10126561612935</v>
      </c>
      <c r="M23" s="2">
        <f t="shared" si="6"/>
        <v>314.10126561612935</v>
      </c>
      <c r="N23" s="2">
        <f t="shared" si="7"/>
        <v>0.89873438387064652</v>
      </c>
      <c r="O23" s="8">
        <v>210.30346511737599</v>
      </c>
      <c r="P23" s="1">
        <f>O23/(Abmessung!F$17*Q23)</f>
        <v>37.377508686357807</v>
      </c>
      <c r="Q23" s="2">
        <f t="shared" si="1"/>
        <v>13.186588924312577</v>
      </c>
      <c r="R23" s="1">
        <f t="shared" si="2"/>
        <v>4178.5638641969899</v>
      </c>
      <c r="S23" s="1">
        <f t="shared" si="3"/>
        <v>991.6810060088826</v>
      </c>
      <c r="T23" s="1">
        <f t="shared" si="4"/>
        <v>1007.1237039149054</v>
      </c>
      <c r="U23" s="7">
        <f t="shared" si="5"/>
        <v>1.1754619684725529</v>
      </c>
      <c r="Y23" s="4">
        <v>-144.24372570197801</v>
      </c>
      <c r="Z23" s="5">
        <v>10.528700058400901</v>
      </c>
      <c r="AA23" s="4">
        <v>-3.1256926142924198E-2</v>
      </c>
      <c r="AB23" s="4">
        <v>2.9456116190551199E-5</v>
      </c>
      <c r="AC23" s="6">
        <v>17554.453889016499</v>
      </c>
      <c r="AD23" s="6">
        <v>-125.692345063977</v>
      </c>
      <c r="AE23" s="6">
        <v>0.39362054142913999</v>
      </c>
      <c r="AF23" s="6">
        <v>-4.1079636190540202E-4</v>
      </c>
      <c r="AG23" s="6">
        <v>2.30640101199999</v>
      </c>
      <c r="AH23" s="6">
        <v>-3.7612753199999698E-3</v>
      </c>
      <c r="AI23" s="6">
        <v>995.176197</v>
      </c>
      <c r="AJ23" s="6">
        <v>3.9734999999999798E-2</v>
      </c>
      <c r="AL23" s="6">
        <v>-7.3107128370890097E-3</v>
      </c>
      <c r="AM23" s="6">
        <v>2.5528079661440501</v>
      </c>
      <c r="AN23" s="6">
        <v>1.58291033403489</v>
      </c>
    </row>
    <row r="24" spans="1:40" x14ac:dyDescent="0.45">
      <c r="A24">
        <v>6.2E-2</v>
      </c>
      <c r="B24" s="1">
        <f t="shared" si="0"/>
        <v>225.07605464575266</v>
      </c>
      <c r="C24">
        <v>600</v>
      </c>
      <c r="D24" s="2">
        <f t="shared" si="8"/>
        <v>0.55674221747557451</v>
      </c>
      <c r="E24" s="1">
        <v>56.3</v>
      </c>
      <c r="F24" s="2">
        <v>1.34</v>
      </c>
      <c r="G24">
        <v>315</v>
      </c>
      <c r="H24">
        <v>295</v>
      </c>
      <c r="I24" s="2">
        <f t="shared" si="10"/>
        <v>11.410707636997511</v>
      </c>
      <c r="J24" s="2">
        <v>306.41082184147035</v>
      </c>
      <c r="K24" s="2">
        <f t="shared" si="9"/>
        <v>306.41070763699753</v>
      </c>
      <c r="L24" s="2">
        <v>314.18462791659385</v>
      </c>
      <c r="M24" s="2">
        <f t="shared" si="6"/>
        <v>314.18462791659385</v>
      </c>
      <c r="N24" s="2">
        <f t="shared" si="7"/>
        <v>0.81537208340614598</v>
      </c>
      <c r="O24" s="8">
        <v>211.23921667624899</v>
      </c>
      <c r="P24" s="1">
        <f>O24/(Abmessung!F$17*Q24)</f>
        <v>37.548696045229484</v>
      </c>
      <c r="Q24" s="2">
        <f t="shared" si="1"/>
        <v>13.184876885350882</v>
      </c>
      <c r="R24" s="1">
        <f t="shared" si="2"/>
        <v>4178.5636389545343</v>
      </c>
      <c r="S24" s="1">
        <f t="shared" si="3"/>
        <v>991.66479682298768</v>
      </c>
      <c r="T24" s="1">
        <f t="shared" si="4"/>
        <v>1007.1247265029353</v>
      </c>
      <c r="U24" s="7">
        <f t="shared" si="5"/>
        <v>1.1753651713133793</v>
      </c>
      <c r="Y24" s="4">
        <v>-144.24372570197801</v>
      </c>
      <c r="Z24" s="5">
        <v>10.528700058400901</v>
      </c>
      <c r="AA24" s="4">
        <v>-3.1256926142924198E-2</v>
      </c>
      <c r="AB24" s="4">
        <v>2.9456116190551199E-5</v>
      </c>
      <c r="AC24" s="6">
        <v>17554.453889016499</v>
      </c>
      <c r="AD24" s="6">
        <v>-125.692345063977</v>
      </c>
      <c r="AE24" s="6">
        <v>0.39362054142913999</v>
      </c>
      <c r="AF24" s="6">
        <v>-4.1079636190540202E-4</v>
      </c>
      <c r="AG24" s="6">
        <v>2.30640101199999</v>
      </c>
      <c r="AH24" s="6">
        <v>-3.7612753199999698E-3</v>
      </c>
      <c r="AI24" s="6">
        <v>995.176197</v>
      </c>
      <c r="AJ24" s="6">
        <v>3.9734999999999798E-2</v>
      </c>
      <c r="AL24" s="6">
        <v>-7.3107128370890097E-3</v>
      </c>
      <c r="AM24" s="6">
        <v>2.5528079661440501</v>
      </c>
      <c r="AN24" s="6">
        <v>1.58291033403489</v>
      </c>
    </row>
    <row r="25" spans="1:40" x14ac:dyDescent="0.45">
      <c r="A25">
        <v>6.8000000000000005E-2</v>
      </c>
      <c r="B25" s="1">
        <f t="shared" si="0"/>
        <v>246.86095360051263</v>
      </c>
      <c r="C25">
        <v>600</v>
      </c>
      <c r="D25" s="2">
        <f t="shared" si="8"/>
        <v>0.55674221747557451</v>
      </c>
      <c r="E25" s="1">
        <v>56.3</v>
      </c>
      <c r="F25" s="2">
        <v>1.34</v>
      </c>
      <c r="G25">
        <v>315</v>
      </c>
      <c r="H25">
        <v>295</v>
      </c>
      <c r="I25" s="2">
        <f t="shared" si="10"/>
        <v>11.456462741346492</v>
      </c>
      <c r="J25" s="2">
        <v>306.4565752193198</v>
      </c>
      <c r="K25" s="2">
        <f t="shared" si="9"/>
        <v>306.45646274134651</v>
      </c>
      <c r="L25" s="2">
        <v>314.25364542918106</v>
      </c>
      <c r="M25" s="2">
        <f t="shared" si="6"/>
        <v>314.25364542918106</v>
      </c>
      <c r="N25" s="2">
        <f t="shared" si="7"/>
        <v>0.74635457081893719</v>
      </c>
      <c r="O25" s="8">
        <v>212.070917105885</v>
      </c>
      <c r="P25" s="1">
        <f>O25/(Abmessung!F$17*Q25)</f>
        <v>37.707089650543942</v>
      </c>
      <c r="Q25" s="2">
        <f t="shared" si="1"/>
        <v>13.181186089870208</v>
      </c>
      <c r="R25" s="1">
        <f t="shared" si="2"/>
        <v>4178.5634862763345</v>
      </c>
      <c r="S25" s="1">
        <f t="shared" si="3"/>
        <v>991.6513585058583</v>
      </c>
      <c r="T25" s="1">
        <f t="shared" si="4"/>
        <v>1007.1256355081698</v>
      </c>
      <c r="U25" s="7">
        <f t="shared" si="5"/>
        <v>1.1752791257879234</v>
      </c>
      <c r="Y25" s="4">
        <v>-144.24372570197801</v>
      </c>
      <c r="Z25" s="5">
        <v>10.528700058400901</v>
      </c>
      <c r="AA25" s="4">
        <v>-3.1256926142924198E-2</v>
      </c>
      <c r="AB25" s="4">
        <v>2.9456116190551199E-5</v>
      </c>
      <c r="AC25" s="6">
        <v>17554.453889016499</v>
      </c>
      <c r="AD25" s="6">
        <v>-125.692345063977</v>
      </c>
      <c r="AE25" s="6">
        <v>0.39362054142913999</v>
      </c>
      <c r="AF25" s="6">
        <v>-4.1079636190540202E-4</v>
      </c>
      <c r="AG25" s="6">
        <v>2.30640101199999</v>
      </c>
      <c r="AH25" s="6">
        <v>-3.7612753199999698E-3</v>
      </c>
      <c r="AI25" s="6">
        <v>995.176197</v>
      </c>
      <c r="AJ25" s="6">
        <v>3.9734999999999798E-2</v>
      </c>
      <c r="AL25" s="6">
        <v>-7.3107128370890097E-3</v>
      </c>
      <c r="AM25" s="6">
        <v>2.5528079661440501</v>
      </c>
      <c r="AN25" s="6">
        <v>1.58291033403489</v>
      </c>
    </row>
    <row r="26" spans="1:40" x14ac:dyDescent="0.45">
      <c r="A26">
        <v>7.3999999999999996E-2</v>
      </c>
      <c r="B26" s="1">
        <f t="shared" si="0"/>
        <v>268.64586961222966</v>
      </c>
      <c r="C26">
        <v>600</v>
      </c>
      <c r="D26" s="2">
        <f t="shared" si="8"/>
        <v>0.55674221747557451</v>
      </c>
      <c r="E26" s="1">
        <v>56.3</v>
      </c>
      <c r="F26" s="2">
        <v>1.34</v>
      </c>
      <c r="G26">
        <v>315</v>
      </c>
      <c r="H26">
        <v>295</v>
      </c>
      <c r="I26" s="2">
        <f t="shared" si="10"/>
        <v>11.497872047839454</v>
      </c>
      <c r="J26" s="2">
        <v>306.49798217135071</v>
      </c>
      <c r="K26" s="2">
        <f t="shared" si="9"/>
        <v>306.49787204783945</v>
      </c>
      <c r="L26" s="2">
        <v>314.31172673003255</v>
      </c>
      <c r="M26" s="2">
        <f t="shared" si="6"/>
        <v>314.31172673003255</v>
      </c>
      <c r="N26" s="2">
        <f t="shared" si="7"/>
        <v>0.68827326996745342</v>
      </c>
      <c r="O26" s="8">
        <v>212.823517678733</v>
      </c>
      <c r="P26" s="1">
        <f>O26/(Abmessung!F$17*Q26)</f>
        <v>37.855799076605656</v>
      </c>
      <c r="Q26" s="2">
        <f t="shared" si="1"/>
        <v>13.176000107144789</v>
      </c>
      <c r="R26" s="1">
        <f t="shared" si="2"/>
        <v>4178.5633812003834</v>
      </c>
      <c r="S26" s="1">
        <f t="shared" si="3"/>
        <v>991.64003669413796</v>
      </c>
      <c r="T26" s="1">
        <f t="shared" si="4"/>
        <v>1007.1264581607893</v>
      </c>
      <c r="U26" s="7">
        <f t="shared" si="5"/>
        <v>1.1752012543145485</v>
      </c>
      <c r="Y26" s="4">
        <v>-144.24372570197801</v>
      </c>
      <c r="Z26" s="5">
        <v>10.528700058400901</v>
      </c>
      <c r="AA26" s="4">
        <v>-3.1256926142924198E-2</v>
      </c>
      <c r="AB26" s="4">
        <v>2.9456116190551199E-5</v>
      </c>
      <c r="AC26" s="6">
        <v>17554.453889016499</v>
      </c>
      <c r="AD26" s="6">
        <v>-125.692345063977</v>
      </c>
      <c r="AE26" s="6">
        <v>0.39362054142913999</v>
      </c>
      <c r="AF26" s="6">
        <v>-4.1079636190540202E-4</v>
      </c>
      <c r="AG26" s="6">
        <v>2.30640101199999</v>
      </c>
      <c r="AH26" s="6">
        <v>-3.7612753199999698E-3</v>
      </c>
      <c r="AI26" s="6">
        <v>995.176197</v>
      </c>
      <c r="AJ26" s="6">
        <v>3.9734999999999798E-2</v>
      </c>
      <c r="AL26" s="6">
        <v>-7.3107128370890097E-3</v>
      </c>
      <c r="AM26" s="6">
        <v>2.5528079661440501</v>
      </c>
      <c r="AN26" s="6">
        <v>1.58291033403489</v>
      </c>
    </row>
    <row r="27" spans="1:40" x14ac:dyDescent="0.45">
      <c r="A27">
        <v>8.0000000000000002E-3</v>
      </c>
      <c r="B27" s="1">
        <f t="shared" si="0"/>
        <v>29.008760165146676</v>
      </c>
      <c r="C27">
        <v>800</v>
      </c>
      <c r="D27" s="2">
        <f t="shared" si="8"/>
        <v>0.77627467267908712</v>
      </c>
      <c r="E27" s="1">
        <v>78.5</v>
      </c>
      <c r="F27" s="2">
        <v>2.15</v>
      </c>
      <c r="G27">
        <v>315</v>
      </c>
      <c r="H27">
        <v>295</v>
      </c>
      <c r="I27" s="2">
        <f t="shared" si="10"/>
        <v>9.0746153747144422</v>
      </c>
      <c r="J27" s="2">
        <v>304.07454473497762</v>
      </c>
      <c r="K27" s="2">
        <f t="shared" si="9"/>
        <v>304.07461537471443</v>
      </c>
      <c r="L27" s="2">
        <v>307.96741059513261</v>
      </c>
      <c r="M27" s="2">
        <f t="shared" si="6"/>
        <v>307.96741059189804</v>
      </c>
      <c r="N27" s="2">
        <f t="shared" si="7"/>
        <v>7.0325894048673945</v>
      </c>
      <c r="O27" s="8">
        <v>235.09959100303601</v>
      </c>
      <c r="P27" s="1">
        <f>O27/(Abmessung!F$17*Q27)</f>
        <v>46.234985635252791</v>
      </c>
      <c r="Q27" s="2">
        <f t="shared" si="1"/>
        <v>11.917290800675271</v>
      </c>
      <c r="R27" s="1">
        <f t="shared" si="2"/>
        <v>4178.7522589507835</v>
      </c>
      <c r="S27" s="1">
        <f t="shared" si="3"/>
        <v>992.80354748158118</v>
      </c>
      <c r="T27" s="1">
        <f t="shared" si="4"/>
        <v>1007.0783105175221</v>
      </c>
      <c r="U27" s="7">
        <f t="shared" si="5"/>
        <v>1.1797588620240456</v>
      </c>
      <c r="Y27" s="4">
        <v>-144.24372570197801</v>
      </c>
      <c r="Z27" s="5">
        <v>10.528700058400901</v>
      </c>
      <c r="AA27" s="4">
        <v>-3.1256926142924198E-2</v>
      </c>
      <c r="AB27" s="4">
        <v>2.9456116190551199E-5</v>
      </c>
      <c r="AC27" s="6">
        <v>17554.453889016499</v>
      </c>
      <c r="AD27" s="6">
        <v>-125.692345063977</v>
      </c>
      <c r="AE27" s="6">
        <v>0.39362054142913999</v>
      </c>
      <c r="AF27" s="6">
        <v>-4.1079636190540202E-4</v>
      </c>
      <c r="AG27" s="6">
        <v>2.30640101199999</v>
      </c>
      <c r="AH27" s="6">
        <v>-3.7612753199999698E-3</v>
      </c>
      <c r="AI27" s="6">
        <v>995.176197</v>
      </c>
      <c r="AJ27" s="6">
        <v>3.9734999999999798E-2</v>
      </c>
      <c r="AL27" s="6">
        <v>-7.3107128370890097E-3</v>
      </c>
      <c r="AM27" s="6">
        <v>2.5528079661440501</v>
      </c>
      <c r="AN27" s="6">
        <v>1.58291033403489</v>
      </c>
    </row>
    <row r="28" spans="1:40" x14ac:dyDescent="0.45">
      <c r="A28">
        <v>1.4E-2</v>
      </c>
      <c r="B28" s="1">
        <f t="shared" si="0"/>
        <v>50.788798353537629</v>
      </c>
      <c r="C28">
        <v>800</v>
      </c>
      <c r="D28" s="2">
        <f t="shared" si="8"/>
        <v>0.77627467267908712</v>
      </c>
      <c r="E28" s="1">
        <v>78.5</v>
      </c>
      <c r="F28" s="2">
        <v>2.15</v>
      </c>
      <c r="G28">
        <v>315</v>
      </c>
      <c r="H28">
        <v>295</v>
      </c>
      <c r="I28" s="2">
        <f t="shared" si="10"/>
        <v>10.020089977394083</v>
      </c>
      <c r="J28" s="2">
        <v>305.02002633755603</v>
      </c>
      <c r="K28" s="2">
        <f t="shared" si="9"/>
        <v>305.02008997739409</v>
      </c>
      <c r="L28" s="2">
        <v>310.56915076543044</v>
      </c>
      <c r="M28" s="2">
        <f t="shared" si="6"/>
        <v>310.56915076528901</v>
      </c>
      <c r="N28" s="2">
        <f t="shared" si="7"/>
        <v>4.430849234569564</v>
      </c>
      <c r="O28" s="8">
        <v>259.20794881647799</v>
      </c>
      <c r="P28" s="1">
        <f>O28/(Abmessung!F$17*Q28)</f>
        <v>48.336443951452679</v>
      </c>
      <c r="Q28" s="2">
        <f t="shared" si="1"/>
        <v>12.56811103797455</v>
      </c>
      <c r="R28" s="1">
        <f t="shared" si="2"/>
        <v>4178.624120596839</v>
      </c>
      <c r="S28" s="1">
        <f t="shared" si="3"/>
        <v>992.34480109509138</v>
      </c>
      <c r="T28" s="1">
        <f t="shared" si="4"/>
        <v>1007.0970948732613</v>
      </c>
      <c r="U28" s="7">
        <f t="shared" si="5"/>
        <v>1.1779807537153992</v>
      </c>
      <c r="Y28" s="4">
        <v>-144.24372570197801</v>
      </c>
      <c r="Z28" s="5">
        <v>10.528700058400901</v>
      </c>
      <c r="AA28" s="4">
        <v>-3.1256926142924198E-2</v>
      </c>
      <c r="AB28" s="4">
        <v>2.9456116190551199E-5</v>
      </c>
      <c r="AC28" s="6">
        <v>17554.453889016499</v>
      </c>
      <c r="AD28" s="6">
        <v>-125.692345063977</v>
      </c>
      <c r="AE28" s="6">
        <v>0.39362054142913999</v>
      </c>
      <c r="AF28" s="6">
        <v>-4.1079636190540202E-4</v>
      </c>
      <c r="AG28" s="6">
        <v>2.30640101199999</v>
      </c>
      <c r="AH28" s="6">
        <v>-3.7612753199999698E-3</v>
      </c>
      <c r="AI28" s="6">
        <v>995.176197</v>
      </c>
      <c r="AJ28" s="6">
        <v>3.9734999999999798E-2</v>
      </c>
      <c r="AL28" s="6">
        <v>-7.3107128370890097E-3</v>
      </c>
      <c r="AM28" s="6">
        <v>2.5528079661440501</v>
      </c>
      <c r="AN28" s="6">
        <v>1.58291033403489</v>
      </c>
    </row>
    <row r="29" spans="1:40" x14ac:dyDescent="0.45">
      <c r="A29">
        <v>0.02</v>
      </c>
      <c r="B29" s="1">
        <f t="shared" si="0"/>
        <v>72.571483147422015</v>
      </c>
      <c r="C29">
        <v>800</v>
      </c>
      <c r="D29" s="2">
        <f t="shared" si="8"/>
        <v>0.77627467267908712</v>
      </c>
      <c r="E29" s="1">
        <v>78.5</v>
      </c>
      <c r="F29" s="2">
        <v>2.15</v>
      </c>
      <c r="G29">
        <v>315</v>
      </c>
      <c r="H29">
        <v>295</v>
      </c>
      <c r="I29" s="2">
        <f t="shared" si="10"/>
        <v>10.458985291154615</v>
      </c>
      <c r="J29" s="2">
        <v>305.45892896642039</v>
      </c>
      <c r="K29" s="2">
        <f t="shared" si="9"/>
        <v>305.45898529115459</v>
      </c>
      <c r="L29" s="2">
        <v>311.76476596840519</v>
      </c>
      <c r="M29" s="2">
        <f t="shared" si="6"/>
        <v>311.76476596838756</v>
      </c>
      <c r="N29" s="2">
        <f t="shared" si="7"/>
        <v>3.235234031594814</v>
      </c>
      <c r="O29" s="8">
        <v>270.37441179185998</v>
      </c>
      <c r="P29" s="1">
        <f>O29/(Abmessung!F$17*Q29)</f>
        <v>49.445905274623762</v>
      </c>
      <c r="Q29" s="2">
        <f t="shared" si="1"/>
        <v>12.815384636512663</v>
      </c>
      <c r="R29" s="1">
        <f t="shared" si="2"/>
        <v>4178.591241776483</v>
      </c>
      <c r="S29" s="1">
        <f t="shared" si="3"/>
        <v>992.12523814263102</v>
      </c>
      <c r="T29" s="1">
        <f t="shared" si="4"/>
        <v>1007.1058147712404</v>
      </c>
      <c r="U29" s="7">
        <f t="shared" si="5"/>
        <v>1.1771553369024841</v>
      </c>
      <c r="Y29" s="4">
        <v>-144.24372570197801</v>
      </c>
      <c r="Z29" s="5">
        <v>10.528700058400901</v>
      </c>
      <c r="AA29" s="4">
        <v>-3.1256926142924198E-2</v>
      </c>
      <c r="AB29" s="4">
        <v>2.9456116190551199E-5</v>
      </c>
      <c r="AC29" s="6">
        <v>17554.453889016499</v>
      </c>
      <c r="AD29" s="6">
        <v>-125.692345063977</v>
      </c>
      <c r="AE29" s="6">
        <v>0.39362054142913999</v>
      </c>
      <c r="AF29" s="6">
        <v>-4.1079636190540202E-4</v>
      </c>
      <c r="AG29" s="6">
        <v>2.30640101199999</v>
      </c>
      <c r="AH29" s="6">
        <v>-3.7612753199999698E-3</v>
      </c>
      <c r="AI29" s="6">
        <v>995.176197</v>
      </c>
      <c r="AJ29" s="6">
        <v>3.9734999999999798E-2</v>
      </c>
      <c r="AL29" s="6">
        <v>-7.3107128370890097E-3</v>
      </c>
      <c r="AM29" s="6">
        <v>2.5528079661440501</v>
      </c>
      <c r="AN29" s="6">
        <v>1.58291033403489</v>
      </c>
    </row>
    <row r="30" spans="1:40" x14ac:dyDescent="0.45">
      <c r="A30">
        <v>2.5999999999999999E-2</v>
      </c>
      <c r="B30" s="1">
        <f t="shared" si="0"/>
        <v>94.355172788139527</v>
      </c>
      <c r="C30">
        <v>800</v>
      </c>
      <c r="D30" s="2">
        <f t="shared" si="8"/>
        <v>0.77627467267908712</v>
      </c>
      <c r="E30" s="1">
        <v>78.5</v>
      </c>
      <c r="F30" s="2">
        <v>2.15</v>
      </c>
      <c r="G30">
        <v>315</v>
      </c>
      <c r="H30">
        <v>295</v>
      </c>
      <c r="I30" s="2">
        <f t="shared" si="10"/>
        <v>10.709555944259057</v>
      </c>
      <c r="J30" s="2">
        <v>305.70950607585866</v>
      </c>
      <c r="K30" s="2">
        <f t="shared" si="9"/>
        <v>305.70955594425908</v>
      </c>
      <c r="L30" s="2">
        <v>312.452736729013</v>
      </c>
      <c r="M30" s="2">
        <f t="shared" si="6"/>
        <v>312.45273672900936</v>
      </c>
      <c r="N30" s="2">
        <f t="shared" si="7"/>
        <v>2.5472632709870027</v>
      </c>
      <c r="O30" s="8">
        <v>276.74243141977598</v>
      </c>
      <c r="P30" s="1">
        <f>O30/(Abmessung!F$17*Q30)</f>
        <v>50.101530841464729</v>
      </c>
      <c r="Q30" s="2">
        <f t="shared" si="1"/>
        <v>12.945569088203102</v>
      </c>
      <c r="R30" s="1">
        <f t="shared" si="2"/>
        <v>4178.5785518165267</v>
      </c>
      <c r="S30" s="1">
        <f t="shared" si="3"/>
        <v>991.99648767709687</v>
      </c>
      <c r="T30" s="1">
        <f t="shared" si="4"/>
        <v>1007.110793111962</v>
      </c>
      <c r="U30" s="7">
        <f t="shared" si="5"/>
        <v>1.1766840921537405</v>
      </c>
      <c r="Y30" s="4">
        <v>-144.24372570197801</v>
      </c>
      <c r="Z30" s="5">
        <v>10.528700058400901</v>
      </c>
      <c r="AA30" s="4">
        <v>-3.1256926142924198E-2</v>
      </c>
      <c r="AB30" s="4">
        <v>2.9456116190551199E-5</v>
      </c>
      <c r="AC30" s="6">
        <v>17554.453889016499</v>
      </c>
      <c r="AD30" s="6">
        <v>-125.692345063977</v>
      </c>
      <c r="AE30" s="6">
        <v>0.39362054142913999</v>
      </c>
      <c r="AF30" s="6">
        <v>-4.1079636190540202E-4</v>
      </c>
      <c r="AG30" s="6">
        <v>2.30640101199999</v>
      </c>
      <c r="AH30" s="6">
        <v>-3.7612753199999698E-3</v>
      </c>
      <c r="AI30" s="6">
        <v>995.176197</v>
      </c>
      <c r="AJ30" s="6">
        <v>3.9734999999999798E-2</v>
      </c>
      <c r="AL30" s="6">
        <v>-7.3107128370890097E-3</v>
      </c>
      <c r="AM30" s="6">
        <v>2.5528079661440501</v>
      </c>
      <c r="AN30" s="6">
        <v>1.58291033403489</v>
      </c>
    </row>
    <row r="31" spans="1:40" x14ac:dyDescent="0.45">
      <c r="A31">
        <v>3.2000000000000001E-2</v>
      </c>
      <c r="B31" s="1">
        <f t="shared" si="0"/>
        <v>116.13935178704986</v>
      </c>
      <c r="C31">
        <v>800</v>
      </c>
      <c r="D31" s="2">
        <f t="shared" si="8"/>
        <v>0.77627467267908712</v>
      </c>
      <c r="E31" s="1">
        <v>78.5</v>
      </c>
      <c r="F31" s="2">
        <v>2.15</v>
      </c>
      <c r="G31">
        <v>315</v>
      </c>
      <c r="H31">
        <v>295</v>
      </c>
      <c r="I31" s="2">
        <f t="shared" si="10"/>
        <v>10.869296646619494</v>
      </c>
      <c r="J31" s="2">
        <v>305.86925263700067</v>
      </c>
      <c r="K31" s="2">
        <f t="shared" si="9"/>
        <v>305.86929664661949</v>
      </c>
      <c r="L31" s="2">
        <v>312.90000489396164</v>
      </c>
      <c r="M31" s="2">
        <f t="shared" si="6"/>
        <v>312.90000489396067</v>
      </c>
      <c r="N31" s="2">
        <f t="shared" si="7"/>
        <v>2.0999951060383637</v>
      </c>
      <c r="O31" s="8">
        <v>280.79941756192198</v>
      </c>
      <c r="P31" s="1">
        <f>O31/(Abmessung!F$17*Q31)</f>
        <v>50.517731023953885</v>
      </c>
      <c r="Q31" s="2">
        <f t="shared" si="1"/>
        <v>13.02713029191219</v>
      </c>
      <c r="R31" s="1">
        <f t="shared" si="2"/>
        <v>4178.5724993235799</v>
      </c>
      <c r="S31" s="1">
        <f t="shared" si="3"/>
        <v>991.91185612287359</v>
      </c>
      <c r="T31" s="1">
        <f t="shared" si="4"/>
        <v>1007.1139668767655</v>
      </c>
      <c r="U31" s="7">
        <f t="shared" si="5"/>
        <v>1.1763836667548013</v>
      </c>
      <c r="Y31" s="4">
        <v>-144.24372570197801</v>
      </c>
      <c r="Z31" s="5">
        <v>10.528700058400901</v>
      </c>
      <c r="AA31" s="4">
        <v>-3.1256926142924198E-2</v>
      </c>
      <c r="AB31" s="4">
        <v>2.9456116190551199E-5</v>
      </c>
      <c r="AC31" s="6">
        <v>17554.453889016499</v>
      </c>
      <c r="AD31" s="6">
        <v>-125.692345063977</v>
      </c>
      <c r="AE31" s="6">
        <v>0.39362054142913999</v>
      </c>
      <c r="AF31" s="6">
        <v>-4.1079636190540202E-4</v>
      </c>
      <c r="AG31" s="6">
        <v>2.30640101199999</v>
      </c>
      <c r="AH31" s="6">
        <v>-3.7612753199999698E-3</v>
      </c>
      <c r="AI31" s="6">
        <v>995.176197</v>
      </c>
      <c r="AJ31" s="6">
        <v>3.9734999999999798E-2</v>
      </c>
      <c r="AL31" s="6">
        <v>-7.3107128370890097E-3</v>
      </c>
      <c r="AM31" s="6">
        <v>2.5528079661440501</v>
      </c>
      <c r="AN31" s="6">
        <v>1.58291033403489</v>
      </c>
    </row>
    <row r="32" spans="1:40" x14ac:dyDescent="0.45">
      <c r="A32">
        <v>3.7999999999999999E-2</v>
      </c>
      <c r="B32" s="1">
        <f t="shared" si="0"/>
        <v>137.92380614129505</v>
      </c>
      <c r="C32">
        <v>800</v>
      </c>
      <c r="D32" s="2">
        <f t="shared" si="8"/>
        <v>0.77627467267908712</v>
      </c>
      <c r="E32" s="1">
        <v>78.5</v>
      </c>
      <c r="F32" s="2">
        <v>2.15</v>
      </c>
      <c r="G32">
        <v>315</v>
      </c>
      <c r="H32">
        <v>295</v>
      </c>
      <c r="I32" s="2">
        <f t="shared" si="10"/>
        <v>10.978206924853112</v>
      </c>
      <c r="J32" s="2">
        <v>305.97816840261851</v>
      </c>
      <c r="K32" s="2">
        <f t="shared" si="9"/>
        <v>305.97820692485311</v>
      </c>
      <c r="L32" s="2">
        <v>313.21416930192765</v>
      </c>
      <c r="M32" s="2">
        <f t="shared" si="6"/>
        <v>313.21416930192731</v>
      </c>
      <c r="N32" s="2">
        <f t="shared" si="7"/>
        <v>1.7858306980723455</v>
      </c>
      <c r="O32" s="8">
        <v>283.56425257530799</v>
      </c>
      <c r="P32" s="1">
        <f>O32/(Abmessung!F$17*Q32)</f>
        <v>50.792624481734897</v>
      </c>
      <c r="Q32" s="2">
        <f t="shared" si="1"/>
        <v>13.084201312800586</v>
      </c>
      <c r="R32" s="1">
        <f t="shared" si="2"/>
        <v>4178.5692121250977</v>
      </c>
      <c r="S32" s="1">
        <f t="shared" si="3"/>
        <v>991.85197847466748</v>
      </c>
      <c r="T32" s="1">
        <f t="shared" si="4"/>
        <v>1007.116130760739</v>
      </c>
      <c r="U32" s="7">
        <f t="shared" si="5"/>
        <v>1.1761788356642127</v>
      </c>
      <c r="Y32" s="4">
        <v>-144.24372570197801</v>
      </c>
      <c r="Z32" s="5">
        <v>10.528700058400901</v>
      </c>
      <c r="AA32" s="4">
        <v>-3.1256926142924198E-2</v>
      </c>
      <c r="AB32" s="4">
        <v>2.9456116190551199E-5</v>
      </c>
      <c r="AC32" s="6">
        <v>17554.453889016499</v>
      </c>
      <c r="AD32" s="6">
        <v>-125.692345063977</v>
      </c>
      <c r="AE32" s="6">
        <v>0.39362054142913999</v>
      </c>
      <c r="AF32" s="6">
        <v>-4.1079636190540202E-4</v>
      </c>
      <c r="AG32" s="6">
        <v>2.30640101199999</v>
      </c>
      <c r="AH32" s="6">
        <v>-3.7612753199999698E-3</v>
      </c>
      <c r="AI32" s="6">
        <v>995.176197</v>
      </c>
      <c r="AJ32" s="6">
        <v>3.9734999999999798E-2</v>
      </c>
      <c r="AL32" s="6">
        <v>-7.3107128370890097E-3</v>
      </c>
      <c r="AM32" s="6">
        <v>2.5528079661440501</v>
      </c>
      <c r="AN32" s="6">
        <v>1.58291033403489</v>
      </c>
    </row>
    <row r="33" spans="1:40" x14ac:dyDescent="0.45">
      <c r="A33">
        <v>4.3999999999999997E-2</v>
      </c>
      <c r="B33" s="1">
        <f t="shared" si="0"/>
        <v>159.70843093024317</v>
      </c>
      <c r="C33">
        <v>800</v>
      </c>
      <c r="D33" s="2">
        <f t="shared" si="8"/>
        <v>0.77627467267908712</v>
      </c>
      <c r="E33" s="1">
        <v>78.5</v>
      </c>
      <c r="F33" s="2">
        <v>2.15</v>
      </c>
      <c r="G33">
        <v>315</v>
      </c>
      <c r="H33">
        <v>295</v>
      </c>
      <c r="I33" s="2">
        <f t="shared" si="10"/>
        <v>11.055762078802813</v>
      </c>
      <c r="J33" s="2">
        <v>306.0557288107459</v>
      </c>
      <c r="K33" s="2">
        <f t="shared" si="9"/>
        <v>306.05576207880279</v>
      </c>
      <c r="L33" s="2">
        <v>313.44698560635027</v>
      </c>
      <c r="M33" s="2">
        <f t="shared" si="6"/>
        <v>313.44698560635015</v>
      </c>
      <c r="N33" s="2">
        <f t="shared" si="7"/>
        <v>1.5530143936497325</v>
      </c>
      <c r="O33" s="8">
        <v>285.53250461109002</v>
      </c>
      <c r="P33" s="1">
        <f>O33/(Abmessung!F$17*Q33)</f>
        <v>50.977142546704087</v>
      </c>
      <c r="Q33" s="2">
        <f t="shared" si="1"/>
        <v>13.127331643022119</v>
      </c>
      <c r="R33" s="1">
        <f t="shared" si="2"/>
        <v>4178.567263337628</v>
      </c>
      <c r="S33" s="1">
        <f t="shared" si="3"/>
        <v>991.80737721470268</v>
      </c>
      <c r="T33" s="1">
        <f t="shared" si="4"/>
        <v>1007.1176716921475</v>
      </c>
      <c r="U33" s="7">
        <f t="shared" si="5"/>
        <v>1.1760329726397634</v>
      </c>
      <c r="Y33" s="4">
        <v>-144.24372570197801</v>
      </c>
      <c r="Z33" s="5">
        <v>10.528700058400901</v>
      </c>
      <c r="AA33" s="4">
        <v>-3.1256926142924198E-2</v>
      </c>
      <c r="AB33" s="4">
        <v>2.9456116190551199E-5</v>
      </c>
      <c r="AC33" s="6">
        <v>17554.453889016499</v>
      </c>
      <c r="AD33" s="6">
        <v>-125.692345063977</v>
      </c>
      <c r="AE33" s="6">
        <v>0.39362054142913999</v>
      </c>
      <c r="AF33" s="6">
        <v>-4.1079636190540202E-4</v>
      </c>
      <c r="AG33" s="6">
        <v>2.30640101199999</v>
      </c>
      <c r="AH33" s="6">
        <v>-3.7612753199999698E-3</v>
      </c>
      <c r="AI33" s="6">
        <v>995.176197</v>
      </c>
      <c r="AJ33" s="6">
        <v>3.9734999999999798E-2</v>
      </c>
      <c r="AL33" s="6">
        <v>-7.3107128370890097E-3</v>
      </c>
      <c r="AM33" s="6">
        <v>2.5528079661440501</v>
      </c>
      <c r="AN33" s="6">
        <v>1.58291033403489</v>
      </c>
    </row>
    <row r="34" spans="1:40" x14ac:dyDescent="0.45">
      <c r="A34">
        <v>0.05</v>
      </c>
      <c r="B34" s="1">
        <f t="shared" si="0"/>
        <v>181.49316836564634</v>
      </c>
      <c r="C34">
        <v>800</v>
      </c>
      <c r="D34" s="2">
        <f t="shared" si="8"/>
        <v>0.77627467267908712</v>
      </c>
      <c r="E34" s="1">
        <v>78.5</v>
      </c>
      <c r="F34" s="2">
        <v>2.15</v>
      </c>
      <c r="G34">
        <v>315</v>
      </c>
      <c r="H34">
        <v>295</v>
      </c>
      <c r="I34" s="2">
        <f t="shared" si="10"/>
        <v>11.112652989077796</v>
      </c>
      <c r="J34" s="2">
        <v>306.11262480565944</v>
      </c>
      <c r="K34" s="2">
        <f t="shared" si="9"/>
        <v>306.11265298907779</v>
      </c>
      <c r="L34" s="2">
        <v>313.62643782932884</v>
      </c>
      <c r="M34" s="2">
        <f t="shared" si="6"/>
        <v>313.62643782932884</v>
      </c>
      <c r="N34" s="2">
        <f t="shared" si="7"/>
        <v>1.373562170671164</v>
      </c>
      <c r="O34" s="8">
        <v>286.97601154693399</v>
      </c>
      <c r="P34" s="1">
        <f>O34/(Abmessung!F$17*Q34)</f>
        <v>51.100755782978602</v>
      </c>
      <c r="Q34" s="2">
        <f t="shared" si="1"/>
        <v>13.16178106311377</v>
      </c>
      <c r="R34" s="1">
        <f t="shared" si="2"/>
        <v>4178.566033260855</v>
      </c>
      <c r="S34" s="1">
        <f t="shared" si="3"/>
        <v>991.77286738067141</v>
      </c>
      <c r="T34" s="1">
        <f t="shared" si="4"/>
        <v>1007.1188020733264</v>
      </c>
      <c r="U34" s="7">
        <f t="shared" si="5"/>
        <v>1.1759259718890256</v>
      </c>
      <c r="Y34" s="4">
        <v>-144.24372570197801</v>
      </c>
      <c r="Z34" s="5">
        <v>10.528700058400901</v>
      </c>
      <c r="AA34" s="4">
        <v>-3.1256926142924198E-2</v>
      </c>
      <c r="AB34" s="4">
        <v>2.9456116190551199E-5</v>
      </c>
      <c r="AC34" s="6">
        <v>17554.453889016499</v>
      </c>
      <c r="AD34" s="6">
        <v>-125.692345063977</v>
      </c>
      <c r="AE34" s="6">
        <v>0.39362054142913999</v>
      </c>
      <c r="AF34" s="6">
        <v>-4.1079636190540202E-4</v>
      </c>
      <c r="AG34" s="6">
        <v>2.30640101199999</v>
      </c>
      <c r="AH34" s="6">
        <v>-3.7612753199999698E-3</v>
      </c>
      <c r="AI34" s="6">
        <v>995.176197</v>
      </c>
      <c r="AJ34" s="6">
        <v>3.9734999999999798E-2</v>
      </c>
      <c r="AL34" s="6">
        <v>-7.3107128370890097E-3</v>
      </c>
      <c r="AM34" s="6">
        <v>2.5528079661440501</v>
      </c>
      <c r="AN34" s="6">
        <v>1.58291033403489</v>
      </c>
    </row>
    <row r="35" spans="1:40" x14ac:dyDescent="0.45">
      <c r="A35">
        <v>5.6000000000000001E-2</v>
      </c>
      <c r="B35" s="1">
        <f t="shared" si="0"/>
        <v>203.2779842203627</v>
      </c>
      <c r="C35">
        <v>800</v>
      </c>
      <c r="D35" s="2">
        <f t="shared" si="8"/>
        <v>0.77627467267908712</v>
      </c>
      <c r="E35" s="1">
        <v>78.5</v>
      </c>
      <c r="F35" s="2">
        <v>2.15</v>
      </c>
      <c r="G35">
        <v>315</v>
      </c>
      <c r="H35">
        <v>295</v>
      </c>
      <c r="I35" s="2">
        <f t="shared" si="10"/>
        <v>11.155185222435865</v>
      </c>
      <c r="J35" s="2">
        <v>306.15516200201631</v>
      </c>
      <c r="K35" s="2">
        <f t="shared" si="9"/>
        <v>306.15518522243588</v>
      </c>
      <c r="L35" s="2">
        <v>313.768993815302</v>
      </c>
      <c r="M35" s="2">
        <f t="shared" si="6"/>
        <v>313.768993815302</v>
      </c>
      <c r="N35" s="2">
        <f t="shared" si="7"/>
        <v>1.2310061846980034</v>
      </c>
      <c r="O35" s="8">
        <v>288.05501919884802</v>
      </c>
      <c r="P35" s="1">
        <f>O35/(Abmessung!F$17*Q35)</f>
        <v>51.181265633452462</v>
      </c>
      <c r="Q35" s="2">
        <f t="shared" si="1"/>
        <v>13.19048657497259</v>
      </c>
      <c r="R35" s="1">
        <f t="shared" si="2"/>
        <v>4178.5652196481105</v>
      </c>
      <c r="S35" s="1">
        <f t="shared" si="3"/>
        <v>991.74537160628438</v>
      </c>
      <c r="T35" s="1">
        <f t="shared" si="4"/>
        <v>1007.119647181075</v>
      </c>
      <c r="U35" s="7">
        <f t="shared" si="5"/>
        <v>1.1758459748356063</v>
      </c>
      <c r="Y35" s="4">
        <v>-144.24372570197801</v>
      </c>
      <c r="Z35" s="5">
        <v>10.528700058400901</v>
      </c>
      <c r="AA35" s="4">
        <v>-3.1256926142924198E-2</v>
      </c>
      <c r="AB35" s="4">
        <v>2.9456116190551199E-5</v>
      </c>
      <c r="AC35" s="6">
        <v>17554.453889016499</v>
      </c>
      <c r="AD35" s="6">
        <v>-125.692345063977</v>
      </c>
      <c r="AE35" s="6">
        <v>0.39362054142913999</v>
      </c>
      <c r="AF35" s="6">
        <v>-4.1079636190540202E-4</v>
      </c>
      <c r="AG35" s="6">
        <v>2.30640101199999</v>
      </c>
      <c r="AH35" s="6">
        <v>-3.7612753199999698E-3</v>
      </c>
      <c r="AI35" s="6">
        <v>995.176197</v>
      </c>
      <c r="AJ35" s="6">
        <v>3.9734999999999798E-2</v>
      </c>
      <c r="AL35" s="6">
        <v>-7.3107128370890097E-3</v>
      </c>
      <c r="AM35" s="6">
        <v>2.5528079661440501</v>
      </c>
      <c r="AN35" s="6">
        <v>1.58291033403489</v>
      </c>
    </row>
    <row r="36" spans="1:40" x14ac:dyDescent="0.45">
      <c r="A36">
        <v>6.2E-2</v>
      </c>
      <c r="B36" s="1">
        <f t="shared" si="0"/>
        <v>225.06285702534205</v>
      </c>
      <c r="C36">
        <v>800</v>
      </c>
      <c r="D36" s="2">
        <f t="shared" si="8"/>
        <v>0.77627467267908712</v>
      </c>
      <c r="E36" s="1">
        <v>78.5</v>
      </c>
      <c r="F36" s="2">
        <v>2.15</v>
      </c>
      <c r="G36">
        <v>315</v>
      </c>
      <c r="H36">
        <v>295</v>
      </c>
      <c r="I36" s="2">
        <f t="shared" si="10"/>
        <v>11.187296829017447</v>
      </c>
      <c r="J36" s="2">
        <v>306.18727849184165</v>
      </c>
      <c r="K36" s="2">
        <f t="shared" si="9"/>
        <v>306.18729682901744</v>
      </c>
      <c r="L36" s="2">
        <v>313.88497919198164</v>
      </c>
      <c r="M36" s="2">
        <f t="shared" si="6"/>
        <v>313.88497919198164</v>
      </c>
      <c r="N36" s="2">
        <f t="shared" si="7"/>
        <v>1.1150208080183575</v>
      </c>
      <c r="O36" s="8">
        <v>288.86956582640198</v>
      </c>
      <c r="P36" s="1">
        <f>O36/(Abmessung!F$17*Q36)</f>
        <v>51.229900843155363</v>
      </c>
      <c r="Q36" s="2">
        <f t="shared" si="1"/>
        <v>13.21522810449169</v>
      </c>
      <c r="R36" s="1">
        <f t="shared" si="2"/>
        <v>4178.5646618268684</v>
      </c>
      <c r="S36" s="1">
        <f t="shared" si="3"/>
        <v>991.72294775795751</v>
      </c>
      <c r="T36" s="1">
        <f t="shared" si="4"/>
        <v>1007.1202852554366</v>
      </c>
      <c r="U36" s="7">
        <f t="shared" si="5"/>
        <v>1.1757855753553337</v>
      </c>
      <c r="Y36" s="4">
        <v>-144.24372570197801</v>
      </c>
      <c r="Z36" s="5">
        <v>10.528700058400901</v>
      </c>
      <c r="AA36" s="4">
        <v>-3.1256926142924198E-2</v>
      </c>
      <c r="AB36" s="4">
        <v>2.9456116190551199E-5</v>
      </c>
      <c r="AC36" s="6">
        <v>17554.453889016499</v>
      </c>
      <c r="AD36" s="6">
        <v>-125.692345063977</v>
      </c>
      <c r="AE36" s="6">
        <v>0.39362054142913999</v>
      </c>
      <c r="AF36" s="6">
        <v>-4.1079636190540202E-4</v>
      </c>
      <c r="AG36" s="6">
        <v>2.30640101199999</v>
      </c>
      <c r="AH36" s="6">
        <v>-3.7612753199999698E-3</v>
      </c>
      <c r="AI36" s="6">
        <v>995.176197</v>
      </c>
      <c r="AJ36" s="6">
        <v>3.9734999999999798E-2</v>
      </c>
      <c r="AL36" s="6">
        <v>-7.3107128370890097E-3</v>
      </c>
      <c r="AM36" s="6">
        <v>2.5528079661440501</v>
      </c>
      <c r="AN36" s="6">
        <v>1.58291033403489</v>
      </c>
    </row>
    <row r="37" spans="1:40" x14ac:dyDescent="0.45">
      <c r="A37">
        <v>6.8000000000000005E-2</v>
      </c>
      <c r="B37" s="1">
        <f t="shared" si="0"/>
        <v>246.84777234168465</v>
      </c>
      <c r="C37">
        <v>800</v>
      </c>
      <c r="D37" s="2">
        <f t="shared" si="8"/>
        <v>0.77627467267908712</v>
      </c>
      <c r="E37" s="1">
        <v>78.5</v>
      </c>
      <c r="F37" s="2">
        <v>2.15</v>
      </c>
      <c r="G37">
        <v>315</v>
      </c>
      <c r="H37">
        <v>295</v>
      </c>
      <c r="I37" s="2">
        <f t="shared" si="10"/>
        <v>11.211641684901911</v>
      </c>
      <c r="J37" s="2">
        <v>306.21162816403501</v>
      </c>
      <c r="K37" s="2">
        <f t="shared" si="9"/>
        <v>306.21164168490191</v>
      </c>
      <c r="L37" s="2">
        <v>313.981190157166</v>
      </c>
      <c r="M37" s="2">
        <f t="shared" si="6"/>
        <v>313.981190157166</v>
      </c>
      <c r="N37" s="2">
        <f t="shared" si="7"/>
        <v>1.0188098428340027</v>
      </c>
      <c r="O37" s="8">
        <v>289.48704358673001</v>
      </c>
      <c r="P37" s="1">
        <f>O37/(Abmessung!F$17*Q37)</f>
        <v>51.254582151991286</v>
      </c>
      <c r="Q37" s="2">
        <f t="shared" si="1"/>
        <v>13.23709921716728</v>
      </c>
      <c r="R37" s="1">
        <f t="shared" si="2"/>
        <v>4178.5642685244393</v>
      </c>
      <c r="S37" s="1">
        <f t="shared" si="3"/>
        <v>991.704311032428</v>
      </c>
      <c r="T37" s="1">
        <f t="shared" si="4"/>
        <v>1007.120769022549</v>
      </c>
      <c r="U37" s="7">
        <f t="shared" si="5"/>
        <v>1.1757397824447982</v>
      </c>
      <c r="Y37" s="4">
        <v>-144.24372570197801</v>
      </c>
      <c r="Z37" s="5">
        <v>10.528700058400901</v>
      </c>
      <c r="AA37" s="4">
        <v>-3.1256926142924198E-2</v>
      </c>
      <c r="AB37" s="4">
        <v>2.9456116190551199E-5</v>
      </c>
      <c r="AC37" s="6">
        <v>17554.453889016499</v>
      </c>
      <c r="AD37" s="6">
        <v>-125.692345063977</v>
      </c>
      <c r="AE37" s="6">
        <v>0.39362054142913999</v>
      </c>
      <c r="AF37" s="6">
        <v>-4.1079636190540202E-4</v>
      </c>
      <c r="AG37" s="6">
        <v>2.30640101199999</v>
      </c>
      <c r="AH37" s="6">
        <v>-3.7612753199999698E-3</v>
      </c>
      <c r="AI37" s="6">
        <v>995.176197</v>
      </c>
      <c r="AJ37" s="6">
        <v>3.9734999999999798E-2</v>
      </c>
      <c r="AL37" s="6">
        <v>-7.3107128370890097E-3</v>
      </c>
      <c r="AM37" s="6">
        <v>2.5528079661440501</v>
      </c>
      <c r="AN37" s="6">
        <v>1.58291033403489</v>
      </c>
    </row>
    <row r="38" spans="1:40" x14ac:dyDescent="0.45">
      <c r="A38">
        <v>7.3999999999999996E-2</v>
      </c>
      <c r="B38" s="1">
        <f t="shared" si="0"/>
        <v>268.6327201841944</v>
      </c>
      <c r="C38">
        <v>800</v>
      </c>
      <c r="D38" s="2">
        <f t="shared" si="8"/>
        <v>0.77627467267908712</v>
      </c>
      <c r="E38" s="1">
        <v>78.5</v>
      </c>
      <c r="F38" s="2">
        <v>2.15</v>
      </c>
      <c r="G38">
        <v>315</v>
      </c>
      <c r="H38">
        <v>295</v>
      </c>
      <c r="I38" s="2">
        <f t="shared" si="10"/>
        <v>11.230053878920826</v>
      </c>
      <c r="J38" s="2">
        <v>306.23004511370584</v>
      </c>
      <c r="K38" s="2">
        <f t="shared" si="9"/>
        <v>306.23005387892084</v>
      </c>
      <c r="L38" s="2">
        <v>314.06228611082048</v>
      </c>
      <c r="M38" s="2">
        <f t="shared" si="6"/>
        <v>314.06228611082048</v>
      </c>
      <c r="N38" s="2">
        <f t="shared" si="7"/>
        <v>0.93771388917951981</v>
      </c>
      <c r="O38" s="8">
        <v>289.95401393383401</v>
      </c>
      <c r="P38" s="1">
        <f>O38/(Abmessung!F$17*Q38)</f>
        <v>51.260896430622914</v>
      </c>
      <c r="Q38" s="2">
        <f t="shared" si="1"/>
        <v>13.256818760783354</v>
      </c>
      <c r="R38" s="1">
        <f t="shared" si="2"/>
        <v>4178.5639850346233</v>
      </c>
      <c r="S38" s="1">
        <f t="shared" si="3"/>
        <v>991.68857694377857</v>
      </c>
      <c r="T38" s="1">
        <f t="shared" si="4"/>
        <v>1007.1211349212965</v>
      </c>
      <c r="U38" s="7">
        <f t="shared" si="5"/>
        <v>1.1757051468356647</v>
      </c>
      <c r="Y38" s="4">
        <v>-144.24372570197801</v>
      </c>
      <c r="Z38" s="5">
        <v>10.528700058400901</v>
      </c>
      <c r="AA38" s="4">
        <v>-3.1256926142924198E-2</v>
      </c>
      <c r="AB38" s="4">
        <v>2.9456116190551199E-5</v>
      </c>
      <c r="AC38" s="6">
        <v>17554.453889016499</v>
      </c>
      <c r="AD38" s="6">
        <v>-125.692345063977</v>
      </c>
      <c r="AE38" s="6">
        <v>0.39362054142913999</v>
      </c>
      <c r="AF38" s="6">
        <v>-4.1079636190540202E-4</v>
      </c>
      <c r="AG38" s="6">
        <v>2.30640101199999</v>
      </c>
      <c r="AH38" s="6">
        <v>-3.7612753199999698E-3</v>
      </c>
      <c r="AI38" s="6">
        <v>995.176197</v>
      </c>
      <c r="AJ38" s="6">
        <v>3.9734999999999798E-2</v>
      </c>
      <c r="AL38" s="6">
        <v>-7.3107128370890097E-3</v>
      </c>
      <c r="AM38" s="6">
        <v>2.5528079661440501</v>
      </c>
      <c r="AN38" s="6">
        <v>1.58291033403489</v>
      </c>
    </row>
    <row r="39" spans="1:40" x14ac:dyDescent="0.45">
      <c r="A39">
        <v>8.0000000000000002E-3</v>
      </c>
      <c r="B39" s="1">
        <f t="shared" si="0"/>
        <v>28.998878252058898</v>
      </c>
      <c r="C39">
        <v>1000</v>
      </c>
      <c r="D39" s="2">
        <f t="shared" si="8"/>
        <v>1.0759068074838811</v>
      </c>
      <c r="E39" s="1">
        <v>108.8</v>
      </c>
      <c r="F39" s="2">
        <v>3.11</v>
      </c>
      <c r="G39">
        <v>315</v>
      </c>
      <c r="H39">
        <v>295</v>
      </c>
      <c r="I39" s="2">
        <f t="shared" si="10"/>
        <v>8.4250965306968961</v>
      </c>
      <c r="J39" s="2">
        <v>303.42505721865444</v>
      </c>
      <c r="K39" s="2">
        <f t="shared" si="9"/>
        <v>303.42509653069692</v>
      </c>
      <c r="L39" s="2">
        <v>305.94167518305034</v>
      </c>
      <c r="M39" s="2">
        <f t="shared" si="6"/>
        <v>305.94167517257819</v>
      </c>
      <c r="N39" s="2">
        <f t="shared" si="7"/>
        <v>9.0583248169496642</v>
      </c>
      <c r="O39" s="8">
        <v>302.83189622813501</v>
      </c>
      <c r="P39" s="1">
        <f>O39/(Abmessung!F$17*Q39)</f>
        <v>63.05788335029051</v>
      </c>
      <c r="Q39" s="2">
        <f t="shared" si="1"/>
        <v>11.255339971522664</v>
      </c>
      <c r="R39" s="1">
        <f t="shared" si="2"/>
        <v>4178.9169354937794</v>
      </c>
      <c r="S39" s="1">
        <f t="shared" si="3"/>
        <v>993.14186396003868</v>
      </c>
      <c r="T39" s="1">
        <f t="shared" si="4"/>
        <v>1007.0654068242916</v>
      </c>
      <c r="U39" s="7">
        <f t="shared" si="5"/>
        <v>1.1809803127069425</v>
      </c>
      <c r="Y39" s="4">
        <v>-144.24372570197801</v>
      </c>
      <c r="Z39" s="5">
        <v>10.528700058400901</v>
      </c>
      <c r="AA39" s="4">
        <v>-3.1256926142924198E-2</v>
      </c>
      <c r="AB39" s="4">
        <v>2.9456116190551199E-5</v>
      </c>
      <c r="AC39" s="6">
        <v>17554.453889016499</v>
      </c>
      <c r="AD39" s="6">
        <v>-125.692345063977</v>
      </c>
      <c r="AE39" s="6">
        <v>0.39362054142913999</v>
      </c>
      <c r="AF39" s="6">
        <v>-4.1079636190540202E-4</v>
      </c>
      <c r="AG39" s="6">
        <v>2.30640101199999</v>
      </c>
      <c r="AH39" s="6">
        <v>-3.7612753199999698E-3</v>
      </c>
      <c r="AI39" s="6">
        <v>995.176197</v>
      </c>
      <c r="AJ39" s="6">
        <v>3.9734999999999798E-2</v>
      </c>
      <c r="AL39" s="6">
        <v>-7.3107128370890097E-3</v>
      </c>
      <c r="AM39" s="6">
        <v>2.5528079661440501</v>
      </c>
      <c r="AN39" s="6">
        <v>1.58291033403489</v>
      </c>
    </row>
    <row r="40" spans="1:40" x14ac:dyDescent="0.45">
      <c r="A40">
        <v>1.4E-2</v>
      </c>
      <c r="B40" s="1">
        <f t="shared" si="0"/>
        <v>50.775381857575937</v>
      </c>
      <c r="C40">
        <v>1000</v>
      </c>
      <c r="D40" s="2">
        <f t="shared" si="8"/>
        <v>1.0759068074838811</v>
      </c>
      <c r="E40" s="1">
        <v>108.8</v>
      </c>
      <c r="F40" s="2">
        <v>3.11</v>
      </c>
      <c r="G40">
        <v>315</v>
      </c>
      <c r="H40">
        <v>295</v>
      </c>
      <c r="I40" s="2">
        <f t="shared" si="10"/>
        <v>9.6197768217485855</v>
      </c>
      <c r="J40" s="2">
        <v>304.61972985666057</v>
      </c>
      <c r="K40" s="2">
        <f t="shared" si="9"/>
        <v>304.61977682174859</v>
      </c>
      <c r="L40" s="2">
        <v>309.10060899863623</v>
      </c>
      <c r="M40" s="2">
        <f t="shared" si="6"/>
        <v>309.10060899799674</v>
      </c>
      <c r="N40" s="2">
        <f t="shared" si="7"/>
        <v>5.8993910013637674</v>
      </c>
      <c r="O40" s="8">
        <v>345.12383663409503</v>
      </c>
      <c r="P40" s="1">
        <f>O40/(Abmessung!F$17*Q40)</f>
        <v>66.596524002327541</v>
      </c>
      <c r="Q40" s="2">
        <f t="shared" si="1"/>
        <v>12.145622658040857</v>
      </c>
      <c r="R40" s="1">
        <f t="shared" si="2"/>
        <v>4178.6860047672935</v>
      </c>
      <c r="S40" s="1">
        <f t="shared" si="3"/>
        <v>992.6070106448658</v>
      </c>
      <c r="T40" s="1">
        <f t="shared" si="4"/>
        <v>1007.0891419829272</v>
      </c>
      <c r="U40" s="7">
        <f t="shared" si="5"/>
        <v>1.1787335663525367</v>
      </c>
      <c r="Y40" s="4">
        <v>-144.24372570197801</v>
      </c>
      <c r="Z40" s="5">
        <v>10.528700058400901</v>
      </c>
      <c r="AA40" s="4">
        <v>-3.1256926142924198E-2</v>
      </c>
      <c r="AB40" s="4">
        <v>2.9456116190551199E-5</v>
      </c>
      <c r="AC40" s="6">
        <v>17554.453889016499</v>
      </c>
      <c r="AD40" s="6">
        <v>-125.692345063977</v>
      </c>
      <c r="AE40" s="6">
        <v>0.39362054142913999</v>
      </c>
      <c r="AF40" s="6">
        <v>-4.1079636190540202E-4</v>
      </c>
      <c r="AG40" s="6">
        <v>2.30640101199999</v>
      </c>
      <c r="AH40" s="6">
        <v>-3.7612753199999698E-3</v>
      </c>
      <c r="AI40" s="6">
        <v>995.176197</v>
      </c>
      <c r="AJ40" s="6">
        <v>3.9734999999999798E-2</v>
      </c>
      <c r="AL40" s="6">
        <v>-7.3107128370890097E-3</v>
      </c>
      <c r="AM40" s="6">
        <v>2.5528079661440501</v>
      </c>
      <c r="AN40" s="6">
        <v>1.58291033403489</v>
      </c>
    </row>
    <row r="41" spans="1:40" x14ac:dyDescent="0.45">
      <c r="A41">
        <v>0.02</v>
      </c>
      <c r="B41" s="1">
        <f t="shared" si="0"/>
        <v>72.556057600141756</v>
      </c>
      <c r="C41">
        <v>1000</v>
      </c>
      <c r="D41" s="2">
        <f t="shared" si="8"/>
        <v>1.0759068074838811</v>
      </c>
      <c r="E41" s="1">
        <v>108.8</v>
      </c>
      <c r="F41" s="2">
        <v>3.11</v>
      </c>
      <c r="G41">
        <v>315</v>
      </c>
      <c r="H41">
        <v>295</v>
      </c>
      <c r="I41" s="2">
        <f t="shared" si="10"/>
        <v>10.220260625269562</v>
      </c>
      <c r="J41" s="2">
        <v>305.22020558695067</v>
      </c>
      <c r="K41" s="2">
        <f t="shared" si="9"/>
        <v>305.22026062526959</v>
      </c>
      <c r="L41" s="2">
        <v>310.61673562931412</v>
      </c>
      <c r="M41" s="2">
        <f t="shared" si="6"/>
        <v>310.61673562920566</v>
      </c>
      <c r="N41" s="2">
        <f t="shared" si="7"/>
        <v>4.3832643706858789</v>
      </c>
      <c r="O41" s="8">
        <v>366.32014499378897</v>
      </c>
      <c r="P41" s="1">
        <f>O41/(Abmessung!F$17*Q41)</f>
        <v>68.839962018411981</v>
      </c>
      <c r="Q41" s="2">
        <f t="shared" si="1"/>
        <v>12.471439112459761</v>
      </c>
      <c r="R41" s="1">
        <f t="shared" si="2"/>
        <v>4178.6225288460728</v>
      </c>
      <c r="S41" s="1">
        <f t="shared" si="3"/>
        <v>992.33616573813583</v>
      </c>
      <c r="T41" s="1">
        <f t="shared" si="4"/>
        <v>1007.1010719344987</v>
      </c>
      <c r="U41" s="7">
        <f t="shared" si="5"/>
        <v>1.1776042890802372</v>
      </c>
      <c r="Y41" s="4">
        <v>-144.24372570197801</v>
      </c>
      <c r="Z41" s="5">
        <v>10.528700058400901</v>
      </c>
      <c r="AA41" s="4">
        <v>-3.1256926142924198E-2</v>
      </c>
      <c r="AB41" s="4">
        <v>2.9456116190551199E-5</v>
      </c>
      <c r="AC41" s="6">
        <v>17554.453889016499</v>
      </c>
      <c r="AD41" s="6">
        <v>-125.692345063977</v>
      </c>
      <c r="AE41" s="6">
        <v>0.39362054142913999</v>
      </c>
      <c r="AF41" s="6">
        <v>-4.1079636190540202E-4</v>
      </c>
      <c r="AG41" s="6">
        <v>2.30640101199999</v>
      </c>
      <c r="AH41" s="6">
        <v>-3.7612753199999698E-3</v>
      </c>
      <c r="AI41" s="6">
        <v>995.176197</v>
      </c>
      <c r="AJ41" s="6">
        <v>3.9734999999999798E-2</v>
      </c>
      <c r="AL41" s="6">
        <v>-7.3107128370890097E-3</v>
      </c>
      <c r="AM41" s="6">
        <v>2.5528079661440501</v>
      </c>
      <c r="AN41" s="6">
        <v>1.58291033403489</v>
      </c>
    </row>
    <row r="42" spans="1:40" x14ac:dyDescent="0.45">
      <c r="A42">
        <v>2.5999999999999999E-2</v>
      </c>
      <c r="B42" s="1">
        <f t="shared" si="0"/>
        <v>94.338585221632187</v>
      </c>
      <c r="C42">
        <v>1000</v>
      </c>
      <c r="D42" s="2">
        <f t="shared" si="8"/>
        <v>1.0759068074838811</v>
      </c>
      <c r="E42" s="1">
        <v>108.8</v>
      </c>
      <c r="F42" s="2">
        <v>3.11</v>
      </c>
      <c r="G42">
        <v>315</v>
      </c>
      <c r="H42">
        <v>295</v>
      </c>
      <c r="I42" s="2">
        <f t="shared" si="10"/>
        <v>10.558686550987144</v>
      </c>
      <c r="J42" s="2">
        <v>305.55863126684824</v>
      </c>
      <c r="K42" s="2">
        <f t="shared" si="9"/>
        <v>305.55868655098715</v>
      </c>
      <c r="L42" s="2">
        <v>311.51844690174687</v>
      </c>
      <c r="M42" s="2">
        <f t="shared" si="6"/>
        <v>311.51844690172112</v>
      </c>
      <c r="N42" s="2">
        <f t="shared" si="7"/>
        <v>3.48155309825313</v>
      </c>
      <c r="O42" s="8">
        <v>378.24817673978998</v>
      </c>
      <c r="P42" s="1">
        <f>O42/(Abmessung!F$17*Q42)</f>
        <v>70.068638993053881</v>
      </c>
      <c r="Q42" s="2">
        <f t="shared" si="1"/>
        <v>12.651719416550355</v>
      </c>
      <c r="R42" s="1">
        <f t="shared" si="2"/>
        <v>4178.5968465843725</v>
      </c>
      <c r="S42" s="1">
        <f t="shared" si="3"/>
        <v>992.17091055693686</v>
      </c>
      <c r="T42" s="1">
        <f t="shared" si="4"/>
        <v>1007.107795606694</v>
      </c>
      <c r="U42" s="7">
        <f t="shared" si="5"/>
        <v>1.1769678330015108</v>
      </c>
      <c r="Y42" s="4">
        <v>-144.24372570197801</v>
      </c>
      <c r="Z42" s="5">
        <v>10.528700058400901</v>
      </c>
      <c r="AA42" s="4">
        <v>-3.1256926142924198E-2</v>
      </c>
      <c r="AB42" s="4">
        <v>2.9456116190551199E-5</v>
      </c>
      <c r="AC42" s="6">
        <v>17554.453889016499</v>
      </c>
      <c r="AD42" s="6">
        <v>-125.692345063977</v>
      </c>
      <c r="AE42" s="6">
        <v>0.39362054142913999</v>
      </c>
      <c r="AF42" s="6">
        <v>-4.1079636190540202E-4</v>
      </c>
      <c r="AG42" s="6">
        <v>2.30640101199999</v>
      </c>
      <c r="AH42" s="6">
        <v>-3.7612753199999698E-3</v>
      </c>
      <c r="AI42" s="6">
        <v>995.176197</v>
      </c>
      <c r="AJ42" s="6">
        <v>3.9734999999999798E-2</v>
      </c>
      <c r="AL42" s="6">
        <v>-7.3107128370890097E-3</v>
      </c>
      <c r="AM42" s="6">
        <v>2.5528079661440501</v>
      </c>
      <c r="AN42" s="6">
        <v>1.58291033403489</v>
      </c>
    </row>
    <row r="43" spans="1:40" x14ac:dyDescent="0.45">
      <c r="A43">
        <v>3.2000000000000001E-2</v>
      </c>
      <c r="B43" s="1">
        <f t="shared" si="0"/>
        <v>116.12207591160943</v>
      </c>
      <c r="C43">
        <v>1000</v>
      </c>
      <c r="D43" s="2">
        <f t="shared" si="8"/>
        <v>1.0759068074838811</v>
      </c>
      <c r="E43" s="1">
        <v>108.8</v>
      </c>
      <c r="F43" s="2">
        <v>3.11</v>
      </c>
      <c r="G43">
        <v>315</v>
      </c>
      <c r="H43">
        <v>295</v>
      </c>
      <c r="I43" s="2">
        <f t="shared" si="10"/>
        <v>10.762362752952596</v>
      </c>
      <c r="J43" s="2">
        <v>305.76231342219921</v>
      </c>
      <c r="K43" s="2">
        <f t="shared" si="9"/>
        <v>305.76236275295258</v>
      </c>
      <c r="L43" s="2">
        <v>312.11758961748814</v>
      </c>
      <c r="M43" s="2">
        <f t="shared" si="6"/>
        <v>312.11758961748086</v>
      </c>
      <c r="N43" s="2">
        <f t="shared" si="7"/>
        <v>2.8824103825118641</v>
      </c>
      <c r="O43" s="8">
        <v>385.420623709334</v>
      </c>
      <c r="P43" s="1">
        <f>O43/(Abmessung!F$17*Q43)</f>
        <v>70.707495077072878</v>
      </c>
      <c r="Q43" s="2">
        <f t="shared" si="1"/>
        <v>12.775146475133075</v>
      </c>
      <c r="R43" s="1">
        <f t="shared" si="2"/>
        <v>4178.5842029858204</v>
      </c>
      <c r="S43" s="1">
        <f t="shared" si="3"/>
        <v>992.05942621701581</v>
      </c>
      <c r="T43" s="1">
        <f t="shared" si="4"/>
        <v>1007.1118422619155</v>
      </c>
      <c r="U43" s="7">
        <f t="shared" si="5"/>
        <v>1.1765847806694878</v>
      </c>
      <c r="Y43" s="4">
        <v>-144.24372570197801</v>
      </c>
      <c r="Z43" s="5">
        <v>10.528700058400901</v>
      </c>
      <c r="AA43" s="4">
        <v>-3.1256926142924198E-2</v>
      </c>
      <c r="AB43" s="4">
        <v>2.9456116190551199E-5</v>
      </c>
      <c r="AC43" s="6">
        <v>17554.453889016499</v>
      </c>
      <c r="AD43" s="6">
        <v>-125.692345063977</v>
      </c>
      <c r="AE43" s="6">
        <v>0.39362054142913999</v>
      </c>
      <c r="AF43" s="6">
        <v>-4.1079636190540202E-4</v>
      </c>
      <c r="AG43" s="6">
        <v>2.30640101199999</v>
      </c>
      <c r="AH43" s="6">
        <v>-3.7612753199999698E-3</v>
      </c>
      <c r="AI43" s="6">
        <v>995.176197</v>
      </c>
      <c r="AJ43" s="6">
        <v>3.9734999999999798E-2</v>
      </c>
      <c r="AL43" s="6">
        <v>-7.3107128370890097E-3</v>
      </c>
      <c r="AM43" s="6">
        <v>2.5528079661440501</v>
      </c>
      <c r="AN43" s="6">
        <v>1.58291033403489</v>
      </c>
    </row>
    <row r="44" spans="1:40" x14ac:dyDescent="0.45">
      <c r="A44">
        <v>3.7999999999999999E-2</v>
      </c>
      <c r="B44" s="1">
        <f t="shared" si="0"/>
        <v>137.90611479825563</v>
      </c>
      <c r="C44">
        <v>1000</v>
      </c>
      <c r="D44" s="2">
        <f t="shared" si="8"/>
        <v>1.0759068074838811</v>
      </c>
      <c r="E44" s="1">
        <v>108.8</v>
      </c>
      <c r="F44" s="2">
        <v>3.11</v>
      </c>
      <c r="G44">
        <v>315</v>
      </c>
      <c r="H44">
        <v>295</v>
      </c>
      <c r="I44" s="2">
        <f t="shared" si="10"/>
        <v>10.890437367503186</v>
      </c>
      <c r="J44" s="2">
        <v>305.89039758885707</v>
      </c>
      <c r="K44" s="2">
        <f t="shared" si="9"/>
        <v>305.89043736750318</v>
      </c>
      <c r="L44" s="2">
        <v>312.54431421138133</v>
      </c>
      <c r="M44" s="2">
        <f t="shared" si="6"/>
        <v>312.54431421137912</v>
      </c>
      <c r="N44" s="2">
        <f t="shared" si="7"/>
        <v>2.4556857886186663</v>
      </c>
      <c r="O44" s="8">
        <v>389.92835841087702</v>
      </c>
      <c r="P44" s="1">
        <f>O44/(Abmessung!F$17*Q44)</f>
        <v>71.009747178749478</v>
      </c>
      <c r="Q44" s="2">
        <f t="shared" si="1"/>
        <v>12.869546557763487</v>
      </c>
      <c r="R44" s="1">
        <f t="shared" si="2"/>
        <v>4178.5771768149416</v>
      </c>
      <c r="S44" s="1">
        <f t="shared" si="3"/>
        <v>991.97921861642044</v>
      </c>
      <c r="T44" s="1">
        <f t="shared" si="4"/>
        <v>1007.1143869740965</v>
      </c>
      <c r="U44" s="7">
        <f t="shared" si="5"/>
        <v>1.1763439007620211</v>
      </c>
      <c r="Y44" s="4">
        <v>-144.24372570197801</v>
      </c>
      <c r="Z44" s="5">
        <v>10.528700058400901</v>
      </c>
      <c r="AA44" s="4">
        <v>-3.1256926142924198E-2</v>
      </c>
      <c r="AB44" s="4">
        <v>2.9456116190551199E-5</v>
      </c>
      <c r="AC44" s="6">
        <v>17554.453889016499</v>
      </c>
      <c r="AD44" s="6">
        <v>-125.692345063977</v>
      </c>
      <c r="AE44" s="6">
        <v>0.39362054142913999</v>
      </c>
      <c r="AF44" s="6">
        <v>-4.1079636190540202E-4</v>
      </c>
      <c r="AG44" s="6">
        <v>2.30640101199999</v>
      </c>
      <c r="AH44" s="6">
        <v>-3.7612753199999698E-3</v>
      </c>
      <c r="AI44" s="6">
        <v>995.176197</v>
      </c>
      <c r="AJ44" s="6">
        <v>3.9734999999999798E-2</v>
      </c>
      <c r="AL44" s="6">
        <v>-7.3107128370890097E-3</v>
      </c>
      <c r="AM44" s="6">
        <v>2.5528079661440501</v>
      </c>
      <c r="AN44" s="6">
        <v>1.58291033403489</v>
      </c>
    </row>
    <row r="45" spans="1:40" x14ac:dyDescent="0.45">
      <c r="A45">
        <v>4.3999999999999997E-2</v>
      </c>
      <c r="B45" s="1">
        <f t="shared" si="0"/>
        <v>159.6904852235441</v>
      </c>
      <c r="C45">
        <v>1000</v>
      </c>
      <c r="D45" s="2">
        <f t="shared" si="8"/>
        <v>1.0759068074838811</v>
      </c>
      <c r="E45" s="1">
        <v>108.8</v>
      </c>
      <c r="F45" s="2">
        <v>3.11</v>
      </c>
      <c r="G45">
        <v>315</v>
      </c>
      <c r="H45">
        <v>295</v>
      </c>
      <c r="I45" s="2">
        <f t="shared" si="10"/>
        <v>10.973573951809986</v>
      </c>
      <c r="J45" s="2">
        <v>305.97354540912124</v>
      </c>
      <c r="K45" s="2">
        <f t="shared" si="9"/>
        <v>305.97357395181001</v>
      </c>
      <c r="L45" s="2">
        <v>312.86326871419999</v>
      </c>
      <c r="M45" s="2">
        <f t="shared" si="6"/>
        <v>312.86326871419931</v>
      </c>
      <c r="N45" s="2">
        <f t="shared" si="7"/>
        <v>2.1367312858000105</v>
      </c>
      <c r="O45" s="8">
        <v>392.85345084925098</v>
      </c>
      <c r="P45" s="1">
        <f>O45/(Abmessung!F$17*Q45)</f>
        <v>71.119582748498786</v>
      </c>
      <c r="Q45" s="2">
        <f t="shared" si="1"/>
        <v>12.946064390026013</v>
      </c>
      <c r="R45" s="1">
        <f t="shared" si="2"/>
        <v>4178.5729345725313</v>
      </c>
      <c r="S45" s="1">
        <f t="shared" si="3"/>
        <v>991.91883460221436</v>
      </c>
      <c r="T45" s="1">
        <f t="shared" si="4"/>
        <v>1007.1160389134157</v>
      </c>
      <c r="U45" s="7">
        <f t="shared" si="5"/>
        <v>1.1761875298398854</v>
      </c>
      <c r="Y45" s="4">
        <v>-144.24372570197801</v>
      </c>
      <c r="Z45" s="5">
        <v>10.528700058400901</v>
      </c>
      <c r="AA45" s="4">
        <v>-3.1256926142924198E-2</v>
      </c>
      <c r="AB45" s="4">
        <v>2.9456116190551199E-5</v>
      </c>
      <c r="AC45" s="6">
        <v>17554.453889016499</v>
      </c>
      <c r="AD45" s="6">
        <v>-125.692345063977</v>
      </c>
      <c r="AE45" s="6">
        <v>0.39362054142913999</v>
      </c>
      <c r="AF45" s="6">
        <v>-4.1079636190540202E-4</v>
      </c>
      <c r="AG45" s="6">
        <v>2.30640101199999</v>
      </c>
      <c r="AH45" s="6">
        <v>-3.7612753199999698E-3</v>
      </c>
      <c r="AI45" s="6">
        <v>995.176197</v>
      </c>
      <c r="AJ45" s="6">
        <v>3.9734999999999798E-2</v>
      </c>
      <c r="AL45" s="6">
        <v>-7.3107128370890097E-3</v>
      </c>
      <c r="AM45" s="6">
        <v>2.5528079661440501</v>
      </c>
      <c r="AN45" s="6">
        <v>1.58291033403489</v>
      </c>
    </row>
    <row r="46" spans="1:40" x14ac:dyDescent="0.45">
      <c r="A46">
        <v>0.05</v>
      </c>
      <c r="B46" s="1">
        <f t="shared" si="0"/>
        <v>181.47506549856899</v>
      </c>
      <c r="C46">
        <v>1000</v>
      </c>
      <c r="D46" s="2">
        <f t="shared" si="8"/>
        <v>1.0759068074838811</v>
      </c>
      <c r="E46" s="1">
        <v>108.8</v>
      </c>
      <c r="F46" s="2">
        <v>3.11</v>
      </c>
      <c r="G46">
        <v>315</v>
      </c>
      <c r="H46">
        <v>295</v>
      </c>
      <c r="I46" s="2">
        <f t="shared" si="10"/>
        <v>11.028828813369719</v>
      </c>
      <c r="J46" s="2">
        <v>306.02881201007034</v>
      </c>
      <c r="K46" s="2">
        <f t="shared" si="9"/>
        <v>306.02882881336973</v>
      </c>
      <c r="L46" s="2">
        <v>313.11037224454839</v>
      </c>
      <c r="M46" s="2">
        <f t="shared" si="6"/>
        <v>313.11037224454822</v>
      </c>
      <c r="N46" s="2">
        <f t="shared" si="7"/>
        <v>1.8896277554516132</v>
      </c>
      <c r="O46" s="8">
        <v>394.79711264178297</v>
      </c>
      <c r="P46" s="1">
        <f>O46/(Abmessung!F$17*Q46)</f>
        <v>71.119497284113947</v>
      </c>
      <c r="Q46" s="2">
        <f t="shared" si="1"/>
        <v>13.01013131534301</v>
      </c>
      <c r="R46" s="1">
        <f t="shared" si="2"/>
        <v>4178.5702131305779</v>
      </c>
      <c r="S46" s="1">
        <f t="shared" si="3"/>
        <v>991.87180070983027</v>
      </c>
      <c r="T46" s="1">
        <f t="shared" si="4"/>
        <v>1007.11713692261</v>
      </c>
      <c r="U46" s="7">
        <f t="shared" si="5"/>
        <v>1.1760835933888005</v>
      </c>
      <c r="Y46" s="4">
        <v>-144.24372570197801</v>
      </c>
      <c r="Z46" s="5">
        <v>10.528700058400901</v>
      </c>
      <c r="AA46" s="4">
        <v>-3.1256926142924198E-2</v>
      </c>
      <c r="AB46" s="4">
        <v>2.9456116190551199E-5</v>
      </c>
      <c r="AC46" s="6">
        <v>17554.453889016499</v>
      </c>
      <c r="AD46" s="6">
        <v>-125.692345063977</v>
      </c>
      <c r="AE46" s="6">
        <v>0.39362054142913999</v>
      </c>
      <c r="AF46" s="6">
        <v>-4.1079636190540202E-4</v>
      </c>
      <c r="AG46" s="6">
        <v>2.30640101199999</v>
      </c>
      <c r="AH46" s="6">
        <v>-3.7612753199999698E-3</v>
      </c>
      <c r="AI46" s="6">
        <v>995.176197</v>
      </c>
      <c r="AJ46" s="6">
        <v>3.9734999999999798E-2</v>
      </c>
      <c r="AL46" s="6">
        <v>-7.3107128370890097E-3</v>
      </c>
      <c r="AM46" s="6">
        <v>2.5528079661440501</v>
      </c>
      <c r="AN46" s="6">
        <v>1.58291033403489</v>
      </c>
    </row>
    <row r="47" spans="1:40" x14ac:dyDescent="0.45">
      <c r="A47">
        <v>5.6000000000000001E-2</v>
      </c>
      <c r="B47" s="1">
        <f t="shared" si="0"/>
        <v>203.25978345350487</v>
      </c>
      <c r="C47">
        <v>1000</v>
      </c>
      <c r="D47" s="2">
        <f t="shared" si="8"/>
        <v>1.0759068074838811</v>
      </c>
      <c r="E47" s="1">
        <v>108.8</v>
      </c>
      <c r="F47" s="2">
        <v>3.11</v>
      </c>
      <c r="G47">
        <v>315</v>
      </c>
      <c r="H47">
        <v>295</v>
      </c>
      <c r="I47" s="2">
        <f t="shared" si="10"/>
        <v>11.066202438133244</v>
      </c>
      <c r="J47" s="2">
        <v>306.06619720644483</v>
      </c>
      <c r="K47" s="2">
        <f t="shared" si="9"/>
        <v>306.06620243813325</v>
      </c>
      <c r="L47" s="2">
        <v>313.30721423462489</v>
      </c>
      <c r="M47" s="2">
        <f t="shared" si="6"/>
        <v>313.30721423462489</v>
      </c>
      <c r="N47" s="2">
        <f t="shared" si="7"/>
        <v>1.6927857653751062</v>
      </c>
      <c r="O47" s="8">
        <v>396.11158054354598</v>
      </c>
      <c r="P47" s="1">
        <f>O47/(Abmessung!F$17*Q47)</f>
        <v>71.05746954976496</v>
      </c>
      <c r="Q47" s="2">
        <f t="shared" si="1"/>
        <v>13.064842909786476</v>
      </c>
      <c r="R47" s="1">
        <f t="shared" si="2"/>
        <v>4178.5683846220609</v>
      </c>
      <c r="S47" s="1">
        <f t="shared" si="3"/>
        <v>991.83417680908553</v>
      </c>
      <c r="T47" s="1">
        <f t="shared" si="4"/>
        <v>1007.1178796729989</v>
      </c>
      <c r="U47" s="7">
        <f t="shared" si="5"/>
        <v>1.1760132853805723</v>
      </c>
      <c r="Y47" s="4">
        <v>-144.24372570197801</v>
      </c>
      <c r="Z47" s="5">
        <v>10.528700058400901</v>
      </c>
      <c r="AA47" s="4">
        <v>-3.1256926142924198E-2</v>
      </c>
      <c r="AB47" s="4">
        <v>2.9456116190551199E-5</v>
      </c>
      <c r="AC47" s="6">
        <v>17554.453889016499</v>
      </c>
      <c r="AD47" s="6">
        <v>-125.692345063977</v>
      </c>
      <c r="AE47" s="6">
        <v>0.39362054142913999</v>
      </c>
      <c r="AF47" s="6">
        <v>-4.1079636190540202E-4</v>
      </c>
      <c r="AG47" s="6">
        <v>2.30640101199999</v>
      </c>
      <c r="AH47" s="6">
        <v>-3.7612753199999698E-3</v>
      </c>
      <c r="AI47" s="6">
        <v>995.176197</v>
      </c>
      <c r="AJ47" s="6">
        <v>3.9734999999999798E-2</v>
      </c>
      <c r="AL47" s="6">
        <v>-7.3107128370890097E-3</v>
      </c>
      <c r="AM47" s="6">
        <v>2.5528079661440501</v>
      </c>
      <c r="AN47" s="6">
        <v>1.58291033403489</v>
      </c>
    </row>
    <row r="48" spans="1:40" x14ac:dyDescent="0.45">
      <c r="A48">
        <v>6.2E-2</v>
      </c>
      <c r="B48" s="1">
        <f t="shared" si="0"/>
        <v>225.04459462160139</v>
      </c>
      <c r="C48">
        <v>1000</v>
      </c>
      <c r="D48" s="2">
        <f t="shared" si="8"/>
        <v>1.0759068074838811</v>
      </c>
      <c r="E48" s="1">
        <v>108.8</v>
      </c>
      <c r="F48" s="2">
        <v>3.11</v>
      </c>
      <c r="G48">
        <v>315</v>
      </c>
      <c r="H48">
        <v>295</v>
      </c>
      <c r="I48" s="2">
        <f t="shared" si="10"/>
        <v>11.091770390064569</v>
      </c>
      <c r="J48" s="2">
        <v>306.09177621684836</v>
      </c>
      <c r="K48" s="2">
        <f t="shared" si="9"/>
        <v>306.0917703900646</v>
      </c>
      <c r="L48" s="2">
        <v>313.46756104855388</v>
      </c>
      <c r="M48" s="2">
        <f t="shared" si="6"/>
        <v>313.46756104855393</v>
      </c>
      <c r="N48" s="2">
        <f t="shared" si="7"/>
        <v>1.5324389514461245</v>
      </c>
      <c r="O48" s="8">
        <v>397.01073807979498</v>
      </c>
      <c r="P48" s="1">
        <f>O48/(Abmessung!F$17*Q48)</f>
        <v>70.961491042517437</v>
      </c>
      <c r="Q48" s="2">
        <f t="shared" si="1"/>
        <v>13.112210464657927</v>
      </c>
      <c r="R48" s="1">
        <f t="shared" si="2"/>
        <v>4178.5671104512585</v>
      </c>
      <c r="S48" s="1">
        <f t="shared" si="3"/>
        <v>991.80342622890828</v>
      </c>
      <c r="T48" s="1">
        <f t="shared" si="4"/>
        <v>1007.1183878639881</v>
      </c>
      <c r="U48" s="7">
        <f t="shared" si="5"/>
        <v>1.1759651805303017</v>
      </c>
      <c r="Y48" s="4">
        <v>-144.24372570197801</v>
      </c>
      <c r="Z48" s="5">
        <v>10.528700058400901</v>
      </c>
      <c r="AA48" s="4">
        <v>-3.1256926142924198E-2</v>
      </c>
      <c r="AB48" s="4">
        <v>2.9456116190551199E-5</v>
      </c>
      <c r="AC48" s="6">
        <v>17554.453889016499</v>
      </c>
      <c r="AD48" s="6">
        <v>-125.692345063977</v>
      </c>
      <c r="AE48" s="6">
        <v>0.39362054142913999</v>
      </c>
      <c r="AF48" s="6">
        <v>-4.1079636190540202E-4</v>
      </c>
      <c r="AG48" s="6">
        <v>2.30640101199999</v>
      </c>
      <c r="AH48" s="6">
        <v>-3.7612753199999698E-3</v>
      </c>
      <c r="AI48" s="6">
        <v>995.176197</v>
      </c>
      <c r="AJ48" s="6">
        <v>3.9734999999999798E-2</v>
      </c>
      <c r="AL48" s="6">
        <v>-7.3107128370890097E-3</v>
      </c>
      <c r="AM48" s="6">
        <v>2.5528079661440501</v>
      </c>
      <c r="AN48" s="6">
        <v>1.58291033403489</v>
      </c>
    </row>
    <row r="49" spans="1:40" x14ac:dyDescent="0.45">
      <c r="A49">
        <v>6.8000000000000005E-2</v>
      </c>
      <c r="B49" s="1">
        <f t="shared" si="0"/>
        <v>246.82947055199921</v>
      </c>
      <c r="C49">
        <v>1000</v>
      </c>
      <c r="D49" s="2">
        <f t="shared" si="8"/>
        <v>1.0759068074838811</v>
      </c>
      <c r="E49" s="1">
        <v>108.8</v>
      </c>
      <c r="F49" s="2">
        <v>3.11</v>
      </c>
      <c r="G49">
        <v>315</v>
      </c>
      <c r="H49">
        <v>295</v>
      </c>
      <c r="I49" s="2">
        <f t="shared" si="10"/>
        <v>11.109362262339257</v>
      </c>
      <c r="J49" s="2">
        <v>306.10937847411327</v>
      </c>
      <c r="K49" s="2">
        <f t="shared" si="9"/>
        <v>306.10936226233923</v>
      </c>
      <c r="L49" s="2">
        <v>313.60059881455709</v>
      </c>
      <c r="M49" s="2">
        <f t="shared" si="6"/>
        <v>313.60059881455715</v>
      </c>
      <c r="N49" s="2">
        <f t="shared" si="7"/>
        <v>1.3994011854429118</v>
      </c>
      <c r="O49" s="8">
        <v>397.62935320243901</v>
      </c>
      <c r="P49" s="1">
        <f>O49/(Abmessung!F$17*Q49)</f>
        <v>70.84819330617897</v>
      </c>
      <c r="Q49" s="2">
        <f t="shared" si="1"/>
        <v>13.153642900633116</v>
      </c>
      <c r="R49" s="1">
        <f t="shared" si="2"/>
        <v>4178.5661960980842</v>
      </c>
      <c r="S49" s="1">
        <f t="shared" si="3"/>
        <v>991.77784343392807</v>
      </c>
      <c r="T49" s="1">
        <f t="shared" si="4"/>
        <v>1007.1187375768344</v>
      </c>
      <c r="U49" s="7">
        <f t="shared" si="5"/>
        <v>1.1759320770623884</v>
      </c>
      <c r="Y49" s="4">
        <v>-144.24372570197801</v>
      </c>
      <c r="Z49" s="5">
        <v>10.528700058400901</v>
      </c>
      <c r="AA49" s="4">
        <v>-3.1256926142924198E-2</v>
      </c>
      <c r="AB49" s="4">
        <v>2.9456116190551199E-5</v>
      </c>
      <c r="AC49" s="6">
        <v>17554.453889016499</v>
      </c>
      <c r="AD49" s="6">
        <v>-125.692345063977</v>
      </c>
      <c r="AE49" s="6">
        <v>0.39362054142913999</v>
      </c>
      <c r="AF49" s="6">
        <v>-4.1079636190540202E-4</v>
      </c>
      <c r="AG49" s="6">
        <v>2.30640101199999</v>
      </c>
      <c r="AH49" s="6">
        <v>-3.7612753199999698E-3</v>
      </c>
      <c r="AI49" s="6">
        <v>995.176197</v>
      </c>
      <c r="AJ49" s="6">
        <v>3.9734999999999798E-2</v>
      </c>
      <c r="AL49" s="6">
        <v>-7.3107128370890097E-3</v>
      </c>
      <c r="AM49" s="6">
        <v>2.5528079661440501</v>
      </c>
      <c r="AN49" s="6">
        <v>1.58291033403489</v>
      </c>
    </row>
    <row r="50" spans="1:40" x14ac:dyDescent="0.45">
      <c r="A50">
        <v>7.3999999999999996E-2</v>
      </c>
      <c r="B50" s="1">
        <f t="shared" si="0"/>
        <v>268.61439230537292</v>
      </c>
      <c r="C50">
        <v>1000</v>
      </c>
      <c r="D50" s="2">
        <f t="shared" si="8"/>
        <v>1.0759068074838811</v>
      </c>
      <c r="E50" s="1">
        <v>108.8</v>
      </c>
      <c r="F50" s="2">
        <v>3.11</v>
      </c>
      <c r="G50">
        <v>315</v>
      </c>
      <c r="H50">
        <v>295</v>
      </c>
      <c r="I50" s="2">
        <f t="shared" si="10"/>
        <v>11.121492429953957</v>
      </c>
      <c r="J50" s="2">
        <v>306.12151409566377</v>
      </c>
      <c r="K50" s="2">
        <f t="shared" si="9"/>
        <v>306.12149242995395</v>
      </c>
      <c r="L50" s="2">
        <v>313.71268414825801</v>
      </c>
      <c r="M50" s="2">
        <f t="shared" si="6"/>
        <v>313.71268414825801</v>
      </c>
      <c r="N50" s="2">
        <f t="shared" si="7"/>
        <v>1.2873158517419938</v>
      </c>
      <c r="O50" s="8">
        <v>398.05588910625698</v>
      </c>
      <c r="P50" s="1">
        <f>O50/(Abmessung!F$17*Q50)</f>
        <v>70.727813560727753</v>
      </c>
      <c r="Q50" s="2">
        <f t="shared" si="1"/>
        <v>13.190164479535056</v>
      </c>
      <c r="R50" s="1">
        <f t="shared" si="2"/>
        <v>4178.5655239870148</v>
      </c>
      <c r="S50" s="1">
        <f t="shared" si="3"/>
        <v>991.75624103247787</v>
      </c>
      <c r="T50" s="1">
        <f t="shared" si="4"/>
        <v>1007.1189786812956</v>
      </c>
      <c r="U50" s="7">
        <f t="shared" si="5"/>
        <v>1.175909254355473</v>
      </c>
      <c r="Y50" s="4">
        <v>-144.24372570197801</v>
      </c>
      <c r="Z50" s="5">
        <v>10.528700058400901</v>
      </c>
      <c r="AA50" s="4">
        <v>-3.1256926142924198E-2</v>
      </c>
      <c r="AB50" s="4">
        <v>2.9456116190551199E-5</v>
      </c>
      <c r="AC50" s="6">
        <v>17554.453889016499</v>
      </c>
      <c r="AD50" s="6">
        <v>-125.692345063977</v>
      </c>
      <c r="AE50" s="6">
        <v>0.39362054142913999</v>
      </c>
      <c r="AF50" s="6">
        <v>-4.1079636190540202E-4</v>
      </c>
      <c r="AG50" s="6">
        <v>2.30640101199999</v>
      </c>
      <c r="AH50" s="6">
        <v>-3.7612753199999698E-3</v>
      </c>
      <c r="AI50" s="6">
        <v>995.176197</v>
      </c>
      <c r="AJ50" s="6">
        <v>3.9734999999999798E-2</v>
      </c>
      <c r="AL50" s="6">
        <v>-7.3107128370890097E-3</v>
      </c>
      <c r="AM50" s="6">
        <v>2.5528079661440501</v>
      </c>
      <c r="AN50" s="6">
        <v>1.58291033403489</v>
      </c>
    </row>
    <row r="51" spans="1:40" x14ac:dyDescent="0.45">
      <c r="A51">
        <v>8.0000000000000002E-3</v>
      </c>
      <c r="B51" s="1">
        <f t="shared" si="0"/>
        <v>28.995614084510287</v>
      </c>
      <c r="C51">
        <v>1200</v>
      </c>
      <c r="D51" s="2">
        <f t="shared" si="8"/>
        <v>1.2855504133539022</v>
      </c>
      <c r="E51" s="1">
        <v>130</v>
      </c>
      <c r="F51" s="2">
        <v>4.53</v>
      </c>
      <c r="G51">
        <v>315</v>
      </c>
      <c r="H51">
        <v>295</v>
      </c>
      <c r="I51" s="2">
        <f t="shared" si="10"/>
        <v>7.5806869728609731</v>
      </c>
      <c r="J51" s="2">
        <v>302.58063494846039</v>
      </c>
      <c r="K51" s="2">
        <f t="shared" si="9"/>
        <v>302.58068697286097</v>
      </c>
      <c r="L51" s="2">
        <v>305.24864508139007</v>
      </c>
      <c r="M51" s="2">
        <f t="shared" si="6"/>
        <v>305.24864505195626</v>
      </c>
      <c r="N51" s="2">
        <f t="shared" si="7"/>
        <v>9.751354918609934</v>
      </c>
      <c r="O51" s="8">
        <v>326.00639204904502</v>
      </c>
      <c r="P51" s="1">
        <f>O51/(Abmessung!F$17*Q51)</f>
        <v>67.619497182181576</v>
      </c>
      <c r="Q51" s="2">
        <f t="shared" si="1"/>
        <v>11.299274745201014</v>
      </c>
      <c r="R51" s="1">
        <f t="shared" si="2"/>
        <v>4178.9883788719935</v>
      </c>
      <c r="S51" s="1">
        <f t="shared" si="3"/>
        <v>993.25366643589098</v>
      </c>
      <c r="T51" s="1">
        <f t="shared" si="4"/>
        <v>1007.0486302648385</v>
      </c>
      <c r="U51" s="7">
        <f t="shared" si="5"/>
        <v>1.1825683650292123</v>
      </c>
      <c r="Y51" s="4">
        <v>-144.24372570197801</v>
      </c>
      <c r="Z51" s="5">
        <v>10.528700058400901</v>
      </c>
      <c r="AA51" s="4">
        <v>-3.1256926142924198E-2</v>
      </c>
      <c r="AB51" s="4">
        <v>2.9456116190551199E-5</v>
      </c>
      <c r="AC51" s="6">
        <v>17554.453889016499</v>
      </c>
      <c r="AD51" s="6">
        <v>-125.692345063977</v>
      </c>
      <c r="AE51" s="6">
        <v>0.39362054142913999</v>
      </c>
      <c r="AF51" s="6">
        <v>-4.1079636190540202E-4</v>
      </c>
      <c r="AG51" s="6">
        <v>2.30640101199999</v>
      </c>
      <c r="AH51" s="6">
        <v>-3.7612753199999698E-3</v>
      </c>
      <c r="AI51" s="6">
        <v>995.176197</v>
      </c>
      <c r="AJ51" s="6">
        <v>3.9734999999999798E-2</v>
      </c>
      <c r="AL51" s="6">
        <v>-7.3107128370890097E-3</v>
      </c>
      <c r="AM51" s="6">
        <v>2.5528079661440501</v>
      </c>
      <c r="AN51" s="6">
        <v>1.58291033403489</v>
      </c>
    </row>
    <row r="52" spans="1:40" x14ac:dyDescent="0.45">
      <c r="A52">
        <v>1.4E-2</v>
      </c>
      <c r="B52" s="1">
        <f t="shared" si="0"/>
        <v>50.770577343533752</v>
      </c>
      <c r="C52">
        <v>1200</v>
      </c>
      <c r="D52" s="2">
        <f t="shared" si="8"/>
        <v>1.2855504133539022</v>
      </c>
      <c r="E52" s="1">
        <v>130</v>
      </c>
      <c r="F52" s="2">
        <v>4.53</v>
      </c>
      <c r="G52">
        <v>315</v>
      </c>
      <c r="H52">
        <v>295</v>
      </c>
      <c r="I52" s="2">
        <f t="shared" si="10"/>
        <v>8.773475161617565</v>
      </c>
      <c r="J52" s="2">
        <v>303.77342195250338</v>
      </c>
      <c r="K52" s="2">
        <f t="shared" si="9"/>
        <v>303.77347516161757</v>
      </c>
      <c r="L52" s="2">
        <v>308.56269611567382</v>
      </c>
      <c r="M52" s="2">
        <f t="shared" si="6"/>
        <v>308.56269611407612</v>
      </c>
      <c r="N52" s="2">
        <f t="shared" si="7"/>
        <v>6.4373038843261838</v>
      </c>
      <c r="O52" s="8">
        <v>376.59524454118002</v>
      </c>
      <c r="P52" s="1">
        <f>O52/(Abmessung!F$17*Q52)</f>
        <v>71.421347309243203</v>
      </c>
      <c r="Q52" s="2">
        <f t="shared" si="1"/>
        <v>12.357857513401292</v>
      </c>
      <c r="R52" s="1">
        <f t="shared" si="2"/>
        <v>4178.7153132835783</v>
      </c>
      <c r="S52" s="1">
        <f t="shared" si="3"/>
        <v>992.70094289008603</v>
      </c>
      <c r="T52" s="1">
        <f t="shared" si="4"/>
        <v>1007.0723279606414</v>
      </c>
      <c r="U52" s="7">
        <f t="shared" si="5"/>
        <v>1.1803251648690505</v>
      </c>
      <c r="Y52" s="4">
        <v>-144.24372570197801</v>
      </c>
      <c r="Z52" s="5">
        <v>10.528700058400901</v>
      </c>
      <c r="AA52" s="4">
        <v>-3.1256926142924198E-2</v>
      </c>
      <c r="AB52" s="4">
        <v>2.9456116190551199E-5</v>
      </c>
      <c r="AC52" s="6">
        <v>17554.453889016499</v>
      </c>
      <c r="AD52" s="6">
        <v>-125.692345063977</v>
      </c>
      <c r="AE52" s="6">
        <v>0.39362054142913999</v>
      </c>
      <c r="AF52" s="6">
        <v>-4.1079636190540202E-4</v>
      </c>
      <c r="AG52" s="6">
        <v>2.30640101199999</v>
      </c>
      <c r="AH52" s="6">
        <v>-3.7612753199999698E-3</v>
      </c>
      <c r="AI52" s="6">
        <v>995.176197</v>
      </c>
      <c r="AJ52" s="6">
        <v>3.9734999999999798E-2</v>
      </c>
      <c r="AL52" s="6">
        <v>-7.3107128370890097E-3</v>
      </c>
      <c r="AM52" s="6">
        <v>2.5528079661440501</v>
      </c>
      <c r="AN52" s="6">
        <v>1.58291033403489</v>
      </c>
    </row>
    <row r="53" spans="1:40" x14ac:dyDescent="0.45">
      <c r="A53">
        <v>0.02</v>
      </c>
      <c r="B53" s="1">
        <f t="shared" si="0"/>
        <v>72.550331876698934</v>
      </c>
      <c r="C53">
        <v>1200</v>
      </c>
      <c r="D53" s="2">
        <f t="shared" si="8"/>
        <v>1.2855504133539022</v>
      </c>
      <c r="E53" s="1">
        <v>130</v>
      </c>
      <c r="F53" s="2">
        <v>4.53</v>
      </c>
      <c r="G53">
        <v>315</v>
      </c>
      <c r="H53">
        <v>295</v>
      </c>
      <c r="I53" s="2">
        <f t="shared" si="10"/>
        <v>9.3868502911802452</v>
      </c>
      <c r="J53" s="2">
        <v>304.38679717419888</v>
      </c>
      <c r="K53" s="2">
        <f t="shared" si="9"/>
        <v>304.38685029118022</v>
      </c>
      <c r="L53" s="2">
        <v>310.18341817157716</v>
      </c>
      <c r="M53" s="2">
        <f t="shared" si="6"/>
        <v>310.18341817134251</v>
      </c>
      <c r="N53" s="2">
        <f t="shared" si="7"/>
        <v>4.8165818284228408</v>
      </c>
      <c r="O53" s="8">
        <v>402.53503183110001</v>
      </c>
      <c r="P53" s="1">
        <f>O53/(Abmessung!F$17*Q53)</f>
        <v>73.922044746049139</v>
      </c>
      <c r="Q53" s="2">
        <f t="shared" si="1"/>
        <v>12.762216306519754</v>
      </c>
      <c r="R53" s="1">
        <f t="shared" si="2"/>
        <v>4178.6379444040103</v>
      </c>
      <c r="S53" s="1">
        <f t="shared" si="3"/>
        <v>992.41448160934351</v>
      </c>
      <c r="T53" s="1">
        <f t="shared" si="4"/>
        <v>1007.0845141928584</v>
      </c>
      <c r="U53" s="7">
        <f t="shared" si="5"/>
        <v>1.1791716283274192</v>
      </c>
      <c r="Y53" s="4">
        <v>-144.24372570197801</v>
      </c>
      <c r="Z53" s="5">
        <v>10.528700058400901</v>
      </c>
      <c r="AA53" s="4">
        <v>-3.1256926142924198E-2</v>
      </c>
      <c r="AB53" s="4">
        <v>2.9456116190551199E-5</v>
      </c>
      <c r="AC53" s="6">
        <v>17554.453889016499</v>
      </c>
      <c r="AD53" s="6">
        <v>-125.692345063977</v>
      </c>
      <c r="AE53" s="6">
        <v>0.39362054142913999</v>
      </c>
      <c r="AF53" s="6">
        <v>-4.1079636190540202E-4</v>
      </c>
      <c r="AG53" s="6">
        <v>2.30640101199999</v>
      </c>
      <c r="AH53" s="6">
        <v>-3.7612753199999698E-3</v>
      </c>
      <c r="AI53" s="6">
        <v>995.176197</v>
      </c>
      <c r="AJ53" s="6">
        <v>3.9734999999999798E-2</v>
      </c>
      <c r="AL53" s="6">
        <v>-7.3107128370890097E-3</v>
      </c>
      <c r="AM53" s="6">
        <v>2.5528079661440501</v>
      </c>
      <c r="AN53" s="6">
        <v>1.58291033403489</v>
      </c>
    </row>
    <row r="54" spans="1:40" x14ac:dyDescent="0.45">
      <c r="A54">
        <v>2.5999999999999999E-2</v>
      </c>
      <c r="B54" s="1">
        <f t="shared" si="0"/>
        <v>94.332278713201475</v>
      </c>
      <c r="C54">
        <v>1200</v>
      </c>
      <c r="D54" s="2">
        <f t="shared" si="8"/>
        <v>1.2855504133539022</v>
      </c>
      <c r="E54" s="1">
        <v>130</v>
      </c>
      <c r="F54" s="2">
        <v>4.53</v>
      </c>
      <c r="G54">
        <v>315</v>
      </c>
      <c r="H54">
        <v>295</v>
      </c>
      <c r="I54" s="2">
        <f t="shared" si="10"/>
        <v>9.7377797548839506</v>
      </c>
      <c r="J54" s="2">
        <v>304.73773229608724</v>
      </c>
      <c r="K54" s="2">
        <f t="shared" si="9"/>
        <v>304.73777975488395</v>
      </c>
      <c r="L54" s="2">
        <v>311.15851784092553</v>
      </c>
      <c r="M54" s="2">
        <f t="shared" si="6"/>
        <v>311.15851784087545</v>
      </c>
      <c r="N54" s="2">
        <f t="shared" si="7"/>
        <v>3.8414821590744737</v>
      </c>
      <c r="O54" s="8">
        <v>417.35306044555</v>
      </c>
      <c r="P54" s="1">
        <f>O54/(Abmessung!F$17*Q54)</f>
        <v>75.310336527096013</v>
      </c>
      <c r="Q54" s="2">
        <f t="shared" si="1"/>
        <v>12.988093447189712</v>
      </c>
      <c r="R54" s="1">
        <f t="shared" si="2"/>
        <v>4178.6061008351826</v>
      </c>
      <c r="S54" s="1">
        <f t="shared" si="3"/>
        <v>992.23724134314807</v>
      </c>
      <c r="T54" s="1">
        <f t="shared" si="4"/>
        <v>1007.0914863963924</v>
      </c>
      <c r="U54" s="7">
        <f t="shared" si="5"/>
        <v>1.1785116465209791</v>
      </c>
      <c r="Y54" s="4">
        <v>-144.24372570197801</v>
      </c>
      <c r="Z54" s="5">
        <v>10.528700058400901</v>
      </c>
      <c r="AA54" s="4">
        <v>-3.1256926142924198E-2</v>
      </c>
      <c r="AB54" s="4">
        <v>2.9456116190551199E-5</v>
      </c>
      <c r="AC54" s="6">
        <v>17554.453889016499</v>
      </c>
      <c r="AD54" s="6">
        <v>-125.692345063977</v>
      </c>
      <c r="AE54" s="6">
        <v>0.39362054142913999</v>
      </c>
      <c r="AF54" s="6">
        <v>-4.1079636190540202E-4</v>
      </c>
      <c r="AG54" s="6">
        <v>2.30640101199999</v>
      </c>
      <c r="AH54" s="6">
        <v>-3.7612753199999698E-3</v>
      </c>
      <c r="AI54" s="6">
        <v>995.176197</v>
      </c>
      <c r="AJ54" s="6">
        <v>3.9734999999999798E-2</v>
      </c>
      <c r="AL54" s="6">
        <v>-7.3107128370890097E-3</v>
      </c>
      <c r="AM54" s="6">
        <v>2.5528079661440501</v>
      </c>
      <c r="AN54" s="6">
        <v>1.58291033403489</v>
      </c>
    </row>
    <row r="55" spans="1:40" x14ac:dyDescent="0.45">
      <c r="A55">
        <v>3.2000000000000001E-2</v>
      </c>
      <c r="B55" s="1">
        <f t="shared" si="0"/>
        <v>116.11538622304947</v>
      </c>
      <c r="C55">
        <v>1200</v>
      </c>
      <c r="D55" s="2">
        <f t="shared" si="8"/>
        <v>1.2855504133539022</v>
      </c>
      <c r="E55" s="1">
        <v>130</v>
      </c>
      <c r="F55" s="2">
        <v>4.53</v>
      </c>
      <c r="G55">
        <v>315</v>
      </c>
      <c r="H55">
        <v>295</v>
      </c>
      <c r="I55" s="2">
        <f t="shared" si="10"/>
        <v>9.9516183720691895</v>
      </c>
      <c r="J55" s="2">
        <v>304.95158074965127</v>
      </c>
      <c r="K55" s="2">
        <f t="shared" si="9"/>
        <v>304.95161837206916</v>
      </c>
      <c r="L55" s="2">
        <v>311.81131803262201</v>
      </c>
      <c r="M55" s="2">
        <f t="shared" si="6"/>
        <v>311.81131803260939</v>
      </c>
      <c r="N55" s="2">
        <f t="shared" si="7"/>
        <v>3.1886819673779883</v>
      </c>
      <c r="O55" s="8">
        <v>426.37425185065001</v>
      </c>
      <c r="P55" s="1">
        <f>O55/(Abmessung!F$17*Q55)</f>
        <v>76.042343993455461</v>
      </c>
      <c r="Q55" s="2">
        <f t="shared" si="1"/>
        <v>13.14110439134623</v>
      </c>
      <c r="R55" s="1">
        <f t="shared" si="2"/>
        <v>4178.590247191215</v>
      </c>
      <c r="S55" s="1">
        <f t="shared" si="3"/>
        <v>992.11658116271451</v>
      </c>
      <c r="T55" s="1">
        <f t="shared" si="4"/>
        <v>1007.0957350305437</v>
      </c>
      <c r="U55" s="7">
        <f t="shared" si="5"/>
        <v>1.178109475065674</v>
      </c>
      <c r="Y55" s="4">
        <v>-144.24372570197801</v>
      </c>
      <c r="Z55" s="5">
        <v>10.528700058400901</v>
      </c>
      <c r="AA55" s="4">
        <v>-3.1256926142924198E-2</v>
      </c>
      <c r="AB55" s="4">
        <v>2.9456116190551199E-5</v>
      </c>
      <c r="AC55" s="6">
        <v>17554.453889016499</v>
      </c>
      <c r="AD55" s="6">
        <v>-125.692345063977</v>
      </c>
      <c r="AE55" s="6">
        <v>0.39362054142913999</v>
      </c>
      <c r="AF55" s="6">
        <v>-4.1079636190540202E-4</v>
      </c>
      <c r="AG55" s="6">
        <v>2.30640101199999</v>
      </c>
      <c r="AH55" s="6">
        <v>-3.7612753199999698E-3</v>
      </c>
      <c r="AI55" s="6">
        <v>995.176197</v>
      </c>
      <c r="AJ55" s="6">
        <v>3.9734999999999798E-2</v>
      </c>
      <c r="AL55" s="6">
        <v>-7.3107128370890097E-3</v>
      </c>
      <c r="AM55" s="6">
        <v>2.5528079661440501</v>
      </c>
      <c r="AN55" s="6">
        <v>1.58291033403489</v>
      </c>
    </row>
    <row r="56" spans="1:40" x14ac:dyDescent="0.45">
      <c r="A56">
        <v>3.7999999999999999E-2</v>
      </c>
      <c r="B56" s="1">
        <f t="shared" si="0"/>
        <v>137.89916256535528</v>
      </c>
      <c r="C56">
        <v>1200</v>
      </c>
      <c r="D56" s="2">
        <f t="shared" si="8"/>
        <v>1.2855504133539022</v>
      </c>
      <c r="E56" s="1">
        <v>130</v>
      </c>
      <c r="F56" s="2">
        <v>4.53</v>
      </c>
      <c r="G56">
        <v>315</v>
      </c>
      <c r="H56">
        <v>295</v>
      </c>
      <c r="I56" s="2">
        <f t="shared" si="10"/>
        <v>10.087678573875998</v>
      </c>
      <c r="J56" s="2">
        <v>305.08765299598554</v>
      </c>
      <c r="K56" s="2">
        <f t="shared" si="9"/>
        <v>305.08767857387602</v>
      </c>
      <c r="L56" s="2">
        <v>312.27865969630727</v>
      </c>
      <c r="M56" s="2">
        <f t="shared" si="6"/>
        <v>312.27865969630403</v>
      </c>
      <c r="N56" s="2">
        <f t="shared" si="7"/>
        <v>2.7213403036927275</v>
      </c>
      <c r="O56" s="8">
        <v>432.11099138561002</v>
      </c>
      <c r="P56" s="1">
        <f>O56/(Abmessung!F$17*Q56)</f>
        <v>76.396761874502403</v>
      </c>
      <c r="Q56" s="2">
        <f t="shared" si="1"/>
        <v>13.256129944448285</v>
      </c>
      <c r="R56" s="1">
        <f t="shared" si="2"/>
        <v>4178.581364162621</v>
      </c>
      <c r="S56" s="1">
        <f t="shared" si="3"/>
        <v>992.02922958408567</v>
      </c>
      <c r="T56" s="1">
        <f t="shared" si="4"/>
        <v>1007.0984384458977</v>
      </c>
      <c r="U56" s="7">
        <f t="shared" si="5"/>
        <v>1.1778535724747368</v>
      </c>
      <c r="Y56" s="4">
        <v>-144.24372570197801</v>
      </c>
      <c r="Z56" s="5">
        <v>10.528700058400901</v>
      </c>
      <c r="AA56" s="4">
        <v>-3.1256926142924198E-2</v>
      </c>
      <c r="AB56" s="4">
        <v>2.9456116190551199E-5</v>
      </c>
      <c r="AC56" s="6">
        <v>17554.453889016499</v>
      </c>
      <c r="AD56" s="6">
        <v>-125.692345063977</v>
      </c>
      <c r="AE56" s="6">
        <v>0.39362054142913999</v>
      </c>
      <c r="AF56" s="6">
        <v>-4.1079636190540202E-4</v>
      </c>
      <c r="AG56" s="6">
        <v>2.30640101199999</v>
      </c>
      <c r="AH56" s="6">
        <v>-3.7612753199999698E-3</v>
      </c>
      <c r="AI56" s="6">
        <v>995.176197</v>
      </c>
      <c r="AJ56" s="6">
        <v>3.9734999999999798E-2</v>
      </c>
      <c r="AL56" s="6">
        <v>-7.3107128370890097E-3</v>
      </c>
      <c r="AM56" s="6">
        <v>2.5528079661440501</v>
      </c>
      <c r="AN56" s="6">
        <v>1.58291033403489</v>
      </c>
    </row>
    <row r="57" spans="1:40" x14ac:dyDescent="0.45">
      <c r="A57">
        <v>4.3999999999999997E-2</v>
      </c>
      <c r="B57" s="1">
        <f t="shared" si="0"/>
        <v>159.68334708278073</v>
      </c>
      <c r="C57">
        <v>1200</v>
      </c>
      <c r="D57" s="2">
        <f t="shared" si="8"/>
        <v>1.2855504133539022</v>
      </c>
      <c r="E57" s="1">
        <v>130</v>
      </c>
      <c r="F57" s="2">
        <v>4.53</v>
      </c>
      <c r="G57">
        <v>315</v>
      </c>
      <c r="H57">
        <v>295</v>
      </c>
      <c r="I57" s="2">
        <f t="shared" si="10"/>
        <v>10.177107981040162</v>
      </c>
      <c r="J57" s="2">
        <v>305.17709522099824</v>
      </c>
      <c r="K57" s="2">
        <f t="shared" si="9"/>
        <v>305.17710798104014</v>
      </c>
      <c r="L57" s="2">
        <v>312.62924747200145</v>
      </c>
      <c r="M57" s="2">
        <f t="shared" si="6"/>
        <v>312.62924747200071</v>
      </c>
      <c r="N57" s="2">
        <f t="shared" si="7"/>
        <v>2.3707525279985475</v>
      </c>
      <c r="O57" s="8">
        <v>435.88025941695997</v>
      </c>
      <c r="P57" s="1">
        <f>O57/(Abmessung!F$17*Q57)</f>
        <v>76.534077430871633</v>
      </c>
      <c r="Q57" s="2">
        <f t="shared" si="1"/>
        <v>13.34777077098561</v>
      </c>
      <c r="R57" s="1">
        <f t="shared" si="2"/>
        <v>4178.5759648915364</v>
      </c>
      <c r="S57" s="1">
        <f t="shared" si="3"/>
        <v>991.96317520752223</v>
      </c>
      <c r="T57" s="1">
        <f t="shared" si="4"/>
        <v>1007.1002154393032</v>
      </c>
      <c r="U57" s="7">
        <f t="shared" si="5"/>
        <v>1.1776853640579836</v>
      </c>
      <c r="Y57" s="4">
        <v>-144.24372570197801</v>
      </c>
      <c r="Z57" s="5">
        <v>10.528700058400901</v>
      </c>
      <c r="AA57" s="4">
        <v>-3.1256926142924198E-2</v>
      </c>
      <c r="AB57" s="4">
        <v>2.9456116190551199E-5</v>
      </c>
      <c r="AC57" s="6">
        <v>17554.453889016499</v>
      </c>
      <c r="AD57" s="6">
        <v>-125.692345063977</v>
      </c>
      <c r="AE57" s="6">
        <v>0.39362054142913999</v>
      </c>
      <c r="AF57" s="6">
        <v>-4.1079636190540202E-4</v>
      </c>
      <c r="AG57" s="6">
        <v>2.30640101199999</v>
      </c>
      <c r="AH57" s="6">
        <v>-3.7612753199999698E-3</v>
      </c>
      <c r="AI57" s="6">
        <v>995.176197</v>
      </c>
      <c r="AJ57" s="6">
        <v>3.9734999999999798E-2</v>
      </c>
      <c r="AL57" s="6">
        <v>-7.3107128370890097E-3</v>
      </c>
      <c r="AM57" s="6">
        <v>2.5528079661440501</v>
      </c>
      <c r="AN57" s="6">
        <v>1.58291033403489</v>
      </c>
    </row>
    <row r="58" spans="1:40" x14ac:dyDescent="0.45">
      <c r="A58">
        <v>0.05</v>
      </c>
      <c r="B58" s="1">
        <f t="shared" si="0"/>
        <v>181.46779174482594</v>
      </c>
      <c r="C58">
        <v>1200</v>
      </c>
      <c r="D58" s="2">
        <f t="shared" si="8"/>
        <v>1.2855504133539022</v>
      </c>
      <c r="E58" s="1">
        <v>130</v>
      </c>
      <c r="F58" s="2">
        <v>4.53</v>
      </c>
      <c r="G58">
        <v>315</v>
      </c>
      <c r="H58">
        <v>295</v>
      </c>
      <c r="I58" s="2">
        <f t="shared" si="10"/>
        <v>10.237406288616288</v>
      </c>
      <c r="J58" s="2">
        <v>305.2374062533687</v>
      </c>
      <c r="K58" s="2">
        <f t="shared" si="9"/>
        <v>305.23740628861628</v>
      </c>
      <c r="L58" s="2">
        <v>312.90157476112341</v>
      </c>
      <c r="M58" s="2">
        <f t="shared" si="6"/>
        <v>312.90157476112341</v>
      </c>
      <c r="N58" s="2">
        <f t="shared" si="7"/>
        <v>2.0984252388765867</v>
      </c>
      <c r="O58" s="8">
        <v>438.42109782660498</v>
      </c>
      <c r="P58" s="1">
        <f>O58/(Abmessung!F$17*Q58)</f>
        <v>76.546839282231133</v>
      </c>
      <c r="Q58" s="2">
        <f t="shared" si="1"/>
        <v>13.423339449931898</v>
      </c>
      <c r="R58" s="1">
        <f t="shared" si="2"/>
        <v>4178.5724809650064</v>
      </c>
      <c r="S58" s="1">
        <f t="shared" si="3"/>
        <v>991.91155779924907</v>
      </c>
      <c r="T58" s="1">
        <f t="shared" si="4"/>
        <v>1007.1014136687388</v>
      </c>
      <c r="U58" s="7">
        <f t="shared" si="5"/>
        <v>1.1775719408591945</v>
      </c>
      <c r="Y58" s="4">
        <v>-144.24372570197801</v>
      </c>
      <c r="Z58" s="5">
        <v>10.528700058400901</v>
      </c>
      <c r="AA58" s="4">
        <v>-3.1256926142924198E-2</v>
      </c>
      <c r="AB58" s="4">
        <v>2.9456116190551199E-5</v>
      </c>
      <c r="AC58" s="6">
        <v>17554.453889016499</v>
      </c>
      <c r="AD58" s="6">
        <v>-125.692345063977</v>
      </c>
      <c r="AE58" s="6">
        <v>0.39362054142913999</v>
      </c>
      <c r="AF58" s="6">
        <v>-4.1079636190540202E-4</v>
      </c>
      <c r="AG58" s="6">
        <v>2.30640101199999</v>
      </c>
      <c r="AH58" s="6">
        <v>-3.7612753199999698E-3</v>
      </c>
      <c r="AI58" s="6">
        <v>995.176197</v>
      </c>
      <c r="AJ58" s="6">
        <v>3.9734999999999798E-2</v>
      </c>
      <c r="AL58" s="6">
        <v>-7.3107128370890097E-3</v>
      </c>
      <c r="AM58" s="6">
        <v>2.5528079661440501</v>
      </c>
      <c r="AN58" s="6">
        <v>1.58291033403489</v>
      </c>
    </row>
    <row r="59" spans="1:40" x14ac:dyDescent="0.45">
      <c r="A59">
        <v>5.6000000000000001E-2</v>
      </c>
      <c r="B59" s="1">
        <f t="shared" si="0"/>
        <v>203.25240796142069</v>
      </c>
      <c r="C59">
        <v>1200</v>
      </c>
      <c r="D59" s="2">
        <f t="shared" si="8"/>
        <v>1.2855504133539022</v>
      </c>
      <c r="E59" s="1">
        <v>130</v>
      </c>
      <c r="F59" s="2">
        <v>4.53</v>
      </c>
      <c r="G59">
        <v>315</v>
      </c>
      <c r="H59">
        <v>295</v>
      </c>
      <c r="I59" s="2">
        <f t="shared" si="10"/>
        <v>10.278922075686955</v>
      </c>
      <c r="J59" s="2">
        <v>305.27893419956968</v>
      </c>
      <c r="K59" s="2">
        <f t="shared" si="9"/>
        <v>305.27892207568698</v>
      </c>
      <c r="L59" s="2">
        <v>313.11893020905529</v>
      </c>
      <c r="M59" s="2">
        <f t="shared" si="6"/>
        <v>313.11893020905546</v>
      </c>
      <c r="N59" s="2">
        <f t="shared" si="7"/>
        <v>1.8810697909447072</v>
      </c>
      <c r="O59" s="8">
        <v>440.17019402211503</v>
      </c>
      <c r="P59" s="1">
        <f>O59/(Abmessung!F$17*Q59)</f>
        <v>76.489271275831811</v>
      </c>
      <c r="Q59" s="2">
        <f t="shared" si="1"/>
        <v>13.487035422256012</v>
      </c>
      <c r="R59" s="1">
        <f t="shared" si="2"/>
        <v>4178.5701274604789</v>
      </c>
      <c r="S59" s="1">
        <f t="shared" si="3"/>
        <v>991.87016784699381</v>
      </c>
      <c r="T59" s="1">
        <f t="shared" si="4"/>
        <v>1007.1022387252099</v>
      </c>
      <c r="U59" s="7">
        <f t="shared" si="5"/>
        <v>1.1774938418396264</v>
      </c>
      <c r="Y59" s="4">
        <v>-144.24372570197801</v>
      </c>
      <c r="Z59" s="5">
        <v>10.528700058400901</v>
      </c>
      <c r="AA59" s="4">
        <v>-3.1256926142924198E-2</v>
      </c>
      <c r="AB59" s="4">
        <v>2.9456116190551199E-5</v>
      </c>
      <c r="AC59" s="6">
        <v>17554.453889016499</v>
      </c>
      <c r="AD59" s="6">
        <v>-125.692345063977</v>
      </c>
      <c r="AE59" s="6">
        <v>0.39362054142913999</v>
      </c>
      <c r="AF59" s="6">
        <v>-4.1079636190540202E-4</v>
      </c>
      <c r="AG59" s="6">
        <v>2.30640101199999</v>
      </c>
      <c r="AH59" s="6">
        <v>-3.7612753199999698E-3</v>
      </c>
      <c r="AI59" s="6">
        <v>995.176197</v>
      </c>
      <c r="AJ59" s="6">
        <v>3.9734999999999798E-2</v>
      </c>
      <c r="AL59" s="6">
        <v>-7.3107128370890097E-3</v>
      </c>
      <c r="AM59" s="6">
        <v>2.5528079661440501</v>
      </c>
      <c r="AN59" s="6">
        <v>1.58291033403489</v>
      </c>
    </row>
    <row r="60" spans="1:40" x14ac:dyDescent="0.45">
      <c r="A60">
        <v>6.2E-2</v>
      </c>
      <c r="B60" s="1">
        <f t="shared" si="0"/>
        <v>225.03714048576205</v>
      </c>
      <c r="C60">
        <v>1200</v>
      </c>
      <c r="D60" s="2">
        <f t="shared" si="8"/>
        <v>1.2855504133539022</v>
      </c>
      <c r="E60" s="1">
        <v>130</v>
      </c>
      <c r="F60" s="2">
        <v>4.53</v>
      </c>
      <c r="G60">
        <v>315</v>
      </c>
      <c r="H60">
        <v>295</v>
      </c>
      <c r="I60" s="2">
        <f t="shared" si="10"/>
        <v>10.308024875585895</v>
      </c>
      <c r="J60" s="2">
        <v>305.30804836322301</v>
      </c>
      <c r="K60" s="2">
        <f t="shared" si="9"/>
        <v>305.30802487558589</v>
      </c>
      <c r="L60" s="2">
        <v>313.29623631819777</v>
      </c>
      <c r="M60" s="2">
        <f t="shared" si="6"/>
        <v>313.29623631819794</v>
      </c>
      <c r="N60" s="2">
        <f t="shared" si="7"/>
        <v>1.7037636818022293</v>
      </c>
      <c r="O60" s="8">
        <v>441.39617940419998</v>
      </c>
      <c r="P60" s="1">
        <f>O60/(Abmessung!F$17*Q60)</f>
        <v>76.393621553731109</v>
      </c>
      <c r="Q60" s="2">
        <f t="shared" si="1"/>
        <v>13.541533897381486</v>
      </c>
      <c r="R60" s="1">
        <f t="shared" si="2"/>
        <v>4178.5684788555091</v>
      </c>
      <c r="S60" s="1">
        <f t="shared" si="3"/>
        <v>991.83627875027014</v>
      </c>
      <c r="T60" s="1">
        <f t="shared" si="4"/>
        <v>1007.1028171508563</v>
      </c>
      <c r="U60" s="7">
        <f t="shared" si="5"/>
        <v>1.1774390886470205</v>
      </c>
      <c r="Y60" s="4">
        <v>-144.24372570197801</v>
      </c>
      <c r="Z60" s="5">
        <v>10.528700058400901</v>
      </c>
      <c r="AA60" s="4">
        <v>-3.1256926142924198E-2</v>
      </c>
      <c r="AB60" s="4">
        <v>2.9456116190551199E-5</v>
      </c>
      <c r="AC60" s="6">
        <v>17554.453889016499</v>
      </c>
      <c r="AD60" s="6">
        <v>-125.692345063977</v>
      </c>
      <c r="AE60" s="6">
        <v>0.39362054142913999</v>
      </c>
      <c r="AF60" s="6">
        <v>-4.1079636190540202E-4</v>
      </c>
      <c r="AG60" s="6">
        <v>2.30640101199999</v>
      </c>
      <c r="AH60" s="6">
        <v>-3.7612753199999698E-3</v>
      </c>
      <c r="AI60" s="6">
        <v>995.176197</v>
      </c>
      <c r="AJ60" s="6">
        <v>3.9734999999999798E-2</v>
      </c>
      <c r="AL60" s="6">
        <v>-7.3107128370890097E-3</v>
      </c>
      <c r="AM60" s="6">
        <v>2.5528079661440501</v>
      </c>
      <c r="AN60" s="6">
        <v>1.58291033403489</v>
      </c>
    </row>
    <row r="61" spans="1:40" x14ac:dyDescent="0.45">
      <c r="A61">
        <v>6.8000000000000005E-2</v>
      </c>
      <c r="B61" s="1">
        <f t="shared" si="0"/>
        <v>246.82195400219175</v>
      </c>
      <c r="C61">
        <v>1200</v>
      </c>
      <c r="D61" s="2">
        <f t="shared" si="8"/>
        <v>1.2855504133539022</v>
      </c>
      <c r="E61" s="1">
        <v>130</v>
      </c>
      <c r="F61" s="2">
        <v>4.53</v>
      </c>
      <c r="G61">
        <v>315</v>
      </c>
      <c r="H61">
        <v>295</v>
      </c>
      <c r="I61" s="2">
        <f t="shared" si="10"/>
        <v>10.32871957026317</v>
      </c>
      <c r="J61" s="2">
        <v>305.32875354958981</v>
      </c>
      <c r="K61" s="2">
        <f t="shared" si="9"/>
        <v>305.32871957026316</v>
      </c>
      <c r="L61" s="2">
        <v>313.44350009041744</v>
      </c>
      <c r="M61" s="2">
        <f t="shared" si="6"/>
        <v>313.44350009041761</v>
      </c>
      <c r="N61" s="2">
        <f t="shared" si="7"/>
        <v>1.5564999095825556</v>
      </c>
      <c r="O61" s="8">
        <v>442.26789336842501</v>
      </c>
      <c r="P61" s="1">
        <f>O61/(Abmessung!F$17*Q61)</f>
        <v>76.278781012893973</v>
      </c>
      <c r="Q61" s="2">
        <f t="shared" si="1"/>
        <v>13.588704638229338</v>
      </c>
      <c r="R61" s="1">
        <f t="shared" si="2"/>
        <v>4178.5672895439957</v>
      </c>
      <c r="S61" s="1">
        <f t="shared" si="3"/>
        <v>991.80804636943367</v>
      </c>
      <c r="T61" s="1">
        <f t="shared" si="4"/>
        <v>1007.1032285111464</v>
      </c>
      <c r="U61" s="7">
        <f t="shared" si="5"/>
        <v>1.1774001496937818</v>
      </c>
      <c r="Y61" s="4">
        <v>-144.24372570197801</v>
      </c>
      <c r="Z61" s="5">
        <v>10.528700058400901</v>
      </c>
      <c r="AA61" s="4">
        <v>-3.1256926142924198E-2</v>
      </c>
      <c r="AB61" s="4">
        <v>2.9456116190551199E-5</v>
      </c>
      <c r="AC61" s="6">
        <v>17554.453889016499</v>
      </c>
      <c r="AD61" s="6">
        <v>-125.692345063977</v>
      </c>
      <c r="AE61" s="6">
        <v>0.39362054142913999</v>
      </c>
      <c r="AF61" s="6">
        <v>-4.1079636190540202E-4</v>
      </c>
      <c r="AG61" s="6">
        <v>2.30640101199999</v>
      </c>
      <c r="AH61" s="6">
        <v>-3.7612753199999698E-3</v>
      </c>
      <c r="AI61" s="6">
        <v>995.176197</v>
      </c>
      <c r="AJ61" s="6">
        <v>3.9734999999999798E-2</v>
      </c>
      <c r="AL61" s="6">
        <v>-7.3107128370890097E-3</v>
      </c>
      <c r="AM61" s="6">
        <v>2.5528079661440501</v>
      </c>
      <c r="AN61" s="6">
        <v>1.58291033403489</v>
      </c>
    </row>
    <row r="62" spans="1:40" x14ac:dyDescent="0.45">
      <c r="A62">
        <v>7.3999999999999996E-2</v>
      </c>
      <c r="B62" s="1">
        <f t="shared" si="0"/>
        <v>268.60682485759469</v>
      </c>
      <c r="C62">
        <v>1200</v>
      </c>
      <c r="D62" s="2">
        <f t="shared" si="8"/>
        <v>1.2855504133539022</v>
      </c>
      <c r="E62" s="1">
        <v>130</v>
      </c>
      <c r="F62" s="2">
        <v>4.53</v>
      </c>
      <c r="G62">
        <v>315</v>
      </c>
      <c r="H62">
        <v>295</v>
      </c>
      <c r="I62" s="2">
        <f t="shared" si="10"/>
        <v>10.343653185042569</v>
      </c>
      <c r="J62" s="2">
        <v>305.34369677453191</v>
      </c>
      <c r="K62" s="2">
        <f t="shared" si="9"/>
        <v>305.34365318504257</v>
      </c>
      <c r="L62" s="2">
        <v>313.56766827821423</v>
      </c>
      <c r="M62" s="2">
        <f t="shared" si="6"/>
        <v>313.56766827821434</v>
      </c>
      <c r="N62" s="2">
        <f t="shared" si="7"/>
        <v>1.4323317217857721</v>
      </c>
      <c r="O62" s="8">
        <v>442.89689838397999</v>
      </c>
      <c r="P62" s="1">
        <f>O62/(Abmessung!F$17*Q62)</f>
        <v>76.156497575650349</v>
      </c>
      <c r="Q62" s="2">
        <f t="shared" si="1"/>
        <v>13.629881078272131</v>
      </c>
      <c r="R62" s="1">
        <f t="shared" si="2"/>
        <v>4178.5664105404012</v>
      </c>
      <c r="S62" s="1">
        <f t="shared" si="3"/>
        <v>991.78418173564773</v>
      </c>
      <c r="T62" s="1">
        <f t="shared" si="4"/>
        <v>1007.1035253956679</v>
      </c>
      <c r="U62" s="7">
        <f t="shared" si="5"/>
        <v>1.1773720469021938</v>
      </c>
      <c r="Y62" s="4">
        <v>-144.24372570197801</v>
      </c>
      <c r="Z62" s="5">
        <v>10.528700058400901</v>
      </c>
      <c r="AA62" s="4">
        <v>-3.1256926142924198E-2</v>
      </c>
      <c r="AB62" s="4">
        <v>2.9456116190551199E-5</v>
      </c>
      <c r="AC62" s="6">
        <v>17554.453889016499</v>
      </c>
      <c r="AD62" s="6">
        <v>-125.692345063977</v>
      </c>
      <c r="AE62" s="6">
        <v>0.39362054142913999</v>
      </c>
      <c r="AF62" s="6">
        <v>-4.1079636190540202E-4</v>
      </c>
      <c r="AG62" s="6">
        <v>2.30640101199999</v>
      </c>
      <c r="AH62" s="6">
        <v>-3.7612753199999698E-3</v>
      </c>
      <c r="AI62" s="6">
        <v>995.176197</v>
      </c>
      <c r="AJ62" s="6">
        <v>3.9734999999999798E-2</v>
      </c>
      <c r="AL62" s="6">
        <v>-7.3107128370890097E-3</v>
      </c>
      <c r="AM62" s="6">
        <v>2.5528079661440501</v>
      </c>
      <c r="AN62" s="6">
        <v>1.58291033403489</v>
      </c>
    </row>
    <row r="63" spans="1:40" x14ac:dyDescent="0.45">
      <c r="A63">
        <v>8.0000000000000002E-3</v>
      </c>
      <c r="B63" s="1">
        <f t="shared" si="0"/>
        <v>28.988462391134622</v>
      </c>
      <c r="C63">
        <v>1500</v>
      </c>
      <c r="D63" s="2">
        <f t="shared" si="8"/>
        <v>1.5555160001582218</v>
      </c>
      <c r="E63" s="1">
        <v>157.30000000000001</v>
      </c>
      <c r="F63" s="2">
        <v>6.11</v>
      </c>
      <c r="G63">
        <v>315</v>
      </c>
      <c r="H63">
        <v>295</v>
      </c>
      <c r="I63" s="2">
        <f t="shared" si="10"/>
        <v>7.2680481147098046</v>
      </c>
      <c r="J63" s="2">
        <v>302.26800724191042</v>
      </c>
      <c r="K63" s="2">
        <f t="shared" si="9"/>
        <v>302.26804811470981</v>
      </c>
      <c r="L63" s="2">
        <v>303.68244277972815</v>
      </c>
      <c r="M63" s="2">
        <f t="shared" si="6"/>
        <v>303.68244271388187</v>
      </c>
      <c r="N63" s="2">
        <f t="shared" si="7"/>
        <v>11.317557220271851</v>
      </c>
      <c r="O63" s="8">
        <v>378.38499177864003</v>
      </c>
      <c r="P63" s="1">
        <f>O63/(Abmessung!F$17*Q63)</f>
        <v>83.832516805108654</v>
      </c>
      <c r="Q63" s="2">
        <f t="shared" si="1"/>
        <v>10.578346487572869</v>
      </c>
      <c r="R63" s="1">
        <f t="shared" si="2"/>
        <v>4179.1813177163885</v>
      </c>
      <c r="S63" s="1">
        <f t="shared" si="3"/>
        <v>993.49871032855276</v>
      </c>
      <c r="T63" s="1">
        <f t="shared" si="4"/>
        <v>1007.0424191338786</v>
      </c>
      <c r="U63" s="7">
        <f t="shared" si="5"/>
        <v>1.1831563044677096</v>
      </c>
      <c r="Y63" s="4">
        <v>-144.24372570197801</v>
      </c>
      <c r="Z63" s="5">
        <v>10.528700058400901</v>
      </c>
      <c r="AA63" s="4">
        <v>-3.1256926142924198E-2</v>
      </c>
      <c r="AB63" s="4">
        <v>2.9456116190551199E-5</v>
      </c>
      <c r="AC63" s="6">
        <v>17554.453889016499</v>
      </c>
      <c r="AD63" s="6">
        <v>-125.692345063977</v>
      </c>
      <c r="AE63" s="6">
        <v>0.39362054142913999</v>
      </c>
      <c r="AF63" s="6">
        <v>-4.1079636190540202E-4</v>
      </c>
      <c r="AG63" s="6">
        <v>2.30640101199999</v>
      </c>
      <c r="AH63" s="6">
        <v>-3.7612753199999698E-3</v>
      </c>
      <c r="AI63" s="6">
        <v>995.176197</v>
      </c>
      <c r="AJ63" s="6">
        <v>3.9734999999999798E-2</v>
      </c>
      <c r="AL63" s="6">
        <v>-7.3107128370890097E-3</v>
      </c>
      <c r="AM63" s="6">
        <v>2.5528079661440501</v>
      </c>
      <c r="AN63" s="6">
        <v>1.58291033403489</v>
      </c>
    </row>
    <row r="64" spans="1:40" x14ac:dyDescent="0.45">
      <c r="A64">
        <v>1.4E-2</v>
      </c>
      <c r="B64" s="1">
        <f t="shared" si="0"/>
        <v>50.758941085995573</v>
      </c>
      <c r="C64">
        <v>1500</v>
      </c>
      <c r="D64" s="2">
        <f t="shared" si="8"/>
        <v>1.5555160001582218</v>
      </c>
      <c r="E64" s="1">
        <v>157.30000000000001</v>
      </c>
      <c r="F64" s="2">
        <v>6.11</v>
      </c>
      <c r="G64">
        <v>315</v>
      </c>
      <c r="H64">
        <v>295</v>
      </c>
      <c r="I64" s="2">
        <f t="shared" si="10"/>
        <v>8.7508194747776216</v>
      </c>
      <c r="J64" s="2">
        <v>303.75076697610967</v>
      </c>
      <c r="K64" s="2">
        <f t="shared" si="9"/>
        <v>303.75081947477764</v>
      </c>
      <c r="L64" s="2">
        <v>307.23086575499138</v>
      </c>
      <c r="M64" s="2">
        <f t="shared" si="6"/>
        <v>307.23086575008784</v>
      </c>
      <c r="N64" s="2">
        <f t="shared" si="7"/>
        <v>7.7691342450086154</v>
      </c>
      <c r="O64" s="8">
        <v>454.51974873232001</v>
      </c>
      <c r="P64" s="1">
        <f>O64/(Abmessung!F$17*Q64)</f>
        <v>90.788834300810905</v>
      </c>
      <c r="Q64" s="2">
        <f t="shared" si="1"/>
        <v>11.73320634360439</v>
      </c>
      <c r="R64" s="1">
        <f t="shared" si="2"/>
        <v>4178.804908460681</v>
      </c>
      <c r="S64" s="1">
        <f t="shared" si="3"/>
        <v>992.92851508884996</v>
      </c>
      <c r="T64" s="1">
        <f t="shared" si="4"/>
        <v>1007.0718778628977</v>
      </c>
      <c r="U64" s="7">
        <f t="shared" si="5"/>
        <v>1.1803677706708429</v>
      </c>
      <c r="Y64" s="4">
        <v>-144.24372570197801</v>
      </c>
      <c r="Z64" s="5">
        <v>10.528700058400901</v>
      </c>
      <c r="AA64" s="4">
        <v>-3.1256926142924198E-2</v>
      </c>
      <c r="AB64" s="4">
        <v>2.9456116190551199E-5</v>
      </c>
      <c r="AC64" s="6">
        <v>17554.453889016499</v>
      </c>
      <c r="AD64" s="6">
        <v>-125.692345063977</v>
      </c>
      <c r="AE64" s="6">
        <v>0.39362054142913999</v>
      </c>
      <c r="AF64" s="6">
        <v>-4.1079636190540202E-4</v>
      </c>
      <c r="AG64" s="6">
        <v>2.30640101199999</v>
      </c>
      <c r="AH64" s="6">
        <v>-3.7612753199999698E-3</v>
      </c>
      <c r="AI64" s="6">
        <v>995.176197</v>
      </c>
      <c r="AJ64" s="6">
        <v>3.9734999999999798E-2</v>
      </c>
      <c r="AL64" s="6">
        <v>-7.3107128370890097E-3</v>
      </c>
      <c r="AM64" s="6">
        <v>2.5528079661440501</v>
      </c>
      <c r="AN64" s="6">
        <v>1.58291033403489</v>
      </c>
    </row>
    <row r="65" spans="1:40" x14ac:dyDescent="0.45">
      <c r="A65">
        <v>0.02</v>
      </c>
      <c r="B65" s="1">
        <f t="shared" si="0"/>
        <v>72.536042986753202</v>
      </c>
      <c r="C65">
        <v>1500</v>
      </c>
      <c r="D65" s="2">
        <f t="shared" si="8"/>
        <v>1.5555160001582218</v>
      </c>
      <c r="E65" s="1">
        <v>157.30000000000001</v>
      </c>
      <c r="F65" s="2">
        <v>6.11</v>
      </c>
      <c r="G65">
        <v>315</v>
      </c>
      <c r="H65">
        <v>295</v>
      </c>
      <c r="I65" s="2">
        <f t="shared" si="10"/>
        <v>9.5312148518536812</v>
      </c>
      <c r="J65" s="2">
        <v>304.5311594836711</v>
      </c>
      <c r="K65" s="2">
        <f t="shared" si="9"/>
        <v>304.53121485185369</v>
      </c>
      <c r="L65" s="2">
        <v>309.08371850310965</v>
      </c>
      <c r="M65" s="2">
        <f t="shared" si="6"/>
        <v>309.08371850232317</v>
      </c>
      <c r="N65" s="2">
        <f t="shared" si="7"/>
        <v>5.916281496890349</v>
      </c>
      <c r="O65" s="8">
        <v>494.44575606104002</v>
      </c>
      <c r="P65" s="1">
        <f>O65/(Abmessung!F$17*Q65)</f>
        <v>95.085912371508314</v>
      </c>
      <c r="Q65" s="2">
        <f t="shared" si="1"/>
        <v>12.187057662355162</v>
      </c>
      <c r="R65" s="1">
        <f t="shared" si="2"/>
        <v>4178.6868682228487</v>
      </c>
      <c r="S65" s="1">
        <f t="shared" si="3"/>
        <v>992.60997754108121</v>
      </c>
      <c r="T65" s="1">
        <f t="shared" si="4"/>
        <v>1007.0873823110418</v>
      </c>
      <c r="U65" s="7">
        <f t="shared" si="5"/>
        <v>1.1789001351315411</v>
      </c>
      <c r="Y65" s="4">
        <v>-144.24372570197801</v>
      </c>
      <c r="Z65" s="5">
        <v>10.528700058400901</v>
      </c>
      <c r="AA65" s="4">
        <v>-3.1256926142924198E-2</v>
      </c>
      <c r="AB65" s="4">
        <v>2.9456116190551199E-5</v>
      </c>
      <c r="AC65" s="6">
        <v>17554.453889016499</v>
      </c>
      <c r="AD65" s="6">
        <v>-125.692345063977</v>
      </c>
      <c r="AE65" s="6">
        <v>0.39362054142913999</v>
      </c>
      <c r="AF65" s="6">
        <v>-4.1079636190540202E-4</v>
      </c>
      <c r="AG65" s="6">
        <v>2.30640101199999</v>
      </c>
      <c r="AH65" s="6">
        <v>-3.7612753199999698E-3</v>
      </c>
      <c r="AI65" s="6">
        <v>995.176197</v>
      </c>
      <c r="AJ65" s="6">
        <v>3.9734999999999798E-2</v>
      </c>
      <c r="AL65" s="6">
        <v>-7.3107128370890097E-3</v>
      </c>
      <c r="AM65" s="6">
        <v>2.5528079661440501</v>
      </c>
      <c r="AN65" s="6">
        <v>1.58291033403489</v>
      </c>
    </row>
    <row r="66" spans="1:40" x14ac:dyDescent="0.45">
      <c r="A66">
        <v>2.5999999999999999E-2</v>
      </c>
      <c r="B66" s="1">
        <f t="shared" ref="B66:B110" si="11">A66/S66*3600*1000</f>
        <v>94.316205914450236</v>
      </c>
      <c r="C66">
        <v>1500</v>
      </c>
      <c r="D66" s="2">
        <f t="shared" si="8"/>
        <v>1.5555160001582218</v>
      </c>
      <c r="E66" s="1">
        <v>157.30000000000001</v>
      </c>
      <c r="F66" s="2">
        <v>6.11</v>
      </c>
      <c r="G66">
        <v>315</v>
      </c>
      <c r="H66">
        <v>295</v>
      </c>
      <c r="I66" s="2">
        <f t="shared" si="10"/>
        <v>9.9999000532591822</v>
      </c>
      <c r="J66" s="2">
        <v>304.99984798750376</v>
      </c>
      <c r="K66" s="2">
        <f t="shared" si="9"/>
        <v>304.99990005325918</v>
      </c>
      <c r="L66" s="2">
        <v>310.22869342288618</v>
      </c>
      <c r="M66" s="2">
        <f t="shared" si="6"/>
        <v>310.22869342270593</v>
      </c>
      <c r="N66" s="2">
        <f t="shared" si="7"/>
        <v>4.771306577113819</v>
      </c>
      <c r="O66" s="8">
        <v>518.37641844304005</v>
      </c>
      <c r="P66" s="1">
        <f>O66/(Abmessung!F$17*Q66)</f>
        <v>97.726153747876779</v>
      </c>
      <c r="Q66" s="2">
        <f t="shared" si="1"/>
        <v>12.431708572934291</v>
      </c>
      <c r="R66" s="1">
        <f t="shared" si="2"/>
        <v>4178.6362356972268</v>
      </c>
      <c r="S66" s="1">
        <f t="shared" si="3"/>
        <v>992.40633242711351</v>
      </c>
      <c r="T66" s="1">
        <f t="shared" si="4"/>
        <v>1007.0966939798917</v>
      </c>
      <c r="U66" s="7">
        <f t="shared" si="5"/>
        <v>1.1780187018804242</v>
      </c>
      <c r="Y66" s="4">
        <v>-144.24372570197801</v>
      </c>
      <c r="Z66" s="5">
        <v>10.528700058400901</v>
      </c>
      <c r="AA66" s="4">
        <v>-3.1256926142924198E-2</v>
      </c>
      <c r="AB66" s="4">
        <v>2.9456116190551199E-5</v>
      </c>
      <c r="AC66" s="6">
        <v>17554.453889016499</v>
      </c>
      <c r="AD66" s="6">
        <v>-125.692345063977</v>
      </c>
      <c r="AE66" s="6">
        <v>0.39362054142913999</v>
      </c>
      <c r="AF66" s="6">
        <v>-4.1079636190540202E-4</v>
      </c>
      <c r="AG66" s="6">
        <v>2.30640101199999</v>
      </c>
      <c r="AH66" s="6">
        <v>-3.7612753199999698E-3</v>
      </c>
      <c r="AI66" s="6">
        <v>995.176197</v>
      </c>
      <c r="AJ66" s="6">
        <v>3.9734999999999798E-2</v>
      </c>
      <c r="AL66" s="6">
        <v>-7.3107128370890097E-3</v>
      </c>
      <c r="AM66" s="6">
        <v>2.5528079661440501</v>
      </c>
      <c r="AN66" s="6">
        <v>1.58291033403489</v>
      </c>
    </row>
    <row r="67" spans="1:40" x14ac:dyDescent="0.45">
      <c r="A67">
        <v>3.2000000000000001E-2</v>
      </c>
      <c r="B67" s="1">
        <f t="shared" si="11"/>
        <v>116.09802778412391</v>
      </c>
      <c r="C67">
        <v>1500</v>
      </c>
      <c r="D67" s="2">
        <f t="shared" si="8"/>
        <v>1.5555160001582218</v>
      </c>
      <c r="E67" s="1">
        <v>157.30000000000001</v>
      </c>
      <c r="F67" s="2">
        <v>6.11</v>
      </c>
      <c r="G67">
        <v>315</v>
      </c>
      <c r="H67">
        <v>295</v>
      </c>
      <c r="I67" s="2">
        <f t="shared" si="10"/>
        <v>10.303372673520316</v>
      </c>
      <c r="J67" s="2">
        <v>305.30332807379921</v>
      </c>
      <c r="K67" s="2">
        <f t="shared" si="9"/>
        <v>305.3033726735203</v>
      </c>
      <c r="L67" s="2">
        <v>311.00755199921821</v>
      </c>
      <c r="M67" s="2">
        <f t="shared" si="6"/>
        <v>311.00755199916836</v>
      </c>
      <c r="N67" s="2">
        <f t="shared" si="7"/>
        <v>3.992448000781792</v>
      </c>
      <c r="O67" s="8">
        <v>533.85230784663997</v>
      </c>
      <c r="P67" s="1">
        <f>O67/(Abmessung!F$17*Q67)</f>
        <v>99.381633873939222</v>
      </c>
      <c r="Q67" s="2">
        <f t="shared" ref="Q67:Q110" si="12">((G67-J67)-(L67-H67))/LN((G67-J67)/(L67-H67))</f>
        <v>12.589584075098884</v>
      </c>
      <c r="R67" s="1">
        <f t="shared" ref="R67:R110" si="13">((AC67 + AD67*G67 +AE67*G67^2 +  AF67*G67^3)+(AC67 + AD67*L67 + AE67*L67^2 +  AF67*L67^3))/2</f>
        <v>4178.6103705627329</v>
      </c>
      <c r="S67" s="1">
        <f t="shared" ref="S67:S110" si="14">((Y67 + Z67*G67 + AA67*G67^2 +  AB67*G67^3)+(Y67 + Z67*L67 + AA67*L67^2 +  AB67*L67^3))/2</f>
        <v>992.26491783483425</v>
      </c>
      <c r="T67" s="1">
        <f t="shared" ref="T67:T110" si="15">((AI67 + AJ67*H67)+(AI67 + AJ67*J67))/2</f>
        <v>1007.1027233705062</v>
      </c>
      <c r="U67" s="7">
        <f t="shared" ref="U67:U110" si="16">((AG67 + AH67*H67)+(AG67 + AH67*J67))/2</f>
        <v>1.177447965801077</v>
      </c>
      <c r="Y67" s="4">
        <v>-144.24372570197801</v>
      </c>
      <c r="Z67" s="5">
        <v>10.528700058400901</v>
      </c>
      <c r="AA67" s="4">
        <v>-3.1256926142924198E-2</v>
      </c>
      <c r="AB67" s="4">
        <v>2.9456116190551199E-5</v>
      </c>
      <c r="AC67" s="6">
        <v>17554.453889016499</v>
      </c>
      <c r="AD67" s="6">
        <v>-125.692345063977</v>
      </c>
      <c r="AE67" s="6">
        <v>0.39362054142913999</v>
      </c>
      <c r="AF67" s="6">
        <v>-4.1079636190540202E-4</v>
      </c>
      <c r="AG67" s="6">
        <v>2.30640101199999</v>
      </c>
      <c r="AH67" s="6">
        <v>-3.7612753199999698E-3</v>
      </c>
      <c r="AI67" s="6">
        <v>995.176197</v>
      </c>
      <c r="AJ67" s="6">
        <v>3.9734999999999798E-2</v>
      </c>
      <c r="AL67" s="6">
        <v>-7.3107128370890097E-3</v>
      </c>
      <c r="AM67" s="6">
        <v>2.5528079661440501</v>
      </c>
      <c r="AN67" s="6">
        <v>1.58291033403489</v>
      </c>
    </row>
    <row r="68" spans="1:40" x14ac:dyDescent="0.45">
      <c r="A68">
        <v>3.7999999999999999E-2</v>
      </c>
      <c r="B68" s="1">
        <f t="shared" si="11"/>
        <v>137.88083818193812</v>
      </c>
      <c r="C68">
        <v>1500</v>
      </c>
      <c r="D68" s="2">
        <f t="shared" si="8"/>
        <v>1.5555160001582218</v>
      </c>
      <c r="E68" s="1">
        <v>157.30000000000001</v>
      </c>
      <c r="F68" s="2">
        <v>6.11</v>
      </c>
      <c r="G68">
        <v>315</v>
      </c>
      <c r="H68">
        <v>295</v>
      </c>
      <c r="I68" s="2">
        <f t="shared" si="10"/>
        <v>10.510002811757323</v>
      </c>
      <c r="J68" s="2">
        <v>305.50996815985206</v>
      </c>
      <c r="K68" s="2">
        <f t="shared" si="9"/>
        <v>305.51000281175732</v>
      </c>
      <c r="L68" s="2">
        <v>311.57161948108853</v>
      </c>
      <c r="M68" s="2">
        <f t="shared" ref="M68:M110" si="17">G68-O68/(R68*A68)</f>
        <v>311.57161948107347</v>
      </c>
      <c r="N68" s="2">
        <f t="shared" si="7"/>
        <v>3.4283805189114673</v>
      </c>
      <c r="O68" s="8">
        <v>544.38099692367996</v>
      </c>
      <c r="P68" s="1">
        <f>O68/(Abmessung!F$17*Q68)</f>
        <v>100.43250999816817</v>
      </c>
      <c r="Q68" s="2">
        <f t="shared" si="12"/>
        <v>12.70354792409829</v>
      </c>
      <c r="R68" s="1">
        <f t="shared" si="13"/>
        <v>4178.5955874593192</v>
      </c>
      <c r="S68" s="1">
        <f t="shared" si="14"/>
        <v>992.16107041275814</v>
      </c>
      <c r="T68" s="1">
        <f t="shared" si="15"/>
        <v>1007.1068287924159</v>
      </c>
      <c r="U68" s="7">
        <f t="shared" si="16"/>
        <v>1.1770593506731803</v>
      </c>
      <c r="Y68" s="4">
        <v>-144.24372570197801</v>
      </c>
      <c r="Z68" s="5">
        <v>10.528700058400901</v>
      </c>
      <c r="AA68" s="4">
        <v>-3.1256926142924198E-2</v>
      </c>
      <c r="AB68" s="4">
        <v>2.9456116190551199E-5</v>
      </c>
      <c r="AC68" s="6">
        <v>17554.453889016499</v>
      </c>
      <c r="AD68" s="6">
        <v>-125.692345063977</v>
      </c>
      <c r="AE68" s="6">
        <v>0.39362054142913999</v>
      </c>
      <c r="AF68" s="6">
        <v>-4.1079636190540202E-4</v>
      </c>
      <c r="AG68" s="6">
        <v>2.30640101199999</v>
      </c>
      <c r="AH68" s="6">
        <v>-3.7612753199999698E-3</v>
      </c>
      <c r="AI68" s="6">
        <v>995.176197</v>
      </c>
      <c r="AJ68" s="6">
        <v>3.9734999999999798E-2</v>
      </c>
      <c r="AL68" s="6">
        <v>-7.3107128370890097E-3</v>
      </c>
      <c r="AM68" s="6">
        <v>2.5528079661440501</v>
      </c>
      <c r="AN68" s="6">
        <v>1.58291033403489</v>
      </c>
    </row>
    <row r="69" spans="1:40" x14ac:dyDescent="0.45">
      <c r="A69">
        <v>4.3999999999999997E-2</v>
      </c>
      <c r="B69" s="1">
        <f t="shared" si="11"/>
        <v>159.66427663050186</v>
      </c>
      <c r="C69">
        <v>1500</v>
      </c>
      <c r="D69" s="2">
        <f t="shared" si="8"/>
        <v>1.5555160001582218</v>
      </c>
      <c r="E69" s="1">
        <v>157.30000000000001</v>
      </c>
      <c r="F69" s="2">
        <v>6.11</v>
      </c>
      <c r="G69">
        <v>315</v>
      </c>
      <c r="H69">
        <v>295</v>
      </c>
      <c r="I69" s="2">
        <f t="shared" si="10"/>
        <v>10.655975245581148</v>
      </c>
      <c r="J69" s="2">
        <v>305.65595181070637</v>
      </c>
      <c r="K69" s="2">
        <f t="shared" si="9"/>
        <v>305.65597524558115</v>
      </c>
      <c r="L69" s="2">
        <v>311.99868760629573</v>
      </c>
      <c r="M69" s="2">
        <f t="shared" si="17"/>
        <v>311.99868760629124</v>
      </c>
      <c r="N69" s="2">
        <f t="shared" si="7"/>
        <v>3.0013123937042678</v>
      </c>
      <c r="O69" s="8">
        <v>551.81470491128005</v>
      </c>
      <c r="P69" s="1">
        <f>O69/(Abmessung!F$17*Q69)</f>
        <v>101.10066432586663</v>
      </c>
      <c r="Q69" s="2">
        <f t="shared" si="12"/>
        <v>12.791917521938302</v>
      </c>
      <c r="R69" s="1">
        <f t="shared" si="13"/>
        <v>4178.5864476242741</v>
      </c>
      <c r="S69" s="1">
        <f t="shared" si="14"/>
        <v>992.08165622778802</v>
      </c>
      <c r="T69" s="1">
        <f t="shared" si="15"/>
        <v>1007.1097291225992</v>
      </c>
      <c r="U69" s="7">
        <f t="shared" si="16"/>
        <v>1.1767848083216395</v>
      </c>
      <c r="Y69" s="4">
        <v>-144.24372570197801</v>
      </c>
      <c r="Z69" s="5">
        <v>10.528700058400901</v>
      </c>
      <c r="AA69" s="4">
        <v>-3.1256926142924198E-2</v>
      </c>
      <c r="AB69" s="4">
        <v>2.9456116190551199E-5</v>
      </c>
      <c r="AC69" s="6">
        <v>17554.453889016499</v>
      </c>
      <c r="AD69" s="6">
        <v>-125.692345063977</v>
      </c>
      <c r="AE69" s="6">
        <v>0.39362054142913999</v>
      </c>
      <c r="AF69" s="6">
        <v>-4.1079636190540202E-4</v>
      </c>
      <c r="AG69" s="6">
        <v>2.30640101199999</v>
      </c>
      <c r="AH69" s="6">
        <v>-3.7612753199999698E-3</v>
      </c>
      <c r="AI69" s="6">
        <v>995.176197</v>
      </c>
      <c r="AJ69" s="6">
        <v>3.9734999999999798E-2</v>
      </c>
      <c r="AL69" s="6">
        <v>-7.3107128370890097E-3</v>
      </c>
      <c r="AM69" s="6">
        <v>2.5528079661440501</v>
      </c>
      <c r="AN69" s="6">
        <v>1.58291033403489</v>
      </c>
    </row>
    <row r="70" spans="1:40" x14ac:dyDescent="0.45">
      <c r="A70">
        <v>0.05</v>
      </c>
      <c r="B70" s="1">
        <f t="shared" si="11"/>
        <v>181.44813344874797</v>
      </c>
      <c r="C70">
        <v>1500</v>
      </c>
      <c r="D70" s="2">
        <f t="shared" si="8"/>
        <v>1.5555160001582218</v>
      </c>
      <c r="E70" s="1">
        <v>157.30000000000001</v>
      </c>
      <c r="F70" s="2">
        <v>6.11</v>
      </c>
      <c r="G70">
        <v>315</v>
      </c>
      <c r="H70">
        <v>295</v>
      </c>
      <c r="I70" s="2">
        <f t="shared" si="10"/>
        <v>10.76207830889847</v>
      </c>
      <c r="J70" s="2">
        <v>305.76206656312388</v>
      </c>
      <c r="K70" s="2">
        <f t="shared" si="9"/>
        <v>305.76207830889848</v>
      </c>
      <c r="L70" s="2">
        <v>312.33298968848879</v>
      </c>
      <c r="M70" s="2">
        <f t="shared" si="17"/>
        <v>312.33298968848771</v>
      </c>
      <c r="N70" s="2">
        <f t="shared" si="7"/>
        <v>2.6670103115112056</v>
      </c>
      <c r="O70" s="8">
        <v>557.21585847408005</v>
      </c>
      <c r="P70" s="1">
        <f>O70/(Abmessung!F$17*Q70)</f>
        <v>101.52036314626346</v>
      </c>
      <c r="Q70" s="2">
        <f t="shared" si="12"/>
        <v>12.863723478838565</v>
      </c>
      <c r="R70" s="1">
        <f t="shared" si="13"/>
        <v>4178.5804581919274</v>
      </c>
      <c r="S70" s="1">
        <f t="shared" si="14"/>
        <v>992.01902261972282</v>
      </c>
      <c r="T70" s="1">
        <f t="shared" si="15"/>
        <v>1007.1118373574428</v>
      </c>
      <c r="U70" s="7">
        <f t="shared" si="16"/>
        <v>1.1765852449219616</v>
      </c>
      <c r="Y70" s="4">
        <v>-144.24372570197801</v>
      </c>
      <c r="Z70" s="5">
        <v>10.528700058400901</v>
      </c>
      <c r="AA70" s="4">
        <v>-3.1256926142924198E-2</v>
      </c>
      <c r="AB70" s="4">
        <v>2.9456116190551199E-5</v>
      </c>
      <c r="AC70" s="6">
        <v>17554.453889016499</v>
      </c>
      <c r="AD70" s="6">
        <v>-125.692345063977</v>
      </c>
      <c r="AE70" s="6">
        <v>0.39362054142913999</v>
      </c>
      <c r="AF70" s="6">
        <v>-4.1079636190540202E-4</v>
      </c>
      <c r="AG70" s="6">
        <v>2.30640101199999</v>
      </c>
      <c r="AH70" s="6">
        <v>-3.7612753199999698E-3</v>
      </c>
      <c r="AI70" s="6">
        <v>995.176197</v>
      </c>
      <c r="AJ70" s="6">
        <v>3.9734999999999798E-2</v>
      </c>
      <c r="AL70" s="6">
        <v>-7.3107128370890097E-3</v>
      </c>
      <c r="AM70" s="6">
        <v>2.5528079661440501</v>
      </c>
      <c r="AN70" s="6">
        <v>1.58291033403489</v>
      </c>
    </row>
    <row r="71" spans="1:40" x14ac:dyDescent="0.45">
      <c r="A71">
        <v>5.6000000000000001E-2</v>
      </c>
      <c r="B71" s="1">
        <f t="shared" si="11"/>
        <v>203.23227947192041</v>
      </c>
      <c r="C71">
        <v>1500</v>
      </c>
      <c r="D71" s="2">
        <f t="shared" si="8"/>
        <v>1.5555160001582218</v>
      </c>
      <c r="E71" s="1">
        <v>157.30000000000001</v>
      </c>
      <c r="F71" s="2">
        <v>6.11</v>
      </c>
      <c r="G71">
        <v>315</v>
      </c>
      <c r="H71">
        <v>295</v>
      </c>
      <c r="I71" s="2">
        <f t="shared" si="10"/>
        <v>10.84097942986995</v>
      </c>
      <c r="J71" s="2">
        <v>305.84097935114056</v>
      </c>
      <c r="K71" s="2">
        <f t="shared" si="9"/>
        <v>305.84097942986995</v>
      </c>
      <c r="L71" s="2">
        <v>312.60157929282394</v>
      </c>
      <c r="M71" s="2">
        <f t="shared" si="17"/>
        <v>312.60157929282394</v>
      </c>
      <c r="N71" s="2">
        <f t="shared" si="7"/>
        <v>2.3984207071760579</v>
      </c>
      <c r="O71" s="8">
        <v>561.23110689344003</v>
      </c>
      <c r="P71" s="1">
        <f>O71/(Abmessung!F$17*Q71)</f>
        <v>101.77545219513974</v>
      </c>
      <c r="Q71" s="2">
        <f t="shared" si="12"/>
        <v>12.923944491033598</v>
      </c>
      <c r="R71" s="1">
        <f t="shared" si="13"/>
        <v>4178.5763530488584</v>
      </c>
      <c r="S71" s="1">
        <f t="shared" si="14"/>
        <v>991.96840444755276</v>
      </c>
      <c r="T71" s="1">
        <f t="shared" si="15"/>
        <v>1007.1134051572587</v>
      </c>
      <c r="U71" s="7">
        <f t="shared" si="16"/>
        <v>1.1764368385609618</v>
      </c>
      <c r="Y71" s="4">
        <v>-144.24372570197801</v>
      </c>
      <c r="Z71" s="5">
        <v>10.528700058400901</v>
      </c>
      <c r="AA71" s="4">
        <v>-3.1256926142924198E-2</v>
      </c>
      <c r="AB71" s="4">
        <v>2.9456116190551199E-5</v>
      </c>
      <c r="AC71" s="6">
        <v>17554.453889016499</v>
      </c>
      <c r="AD71" s="6">
        <v>-125.692345063977</v>
      </c>
      <c r="AE71" s="6">
        <v>0.39362054142913999</v>
      </c>
      <c r="AF71" s="6">
        <v>-4.1079636190540202E-4</v>
      </c>
      <c r="AG71" s="6">
        <v>2.30640101199999</v>
      </c>
      <c r="AH71" s="6">
        <v>-3.7612753199999698E-3</v>
      </c>
      <c r="AI71" s="6">
        <v>995.176197</v>
      </c>
      <c r="AJ71" s="6">
        <v>3.9734999999999798E-2</v>
      </c>
      <c r="AL71" s="6">
        <v>-7.3107128370890097E-3</v>
      </c>
      <c r="AM71" s="6">
        <v>2.5528079661440501</v>
      </c>
      <c r="AN71" s="6">
        <v>1.58291033403489</v>
      </c>
    </row>
    <row r="72" spans="1:40" x14ac:dyDescent="0.45">
      <c r="A72">
        <v>6.2E-2</v>
      </c>
      <c r="B72" s="1">
        <f t="shared" si="11"/>
        <v>225.01663108625212</v>
      </c>
      <c r="C72">
        <v>1500</v>
      </c>
      <c r="D72" s="2">
        <f t="shared" si="8"/>
        <v>1.5555160001582218</v>
      </c>
      <c r="E72" s="1">
        <v>157.30000000000001</v>
      </c>
      <c r="F72" s="2">
        <v>6.11</v>
      </c>
      <c r="G72">
        <v>315</v>
      </c>
      <c r="H72">
        <v>295</v>
      </c>
      <c r="I72" s="2">
        <f t="shared" si="10"/>
        <v>10.900805396799644</v>
      </c>
      <c r="J72" s="2">
        <v>305.90081665717224</v>
      </c>
      <c r="K72" s="2">
        <f t="shared" si="9"/>
        <v>305.90080539679963</v>
      </c>
      <c r="L72" s="2">
        <v>312.82193397821237</v>
      </c>
      <c r="M72" s="2">
        <f t="shared" si="17"/>
        <v>312.82193397821266</v>
      </c>
      <c r="N72" s="2">
        <f t="shared" si="7"/>
        <v>2.1780660217876289</v>
      </c>
      <c r="O72" s="8">
        <v>564.27494704608</v>
      </c>
      <c r="P72" s="1">
        <f>O72/(Abmessung!F$17*Q72)</f>
        <v>101.92048041535514</v>
      </c>
      <c r="Q72" s="2">
        <f t="shared" si="12"/>
        <v>12.975547652665998</v>
      </c>
      <c r="R72" s="1">
        <f t="shared" si="13"/>
        <v>4178.5734372989364</v>
      </c>
      <c r="S72" s="1">
        <f t="shared" si="14"/>
        <v>991.92668080806982</v>
      </c>
      <c r="T72" s="1">
        <f t="shared" si="15"/>
        <v>1007.1145939749363</v>
      </c>
      <c r="U72" s="7">
        <f t="shared" si="16"/>
        <v>1.1763243062697657</v>
      </c>
      <c r="Y72" s="4">
        <v>-144.24372570197801</v>
      </c>
      <c r="Z72" s="5">
        <v>10.528700058400901</v>
      </c>
      <c r="AA72" s="4">
        <v>-3.1256926142924198E-2</v>
      </c>
      <c r="AB72" s="4">
        <v>2.9456116190551199E-5</v>
      </c>
      <c r="AC72" s="6">
        <v>17554.453889016499</v>
      </c>
      <c r="AD72" s="6">
        <v>-125.692345063977</v>
      </c>
      <c r="AE72" s="6">
        <v>0.39362054142913999</v>
      </c>
      <c r="AF72" s="6">
        <v>-4.1079636190540202E-4</v>
      </c>
      <c r="AG72" s="6">
        <v>2.30640101199999</v>
      </c>
      <c r="AH72" s="6">
        <v>-3.7612753199999698E-3</v>
      </c>
      <c r="AI72" s="6">
        <v>995.176197</v>
      </c>
      <c r="AJ72" s="6">
        <v>3.9734999999999798E-2</v>
      </c>
      <c r="AL72" s="6">
        <v>-7.3107128370890097E-3</v>
      </c>
      <c r="AM72" s="6">
        <v>2.5528079661440501</v>
      </c>
      <c r="AN72" s="6">
        <v>1.58291033403489</v>
      </c>
    </row>
    <row r="73" spans="1:40" x14ac:dyDescent="0.45">
      <c r="A73">
        <v>6.8000000000000005E-2</v>
      </c>
      <c r="B73" s="1">
        <f t="shared" si="11"/>
        <v>246.80113275199042</v>
      </c>
      <c r="C73">
        <v>1500</v>
      </c>
      <c r="D73" s="2">
        <f t="shared" si="8"/>
        <v>1.5555160001582218</v>
      </c>
      <c r="E73" s="1">
        <v>157.30000000000001</v>
      </c>
      <c r="F73" s="2">
        <v>6.11</v>
      </c>
      <c r="G73">
        <v>315</v>
      </c>
      <c r="H73">
        <v>295</v>
      </c>
      <c r="I73" s="2">
        <f t="shared" si="10"/>
        <v>10.946895655505815</v>
      </c>
      <c r="J73" s="2">
        <v>305.94691776588007</v>
      </c>
      <c r="K73" s="2">
        <f t="shared" si="9"/>
        <v>305.94689565550584</v>
      </c>
      <c r="L73" s="2">
        <v>313.00586381152499</v>
      </c>
      <c r="M73" s="2">
        <f t="shared" si="17"/>
        <v>313.00586381152539</v>
      </c>
      <c r="N73" s="2">
        <f t="shared" si="7"/>
        <v>1.9941361884750108</v>
      </c>
      <c r="O73" s="8">
        <v>566.61953741232003</v>
      </c>
      <c r="P73" s="1">
        <f>O73/(Abmessung!F$17*Q73)</f>
        <v>101.99077319836923</v>
      </c>
      <c r="Q73" s="2">
        <f t="shared" si="12"/>
        <v>13.020481696325758</v>
      </c>
      <c r="R73" s="1">
        <f t="shared" si="13"/>
        <v>4178.5713053216432</v>
      </c>
      <c r="S73" s="1">
        <f t="shared" si="14"/>
        <v>991.89171974343685</v>
      </c>
      <c r="T73" s="1">
        <f t="shared" si="15"/>
        <v>1007.1155098887136</v>
      </c>
      <c r="U73" s="7">
        <f t="shared" si="16"/>
        <v>1.176237606788562</v>
      </c>
      <c r="Y73" s="4">
        <v>-144.24372570197801</v>
      </c>
      <c r="Z73" s="5">
        <v>10.528700058400901</v>
      </c>
      <c r="AA73" s="4">
        <v>-3.1256926142924198E-2</v>
      </c>
      <c r="AB73" s="4">
        <v>2.9456116190551199E-5</v>
      </c>
      <c r="AC73" s="6">
        <v>17554.453889016499</v>
      </c>
      <c r="AD73" s="6">
        <v>-125.692345063977</v>
      </c>
      <c r="AE73" s="6">
        <v>0.39362054142913999</v>
      </c>
      <c r="AF73" s="6">
        <v>-4.1079636190540202E-4</v>
      </c>
      <c r="AG73" s="6">
        <v>2.30640101199999</v>
      </c>
      <c r="AH73" s="6">
        <v>-3.7612753199999698E-3</v>
      </c>
      <c r="AI73" s="6">
        <v>995.176197</v>
      </c>
      <c r="AJ73" s="6">
        <v>3.9734999999999798E-2</v>
      </c>
      <c r="AL73" s="6">
        <v>-7.3107128370890097E-3</v>
      </c>
      <c r="AM73" s="6">
        <v>2.5528079661440501</v>
      </c>
      <c r="AN73" s="6">
        <v>1.58291033403489</v>
      </c>
    </row>
    <row r="74" spans="1:40" x14ac:dyDescent="0.45">
      <c r="A74">
        <v>7.3999999999999996E-2</v>
      </c>
      <c r="B74" s="1">
        <f t="shared" si="11"/>
        <v>268.58574630274376</v>
      </c>
      <c r="C74">
        <v>1500</v>
      </c>
      <c r="D74" s="2">
        <f t="shared" si="8"/>
        <v>1.5555160001582218</v>
      </c>
      <c r="E74" s="1">
        <v>157.30000000000001</v>
      </c>
      <c r="F74" s="2">
        <v>6.11</v>
      </c>
      <c r="G74">
        <v>315</v>
      </c>
      <c r="H74">
        <v>295</v>
      </c>
      <c r="I74" s="2">
        <f t="shared" si="10"/>
        <v>10.982883602998918</v>
      </c>
      <c r="J74" s="2">
        <v>305.98291599623417</v>
      </c>
      <c r="K74" s="2">
        <f t="shared" si="9"/>
        <v>305.98288360299892</v>
      </c>
      <c r="L74" s="2">
        <v>313.16163015447972</v>
      </c>
      <c r="M74" s="2">
        <f t="shared" si="17"/>
        <v>313.16163015448006</v>
      </c>
      <c r="N74" s="2">
        <f t="shared" si="7"/>
        <v>1.8383698455202762</v>
      </c>
      <c r="O74" s="8">
        <v>568.44998465831998</v>
      </c>
      <c r="P74" s="1">
        <f>O74/(Abmessung!F$17*Q74)</f>
        <v>102.00993737487583</v>
      </c>
      <c r="Q74" s="2">
        <f t="shared" si="12"/>
        <v>13.06008996288306</v>
      </c>
      <c r="R74" s="1">
        <f t="shared" si="13"/>
        <v>4178.5697084604908</v>
      </c>
      <c r="S74" s="1">
        <f t="shared" si="14"/>
        <v>991.86201675691302</v>
      </c>
      <c r="T74" s="1">
        <f t="shared" si="15"/>
        <v>1007.1162250835552</v>
      </c>
      <c r="U74" s="7">
        <f t="shared" si="16"/>
        <v>1.1761699071608647</v>
      </c>
      <c r="Y74" s="4">
        <v>-144.24372570197801</v>
      </c>
      <c r="Z74" s="5">
        <v>10.528700058400901</v>
      </c>
      <c r="AA74" s="4">
        <v>-3.1256926142924198E-2</v>
      </c>
      <c r="AB74" s="4">
        <v>2.9456116190551199E-5</v>
      </c>
      <c r="AC74" s="6">
        <v>17554.453889016499</v>
      </c>
      <c r="AD74" s="6">
        <v>-125.692345063977</v>
      </c>
      <c r="AE74" s="6">
        <v>0.39362054142913999</v>
      </c>
      <c r="AF74" s="6">
        <v>-4.1079636190540202E-4</v>
      </c>
      <c r="AG74" s="6">
        <v>2.30640101199999</v>
      </c>
      <c r="AH74" s="6">
        <v>-3.7612753199999698E-3</v>
      </c>
      <c r="AI74" s="6">
        <v>995.176197</v>
      </c>
      <c r="AJ74" s="6">
        <v>3.9734999999999798E-2</v>
      </c>
      <c r="AL74" s="6">
        <v>-7.3107128370890097E-3</v>
      </c>
      <c r="AM74" s="6">
        <v>2.5528079661440501</v>
      </c>
      <c r="AN74" s="6">
        <v>1.58291033403489</v>
      </c>
    </row>
    <row r="75" spans="1:40" x14ac:dyDescent="0.45">
      <c r="A75">
        <v>8.0000000000000002E-3</v>
      </c>
      <c r="B75" s="1">
        <f t="shared" si="11"/>
        <v>28.98202643595554</v>
      </c>
      <c r="C75">
        <v>2000</v>
      </c>
      <c r="D75" s="2">
        <f t="shared" si="8"/>
        <v>2.0756694750998776</v>
      </c>
      <c r="E75" s="1">
        <v>209.9</v>
      </c>
      <c r="F75" s="2">
        <v>9.68</v>
      </c>
      <c r="G75">
        <v>315</v>
      </c>
      <c r="H75">
        <v>295</v>
      </c>
      <c r="I75" s="2">
        <f t="shared" si="10"/>
        <v>6.1452758282159605</v>
      </c>
      <c r="J75" s="2">
        <v>301.14524888987319</v>
      </c>
      <c r="K75" s="2">
        <f t="shared" si="9"/>
        <v>301.14527582821597</v>
      </c>
      <c r="L75" s="2">
        <v>302.20909163637793</v>
      </c>
      <c r="M75" s="2">
        <f t="shared" si="17"/>
        <v>302.2090914829688</v>
      </c>
      <c r="N75" s="2">
        <f t="shared" si="7"/>
        <v>12.790908363622066</v>
      </c>
      <c r="O75" s="8">
        <v>427.66720820635601</v>
      </c>
      <c r="P75" s="1">
        <f>O75/(Abmessung!F$17*Q75)</f>
        <v>98.529689820832346</v>
      </c>
      <c r="Q75" s="2">
        <f t="shared" si="12"/>
        <v>10.172676326632343</v>
      </c>
      <c r="R75" s="1">
        <f t="shared" si="13"/>
        <v>4179.4060957135471</v>
      </c>
      <c r="S75" s="1">
        <f t="shared" si="14"/>
        <v>993.7193337271367</v>
      </c>
      <c r="T75" s="1">
        <f t="shared" si="15"/>
        <v>1007.0201127323195</v>
      </c>
      <c r="U75" s="7">
        <f t="shared" si="16"/>
        <v>1.1852678061076303</v>
      </c>
      <c r="Y75" s="4">
        <v>-144.24372570197801</v>
      </c>
      <c r="Z75" s="5">
        <v>10.528700058400901</v>
      </c>
      <c r="AA75" s="4">
        <v>-3.1256926142924198E-2</v>
      </c>
      <c r="AB75" s="4">
        <v>2.9456116190551199E-5</v>
      </c>
      <c r="AC75" s="6">
        <v>17554.453889016499</v>
      </c>
      <c r="AD75" s="6">
        <v>-125.692345063977</v>
      </c>
      <c r="AE75" s="6">
        <v>0.39362054142913999</v>
      </c>
      <c r="AF75" s="6">
        <v>-4.1079636190540202E-4</v>
      </c>
      <c r="AG75" s="6">
        <v>2.30640101199999</v>
      </c>
      <c r="AH75" s="6">
        <v>-3.7612753199999698E-3</v>
      </c>
      <c r="AI75" s="6">
        <v>995.176197</v>
      </c>
      <c r="AJ75" s="6">
        <v>3.9734999999999798E-2</v>
      </c>
      <c r="AL75" s="6">
        <v>-7.3107128370890097E-3</v>
      </c>
      <c r="AM75" s="6">
        <v>2.5528079661440501</v>
      </c>
      <c r="AN75" s="6">
        <v>1.58291033403489</v>
      </c>
    </row>
    <row r="76" spans="1:40" x14ac:dyDescent="0.45">
      <c r="A76">
        <v>1.4E-2</v>
      </c>
      <c r="B76" s="1">
        <f t="shared" si="11"/>
        <v>50.74684007953941</v>
      </c>
      <c r="C76">
        <v>2000</v>
      </c>
      <c r="D76" s="2">
        <f t="shared" si="8"/>
        <v>2.0756694750998776</v>
      </c>
      <c r="E76" s="1">
        <v>209.9</v>
      </c>
      <c r="F76" s="2">
        <v>9.68</v>
      </c>
      <c r="G76">
        <v>315</v>
      </c>
      <c r="H76">
        <v>295</v>
      </c>
      <c r="I76" s="2">
        <f t="shared" si="10"/>
        <v>7.7558761717391862</v>
      </c>
      <c r="J76" s="2">
        <v>302.75582854951199</v>
      </c>
      <c r="K76" s="2">
        <f t="shared" si="9"/>
        <v>302.7558761717392</v>
      </c>
      <c r="L76" s="2">
        <v>305.79752301931211</v>
      </c>
      <c r="M76" s="2">
        <f t="shared" si="17"/>
        <v>305.79752300155565</v>
      </c>
      <c r="N76" s="2">
        <f t="shared" si="7"/>
        <v>9.2024769806878908</v>
      </c>
      <c r="O76" s="8">
        <v>538.39124595420003</v>
      </c>
      <c r="P76" s="1">
        <f>O76/(Abmessung!F$17*Q76)</f>
        <v>109.66841749748575</v>
      </c>
      <c r="Q76" s="2">
        <f t="shared" si="12"/>
        <v>11.505693574477455</v>
      </c>
      <c r="R76" s="1">
        <f t="shared" si="13"/>
        <v>4178.9311263324062</v>
      </c>
      <c r="S76" s="1">
        <f t="shared" si="14"/>
        <v>993.16528715885011</v>
      </c>
      <c r="T76" s="1">
        <f t="shared" si="15"/>
        <v>1007.0521109237075</v>
      </c>
      <c r="U76" s="7">
        <f t="shared" si="16"/>
        <v>1.1822388893452835</v>
      </c>
      <c r="Y76" s="4">
        <v>-144.24372570197801</v>
      </c>
      <c r="Z76" s="5">
        <v>10.528700058400901</v>
      </c>
      <c r="AA76" s="4">
        <v>-3.1256926142924198E-2</v>
      </c>
      <c r="AB76" s="4">
        <v>2.9456116190551199E-5</v>
      </c>
      <c r="AC76" s="6">
        <v>17554.453889016499</v>
      </c>
      <c r="AD76" s="6">
        <v>-125.692345063977</v>
      </c>
      <c r="AE76" s="6">
        <v>0.39362054142913999</v>
      </c>
      <c r="AF76" s="6">
        <v>-4.1079636190540202E-4</v>
      </c>
      <c r="AG76" s="6">
        <v>2.30640101199999</v>
      </c>
      <c r="AH76" s="6">
        <v>-3.7612753199999698E-3</v>
      </c>
      <c r="AI76" s="6">
        <v>995.176197</v>
      </c>
      <c r="AJ76" s="6">
        <v>3.9734999999999798E-2</v>
      </c>
      <c r="AL76" s="6">
        <v>-7.3107128370890097E-3</v>
      </c>
      <c r="AM76" s="6">
        <v>2.5528079661440501</v>
      </c>
      <c r="AN76" s="6">
        <v>1.58291033403489</v>
      </c>
    </row>
    <row r="77" spans="1:40" x14ac:dyDescent="0.45">
      <c r="A77">
        <v>0.02</v>
      </c>
      <c r="B77" s="1">
        <f t="shared" si="11"/>
        <v>72.520146951762214</v>
      </c>
      <c r="C77">
        <v>2000</v>
      </c>
      <c r="D77" s="2">
        <f t="shared" si="8"/>
        <v>2.0756694750998776</v>
      </c>
      <c r="E77" s="1">
        <v>209.9</v>
      </c>
      <c r="F77" s="2">
        <v>9.68</v>
      </c>
      <c r="G77">
        <v>315</v>
      </c>
      <c r="H77">
        <v>295</v>
      </c>
      <c r="I77" s="2">
        <f t="shared" si="10"/>
        <v>8.6481787470597471</v>
      </c>
      <c r="J77" s="2">
        <v>303.648120730762</v>
      </c>
      <c r="K77" s="2">
        <f t="shared" si="9"/>
        <v>303.64817874705977</v>
      </c>
      <c r="L77" s="2">
        <v>307.82693203231099</v>
      </c>
      <c r="M77" s="2">
        <f t="shared" si="17"/>
        <v>307.82693202884468</v>
      </c>
      <c r="N77" s="2">
        <f t="shared" si="7"/>
        <v>7.1730679676890077</v>
      </c>
      <c r="O77" s="8">
        <v>599.49083358823202</v>
      </c>
      <c r="P77" s="1">
        <f>O77/(Abmessung!F$17*Q77)</f>
        <v>116.36265828174253</v>
      </c>
      <c r="Q77" s="2">
        <f t="shared" si="12"/>
        <v>12.074392890038952</v>
      </c>
      <c r="R77" s="1">
        <f t="shared" si="13"/>
        <v>4178.7616958247909</v>
      </c>
      <c r="S77" s="1">
        <f t="shared" si="14"/>
        <v>992.82755243024826</v>
      </c>
      <c r="T77" s="1">
        <f t="shared" si="15"/>
        <v>1007.0698385386183</v>
      </c>
      <c r="U77" s="7">
        <f t="shared" si="16"/>
        <v>1.1805608110655013</v>
      </c>
      <c r="Y77" s="4">
        <v>-144.24372570197801</v>
      </c>
      <c r="Z77" s="5">
        <v>10.528700058400901</v>
      </c>
      <c r="AA77" s="4">
        <v>-3.1256926142924198E-2</v>
      </c>
      <c r="AB77" s="4">
        <v>2.9456116190551199E-5</v>
      </c>
      <c r="AC77" s="6">
        <v>17554.453889016499</v>
      </c>
      <c r="AD77" s="6">
        <v>-125.692345063977</v>
      </c>
      <c r="AE77" s="6">
        <v>0.39362054142913999</v>
      </c>
      <c r="AF77" s="6">
        <v>-4.1079636190540202E-4</v>
      </c>
      <c r="AG77" s="6">
        <v>2.30640101199999</v>
      </c>
      <c r="AH77" s="6">
        <v>-3.7612753199999698E-3</v>
      </c>
      <c r="AI77" s="6">
        <v>995.176197</v>
      </c>
      <c r="AJ77" s="6">
        <v>3.9734999999999798E-2</v>
      </c>
      <c r="AL77" s="6">
        <v>-7.3107128370890097E-3</v>
      </c>
      <c r="AM77" s="6">
        <v>2.5528079661440501</v>
      </c>
      <c r="AN77" s="6">
        <v>1.58291033403489</v>
      </c>
    </row>
    <row r="78" spans="1:40" x14ac:dyDescent="0.45">
      <c r="A78">
        <v>2.5999999999999999E-2</v>
      </c>
      <c r="B78" s="1">
        <f t="shared" si="11"/>
        <v>94.297484453458935</v>
      </c>
      <c r="C78">
        <v>2000</v>
      </c>
      <c r="D78" s="2">
        <f t="shared" si="8"/>
        <v>2.0756694750998776</v>
      </c>
      <c r="E78" s="1">
        <v>209.9</v>
      </c>
      <c r="F78" s="2">
        <v>9.68</v>
      </c>
      <c r="G78">
        <v>315</v>
      </c>
      <c r="H78">
        <v>295</v>
      </c>
      <c r="I78" s="2">
        <f t="shared" si="10"/>
        <v>9.2219520211055102</v>
      </c>
      <c r="J78" s="2">
        <v>304.22188743615425</v>
      </c>
      <c r="K78" s="2">
        <f t="shared" si="9"/>
        <v>304.22195202110549</v>
      </c>
      <c r="L78" s="2">
        <v>309.12137773729103</v>
      </c>
      <c r="M78" s="2">
        <f t="shared" si="17"/>
        <v>309.12137773631912</v>
      </c>
      <c r="N78" s="2">
        <f t="shared" si="7"/>
        <v>5.8786222627089728</v>
      </c>
      <c r="O78" s="8">
        <v>638.68766957592004</v>
      </c>
      <c r="P78" s="1">
        <f>O78/(Abmessung!F$17*Q78)</f>
        <v>120.96367650024132</v>
      </c>
      <c r="Q78" s="2">
        <f t="shared" si="12"/>
        <v>12.374565082793781</v>
      </c>
      <c r="R78" s="1">
        <f t="shared" si="13"/>
        <v>4178.6849480142346</v>
      </c>
      <c r="S78" s="1">
        <f t="shared" si="14"/>
        <v>992.60336097509366</v>
      </c>
      <c r="T78" s="1">
        <f t="shared" si="15"/>
        <v>1007.0812378486378</v>
      </c>
      <c r="U78" s="7">
        <f t="shared" si="16"/>
        <v>1.1794817637912867</v>
      </c>
      <c r="Y78" s="4">
        <v>-144.24372570197801</v>
      </c>
      <c r="Z78" s="5">
        <v>10.528700058400901</v>
      </c>
      <c r="AA78" s="4">
        <v>-3.1256926142924198E-2</v>
      </c>
      <c r="AB78" s="4">
        <v>2.9456116190551199E-5</v>
      </c>
      <c r="AC78" s="6">
        <v>17554.453889016499</v>
      </c>
      <c r="AD78" s="6">
        <v>-125.692345063977</v>
      </c>
      <c r="AE78" s="6">
        <v>0.39362054142913999</v>
      </c>
      <c r="AF78" s="6">
        <v>-4.1079636190540202E-4</v>
      </c>
      <c r="AG78" s="6">
        <v>2.30640101199999</v>
      </c>
      <c r="AH78" s="6">
        <v>-3.7612753199999698E-3</v>
      </c>
      <c r="AI78" s="6">
        <v>995.176197</v>
      </c>
      <c r="AJ78" s="6">
        <v>3.9734999999999798E-2</v>
      </c>
      <c r="AL78" s="6">
        <v>-7.3107128370890097E-3</v>
      </c>
      <c r="AM78" s="6">
        <v>2.5528079661440501</v>
      </c>
      <c r="AN78" s="6">
        <v>1.58291033403489</v>
      </c>
    </row>
    <row r="79" spans="1:40" x14ac:dyDescent="0.45">
      <c r="A79">
        <v>3.2000000000000001E-2</v>
      </c>
      <c r="B79" s="1">
        <f t="shared" si="11"/>
        <v>116.07708366336087</v>
      </c>
      <c r="C79">
        <v>2000</v>
      </c>
      <c r="D79" s="2">
        <f t="shared" si="8"/>
        <v>2.0756694750998776</v>
      </c>
      <c r="E79" s="1">
        <v>209.9</v>
      </c>
      <c r="F79" s="2">
        <v>9.68</v>
      </c>
      <c r="G79">
        <v>315</v>
      </c>
      <c r="H79">
        <v>295</v>
      </c>
      <c r="I79" s="2">
        <f t="shared" si="10"/>
        <v>9.622410331443179</v>
      </c>
      <c r="J79" s="2">
        <v>304.6223412162538</v>
      </c>
      <c r="K79" s="2">
        <f t="shared" si="9"/>
        <v>304.62241033144318</v>
      </c>
      <c r="L79" s="2">
        <v>310.01930208587396</v>
      </c>
      <c r="M79" s="2">
        <f t="shared" si="17"/>
        <v>310.01930208552994</v>
      </c>
      <c r="N79" s="2">
        <f t="shared" si="7"/>
        <v>4.9806979141260399</v>
      </c>
      <c r="O79" s="8">
        <v>666.00208385118196</v>
      </c>
      <c r="P79" s="1">
        <f>O79/(Abmessung!F$17*Q79)</f>
        <v>124.31604996954547</v>
      </c>
      <c r="Q79" s="2">
        <f t="shared" si="12"/>
        <v>12.555811182858507</v>
      </c>
      <c r="R79" s="1">
        <f t="shared" si="13"/>
        <v>4178.644334137226</v>
      </c>
      <c r="S79" s="1">
        <f t="shared" si="14"/>
        <v>992.44395503677083</v>
      </c>
      <c r="T79" s="1">
        <f t="shared" si="15"/>
        <v>1007.0891938641139</v>
      </c>
      <c r="U79" s="7">
        <f t="shared" si="16"/>
        <v>1.1787286553313421</v>
      </c>
      <c r="Y79" s="4">
        <v>-144.24372570197801</v>
      </c>
      <c r="Z79" s="5">
        <v>10.528700058400901</v>
      </c>
      <c r="AA79" s="4">
        <v>-3.1256926142924198E-2</v>
      </c>
      <c r="AB79" s="4">
        <v>2.9456116190551199E-5</v>
      </c>
      <c r="AC79" s="6">
        <v>17554.453889016499</v>
      </c>
      <c r="AD79" s="6">
        <v>-125.692345063977</v>
      </c>
      <c r="AE79" s="6">
        <v>0.39362054142913999</v>
      </c>
      <c r="AF79" s="6">
        <v>-4.1079636190540202E-4</v>
      </c>
      <c r="AG79" s="6">
        <v>2.30640101199999</v>
      </c>
      <c r="AH79" s="6">
        <v>-3.7612753199999698E-3</v>
      </c>
      <c r="AI79" s="6">
        <v>995.176197</v>
      </c>
      <c r="AJ79" s="6">
        <v>3.9734999999999798E-2</v>
      </c>
      <c r="AL79" s="6">
        <v>-7.3107128370890097E-3</v>
      </c>
      <c r="AM79" s="6">
        <v>2.5528079661440501</v>
      </c>
      <c r="AN79" s="6">
        <v>1.58291033403489</v>
      </c>
    </row>
    <row r="80" spans="1:40" x14ac:dyDescent="0.45">
      <c r="A80">
        <v>3.7999999999999999E-2</v>
      </c>
      <c r="B80" s="1">
        <f t="shared" si="11"/>
        <v>137.85808695944286</v>
      </c>
      <c r="C80">
        <v>2000</v>
      </c>
      <c r="D80" s="2">
        <f t="shared" si="8"/>
        <v>2.0756694750998776</v>
      </c>
      <c r="E80" s="1">
        <v>209.9</v>
      </c>
      <c r="F80" s="2">
        <v>9.68</v>
      </c>
      <c r="G80">
        <v>315</v>
      </c>
      <c r="H80">
        <v>295</v>
      </c>
      <c r="I80" s="2">
        <f t="shared" si="10"/>
        <v>9.9171531635378738</v>
      </c>
      <c r="J80" s="2">
        <v>304.91708092181909</v>
      </c>
      <c r="K80" s="2">
        <f t="shared" si="9"/>
        <v>304.91715316353788</v>
      </c>
      <c r="L80" s="2">
        <v>310.67923684350194</v>
      </c>
      <c r="M80" s="2">
        <f t="shared" si="17"/>
        <v>310.67923684335926</v>
      </c>
      <c r="N80" s="2">
        <f t="shared" si="7"/>
        <v>4.3207631564980602</v>
      </c>
      <c r="O80" s="8">
        <v>686.08351702546395</v>
      </c>
      <c r="P80" s="1">
        <f>O80/(Abmessung!F$17*Q80)</f>
        <v>126.851713538753</v>
      </c>
      <c r="Q80" s="2">
        <f t="shared" si="12"/>
        <v>12.675848440714125</v>
      </c>
      <c r="R80" s="1">
        <f t="shared" si="13"/>
        <v>4178.6204753338179</v>
      </c>
      <c r="S80" s="1">
        <f t="shared" si="14"/>
        <v>992.32481036999911</v>
      </c>
      <c r="T80" s="1">
        <f t="shared" si="15"/>
        <v>1007.0950496052142</v>
      </c>
      <c r="U80" s="7">
        <f t="shared" si="16"/>
        <v>1.1781743567411587</v>
      </c>
      <c r="Y80" s="4">
        <v>-144.24372570197801</v>
      </c>
      <c r="Z80" s="5">
        <v>10.528700058400901</v>
      </c>
      <c r="AA80" s="4">
        <v>-3.1256926142924198E-2</v>
      </c>
      <c r="AB80" s="4">
        <v>2.9456116190551199E-5</v>
      </c>
      <c r="AC80" s="6">
        <v>17554.453889016499</v>
      </c>
      <c r="AD80" s="6">
        <v>-125.692345063977</v>
      </c>
      <c r="AE80" s="6">
        <v>0.39362054142913999</v>
      </c>
      <c r="AF80" s="6">
        <v>-4.1079636190540202E-4</v>
      </c>
      <c r="AG80" s="6">
        <v>2.30640101199999</v>
      </c>
      <c r="AH80" s="6">
        <v>-3.7612753199999698E-3</v>
      </c>
      <c r="AI80" s="6">
        <v>995.176197</v>
      </c>
      <c r="AJ80" s="6">
        <v>3.9734999999999798E-2</v>
      </c>
      <c r="AL80" s="6">
        <v>-7.3107128370890097E-3</v>
      </c>
      <c r="AM80" s="6">
        <v>2.5528079661440501</v>
      </c>
      <c r="AN80" s="6">
        <v>1.58291033403489</v>
      </c>
    </row>
    <row r="81" spans="1:40" x14ac:dyDescent="0.45">
      <c r="A81">
        <v>4.3999999999999997E-2</v>
      </c>
      <c r="B81" s="1">
        <f t="shared" si="11"/>
        <v>159.64002337874209</v>
      </c>
      <c r="C81">
        <v>2000</v>
      </c>
      <c r="D81" s="2">
        <f t="shared" si="8"/>
        <v>2.0756694750998776</v>
      </c>
      <c r="E81" s="1">
        <v>209.9</v>
      </c>
      <c r="F81" s="2">
        <v>9.68</v>
      </c>
      <c r="G81">
        <v>315</v>
      </c>
      <c r="H81">
        <v>295</v>
      </c>
      <c r="I81" s="2">
        <f t="shared" si="10"/>
        <v>10.142455251266398</v>
      </c>
      <c r="J81" s="2">
        <v>305.14238094745667</v>
      </c>
      <c r="K81" s="2">
        <f t="shared" si="9"/>
        <v>305.14245525126637</v>
      </c>
      <c r="L81" s="2">
        <v>311.18499820507736</v>
      </c>
      <c r="M81" s="2">
        <f t="shared" si="17"/>
        <v>311.18499820501103</v>
      </c>
      <c r="N81" s="2">
        <f t="shared" si="7"/>
        <v>3.8150017949226367</v>
      </c>
      <c r="O81" s="8">
        <v>701.42102841773203</v>
      </c>
      <c r="P81" s="1">
        <f>O81/(Abmessung!F$17*Q81)</f>
        <v>128.82286995230274</v>
      </c>
      <c r="Q81" s="2">
        <f t="shared" si="12"/>
        <v>12.760926342961447</v>
      </c>
      <c r="R81" s="1">
        <f t="shared" si="13"/>
        <v>4178.6053758698263</v>
      </c>
      <c r="S81" s="1">
        <f t="shared" si="14"/>
        <v>992.23237786804771</v>
      </c>
      <c r="T81" s="1">
        <f t="shared" si="15"/>
        <v>1007.0995257534735</v>
      </c>
      <c r="U81" s="7">
        <f t="shared" si="16"/>
        <v>1.1777506490281455</v>
      </c>
      <c r="Y81" s="4">
        <v>-144.24372570197801</v>
      </c>
      <c r="Z81" s="5">
        <v>10.528700058400901</v>
      </c>
      <c r="AA81" s="4">
        <v>-3.1256926142924198E-2</v>
      </c>
      <c r="AB81" s="4">
        <v>2.9456116190551199E-5</v>
      </c>
      <c r="AC81" s="6">
        <v>17554.453889016499</v>
      </c>
      <c r="AD81" s="6">
        <v>-125.692345063977</v>
      </c>
      <c r="AE81" s="6">
        <v>0.39362054142913999</v>
      </c>
      <c r="AF81" s="6">
        <v>-4.1079636190540202E-4</v>
      </c>
      <c r="AG81" s="6">
        <v>2.30640101199999</v>
      </c>
      <c r="AH81" s="6">
        <v>-3.7612753199999698E-3</v>
      </c>
      <c r="AI81" s="6">
        <v>995.176197</v>
      </c>
      <c r="AJ81" s="6">
        <v>3.9734999999999798E-2</v>
      </c>
      <c r="AL81" s="6">
        <v>-7.3107128370890097E-3</v>
      </c>
      <c r="AM81" s="6">
        <v>2.5528079661440501</v>
      </c>
      <c r="AN81" s="6">
        <v>1.58291033403489</v>
      </c>
    </row>
    <row r="82" spans="1:40" x14ac:dyDescent="0.45">
      <c r="A82">
        <v>0.05</v>
      </c>
      <c r="B82" s="1">
        <f t="shared" si="11"/>
        <v>181.42261164391769</v>
      </c>
      <c r="C82">
        <v>2000</v>
      </c>
      <c r="D82" s="2">
        <f t="shared" si="8"/>
        <v>2.0756694750998776</v>
      </c>
      <c r="E82" s="1">
        <v>209.9</v>
      </c>
      <c r="F82" s="2">
        <v>9.68</v>
      </c>
      <c r="G82">
        <v>315</v>
      </c>
      <c r="H82">
        <v>295</v>
      </c>
      <c r="I82" s="2">
        <f t="shared" si="10"/>
        <v>10.319657292823297</v>
      </c>
      <c r="J82" s="2">
        <v>305.31958176113579</v>
      </c>
      <c r="K82" s="2">
        <f t="shared" si="9"/>
        <v>305.31965729282331</v>
      </c>
      <c r="L82" s="2">
        <v>311.58509003028428</v>
      </c>
      <c r="M82" s="2">
        <f t="shared" si="17"/>
        <v>311.58509003025074</v>
      </c>
      <c r="N82" s="2">
        <f t="shared" si="7"/>
        <v>3.4149099697157226</v>
      </c>
      <c r="O82" s="8">
        <v>713.47633283379002</v>
      </c>
      <c r="P82" s="1">
        <f>O82/(Abmessung!F$17*Q82)</f>
        <v>130.38786134816215</v>
      </c>
      <c r="Q82" s="2">
        <f t="shared" si="12"/>
        <v>12.824451510853891</v>
      </c>
      <c r="R82" s="1">
        <f t="shared" si="13"/>
        <v>4178.595272812835</v>
      </c>
      <c r="S82" s="1">
        <f t="shared" si="14"/>
        <v>992.15857587415917</v>
      </c>
      <c r="T82" s="1">
        <f t="shared" si="15"/>
        <v>1007.1030462906393</v>
      </c>
      <c r="U82" s="7">
        <f t="shared" si="16"/>
        <v>1.177417398504558</v>
      </c>
      <c r="Y82" s="4">
        <v>-144.24372570197801</v>
      </c>
      <c r="Z82" s="5">
        <v>10.528700058400901</v>
      </c>
      <c r="AA82" s="4">
        <v>-3.1256926142924198E-2</v>
      </c>
      <c r="AB82" s="4">
        <v>2.9456116190551199E-5</v>
      </c>
      <c r="AC82" s="6">
        <v>17554.453889016499</v>
      </c>
      <c r="AD82" s="6">
        <v>-125.692345063977</v>
      </c>
      <c r="AE82" s="6">
        <v>0.39362054142913999</v>
      </c>
      <c r="AF82" s="6">
        <v>-4.1079636190540202E-4</v>
      </c>
      <c r="AG82" s="6">
        <v>2.30640101199999</v>
      </c>
      <c r="AH82" s="6">
        <v>-3.7612753199999698E-3</v>
      </c>
      <c r="AI82" s="6">
        <v>995.176197</v>
      </c>
      <c r="AJ82" s="6">
        <v>3.9734999999999798E-2</v>
      </c>
      <c r="AL82" s="6">
        <v>-7.3107128370890097E-3</v>
      </c>
      <c r="AM82" s="6">
        <v>2.5528079661440501</v>
      </c>
      <c r="AN82" s="6">
        <v>1.58291033403489</v>
      </c>
    </row>
    <row r="83" spans="1:40" x14ac:dyDescent="0.45">
      <c r="A83">
        <v>5.6000000000000001E-2</v>
      </c>
      <c r="B83" s="1">
        <f t="shared" si="11"/>
        <v>203.20567286112481</v>
      </c>
      <c r="C83">
        <v>2000</v>
      </c>
      <c r="D83" s="2">
        <f t="shared" si="8"/>
        <v>2.0756694750998776</v>
      </c>
      <c r="E83" s="1">
        <v>209.9</v>
      </c>
      <c r="F83" s="2">
        <v>9.68</v>
      </c>
      <c r="G83">
        <v>315</v>
      </c>
      <c r="H83">
        <v>295</v>
      </c>
      <c r="I83" s="2">
        <f t="shared" si="10"/>
        <v>10.462190863233941</v>
      </c>
      <c r="J83" s="2">
        <v>305.46211475998052</v>
      </c>
      <c r="K83" s="2">
        <f t="shared" si="9"/>
        <v>305.46219086323396</v>
      </c>
      <c r="L83" s="2">
        <v>311.90955036210443</v>
      </c>
      <c r="M83" s="2">
        <f t="shared" si="17"/>
        <v>311.90955036208624</v>
      </c>
      <c r="N83" s="2">
        <f t="shared" si="7"/>
        <v>3.0904496378955741</v>
      </c>
      <c r="O83" s="8">
        <v>723.16812037990599</v>
      </c>
      <c r="P83" s="1">
        <f>O83/(Abmessung!F$17*Q83)</f>
        <v>131.65172521457529</v>
      </c>
      <c r="Q83" s="2">
        <f t="shared" si="12"/>
        <v>12.873869679497821</v>
      </c>
      <c r="R83" s="1">
        <f t="shared" si="13"/>
        <v>4178.5882147793536</v>
      </c>
      <c r="S83" s="1">
        <f t="shared" si="14"/>
        <v>992.09828722536622</v>
      </c>
      <c r="T83" s="1">
        <f t="shared" si="15"/>
        <v>1007.1058780649939</v>
      </c>
      <c r="U83" s="7">
        <f t="shared" si="16"/>
        <v>1.1771493455791378</v>
      </c>
      <c r="Y83" s="4">
        <v>-144.24372570197801</v>
      </c>
      <c r="Z83" s="5">
        <v>10.528700058400901</v>
      </c>
      <c r="AA83" s="4">
        <v>-3.1256926142924198E-2</v>
      </c>
      <c r="AB83" s="4">
        <v>2.9456116190551199E-5</v>
      </c>
      <c r="AC83" s="6">
        <v>17554.453889016499</v>
      </c>
      <c r="AD83" s="6">
        <v>-125.692345063977</v>
      </c>
      <c r="AE83" s="6">
        <v>0.39362054142913999</v>
      </c>
      <c r="AF83" s="6">
        <v>-4.1079636190540202E-4</v>
      </c>
      <c r="AG83" s="6">
        <v>2.30640101199999</v>
      </c>
      <c r="AH83" s="6">
        <v>-3.7612753199999698E-3</v>
      </c>
      <c r="AI83" s="6">
        <v>995.176197</v>
      </c>
      <c r="AJ83" s="6">
        <v>3.9734999999999798E-2</v>
      </c>
      <c r="AL83" s="6">
        <v>-7.3107128370890097E-3</v>
      </c>
      <c r="AM83" s="6">
        <v>2.5528079661440501</v>
      </c>
      <c r="AN83" s="6">
        <v>1.58291033403489</v>
      </c>
    </row>
    <row r="84" spans="1:40" x14ac:dyDescent="0.45">
      <c r="A84">
        <v>6.2E-2</v>
      </c>
      <c r="B84" s="1">
        <f t="shared" si="11"/>
        <v>224.9890877375461</v>
      </c>
      <c r="C84">
        <v>2000</v>
      </c>
      <c r="D84" s="2">
        <f t="shared" si="8"/>
        <v>2.0756694750998776</v>
      </c>
      <c r="E84" s="1">
        <v>209.9</v>
      </c>
      <c r="F84" s="2">
        <v>9.68</v>
      </c>
      <c r="G84">
        <v>315</v>
      </c>
      <c r="H84">
        <v>295</v>
      </c>
      <c r="I84" s="2">
        <f t="shared" ref="I84:I110" si="18">O84*3600/(T84*U84*E84)</f>
        <v>10.578942041246215</v>
      </c>
      <c r="J84" s="2">
        <v>305.5788658822288</v>
      </c>
      <c r="K84" s="2">
        <f t="shared" si="9"/>
        <v>305.57894204124619</v>
      </c>
      <c r="L84" s="2">
        <v>312.17799275681068</v>
      </c>
      <c r="M84" s="2">
        <f t="shared" si="17"/>
        <v>312.17799275680028</v>
      </c>
      <c r="N84" s="2">
        <f t="shared" si="7"/>
        <v>2.8220072431893186</v>
      </c>
      <c r="O84" s="8">
        <v>731.10349201411202</v>
      </c>
      <c r="P84" s="1">
        <f>O84/(Abmessung!F$17*Q84)</f>
        <v>132.68685942581396</v>
      </c>
      <c r="Q84" s="2">
        <f t="shared" si="12"/>
        <v>12.91360011327791</v>
      </c>
      <c r="R84" s="1">
        <f t="shared" si="13"/>
        <v>4178.5831113987615</v>
      </c>
      <c r="S84" s="1">
        <f t="shared" si="14"/>
        <v>992.04811328612925</v>
      </c>
      <c r="T84" s="1">
        <f t="shared" si="15"/>
        <v>1007.1081976179152</v>
      </c>
      <c r="U84" s="7">
        <f t="shared" si="16"/>
        <v>1.1769297790217905</v>
      </c>
      <c r="Y84" s="4">
        <v>-144.24372570197801</v>
      </c>
      <c r="Z84" s="5">
        <v>10.528700058400901</v>
      </c>
      <c r="AA84" s="4">
        <v>-3.1256926142924198E-2</v>
      </c>
      <c r="AB84" s="4">
        <v>2.9456116190551199E-5</v>
      </c>
      <c r="AC84" s="6">
        <v>17554.453889016499</v>
      </c>
      <c r="AD84" s="6">
        <v>-125.692345063977</v>
      </c>
      <c r="AE84" s="6">
        <v>0.39362054142913999</v>
      </c>
      <c r="AF84" s="6">
        <v>-4.1079636190540202E-4</v>
      </c>
      <c r="AG84" s="6">
        <v>2.30640101199999</v>
      </c>
      <c r="AH84" s="6">
        <v>-3.7612753199999698E-3</v>
      </c>
      <c r="AI84" s="6">
        <v>995.176197</v>
      </c>
      <c r="AJ84" s="6">
        <v>3.9734999999999798E-2</v>
      </c>
      <c r="AL84" s="6">
        <v>-7.3107128370890097E-3</v>
      </c>
      <c r="AM84" s="6">
        <v>2.5528079661440501</v>
      </c>
      <c r="AN84" s="6">
        <v>1.58291033403489</v>
      </c>
    </row>
    <row r="85" spans="1:40" x14ac:dyDescent="0.45">
      <c r="A85">
        <v>6.8000000000000005E-2</v>
      </c>
      <c r="B85" s="1">
        <f t="shared" si="11"/>
        <v>246.77277356846275</v>
      </c>
      <c r="C85">
        <v>2000</v>
      </c>
      <c r="D85" s="2">
        <f t="shared" si="8"/>
        <v>2.0756694750998776</v>
      </c>
      <c r="E85" s="1">
        <v>209.9</v>
      </c>
      <c r="F85" s="2">
        <v>9.68</v>
      </c>
      <c r="G85">
        <v>315</v>
      </c>
      <c r="H85">
        <v>295</v>
      </c>
      <c r="I85" s="2">
        <f t="shared" si="18"/>
        <v>10.676034369937717</v>
      </c>
      <c r="J85" s="2">
        <v>305.67595855705048</v>
      </c>
      <c r="K85" s="2">
        <f t="shared" si="9"/>
        <v>305.67603436993772</v>
      </c>
      <c r="L85" s="2">
        <v>312.4037741586834</v>
      </c>
      <c r="M85" s="2">
        <f t="shared" si="17"/>
        <v>312.40377415867721</v>
      </c>
      <c r="N85" s="2">
        <f t="shared" si="7"/>
        <v>2.5962258413165955</v>
      </c>
      <c r="O85" s="8">
        <v>737.70042087698403</v>
      </c>
      <c r="P85" s="1">
        <f>O85/(Abmessung!F$17*Q85)</f>
        <v>133.54489566725013</v>
      </c>
      <c r="Q85" s="2">
        <f t="shared" si="12"/>
        <v>12.946403200442951</v>
      </c>
      <c r="R85" s="1">
        <f t="shared" si="13"/>
        <v>4178.5793163528497</v>
      </c>
      <c r="S85" s="1">
        <f t="shared" si="14"/>
        <v>992.00570816652339</v>
      </c>
      <c r="T85" s="1">
        <f t="shared" si="15"/>
        <v>1007.1101266066321</v>
      </c>
      <c r="U85" s="7">
        <f t="shared" si="16"/>
        <v>1.1767471828810105</v>
      </c>
      <c r="Y85" s="4">
        <v>-144.24372570197801</v>
      </c>
      <c r="Z85" s="5">
        <v>10.528700058400901</v>
      </c>
      <c r="AA85" s="4">
        <v>-3.1256926142924198E-2</v>
      </c>
      <c r="AB85" s="4">
        <v>2.9456116190551199E-5</v>
      </c>
      <c r="AC85" s="6">
        <v>17554.453889016499</v>
      </c>
      <c r="AD85" s="6">
        <v>-125.692345063977</v>
      </c>
      <c r="AE85" s="6">
        <v>0.39362054142913999</v>
      </c>
      <c r="AF85" s="6">
        <v>-4.1079636190540202E-4</v>
      </c>
      <c r="AG85" s="6">
        <v>2.30640101199999</v>
      </c>
      <c r="AH85" s="6">
        <v>-3.7612753199999698E-3</v>
      </c>
      <c r="AI85" s="6">
        <v>995.176197</v>
      </c>
      <c r="AJ85" s="6">
        <v>3.9734999999999798E-2</v>
      </c>
      <c r="AL85" s="6">
        <v>-7.3107128370890097E-3</v>
      </c>
      <c r="AM85" s="6">
        <v>2.5528079661440501</v>
      </c>
      <c r="AN85" s="6">
        <v>1.58291033403489</v>
      </c>
    </row>
    <row r="86" spans="1:40" x14ac:dyDescent="0.45">
      <c r="A86">
        <v>7.3999999999999996E-2</v>
      </c>
      <c r="B86" s="1">
        <f t="shared" si="11"/>
        <v>268.55667142110025</v>
      </c>
      <c r="C86">
        <v>2000</v>
      </c>
      <c r="D86" s="2">
        <f t="shared" si="8"/>
        <v>2.0756694750998776</v>
      </c>
      <c r="E86" s="1">
        <v>209.9</v>
      </c>
      <c r="F86" s="2">
        <v>9.68</v>
      </c>
      <c r="G86">
        <v>315</v>
      </c>
      <c r="H86">
        <v>295</v>
      </c>
      <c r="I86" s="2">
        <f t="shared" si="18"/>
        <v>10.75780657046046</v>
      </c>
      <c r="J86" s="2">
        <v>305.75773141922411</v>
      </c>
      <c r="K86" s="2">
        <f t="shared" si="9"/>
        <v>305.75780657046045</v>
      </c>
      <c r="L86" s="2">
        <v>312.59631435470476</v>
      </c>
      <c r="M86" s="2">
        <f t="shared" si="17"/>
        <v>312.59631435470095</v>
      </c>
      <c r="N86" s="2">
        <f t="shared" si="7"/>
        <v>2.4036856452952406</v>
      </c>
      <c r="O86" s="8">
        <v>743.25482909010998</v>
      </c>
      <c r="P86" s="1">
        <f>O86/(Abmessung!F$17*Q86)</f>
        <v>134.26323835097364</v>
      </c>
      <c r="Q86" s="2">
        <f t="shared" si="12"/>
        <v>12.974093160920956</v>
      </c>
      <c r="R86" s="1">
        <f t="shared" si="13"/>
        <v>4178.5764276359259</v>
      </c>
      <c r="S86" s="1">
        <f t="shared" si="14"/>
        <v>991.96939919724218</v>
      </c>
      <c r="T86" s="1">
        <f t="shared" si="15"/>
        <v>1007.1117512289713</v>
      </c>
      <c r="U86" s="7">
        <f t="shared" si="16"/>
        <v>1.1765933977568408</v>
      </c>
      <c r="Y86" s="4">
        <v>-144.24372570197801</v>
      </c>
      <c r="Z86" s="5">
        <v>10.528700058400901</v>
      </c>
      <c r="AA86" s="4">
        <v>-3.1256926142924198E-2</v>
      </c>
      <c r="AB86" s="4">
        <v>2.9456116190551199E-5</v>
      </c>
      <c r="AC86" s="6">
        <v>17554.453889016499</v>
      </c>
      <c r="AD86" s="6">
        <v>-125.692345063977</v>
      </c>
      <c r="AE86" s="6">
        <v>0.39362054142913999</v>
      </c>
      <c r="AF86" s="6">
        <v>-4.1079636190540202E-4</v>
      </c>
      <c r="AG86" s="6">
        <v>2.30640101199999</v>
      </c>
      <c r="AH86" s="6">
        <v>-3.7612753199999698E-3</v>
      </c>
      <c r="AI86" s="6">
        <v>995.176197</v>
      </c>
      <c r="AJ86" s="6">
        <v>3.9734999999999798E-2</v>
      </c>
      <c r="AL86" s="6">
        <v>-7.3107128370890097E-3</v>
      </c>
      <c r="AM86" s="6">
        <v>2.5528079661440501</v>
      </c>
      <c r="AN86" s="6">
        <v>1.58291033403489</v>
      </c>
    </row>
    <row r="87" spans="1:40" x14ac:dyDescent="0.45">
      <c r="A87">
        <v>8.0000000000000002E-3</v>
      </c>
      <c r="B87" s="1">
        <f t="shared" si="11"/>
        <v>28.978010878417034</v>
      </c>
      <c r="C87">
        <v>2500</v>
      </c>
      <c r="D87" s="2">
        <f t="shared" si="8"/>
        <v>2.6423005419089436</v>
      </c>
      <c r="E87" s="1">
        <v>267.2</v>
      </c>
      <c r="F87" s="2">
        <v>14.41</v>
      </c>
      <c r="G87">
        <v>315</v>
      </c>
      <c r="H87">
        <v>295</v>
      </c>
      <c r="I87" s="2">
        <f t="shared" si="18"/>
        <v>5.1801387479795205</v>
      </c>
      <c r="J87" s="2">
        <v>300.1801151824526</v>
      </c>
      <c r="K87" s="2">
        <f t="shared" si="9"/>
        <v>300.18013874797953</v>
      </c>
      <c r="L87" s="2">
        <v>301.25438962052283</v>
      </c>
      <c r="M87" s="2">
        <f t="shared" si="17"/>
        <v>301.25438927452223</v>
      </c>
      <c r="N87" s="2">
        <f t="shared" si="7"/>
        <v>13.745610379477171</v>
      </c>
      <c r="O87" s="8">
        <v>459.60660308089598</v>
      </c>
      <c r="P87" s="1">
        <f>O87/(Abmessung!F$17*Q87)</f>
        <v>108.48834168760429</v>
      </c>
      <c r="Q87" s="2">
        <f t="shared" si="12"/>
        <v>9.9288643902753364</v>
      </c>
      <c r="R87" s="1">
        <f t="shared" si="13"/>
        <v>4179.576050311508</v>
      </c>
      <c r="S87" s="1">
        <f t="shared" si="14"/>
        <v>993.85703597241672</v>
      </c>
      <c r="T87" s="1">
        <f t="shared" si="15"/>
        <v>1007.0009379383873</v>
      </c>
      <c r="U87" s="7">
        <f t="shared" si="16"/>
        <v>1.1870828729047409</v>
      </c>
      <c r="Y87" s="4">
        <v>-144.24372570197801</v>
      </c>
      <c r="Z87" s="5">
        <v>10.528700058400901</v>
      </c>
      <c r="AA87" s="4">
        <v>-3.1256926142924198E-2</v>
      </c>
      <c r="AB87" s="4">
        <v>2.9456116190551199E-5</v>
      </c>
      <c r="AC87" s="6">
        <v>17554.453889016499</v>
      </c>
      <c r="AD87" s="6">
        <v>-125.692345063977</v>
      </c>
      <c r="AE87" s="6">
        <v>0.39362054142913999</v>
      </c>
      <c r="AF87" s="6">
        <v>-4.1079636190540202E-4</v>
      </c>
      <c r="AG87" s="6">
        <v>2.30640101199999</v>
      </c>
      <c r="AH87" s="6">
        <v>-3.7612753199999698E-3</v>
      </c>
      <c r="AI87" s="6">
        <v>995.176197</v>
      </c>
      <c r="AJ87" s="6">
        <v>3.9734999999999798E-2</v>
      </c>
      <c r="AL87" s="6">
        <v>-7.3107128370890097E-3</v>
      </c>
      <c r="AM87" s="6">
        <v>2.5528079661440501</v>
      </c>
      <c r="AN87" s="6">
        <v>1.58291033403489</v>
      </c>
    </row>
    <row r="88" spans="1:40" x14ac:dyDescent="0.45">
      <c r="A88">
        <v>1.4E-2</v>
      </c>
      <c r="B88" s="1">
        <f t="shared" si="11"/>
        <v>50.738454985423701</v>
      </c>
      <c r="C88">
        <v>2500</v>
      </c>
      <c r="D88" s="2">
        <f t="shared" si="8"/>
        <v>2.6423005419089436</v>
      </c>
      <c r="E88" s="1">
        <v>267.2</v>
      </c>
      <c r="F88" s="2">
        <v>14.41</v>
      </c>
      <c r="G88">
        <v>315</v>
      </c>
      <c r="H88">
        <v>295</v>
      </c>
      <c r="I88" s="2">
        <f t="shared" si="18"/>
        <v>6.7614511617835271</v>
      </c>
      <c r="J88" s="2">
        <v>301.76139601970885</v>
      </c>
      <c r="K88" s="2">
        <f t="shared" si="9"/>
        <v>301.76145116178355</v>
      </c>
      <c r="L88" s="2">
        <v>304.77168296762113</v>
      </c>
      <c r="M88" s="2">
        <f t="shared" si="17"/>
        <v>304.77168290963596</v>
      </c>
      <c r="N88" s="2">
        <f t="shared" si="7"/>
        <v>10.228317032378868</v>
      </c>
      <c r="O88" s="8">
        <v>598.42398953260795</v>
      </c>
      <c r="P88" s="1">
        <f>O88/(Abmessung!F$17*Q88)</f>
        <v>122.83791291027808</v>
      </c>
      <c r="Q88" s="2">
        <f t="shared" si="12"/>
        <v>11.417550905848142</v>
      </c>
      <c r="R88" s="1">
        <f t="shared" si="13"/>
        <v>4179.0423882311716</v>
      </c>
      <c r="S88" s="1">
        <f t="shared" si="14"/>
        <v>993.32941877081339</v>
      </c>
      <c r="T88" s="1">
        <f t="shared" si="15"/>
        <v>1007.0323540354216</v>
      </c>
      <c r="U88" s="7">
        <f t="shared" si="16"/>
        <v>1.1841090566111605</v>
      </c>
      <c r="Y88" s="4">
        <v>-144.24372570197801</v>
      </c>
      <c r="Z88" s="5">
        <v>10.528700058400901</v>
      </c>
      <c r="AA88" s="4">
        <v>-3.1256926142924198E-2</v>
      </c>
      <c r="AB88" s="4">
        <v>2.9456116190551199E-5</v>
      </c>
      <c r="AC88" s="6">
        <v>17554.453889016499</v>
      </c>
      <c r="AD88" s="6">
        <v>-125.692345063977</v>
      </c>
      <c r="AE88" s="6">
        <v>0.39362054142913999</v>
      </c>
      <c r="AF88" s="6">
        <v>-4.1079636190540202E-4</v>
      </c>
      <c r="AG88" s="6">
        <v>2.30640101199999</v>
      </c>
      <c r="AH88" s="6">
        <v>-3.7612753199999698E-3</v>
      </c>
      <c r="AI88" s="6">
        <v>995.176197</v>
      </c>
      <c r="AJ88" s="6">
        <v>3.9734999999999798E-2</v>
      </c>
      <c r="AL88" s="6">
        <v>-7.3107128370890097E-3</v>
      </c>
      <c r="AM88" s="6">
        <v>2.5528079661440501</v>
      </c>
      <c r="AN88" s="6">
        <v>1.58291033403489</v>
      </c>
    </row>
    <row r="89" spans="1:40" x14ac:dyDescent="0.45">
      <c r="A89">
        <v>0.02</v>
      </c>
      <c r="B89" s="1">
        <f t="shared" si="11"/>
        <v>72.508421314458161</v>
      </c>
      <c r="C89">
        <v>2500</v>
      </c>
      <c r="D89" s="2">
        <f t="shared" si="8"/>
        <v>2.6423005419089436</v>
      </c>
      <c r="E89" s="1">
        <v>267.2</v>
      </c>
      <c r="F89" s="2">
        <v>14.41</v>
      </c>
      <c r="G89">
        <v>315</v>
      </c>
      <c r="H89">
        <v>295</v>
      </c>
      <c r="I89" s="2">
        <f t="shared" si="18"/>
        <v>7.6837088131600497</v>
      </c>
      <c r="J89" s="2">
        <v>302.68362793607014</v>
      </c>
      <c r="K89" s="2">
        <f t="shared" si="9"/>
        <v>302.68370881316002</v>
      </c>
      <c r="L89" s="2">
        <v>306.87494595369998</v>
      </c>
      <c r="M89" s="2">
        <f t="shared" si="17"/>
        <v>306.87494593945394</v>
      </c>
      <c r="N89" s="2">
        <f t="shared" si="7"/>
        <v>8.125054046300022</v>
      </c>
      <c r="O89" s="8">
        <v>679.06491882431999</v>
      </c>
      <c r="P89" s="1">
        <f>O89/(Abmessung!F$17*Q89)</f>
        <v>131.59105194064844</v>
      </c>
      <c r="Q89" s="2">
        <f t="shared" si="12"/>
        <v>12.094316417538359</v>
      </c>
      <c r="R89" s="1">
        <f t="shared" si="13"/>
        <v>4178.8332346103871</v>
      </c>
      <c r="S89" s="1">
        <f t="shared" si="14"/>
        <v>992.98810668828105</v>
      </c>
      <c r="T89" s="1">
        <f t="shared" si="15"/>
        <v>1007.0506764780198</v>
      </c>
      <c r="U89" s="7">
        <f t="shared" si="16"/>
        <v>1.1823746725379976</v>
      </c>
      <c r="Y89" s="4">
        <v>-144.24372570197801</v>
      </c>
      <c r="Z89" s="5">
        <v>10.528700058400901</v>
      </c>
      <c r="AA89" s="4">
        <v>-3.1256926142924198E-2</v>
      </c>
      <c r="AB89" s="4">
        <v>2.9456116190551199E-5</v>
      </c>
      <c r="AC89" s="6">
        <v>17554.453889016499</v>
      </c>
      <c r="AD89" s="6">
        <v>-125.692345063977</v>
      </c>
      <c r="AE89" s="6">
        <v>0.39362054142913999</v>
      </c>
      <c r="AF89" s="6">
        <v>-4.1079636190540202E-4</v>
      </c>
      <c r="AG89" s="6">
        <v>2.30640101199999</v>
      </c>
      <c r="AH89" s="6">
        <v>-3.7612753199999698E-3</v>
      </c>
      <c r="AI89" s="6">
        <v>995.176197</v>
      </c>
      <c r="AJ89" s="6">
        <v>3.9734999999999798E-2</v>
      </c>
      <c r="AL89" s="6">
        <v>-7.3107128370890097E-3</v>
      </c>
      <c r="AM89" s="6">
        <v>2.5528079661440501</v>
      </c>
      <c r="AN89" s="6">
        <v>1.58291033403489</v>
      </c>
    </row>
    <row r="90" spans="1:40" x14ac:dyDescent="0.45">
      <c r="A90">
        <v>2.5999999999999999E-2</v>
      </c>
      <c r="B90" s="1">
        <f t="shared" si="11"/>
        <v>94.283030059899232</v>
      </c>
      <c r="C90">
        <v>2500</v>
      </c>
      <c r="D90" s="2">
        <f t="shared" si="8"/>
        <v>2.6423005419089436</v>
      </c>
      <c r="E90" s="1">
        <v>267.2</v>
      </c>
      <c r="F90" s="2">
        <v>14.41</v>
      </c>
      <c r="G90">
        <v>315</v>
      </c>
      <c r="H90">
        <v>295</v>
      </c>
      <c r="I90" s="2">
        <f t="shared" si="18"/>
        <v>8.3100273338404147</v>
      </c>
      <c r="J90" s="2">
        <v>303.30992237729811</v>
      </c>
      <c r="K90" s="2">
        <f t="shared" si="9"/>
        <v>303.31002733384042</v>
      </c>
      <c r="L90" s="2">
        <v>308.24699195879168</v>
      </c>
      <c r="M90" s="2">
        <f t="shared" si="17"/>
        <v>308.24699195399393</v>
      </c>
      <c r="N90" s="2">
        <f t="shared" si="7"/>
        <v>6.753008041208318</v>
      </c>
      <c r="O90" s="8">
        <v>733.69468533516795</v>
      </c>
      <c r="P90" s="1">
        <f>O90/(Abmessung!F$17*Q90)</f>
        <v>138.0897955686938</v>
      </c>
      <c r="Q90" s="2">
        <f t="shared" si="12"/>
        <v>12.452317254108619</v>
      </c>
      <c r="R90" s="1">
        <f t="shared" si="13"/>
        <v>4178.7343013361951</v>
      </c>
      <c r="S90" s="1">
        <f t="shared" si="14"/>
        <v>992.75553554584212</v>
      </c>
      <c r="T90" s="1">
        <f t="shared" si="15"/>
        <v>1007.0631193828309</v>
      </c>
      <c r="U90" s="7">
        <f t="shared" si="16"/>
        <v>1.1811968396255754</v>
      </c>
      <c r="Y90" s="4">
        <v>-144.24372570197801</v>
      </c>
      <c r="Z90" s="5">
        <v>10.528700058400901</v>
      </c>
      <c r="AA90" s="4">
        <v>-3.1256926142924198E-2</v>
      </c>
      <c r="AB90" s="4">
        <v>2.9456116190551199E-5</v>
      </c>
      <c r="AC90" s="6">
        <v>17554.453889016499</v>
      </c>
      <c r="AD90" s="6">
        <v>-125.692345063977</v>
      </c>
      <c r="AE90" s="6">
        <v>0.39362054142913999</v>
      </c>
      <c r="AF90" s="6">
        <v>-4.1079636190540202E-4</v>
      </c>
      <c r="AG90" s="6">
        <v>2.30640101199999</v>
      </c>
      <c r="AH90" s="6">
        <v>-3.7612753199999698E-3</v>
      </c>
      <c r="AI90" s="6">
        <v>995.176197</v>
      </c>
      <c r="AJ90" s="6">
        <v>3.9734999999999798E-2</v>
      </c>
      <c r="AL90" s="6">
        <v>-7.3107128370890097E-3</v>
      </c>
      <c r="AM90" s="6">
        <v>2.5528079661440501</v>
      </c>
      <c r="AN90" s="6">
        <v>1.58291033403489</v>
      </c>
    </row>
    <row r="91" spans="1:40" x14ac:dyDescent="0.45">
      <c r="A91">
        <v>3.2000000000000001E-2</v>
      </c>
      <c r="B91" s="1">
        <f t="shared" si="11"/>
        <v>116.06032273571982</v>
      </c>
      <c r="C91">
        <v>2500</v>
      </c>
      <c r="D91" s="2">
        <f t="shared" si="8"/>
        <v>2.6423005419089436</v>
      </c>
      <c r="E91" s="1">
        <v>267.2</v>
      </c>
      <c r="F91" s="2">
        <v>14.41</v>
      </c>
      <c r="G91">
        <v>315</v>
      </c>
      <c r="H91">
        <v>295</v>
      </c>
      <c r="I91" s="2">
        <f t="shared" si="18"/>
        <v>8.771251796026009</v>
      </c>
      <c r="J91" s="2">
        <v>303.77112354114695</v>
      </c>
      <c r="K91" s="2">
        <f t="shared" si="9"/>
        <v>303.77125179602604</v>
      </c>
      <c r="L91" s="2">
        <v>309.21277588832646</v>
      </c>
      <c r="M91" s="2">
        <f t="shared" si="17"/>
        <v>309.212775886342</v>
      </c>
      <c r="N91" s="2">
        <f t="shared" si="7"/>
        <v>5.7872241116735381</v>
      </c>
      <c r="O91" s="8">
        <v>773.85471218393604</v>
      </c>
      <c r="P91" s="1">
        <f>O91/(Abmessung!F$17*Q91)</f>
        <v>143.23323251268613</v>
      </c>
      <c r="Q91" s="2">
        <f t="shared" si="12"/>
        <v>12.662283375177882</v>
      </c>
      <c r="R91" s="1">
        <f t="shared" si="13"/>
        <v>4178.6803622613252</v>
      </c>
      <c r="S91" s="1">
        <f t="shared" si="14"/>
        <v>992.58727948156024</v>
      </c>
      <c r="T91" s="1">
        <f t="shared" si="15"/>
        <v>1007.0722822969537</v>
      </c>
      <c r="U91" s="7">
        <f t="shared" si="16"/>
        <v>1.1803294873480055</v>
      </c>
      <c r="Y91" s="4">
        <v>-144.24372570197801</v>
      </c>
      <c r="Z91" s="5">
        <v>10.528700058400901</v>
      </c>
      <c r="AA91" s="4">
        <v>-3.1256926142924198E-2</v>
      </c>
      <c r="AB91" s="4">
        <v>2.9456116190551199E-5</v>
      </c>
      <c r="AC91" s="6">
        <v>17554.453889016499</v>
      </c>
      <c r="AD91" s="6">
        <v>-125.692345063977</v>
      </c>
      <c r="AE91" s="6">
        <v>0.39362054142913999</v>
      </c>
      <c r="AF91" s="6">
        <v>-4.1079636190540202E-4</v>
      </c>
      <c r="AG91" s="6">
        <v>2.30640101199999</v>
      </c>
      <c r="AH91" s="6">
        <v>-3.7612753199999698E-3</v>
      </c>
      <c r="AI91" s="6">
        <v>995.176197</v>
      </c>
      <c r="AJ91" s="6">
        <v>3.9734999999999798E-2</v>
      </c>
      <c r="AL91" s="6">
        <v>-7.3107128370890097E-3</v>
      </c>
      <c r="AM91" s="6">
        <v>2.5528079661440501</v>
      </c>
      <c r="AN91" s="6">
        <v>1.58291033403489</v>
      </c>
    </row>
    <row r="92" spans="1:40" x14ac:dyDescent="0.45">
      <c r="A92">
        <v>3.7999999999999999E-2</v>
      </c>
      <c r="B92" s="1">
        <f t="shared" si="11"/>
        <v>137.83933376491396</v>
      </c>
      <c r="C92">
        <v>2500</v>
      </c>
      <c r="D92" s="2">
        <f t="shared" si="8"/>
        <v>2.6423005419089436</v>
      </c>
      <c r="E92" s="1">
        <v>267.2</v>
      </c>
      <c r="F92" s="2">
        <v>14.41</v>
      </c>
      <c r="G92">
        <v>315</v>
      </c>
      <c r="H92">
        <v>295</v>
      </c>
      <c r="I92" s="2">
        <f t="shared" si="18"/>
        <v>9.1287382570664288</v>
      </c>
      <c r="J92" s="2">
        <v>304.12858749474958</v>
      </c>
      <c r="K92" s="2">
        <f t="shared" si="9"/>
        <v>304.1287382570664</v>
      </c>
      <c r="L92" s="2">
        <v>309.93073645478785</v>
      </c>
      <c r="M92" s="2">
        <f t="shared" si="17"/>
        <v>309.9307364538443</v>
      </c>
      <c r="N92" s="2">
        <f t="shared" si="7"/>
        <v>5.0692635452121522</v>
      </c>
      <c r="O92" s="8">
        <v>804.94136610700798</v>
      </c>
      <c r="P92" s="1">
        <f>O92/(Abmessung!F$17*Q92)</f>
        <v>147.45410810931108</v>
      </c>
      <c r="Q92" s="2">
        <f t="shared" si="12"/>
        <v>12.793923813841136</v>
      </c>
      <c r="R92" s="1">
        <f t="shared" si="13"/>
        <v>4178.6479113313953</v>
      </c>
      <c r="S92" s="1">
        <f t="shared" si="14"/>
        <v>992.45981726314403</v>
      </c>
      <c r="T92" s="1">
        <f t="shared" si="15"/>
        <v>1007.0793842120519</v>
      </c>
      <c r="U92" s="7">
        <f t="shared" si="16"/>
        <v>1.1796572271747681</v>
      </c>
      <c r="Y92" s="4">
        <v>-144.24372570197801</v>
      </c>
      <c r="Z92" s="5">
        <v>10.528700058400901</v>
      </c>
      <c r="AA92" s="4">
        <v>-3.1256926142924198E-2</v>
      </c>
      <c r="AB92" s="4">
        <v>2.9456116190551199E-5</v>
      </c>
      <c r="AC92" s="6">
        <v>17554.453889016499</v>
      </c>
      <c r="AD92" s="6">
        <v>-125.692345063977</v>
      </c>
      <c r="AE92" s="6">
        <v>0.39362054142913999</v>
      </c>
      <c r="AF92" s="6">
        <v>-4.1079636190540202E-4</v>
      </c>
      <c r="AG92" s="6">
        <v>2.30640101199999</v>
      </c>
      <c r="AH92" s="6">
        <v>-3.7612753199999698E-3</v>
      </c>
      <c r="AI92" s="6">
        <v>995.176197</v>
      </c>
      <c r="AJ92" s="6">
        <v>3.9734999999999798E-2</v>
      </c>
      <c r="AL92" s="6">
        <v>-7.3107128370890097E-3</v>
      </c>
      <c r="AM92" s="6">
        <v>2.5528079661440501</v>
      </c>
      <c r="AN92" s="6">
        <v>1.58291033403489</v>
      </c>
    </row>
    <row r="93" spans="1:40" x14ac:dyDescent="0.45">
      <c r="A93">
        <v>4.3999999999999997E-2</v>
      </c>
      <c r="B93" s="1">
        <f t="shared" si="11"/>
        <v>159.61952293464006</v>
      </c>
      <c r="C93">
        <v>2500</v>
      </c>
      <c r="D93" s="2">
        <f t="shared" si="8"/>
        <v>2.6423005419089436</v>
      </c>
      <c r="E93" s="1">
        <v>267.2</v>
      </c>
      <c r="F93" s="2">
        <v>14.41</v>
      </c>
      <c r="G93">
        <v>315</v>
      </c>
      <c r="H93">
        <v>295</v>
      </c>
      <c r="I93" s="2">
        <f t="shared" si="18"/>
        <v>9.4158747810136436</v>
      </c>
      <c r="J93" s="2">
        <v>304.41570243714739</v>
      </c>
      <c r="K93" s="2">
        <f t="shared" si="9"/>
        <v>304.41587478101366</v>
      </c>
      <c r="L93" s="2">
        <v>310.48631221802464</v>
      </c>
      <c r="M93" s="2">
        <f t="shared" si="17"/>
        <v>310.48631221752913</v>
      </c>
      <c r="N93" s="2">
        <f t="shared" si="7"/>
        <v>4.5136877819753636</v>
      </c>
      <c r="O93" s="8">
        <v>829.88476620601602</v>
      </c>
      <c r="P93" s="1">
        <f>O93/(Abmessung!F$17*Q93)</f>
        <v>151.00497534070973</v>
      </c>
      <c r="Q93" s="2">
        <f t="shared" si="12"/>
        <v>12.88020947533675</v>
      </c>
      <c r="R93" s="1">
        <f t="shared" si="13"/>
        <v>4178.6269504551819</v>
      </c>
      <c r="S93" s="1">
        <f t="shared" si="14"/>
        <v>992.35981343498054</v>
      </c>
      <c r="T93" s="1">
        <f t="shared" si="15"/>
        <v>1007.0850884681699</v>
      </c>
      <c r="U93" s="7">
        <f t="shared" si="16"/>
        <v>1.1791172680013458</v>
      </c>
      <c r="Y93" s="4">
        <v>-144.24372570197801</v>
      </c>
      <c r="Z93" s="5">
        <v>10.528700058400901</v>
      </c>
      <c r="AA93" s="4">
        <v>-3.1256926142924198E-2</v>
      </c>
      <c r="AB93" s="4">
        <v>2.9456116190551199E-5</v>
      </c>
      <c r="AC93" s="6">
        <v>17554.453889016499</v>
      </c>
      <c r="AD93" s="6">
        <v>-125.692345063977</v>
      </c>
      <c r="AE93" s="6">
        <v>0.39362054142913999</v>
      </c>
      <c r="AF93" s="6">
        <v>-4.1079636190540202E-4</v>
      </c>
      <c r="AG93" s="6">
        <v>2.30640101199999</v>
      </c>
      <c r="AH93" s="6">
        <v>-3.7612753199999698E-3</v>
      </c>
      <c r="AI93" s="6">
        <v>995.176197</v>
      </c>
      <c r="AJ93" s="6">
        <v>3.9734999999999798E-2</v>
      </c>
      <c r="AL93" s="6">
        <v>-7.3107128370890097E-3</v>
      </c>
      <c r="AM93" s="6">
        <v>2.5528079661440501</v>
      </c>
      <c r="AN93" s="6">
        <v>1.58291033403489</v>
      </c>
    </row>
    <row r="94" spans="1:40" x14ac:dyDescent="0.45">
      <c r="A94">
        <v>0.05</v>
      </c>
      <c r="B94" s="1">
        <f t="shared" si="11"/>
        <v>181.40056087367051</v>
      </c>
      <c r="C94">
        <v>2500</v>
      </c>
      <c r="D94" s="2">
        <f t="shared" si="8"/>
        <v>2.6423005419089436</v>
      </c>
      <c r="E94" s="1">
        <v>267.2</v>
      </c>
      <c r="F94" s="2">
        <v>14.41</v>
      </c>
      <c r="G94">
        <v>315</v>
      </c>
      <c r="H94">
        <v>295</v>
      </c>
      <c r="I94" s="2">
        <f t="shared" si="18"/>
        <v>9.6526739128043726</v>
      </c>
      <c r="J94" s="2">
        <v>304.65248101038117</v>
      </c>
      <c r="K94" s="2">
        <f t="shared" si="9"/>
        <v>304.65267391280435</v>
      </c>
      <c r="L94" s="2">
        <v>310.92956692767871</v>
      </c>
      <c r="M94" s="2">
        <f t="shared" si="17"/>
        <v>310.9295669273983</v>
      </c>
      <c r="N94" s="2">
        <f t="shared" si="7"/>
        <v>4.0704330723212934</v>
      </c>
      <c r="O94" s="8">
        <v>850.43816011571198</v>
      </c>
      <c r="P94" s="1">
        <f>O94/(Abmessung!F$17*Q94)</f>
        <v>154.04800118042479</v>
      </c>
      <c r="Q94" s="2">
        <f t="shared" si="12"/>
        <v>12.938474136739025</v>
      </c>
      <c r="R94" s="1">
        <f t="shared" si="13"/>
        <v>4178.6126682198001</v>
      </c>
      <c r="S94" s="1">
        <f t="shared" si="14"/>
        <v>992.27918112863017</v>
      </c>
      <c r="T94" s="1">
        <f t="shared" si="15"/>
        <v>1007.0897926664737</v>
      </c>
      <c r="U94" s="7">
        <f t="shared" si="16"/>
        <v>1.1786719732994415</v>
      </c>
      <c r="Y94" s="4">
        <v>-144.24372570197801</v>
      </c>
      <c r="Z94" s="5">
        <v>10.528700058400901</v>
      </c>
      <c r="AA94" s="4">
        <v>-3.1256926142924198E-2</v>
      </c>
      <c r="AB94" s="4">
        <v>2.9456116190551199E-5</v>
      </c>
      <c r="AC94" s="6">
        <v>17554.453889016499</v>
      </c>
      <c r="AD94" s="6">
        <v>-125.692345063977</v>
      </c>
      <c r="AE94" s="6">
        <v>0.39362054142913999</v>
      </c>
      <c r="AF94" s="6">
        <v>-4.1079636190540202E-4</v>
      </c>
      <c r="AG94" s="6">
        <v>2.30640101199999</v>
      </c>
      <c r="AH94" s="6">
        <v>-3.7612753199999698E-3</v>
      </c>
      <c r="AI94" s="6">
        <v>995.176197</v>
      </c>
      <c r="AJ94" s="6">
        <v>3.9734999999999798E-2</v>
      </c>
      <c r="AL94" s="6">
        <v>-7.3107128370890097E-3</v>
      </c>
      <c r="AM94" s="6">
        <v>2.5528079661440501</v>
      </c>
      <c r="AN94" s="6">
        <v>1.58291033403489</v>
      </c>
    </row>
    <row r="95" spans="1:40" x14ac:dyDescent="0.45">
      <c r="A95">
        <v>5.6000000000000001E-2</v>
      </c>
      <c r="B95" s="1">
        <f t="shared" si="11"/>
        <v>203.18223353390789</v>
      </c>
      <c r="C95">
        <v>2500</v>
      </c>
      <c r="D95" s="2">
        <f t="shared" si="8"/>
        <v>2.6423005419089436</v>
      </c>
      <c r="E95" s="1">
        <v>267.2</v>
      </c>
      <c r="F95" s="2">
        <v>14.41</v>
      </c>
      <c r="G95">
        <v>315</v>
      </c>
      <c r="H95">
        <v>295</v>
      </c>
      <c r="I95" s="2">
        <f t="shared" si="18"/>
        <v>9.8519985275885276</v>
      </c>
      <c r="J95" s="2">
        <v>304.85178612714788</v>
      </c>
      <c r="K95" s="2">
        <f t="shared" si="9"/>
        <v>304.85199852758853</v>
      </c>
      <c r="L95" s="2">
        <v>311.29179331933125</v>
      </c>
      <c r="M95" s="2">
        <f t="shared" si="17"/>
        <v>311.29179331916311</v>
      </c>
      <c r="N95" s="2">
        <f t="shared" si="7"/>
        <v>3.7082066806687521</v>
      </c>
      <c r="O95" s="8">
        <v>867.72682055263999</v>
      </c>
      <c r="P95" s="1">
        <f>O95/(Abmessung!F$17*Q95)</f>
        <v>156.69421513358063</v>
      </c>
      <c r="Q95" s="2">
        <f t="shared" si="12"/>
        <v>12.978558178313758</v>
      </c>
      <c r="R95" s="1">
        <f t="shared" si="13"/>
        <v>4178.6025238716811</v>
      </c>
      <c r="S95" s="1">
        <f t="shared" si="14"/>
        <v>992.21273678122145</v>
      </c>
      <c r="T95" s="1">
        <f t="shared" si="15"/>
        <v>1007.0937523608811</v>
      </c>
      <c r="U95" s="7">
        <f t="shared" si="16"/>
        <v>1.1782971525910191</v>
      </c>
      <c r="Y95" s="4">
        <v>-144.24372570197801</v>
      </c>
      <c r="Z95" s="5">
        <v>10.528700058400901</v>
      </c>
      <c r="AA95" s="4">
        <v>-3.1256926142924198E-2</v>
      </c>
      <c r="AB95" s="4">
        <v>2.9456116190551199E-5</v>
      </c>
      <c r="AC95" s="6">
        <v>17554.453889016499</v>
      </c>
      <c r="AD95" s="6">
        <v>-125.692345063977</v>
      </c>
      <c r="AE95" s="6">
        <v>0.39362054142913999</v>
      </c>
      <c r="AF95" s="6">
        <v>-4.1079636190540202E-4</v>
      </c>
      <c r="AG95" s="6">
        <v>2.30640101199999</v>
      </c>
      <c r="AH95" s="6">
        <v>-3.7612753199999698E-3</v>
      </c>
      <c r="AI95" s="6">
        <v>995.176197</v>
      </c>
      <c r="AJ95" s="6">
        <v>3.9734999999999798E-2</v>
      </c>
      <c r="AL95" s="6">
        <v>-7.3107128370890097E-3</v>
      </c>
      <c r="AM95" s="6">
        <v>2.5528079661440501</v>
      </c>
      <c r="AN95" s="6">
        <v>1.58291033403489</v>
      </c>
    </row>
    <row r="96" spans="1:40" x14ac:dyDescent="0.45">
      <c r="A96">
        <v>6.2E-2</v>
      </c>
      <c r="B96" s="1">
        <f t="shared" si="11"/>
        <v>224.9643951791451</v>
      </c>
      <c r="C96">
        <v>2500</v>
      </c>
      <c r="D96" s="2">
        <f t="shared" si="8"/>
        <v>2.6423005419089436</v>
      </c>
      <c r="E96" s="1">
        <v>267.2</v>
      </c>
      <c r="F96" s="2">
        <v>14.41</v>
      </c>
      <c r="G96">
        <v>315</v>
      </c>
      <c r="H96">
        <v>295</v>
      </c>
      <c r="I96" s="2">
        <f t="shared" si="18"/>
        <v>10.022537995683887</v>
      </c>
      <c r="J96" s="2">
        <v>305.02230715522342</v>
      </c>
      <c r="K96" s="2">
        <f t="shared" si="9"/>
        <v>305.02253799568388</v>
      </c>
      <c r="L96" s="2">
        <v>311.59358416505899</v>
      </c>
      <c r="M96" s="2">
        <f t="shared" si="17"/>
        <v>311.59358416495337</v>
      </c>
      <c r="N96" s="2">
        <f t="shared" si="7"/>
        <v>3.406415834941015</v>
      </c>
      <c r="O96" s="8">
        <v>882.51001083135998</v>
      </c>
      <c r="P96" s="1">
        <f>O96/(Abmessung!F$17*Q96)</f>
        <v>159.02260905281804</v>
      </c>
      <c r="Q96" s="2">
        <f t="shared" si="12"/>
        <v>13.006401502092631</v>
      </c>
      <c r="R96" s="1">
        <f t="shared" si="13"/>
        <v>4178.5950753041589</v>
      </c>
      <c r="S96" s="1">
        <f t="shared" si="14"/>
        <v>992.15700254371336</v>
      </c>
      <c r="T96" s="1">
        <f t="shared" si="15"/>
        <v>1007.0971401874064</v>
      </c>
      <c r="U96" s="7">
        <f t="shared" si="16"/>
        <v>1.1779764643237984</v>
      </c>
      <c r="Y96" s="4">
        <v>-144.24372570197801</v>
      </c>
      <c r="Z96" s="5">
        <v>10.528700058400901</v>
      </c>
      <c r="AA96" s="4">
        <v>-3.1256926142924198E-2</v>
      </c>
      <c r="AB96" s="4">
        <v>2.9456116190551199E-5</v>
      </c>
      <c r="AC96" s="6">
        <v>17554.453889016499</v>
      </c>
      <c r="AD96" s="6">
        <v>-125.692345063977</v>
      </c>
      <c r="AE96" s="6">
        <v>0.39362054142913999</v>
      </c>
      <c r="AF96" s="6">
        <v>-4.1079636190540202E-4</v>
      </c>
      <c r="AG96" s="6">
        <v>2.30640101199999</v>
      </c>
      <c r="AH96" s="6">
        <v>-3.7612753199999698E-3</v>
      </c>
      <c r="AI96" s="6">
        <v>995.176197</v>
      </c>
      <c r="AJ96" s="6">
        <v>3.9734999999999798E-2</v>
      </c>
      <c r="AL96" s="6">
        <v>-7.3107128370890097E-3</v>
      </c>
      <c r="AM96" s="6">
        <v>2.5528079661440501</v>
      </c>
      <c r="AN96" s="6">
        <v>1.58291033403489</v>
      </c>
    </row>
    <row r="97" spans="1:40" x14ac:dyDescent="0.45">
      <c r="A97">
        <v>6.8000000000000005E-2</v>
      </c>
      <c r="B97" s="1">
        <f t="shared" si="11"/>
        <v>246.74694253722674</v>
      </c>
      <c r="C97">
        <v>2500</v>
      </c>
      <c r="D97" s="2">
        <f t="shared" si="8"/>
        <v>2.6423005419089436</v>
      </c>
      <c r="E97" s="1">
        <v>267.2</v>
      </c>
      <c r="F97" s="2">
        <v>14.41</v>
      </c>
      <c r="G97">
        <v>315</v>
      </c>
      <c r="H97">
        <v>295</v>
      </c>
      <c r="I97" s="2">
        <f t="shared" si="18"/>
        <v>10.17041775508488</v>
      </c>
      <c r="J97" s="2">
        <v>305.17016949993746</v>
      </c>
      <c r="K97" s="2">
        <f t="shared" si="9"/>
        <v>305.17041775508488</v>
      </c>
      <c r="L97" s="2">
        <v>311.84905488181261</v>
      </c>
      <c r="M97" s="2">
        <f t="shared" si="17"/>
        <v>311.84905488174377</v>
      </c>
      <c r="N97" s="2">
        <f t="shared" si="7"/>
        <v>3.1509451181873942</v>
      </c>
      <c r="O97" s="8">
        <v>895.32241119590401</v>
      </c>
      <c r="P97" s="1">
        <f>O97/(Abmessung!F$17*Q97)</f>
        <v>161.09165489966523</v>
      </c>
      <c r="Q97" s="2">
        <f t="shared" si="12"/>
        <v>13.02575193013497</v>
      </c>
      <c r="R97" s="1">
        <f t="shared" si="13"/>
        <v>4178.589455815395</v>
      </c>
      <c r="S97" s="1">
        <f t="shared" si="14"/>
        <v>992.10955760097022</v>
      </c>
      <c r="T97" s="1">
        <f t="shared" si="15"/>
        <v>1007.10007784254</v>
      </c>
      <c r="U97" s="7">
        <f t="shared" si="16"/>
        <v>1.1776983888298334</v>
      </c>
      <c r="Y97" s="4">
        <v>-144.24372570197801</v>
      </c>
      <c r="Z97" s="5">
        <v>10.528700058400901</v>
      </c>
      <c r="AA97" s="4">
        <v>-3.1256926142924198E-2</v>
      </c>
      <c r="AB97" s="4">
        <v>2.9456116190551199E-5</v>
      </c>
      <c r="AC97" s="6">
        <v>17554.453889016499</v>
      </c>
      <c r="AD97" s="6">
        <v>-125.692345063977</v>
      </c>
      <c r="AE97" s="6">
        <v>0.39362054142913999</v>
      </c>
      <c r="AF97" s="6">
        <v>-4.1079636190540202E-4</v>
      </c>
      <c r="AG97" s="6">
        <v>2.30640101199999</v>
      </c>
      <c r="AH97" s="6">
        <v>-3.7612753199999698E-3</v>
      </c>
      <c r="AI97" s="6">
        <v>995.176197</v>
      </c>
      <c r="AJ97" s="6">
        <v>3.9734999999999798E-2</v>
      </c>
      <c r="AL97" s="6">
        <v>-7.3107128370890097E-3</v>
      </c>
      <c r="AM97" s="6">
        <v>2.5528079661440501</v>
      </c>
      <c r="AN97" s="6">
        <v>1.58291033403489</v>
      </c>
    </row>
    <row r="98" spans="1:40" x14ac:dyDescent="0.45">
      <c r="A98">
        <v>7.3999999999999996E-2</v>
      </c>
      <c r="B98" s="1">
        <f t="shared" si="11"/>
        <v>268.52980017123826</v>
      </c>
      <c r="C98">
        <v>2500</v>
      </c>
      <c r="D98" s="2">
        <f t="shared" si="8"/>
        <v>2.6423005419089436</v>
      </c>
      <c r="E98" s="1">
        <v>267.2</v>
      </c>
      <c r="F98" s="2">
        <v>14.41</v>
      </c>
      <c r="G98">
        <v>315</v>
      </c>
      <c r="H98">
        <v>295</v>
      </c>
      <c r="I98" s="2">
        <f t="shared" si="18"/>
        <v>10.300094985162994</v>
      </c>
      <c r="J98" s="2">
        <v>305.29983029173678</v>
      </c>
      <c r="K98" s="2">
        <f t="shared" si="9"/>
        <v>305.30009498516301</v>
      </c>
      <c r="L98" s="2">
        <v>312.0682151247438</v>
      </c>
      <c r="M98" s="2">
        <f t="shared" si="17"/>
        <v>312.06821512469742</v>
      </c>
      <c r="N98" s="2">
        <f t="shared" si="7"/>
        <v>2.9317848752561986</v>
      </c>
      <c r="O98" s="8">
        <v>906.55273637408004</v>
      </c>
      <c r="P98" s="1">
        <f>O98/(Abmessung!F$17*Q98)</f>
        <v>162.945715847862</v>
      </c>
      <c r="Q98" s="2">
        <f t="shared" si="12"/>
        <v>13.039067002279408</v>
      </c>
      <c r="R98" s="1">
        <f t="shared" si="13"/>
        <v>4178.5851195645628</v>
      </c>
      <c r="S98" s="1">
        <f t="shared" si="14"/>
        <v>992.06866362735104</v>
      </c>
      <c r="T98" s="1">
        <f t="shared" si="15"/>
        <v>1007.102653878321</v>
      </c>
      <c r="U98" s="7">
        <f t="shared" si="16"/>
        <v>1.1774545438617501</v>
      </c>
      <c r="Y98" s="4">
        <v>-144.24372570197801</v>
      </c>
      <c r="Z98" s="5">
        <v>10.528700058400901</v>
      </c>
      <c r="AA98" s="4">
        <v>-3.1256926142924198E-2</v>
      </c>
      <c r="AB98" s="4">
        <v>2.9456116190551199E-5</v>
      </c>
      <c r="AC98" s="6">
        <v>17554.453889016499</v>
      </c>
      <c r="AD98" s="6">
        <v>-125.692345063977</v>
      </c>
      <c r="AE98" s="6">
        <v>0.39362054142913999</v>
      </c>
      <c r="AF98" s="6">
        <v>-4.1079636190540202E-4</v>
      </c>
      <c r="AG98" s="6">
        <v>2.30640101199999</v>
      </c>
      <c r="AH98" s="6">
        <v>-3.7612753199999698E-3</v>
      </c>
      <c r="AI98" s="6">
        <v>995.176197</v>
      </c>
      <c r="AJ98" s="6">
        <v>3.9734999999999798E-2</v>
      </c>
      <c r="AL98" s="6">
        <v>-7.3107128370890097E-3</v>
      </c>
      <c r="AM98" s="6">
        <v>2.5528079661440501</v>
      </c>
      <c r="AN98" s="6">
        <v>1.58291033403489</v>
      </c>
    </row>
    <row r="99" spans="1:40" x14ac:dyDescent="0.45">
      <c r="A99">
        <v>8.0000000000000002E-3</v>
      </c>
      <c r="B99" s="1">
        <f t="shared" si="11"/>
        <v>28.976062083671817</v>
      </c>
      <c r="C99">
        <v>3000</v>
      </c>
      <c r="D99" s="2">
        <f t="shared" si="8"/>
        <v>3.2207982279181997</v>
      </c>
      <c r="E99" s="1">
        <v>325.7</v>
      </c>
      <c r="F99" s="2">
        <v>20.16</v>
      </c>
      <c r="G99">
        <v>315</v>
      </c>
      <c r="H99">
        <v>295</v>
      </c>
      <c r="I99" s="2">
        <f t="shared" si="18"/>
        <v>4.39102642019356</v>
      </c>
      <c r="J99" s="2">
        <v>299.39100853757805</v>
      </c>
      <c r="K99" s="2">
        <f t="shared" si="9"/>
        <v>299.39102642019355</v>
      </c>
      <c r="L99" s="2">
        <v>300.78010912185022</v>
      </c>
      <c r="M99" s="2">
        <f t="shared" si="17"/>
        <v>300.780108595022</v>
      </c>
      <c r="N99" s="2">
        <f t="shared" si="7"/>
        <v>14.219890878149783</v>
      </c>
      <c r="O99" s="8">
        <v>475.475399474428</v>
      </c>
      <c r="P99" s="1">
        <f>O99/(Abmessung!F$17*Q99)</f>
        <v>112.63028933668114</v>
      </c>
      <c r="Q99" s="2">
        <f t="shared" si="12"/>
        <v>9.8939393222708425</v>
      </c>
      <c r="R99" s="1">
        <f t="shared" si="13"/>
        <v>4179.6679905373294</v>
      </c>
      <c r="S99" s="1">
        <f t="shared" si="14"/>
        <v>993.92387815972302</v>
      </c>
      <c r="T99" s="1">
        <f t="shared" si="15"/>
        <v>1006.9852603621202</v>
      </c>
      <c r="U99" s="7">
        <f t="shared" si="16"/>
        <v>1.1885668965788483</v>
      </c>
      <c r="Y99" s="4">
        <v>-144.24372570197801</v>
      </c>
      <c r="Z99" s="5">
        <v>10.528700058400901</v>
      </c>
      <c r="AA99" s="4">
        <v>-3.1256926142924198E-2</v>
      </c>
      <c r="AB99" s="4">
        <v>2.9456116190551199E-5</v>
      </c>
      <c r="AC99" s="6">
        <v>17554.453889016499</v>
      </c>
      <c r="AD99" s="6">
        <v>-125.692345063977</v>
      </c>
      <c r="AE99" s="6">
        <v>0.39362054142913999</v>
      </c>
      <c r="AF99" s="6">
        <v>-4.1079636190540202E-4</v>
      </c>
      <c r="AG99" s="6">
        <v>2.30640101199999</v>
      </c>
      <c r="AH99" s="6">
        <v>-3.7612753199999698E-3</v>
      </c>
      <c r="AI99" s="6">
        <v>995.176197</v>
      </c>
      <c r="AJ99" s="6">
        <v>3.9734999999999798E-2</v>
      </c>
      <c r="AL99" s="6">
        <v>-7.3107128370890097E-3</v>
      </c>
      <c r="AM99" s="6">
        <v>2.5528079661440501</v>
      </c>
      <c r="AN99" s="6">
        <v>1.58291033403489</v>
      </c>
    </row>
    <row r="100" spans="1:40" x14ac:dyDescent="0.45">
      <c r="A100">
        <v>1.4E-2</v>
      </c>
      <c r="B100" s="1">
        <f t="shared" si="11"/>
        <v>50.73363070393777</v>
      </c>
      <c r="C100">
        <v>3000</v>
      </c>
      <c r="D100" s="2">
        <f t="shared" si="8"/>
        <v>3.2207982279181997</v>
      </c>
      <c r="E100" s="1">
        <v>325.7</v>
      </c>
      <c r="F100" s="2">
        <v>20.16</v>
      </c>
      <c r="G100">
        <v>315</v>
      </c>
      <c r="H100">
        <v>295</v>
      </c>
      <c r="I100" s="2">
        <f t="shared" si="18"/>
        <v>5.8662249382383207</v>
      </c>
      <c r="J100" s="2">
        <v>300.8661754147742</v>
      </c>
      <c r="K100" s="2">
        <f t="shared" si="9"/>
        <v>300.8662249382383</v>
      </c>
      <c r="L100" s="2">
        <v>304.16806757011233</v>
      </c>
      <c r="M100" s="2">
        <f t="shared" si="17"/>
        <v>304.16806745885037</v>
      </c>
      <c r="N100" s="2">
        <f t="shared" si="7"/>
        <v>10.831932429887672</v>
      </c>
      <c r="O100" s="8">
        <v>633.75073247794205</v>
      </c>
      <c r="P100" s="1">
        <f>O100/(Abmessung!F$17*Q100)</f>
        <v>129.46760194007342</v>
      </c>
      <c r="Q100" s="2">
        <f t="shared" si="12"/>
        <v>11.472386263121281</v>
      </c>
      <c r="R100" s="1">
        <f t="shared" si="13"/>
        <v>4179.1166341501012</v>
      </c>
      <c r="S100" s="1">
        <f t="shared" si="14"/>
        <v>993.42387486744815</v>
      </c>
      <c r="T100" s="1">
        <f t="shared" si="15"/>
        <v>1007.014568240053</v>
      </c>
      <c r="U100" s="7">
        <f t="shared" si="16"/>
        <v>1.1857926421948086</v>
      </c>
      <c r="Y100" s="4">
        <v>-144.24372570197801</v>
      </c>
      <c r="Z100" s="5">
        <v>10.528700058400901</v>
      </c>
      <c r="AA100" s="4">
        <v>-3.1256926142924198E-2</v>
      </c>
      <c r="AB100" s="4">
        <v>2.9456116190551199E-5</v>
      </c>
      <c r="AC100" s="6">
        <v>17554.453889016499</v>
      </c>
      <c r="AD100" s="6">
        <v>-125.692345063977</v>
      </c>
      <c r="AE100" s="6">
        <v>0.39362054142913999</v>
      </c>
      <c r="AF100" s="6">
        <v>-4.1079636190540202E-4</v>
      </c>
      <c r="AG100" s="6">
        <v>2.30640101199999</v>
      </c>
      <c r="AH100" s="6">
        <v>-3.7612753199999698E-3</v>
      </c>
      <c r="AI100" s="6">
        <v>995.176197</v>
      </c>
      <c r="AJ100" s="6">
        <v>3.9734999999999798E-2</v>
      </c>
      <c r="AL100" s="6">
        <v>-7.3107128370890097E-3</v>
      </c>
      <c r="AM100" s="6">
        <v>2.5528079661440501</v>
      </c>
      <c r="AN100" s="6">
        <v>1.58291033403489</v>
      </c>
    </row>
    <row r="101" spans="1:40" x14ac:dyDescent="0.45">
      <c r="A101">
        <v>0.02</v>
      </c>
      <c r="B101" s="1">
        <f t="shared" si="11"/>
        <v>72.501237155046852</v>
      </c>
      <c r="C101">
        <v>3000</v>
      </c>
      <c r="D101" s="2">
        <f t="shared" si="8"/>
        <v>3.2207982279181997</v>
      </c>
      <c r="E101" s="1">
        <v>325.7</v>
      </c>
      <c r="F101" s="2">
        <v>20.16</v>
      </c>
      <c r="G101">
        <v>315</v>
      </c>
      <c r="H101">
        <v>295</v>
      </c>
      <c r="I101" s="2">
        <f t="shared" si="18"/>
        <v>6.7552123637362653</v>
      </c>
      <c r="J101" s="2">
        <v>301.75513254137229</v>
      </c>
      <c r="K101" s="2">
        <f t="shared" si="9"/>
        <v>301.75521236373629</v>
      </c>
      <c r="L101" s="2">
        <v>306.28026582459404</v>
      </c>
      <c r="M101" s="2">
        <f t="shared" si="17"/>
        <v>306.28026579357351</v>
      </c>
      <c r="N101" s="2">
        <f t="shared" si="7"/>
        <v>8.7197341754059607</v>
      </c>
      <c r="O101" s="8">
        <v>728.77532122388402</v>
      </c>
      <c r="P101" s="1">
        <f>O101/(Abmessung!F$17*Q101)</f>
        <v>139.58546707969276</v>
      </c>
      <c r="Q101" s="2">
        <f t="shared" si="12"/>
        <v>12.236292326812041</v>
      </c>
      <c r="R101" s="1">
        <f t="shared" si="13"/>
        <v>4178.8849520594977</v>
      </c>
      <c r="S101" s="1">
        <f t="shared" si="14"/>
        <v>993.08650204168327</v>
      </c>
      <c r="T101" s="1">
        <f t="shared" si="15"/>
        <v>1007.0322295957657</v>
      </c>
      <c r="U101" s="7">
        <f t="shared" si="16"/>
        <v>1.1841208359444026</v>
      </c>
      <c r="Y101" s="4">
        <v>-144.24372570197801</v>
      </c>
      <c r="Z101" s="5">
        <v>10.528700058400901</v>
      </c>
      <c r="AA101" s="4">
        <v>-3.1256926142924198E-2</v>
      </c>
      <c r="AB101" s="4">
        <v>2.9456116190551199E-5</v>
      </c>
      <c r="AC101" s="6">
        <v>17554.453889016499</v>
      </c>
      <c r="AD101" s="6">
        <v>-125.692345063977</v>
      </c>
      <c r="AE101" s="6">
        <v>0.39362054142913999</v>
      </c>
      <c r="AF101" s="6">
        <v>-4.1079636190540202E-4</v>
      </c>
      <c r="AG101" s="6">
        <v>2.30640101199999</v>
      </c>
      <c r="AH101" s="6">
        <v>-3.7612753199999698E-3</v>
      </c>
      <c r="AI101" s="6">
        <v>995.176197</v>
      </c>
      <c r="AJ101" s="6">
        <v>3.9734999999999798E-2</v>
      </c>
      <c r="AL101" s="6">
        <v>-7.3107128370890097E-3</v>
      </c>
      <c r="AM101" s="6">
        <v>2.5528079661440501</v>
      </c>
      <c r="AN101" s="6">
        <v>1.58291033403489</v>
      </c>
    </row>
    <row r="102" spans="1:40" x14ac:dyDescent="0.45">
      <c r="A102">
        <v>2.5999999999999999E-2</v>
      </c>
      <c r="B102" s="1">
        <f t="shared" si="11"/>
        <v>94.273694304457763</v>
      </c>
      <c r="C102">
        <v>3000</v>
      </c>
      <c r="D102" s="2">
        <f t="shared" ref="D102:D110" si="19">E102/(0.02809*3600)</f>
        <v>3.2207982279181997</v>
      </c>
      <c r="E102" s="1">
        <v>325.7</v>
      </c>
      <c r="F102" s="2">
        <v>20.16</v>
      </c>
      <c r="G102">
        <v>315</v>
      </c>
      <c r="H102">
        <v>295</v>
      </c>
      <c r="I102" s="2">
        <f t="shared" si="18"/>
        <v>7.3867356858184809</v>
      </c>
      <c r="J102" s="2">
        <v>302.38662394478797</v>
      </c>
      <c r="K102" s="2">
        <f t="shared" ref="K102:K110" si="20">H102+I102</f>
        <v>302.38673568581851</v>
      </c>
      <c r="L102" s="2">
        <v>307.67251793921582</v>
      </c>
      <c r="M102" s="2">
        <f t="shared" si="17"/>
        <v>307.67251792766672</v>
      </c>
      <c r="N102" s="2">
        <f t="shared" ref="N102:N110" si="21">G102-L102</f>
        <v>7.3274820607841775</v>
      </c>
      <c r="O102" s="8">
        <v>796.11687475891199</v>
      </c>
      <c r="P102" s="1">
        <f>O102/(Abmessung!F$17*Q102)</f>
        <v>147.57938443729017</v>
      </c>
      <c r="Q102" s="2">
        <f t="shared" si="12"/>
        <v>12.642923942412642</v>
      </c>
      <c r="R102" s="1">
        <f t="shared" si="13"/>
        <v>4178.772393593792</v>
      </c>
      <c r="S102" s="1">
        <f t="shared" si="14"/>
        <v>992.85384635206867</v>
      </c>
      <c r="T102" s="1">
        <f t="shared" si="15"/>
        <v>1007.044775751223</v>
      </c>
      <c r="U102" s="7">
        <f t="shared" si="16"/>
        <v>1.182933229429173</v>
      </c>
      <c r="Y102" s="4">
        <v>-144.24372570197801</v>
      </c>
      <c r="Z102" s="5">
        <v>10.528700058400901</v>
      </c>
      <c r="AA102" s="4">
        <v>-3.1256926142924198E-2</v>
      </c>
      <c r="AB102" s="4">
        <v>2.9456116190551199E-5</v>
      </c>
      <c r="AC102" s="6">
        <v>17554.453889016499</v>
      </c>
      <c r="AD102" s="6">
        <v>-125.692345063977</v>
      </c>
      <c r="AE102" s="6">
        <v>0.39362054142913999</v>
      </c>
      <c r="AF102" s="6">
        <v>-4.1079636190540202E-4</v>
      </c>
      <c r="AG102" s="6">
        <v>2.30640101199999</v>
      </c>
      <c r="AH102" s="6">
        <v>-3.7612753199999698E-3</v>
      </c>
      <c r="AI102" s="6">
        <v>995.176197</v>
      </c>
      <c r="AJ102" s="6">
        <v>3.9734999999999798E-2</v>
      </c>
      <c r="AL102" s="6">
        <v>-7.3107128370890097E-3</v>
      </c>
      <c r="AM102" s="6">
        <v>2.5528079661440501</v>
      </c>
      <c r="AN102" s="6">
        <v>1.58291033403489</v>
      </c>
    </row>
    <row r="103" spans="1:40" x14ac:dyDescent="0.45">
      <c r="A103">
        <v>3.2000000000000001E-2</v>
      </c>
      <c r="B103" s="1">
        <f t="shared" si="11"/>
        <v>116.04898737289915</v>
      </c>
      <c r="C103">
        <v>3000</v>
      </c>
      <c r="D103" s="2">
        <f t="shared" si="19"/>
        <v>3.2207982279181997</v>
      </c>
      <c r="E103" s="1">
        <v>325.7</v>
      </c>
      <c r="F103" s="2">
        <v>20.16</v>
      </c>
      <c r="G103">
        <v>315</v>
      </c>
      <c r="H103">
        <v>295</v>
      </c>
      <c r="I103" s="2">
        <f t="shared" si="18"/>
        <v>7.8734758974327663</v>
      </c>
      <c r="J103" s="2">
        <v>302.87333041412558</v>
      </c>
      <c r="K103" s="2">
        <f t="shared" si="20"/>
        <v>302.87347589743274</v>
      </c>
      <c r="L103" s="2">
        <v>308.65887114110876</v>
      </c>
      <c r="M103" s="2">
        <f t="shared" si="17"/>
        <v>308.65887113591236</v>
      </c>
      <c r="N103" s="2">
        <f t="shared" si="21"/>
        <v>6.3411288588912385</v>
      </c>
      <c r="O103" s="8">
        <v>847.92759347377603</v>
      </c>
      <c r="P103" s="1">
        <f>O103/(Abmessung!F$17*Q103)</f>
        <v>154.31951087099594</v>
      </c>
      <c r="Q103" s="2">
        <f t="shared" si="12"/>
        <v>12.877581902033141</v>
      </c>
      <c r="R103" s="1">
        <f t="shared" si="13"/>
        <v>4178.7097950528714</v>
      </c>
      <c r="S103" s="1">
        <f t="shared" si="14"/>
        <v>992.68423282168681</v>
      </c>
      <c r="T103" s="1">
        <f t="shared" si="15"/>
        <v>1007.0544453920027</v>
      </c>
      <c r="U103" s="7">
        <f t="shared" si="16"/>
        <v>1.1820179109135711</v>
      </c>
      <c r="Y103" s="4">
        <v>-144.24372570197801</v>
      </c>
      <c r="Z103" s="5">
        <v>10.528700058400901</v>
      </c>
      <c r="AA103" s="4">
        <v>-3.1256926142924198E-2</v>
      </c>
      <c r="AB103" s="4">
        <v>2.9456116190551199E-5</v>
      </c>
      <c r="AC103" s="6">
        <v>17554.453889016499</v>
      </c>
      <c r="AD103" s="6">
        <v>-125.692345063977</v>
      </c>
      <c r="AE103" s="6">
        <v>0.39362054142913999</v>
      </c>
      <c r="AF103" s="6">
        <v>-4.1079636190540202E-4</v>
      </c>
      <c r="AG103" s="6">
        <v>2.30640101199999</v>
      </c>
      <c r="AH103" s="6">
        <v>-3.7612753199999698E-3</v>
      </c>
      <c r="AI103" s="6">
        <v>995.176197</v>
      </c>
      <c r="AJ103" s="6">
        <v>3.9734999999999798E-2</v>
      </c>
      <c r="AL103" s="6">
        <v>-7.3107128370890097E-3</v>
      </c>
      <c r="AM103" s="6">
        <v>2.5528079661440501</v>
      </c>
      <c r="AN103" s="6">
        <v>1.58291033403489</v>
      </c>
    </row>
    <row r="104" spans="1:40" x14ac:dyDescent="0.45">
      <c r="A104">
        <v>3.7999999999999999E-2</v>
      </c>
      <c r="B104" s="1">
        <f t="shared" si="11"/>
        <v>137.82612736224036</v>
      </c>
      <c r="C104">
        <v>3000</v>
      </c>
      <c r="D104" s="2">
        <f t="shared" si="19"/>
        <v>3.2207982279181997</v>
      </c>
      <c r="E104" s="1">
        <v>325.7</v>
      </c>
      <c r="F104" s="2">
        <v>20.16</v>
      </c>
      <c r="G104">
        <v>315</v>
      </c>
      <c r="H104">
        <v>295</v>
      </c>
      <c r="I104" s="2">
        <f t="shared" si="18"/>
        <v>8.2676935006293544</v>
      </c>
      <c r="J104" s="2">
        <v>303.26751294401458</v>
      </c>
      <c r="K104" s="2">
        <f t="shared" si="20"/>
        <v>303.26769350062938</v>
      </c>
      <c r="L104" s="2">
        <v>309.39615998036186</v>
      </c>
      <c r="M104" s="2">
        <f t="shared" si="17"/>
        <v>309.39615997770505</v>
      </c>
      <c r="N104" s="2">
        <f t="shared" si="21"/>
        <v>5.6038400196381417</v>
      </c>
      <c r="O104" s="8">
        <v>889.83104548464996</v>
      </c>
      <c r="P104" s="1">
        <f>O104/(Abmessung!F$17*Q104)</f>
        <v>160.18739269206677</v>
      </c>
      <c r="Q104" s="2">
        <f t="shared" si="12"/>
        <v>13.01893958509036</v>
      </c>
      <c r="R104" s="1">
        <f t="shared" si="13"/>
        <v>4178.6714765159368</v>
      </c>
      <c r="S104" s="1">
        <f t="shared" si="14"/>
        <v>992.55491406543365</v>
      </c>
      <c r="T104" s="1">
        <f t="shared" si="15"/>
        <v>1007.0622768134151</v>
      </c>
      <c r="U104" s="7">
        <f t="shared" si="16"/>
        <v>1.1812765964029477</v>
      </c>
      <c r="Y104" s="4">
        <v>-144.24372570197801</v>
      </c>
      <c r="Z104" s="5">
        <v>10.528700058400901</v>
      </c>
      <c r="AA104" s="4">
        <v>-3.1256926142924198E-2</v>
      </c>
      <c r="AB104" s="4">
        <v>2.9456116190551199E-5</v>
      </c>
      <c r="AC104" s="6">
        <v>17554.453889016499</v>
      </c>
      <c r="AD104" s="6">
        <v>-125.692345063977</v>
      </c>
      <c r="AE104" s="6">
        <v>0.39362054142913999</v>
      </c>
      <c r="AF104" s="6">
        <v>-4.1079636190540202E-4</v>
      </c>
      <c r="AG104" s="6">
        <v>2.30640101199999</v>
      </c>
      <c r="AH104" s="6">
        <v>-3.7612753199999698E-3</v>
      </c>
      <c r="AI104" s="6">
        <v>995.176197</v>
      </c>
      <c r="AJ104" s="6">
        <v>3.9734999999999798E-2</v>
      </c>
      <c r="AL104" s="6">
        <v>-7.3107128370890097E-3</v>
      </c>
      <c r="AM104" s="6">
        <v>2.5528079661440501</v>
      </c>
      <c r="AN104" s="6">
        <v>1.58291033403489</v>
      </c>
    </row>
    <row r="105" spans="1:40" x14ac:dyDescent="0.45">
      <c r="A105">
        <v>4.3999999999999997E-2</v>
      </c>
      <c r="B105" s="1">
        <f t="shared" si="11"/>
        <v>159.60455867843032</v>
      </c>
      <c r="C105">
        <v>3000</v>
      </c>
      <c r="D105" s="2">
        <f t="shared" si="19"/>
        <v>3.2207982279181997</v>
      </c>
      <c r="E105" s="1">
        <v>325.7</v>
      </c>
      <c r="F105" s="2">
        <v>20.16</v>
      </c>
      <c r="G105">
        <v>315</v>
      </c>
      <c r="H105">
        <v>295</v>
      </c>
      <c r="I105" s="2">
        <f t="shared" si="18"/>
        <v>8.5978662112435593</v>
      </c>
      <c r="J105" s="2">
        <v>303.59764978337932</v>
      </c>
      <c r="K105" s="2">
        <f t="shared" si="20"/>
        <v>303.59786621124357</v>
      </c>
      <c r="L105" s="2">
        <v>309.96962821066154</v>
      </c>
      <c r="M105" s="2">
        <f t="shared" si="17"/>
        <v>309.96962820917372</v>
      </c>
      <c r="N105" s="2">
        <f t="shared" si="21"/>
        <v>5.0303717893384601</v>
      </c>
      <c r="O105" s="8">
        <v>924.88636321692604</v>
      </c>
      <c r="P105" s="1">
        <f>O105/(Abmessung!F$17*Q105)</f>
        <v>165.40251374387682</v>
      </c>
      <c r="Q105" s="2">
        <f t="shared" si="12"/>
        <v>13.105170059732062</v>
      </c>
      <c r="R105" s="1">
        <f t="shared" si="13"/>
        <v>4178.6463292634053</v>
      </c>
      <c r="S105" s="1">
        <f t="shared" si="14"/>
        <v>992.4528554296669</v>
      </c>
      <c r="T105" s="1">
        <f t="shared" si="15"/>
        <v>1007.0688358070713</v>
      </c>
      <c r="U105" s="7">
        <f t="shared" si="16"/>
        <v>1.1806557286298851</v>
      </c>
      <c r="Y105" s="4">
        <v>-144.24372570197801</v>
      </c>
      <c r="Z105" s="5">
        <v>10.528700058400901</v>
      </c>
      <c r="AA105" s="4">
        <v>-3.1256926142924198E-2</v>
      </c>
      <c r="AB105" s="4">
        <v>2.9456116190551199E-5</v>
      </c>
      <c r="AC105" s="6">
        <v>17554.453889016499</v>
      </c>
      <c r="AD105" s="6">
        <v>-125.692345063977</v>
      </c>
      <c r="AE105" s="6">
        <v>0.39362054142913999</v>
      </c>
      <c r="AF105" s="6">
        <v>-4.1079636190540202E-4</v>
      </c>
      <c r="AG105" s="6">
        <v>2.30640101199999</v>
      </c>
      <c r="AH105" s="6">
        <v>-3.7612753199999698E-3</v>
      </c>
      <c r="AI105" s="6">
        <v>995.176197</v>
      </c>
      <c r="AJ105" s="6">
        <v>3.9734999999999798E-2</v>
      </c>
      <c r="AL105" s="6">
        <v>-7.3107128370890097E-3</v>
      </c>
      <c r="AM105" s="6">
        <v>2.5528079661440501</v>
      </c>
      <c r="AN105" s="6">
        <v>1.58291033403489</v>
      </c>
    </row>
    <row r="106" spans="1:40" x14ac:dyDescent="0.45">
      <c r="A106">
        <v>0.05</v>
      </c>
      <c r="B106" s="1">
        <f t="shared" si="11"/>
        <v>181.38393982140659</v>
      </c>
      <c r="C106">
        <v>3000</v>
      </c>
      <c r="D106" s="2">
        <f t="shared" si="19"/>
        <v>3.2207982279181997</v>
      </c>
      <c r="E106" s="1">
        <v>325.7</v>
      </c>
      <c r="F106" s="2">
        <v>20.16</v>
      </c>
      <c r="G106">
        <v>315</v>
      </c>
      <c r="H106">
        <v>295</v>
      </c>
      <c r="I106" s="2">
        <f t="shared" si="18"/>
        <v>8.8811847265699573</v>
      </c>
      <c r="J106" s="2">
        <v>303.88093206144708</v>
      </c>
      <c r="K106" s="2">
        <f t="shared" si="20"/>
        <v>303.88118472656998</v>
      </c>
      <c r="L106" s="2">
        <v>310.42942121581171</v>
      </c>
      <c r="M106" s="2">
        <f t="shared" si="17"/>
        <v>310.42942121491984</v>
      </c>
      <c r="N106" s="2">
        <f t="shared" si="21"/>
        <v>4.5705787841882852</v>
      </c>
      <c r="O106" s="8">
        <v>954.93763862709602</v>
      </c>
      <c r="P106" s="1">
        <f>O106/(Abmessung!F$17*Q106)</f>
        <v>170.10688827732579</v>
      </c>
      <c r="Q106" s="2">
        <f t="shared" si="12"/>
        <v>13.156776629037404</v>
      </c>
      <c r="R106" s="1">
        <f t="shared" si="13"/>
        <v>4178.6289375180431</v>
      </c>
      <c r="S106" s="1">
        <f t="shared" si="14"/>
        <v>992.37010827546681</v>
      </c>
      <c r="T106" s="1">
        <f t="shared" si="15"/>
        <v>1007.0744639177308</v>
      </c>
      <c r="U106" s="7">
        <f t="shared" si="16"/>
        <v>1.1801229773093402</v>
      </c>
      <c r="Y106" s="4">
        <v>-144.24372570197801</v>
      </c>
      <c r="Z106" s="5">
        <v>10.528700058400901</v>
      </c>
      <c r="AA106" s="4">
        <v>-3.1256926142924198E-2</v>
      </c>
      <c r="AB106" s="4">
        <v>2.9456116190551199E-5</v>
      </c>
      <c r="AC106" s="6">
        <v>17554.453889016499</v>
      </c>
      <c r="AD106" s="6">
        <v>-125.692345063977</v>
      </c>
      <c r="AE106" s="6">
        <v>0.39362054142913999</v>
      </c>
      <c r="AF106" s="6">
        <v>-4.1079636190540202E-4</v>
      </c>
      <c r="AG106" s="6">
        <v>2.30640101199999</v>
      </c>
      <c r="AH106" s="6">
        <v>-3.7612753199999698E-3</v>
      </c>
      <c r="AI106" s="6">
        <v>995.176197</v>
      </c>
      <c r="AJ106" s="6">
        <v>3.9734999999999798E-2</v>
      </c>
      <c r="AL106" s="6">
        <v>-7.3107128370890097E-3</v>
      </c>
      <c r="AM106" s="6">
        <v>2.5528079661440501</v>
      </c>
      <c r="AN106" s="6">
        <v>1.58291033403489</v>
      </c>
    </row>
    <row r="107" spans="1:40" x14ac:dyDescent="0.45">
      <c r="A107">
        <v>5.6000000000000001E-2</v>
      </c>
      <c r="B107" s="1">
        <f t="shared" si="11"/>
        <v>203.16404650514394</v>
      </c>
      <c r="C107">
        <v>3000</v>
      </c>
      <c r="D107" s="2">
        <f t="shared" si="19"/>
        <v>3.2207982279181997</v>
      </c>
      <c r="E107" s="1">
        <v>325.7</v>
      </c>
      <c r="F107" s="2">
        <v>20.16</v>
      </c>
      <c r="G107">
        <v>315</v>
      </c>
      <c r="H107">
        <v>295</v>
      </c>
      <c r="I107" s="2">
        <f t="shared" si="18"/>
        <v>9.1288146452520351</v>
      </c>
      <c r="J107" s="2">
        <v>304.1285256943126</v>
      </c>
      <c r="K107" s="2">
        <f t="shared" si="20"/>
        <v>304.12881464525202</v>
      </c>
      <c r="L107" s="2">
        <v>310.80696299564693</v>
      </c>
      <c r="M107" s="2">
        <f t="shared" si="17"/>
        <v>310.80696299508332</v>
      </c>
      <c r="N107" s="2">
        <f t="shared" si="21"/>
        <v>4.1930370043530729</v>
      </c>
      <c r="O107" s="8">
        <v>981.18122100906805</v>
      </c>
      <c r="P107" s="1">
        <f>O107/(Abmessung!F$17*Q107)</f>
        <v>174.39933200195495</v>
      </c>
      <c r="Q107" s="2">
        <f t="shared" si="12"/>
        <v>13.18562744743735</v>
      </c>
      <c r="R107" s="1">
        <f t="shared" si="13"/>
        <v>4178.616409003781</v>
      </c>
      <c r="S107" s="1">
        <f t="shared" si="14"/>
        <v>992.30155860719992</v>
      </c>
      <c r="T107" s="1">
        <f t="shared" si="15"/>
        <v>1007.0793829842316</v>
      </c>
      <c r="U107" s="7">
        <f t="shared" si="16"/>
        <v>1.179657343398997</v>
      </c>
      <c r="Y107" s="4">
        <v>-144.24372570197801</v>
      </c>
      <c r="Z107" s="5">
        <v>10.528700058400901</v>
      </c>
      <c r="AA107" s="4">
        <v>-3.1256926142924198E-2</v>
      </c>
      <c r="AB107" s="4">
        <v>2.9456116190551199E-5</v>
      </c>
      <c r="AC107" s="6">
        <v>17554.453889016499</v>
      </c>
      <c r="AD107" s="6">
        <v>-125.692345063977</v>
      </c>
      <c r="AE107" s="6">
        <v>0.39362054142913999</v>
      </c>
      <c r="AF107" s="6">
        <v>-4.1079636190540202E-4</v>
      </c>
      <c r="AG107" s="6">
        <v>2.30640101199999</v>
      </c>
      <c r="AH107" s="6">
        <v>-3.7612753199999698E-3</v>
      </c>
      <c r="AI107" s="6">
        <v>995.176197</v>
      </c>
      <c r="AJ107" s="6">
        <v>3.9734999999999798E-2</v>
      </c>
      <c r="AL107" s="6">
        <v>-7.3107128370890097E-3</v>
      </c>
      <c r="AM107" s="6">
        <v>2.5528079661440501</v>
      </c>
      <c r="AN107" s="6">
        <v>1.58291033403489</v>
      </c>
    </row>
    <row r="108" spans="1:40" x14ac:dyDescent="0.45">
      <c r="A108">
        <v>6.2E-2</v>
      </c>
      <c r="B108" s="1">
        <f t="shared" si="11"/>
        <v>224.94472430176592</v>
      </c>
      <c r="C108">
        <v>3000</v>
      </c>
      <c r="D108" s="2">
        <f t="shared" si="19"/>
        <v>3.2207982279181997</v>
      </c>
      <c r="E108" s="1">
        <v>325.7</v>
      </c>
      <c r="F108" s="2">
        <v>20.16</v>
      </c>
      <c r="G108">
        <v>315</v>
      </c>
      <c r="H108">
        <v>295</v>
      </c>
      <c r="I108" s="2">
        <f t="shared" si="18"/>
        <v>9.3483858804025601</v>
      </c>
      <c r="J108" s="2">
        <v>304.34806082561562</v>
      </c>
      <c r="K108" s="2">
        <f t="shared" si="20"/>
        <v>304.34838588040259</v>
      </c>
      <c r="L108" s="2">
        <v>311.12297947794957</v>
      </c>
      <c r="M108" s="2">
        <f t="shared" si="17"/>
        <v>311.1229794775781</v>
      </c>
      <c r="N108" s="2">
        <f t="shared" si="21"/>
        <v>3.8770205220504295</v>
      </c>
      <c r="O108" s="8">
        <v>1004.43381626294</v>
      </c>
      <c r="P108" s="1">
        <f>O108/(Abmessung!F$17*Q108)</f>
        <v>178.35122715840149</v>
      </c>
      <c r="Q108" s="2">
        <f t="shared" si="12"/>
        <v>13.199017788865444</v>
      </c>
      <c r="R108" s="1">
        <f t="shared" si="13"/>
        <v>4178.6070849776506</v>
      </c>
      <c r="S108" s="1">
        <f t="shared" si="14"/>
        <v>992.24376429728864</v>
      </c>
      <c r="T108" s="1">
        <f t="shared" si="15"/>
        <v>1007.0837445984529</v>
      </c>
      <c r="U108" s="7">
        <f t="shared" si="16"/>
        <v>1.1792444773633757</v>
      </c>
      <c r="Y108" s="4">
        <v>-144.24372570197801</v>
      </c>
      <c r="Z108" s="5">
        <v>10.528700058400901</v>
      </c>
      <c r="AA108" s="4">
        <v>-3.1256926142924198E-2</v>
      </c>
      <c r="AB108" s="4">
        <v>2.9456116190551199E-5</v>
      </c>
      <c r="AC108" s="6">
        <v>17554.453889016499</v>
      </c>
      <c r="AD108" s="6">
        <v>-125.692345063977</v>
      </c>
      <c r="AE108" s="6">
        <v>0.39362054142913999</v>
      </c>
      <c r="AF108" s="6">
        <v>-4.1079636190540202E-4</v>
      </c>
      <c r="AG108" s="6">
        <v>2.30640101199999</v>
      </c>
      <c r="AH108" s="6">
        <v>-3.7612753199999698E-3</v>
      </c>
      <c r="AI108" s="6">
        <v>995.176197</v>
      </c>
      <c r="AJ108" s="6">
        <v>3.9734999999999798E-2</v>
      </c>
      <c r="AL108" s="6">
        <v>-7.3107128370890097E-3</v>
      </c>
      <c r="AM108" s="6">
        <v>2.5528079661440501</v>
      </c>
      <c r="AN108" s="6">
        <v>1.58291033403489</v>
      </c>
    </row>
    <row r="109" spans="1:40" x14ac:dyDescent="0.45">
      <c r="A109">
        <v>6.8000000000000005E-2</v>
      </c>
      <c r="B109" s="1">
        <f t="shared" si="11"/>
        <v>246.72586239165244</v>
      </c>
      <c r="C109">
        <v>3000</v>
      </c>
      <c r="D109" s="2">
        <f t="shared" si="19"/>
        <v>3.2207982279181997</v>
      </c>
      <c r="E109" s="1">
        <v>325.7</v>
      </c>
      <c r="F109" s="2">
        <v>20.16</v>
      </c>
      <c r="G109">
        <v>315</v>
      </c>
      <c r="H109">
        <v>295</v>
      </c>
      <c r="I109" s="2">
        <f t="shared" si="18"/>
        <v>9.5453489426692624</v>
      </c>
      <c r="J109" s="2">
        <v>304.54498812624632</v>
      </c>
      <c r="K109" s="2">
        <f t="shared" si="20"/>
        <v>304.54534894266925</v>
      </c>
      <c r="L109" s="2">
        <v>311.39170473296491</v>
      </c>
      <c r="M109" s="2">
        <f t="shared" si="17"/>
        <v>311.39170473271145</v>
      </c>
      <c r="N109" s="2">
        <f t="shared" si="21"/>
        <v>3.6082952670350892</v>
      </c>
      <c r="O109" s="8">
        <v>1025.2783269731401</v>
      </c>
      <c r="P109" s="1">
        <f>O109/(Abmessung!F$17*Q109)</f>
        <v>182.0164381230671</v>
      </c>
      <c r="Q109" s="2">
        <f t="shared" si="12"/>
        <v>13.201629980194197</v>
      </c>
      <c r="R109" s="1">
        <f t="shared" si="13"/>
        <v>4178.5999588712893</v>
      </c>
      <c r="S109" s="1">
        <f t="shared" si="14"/>
        <v>992.19432299077221</v>
      </c>
      <c r="T109" s="1">
        <f t="shared" si="15"/>
        <v>1007.0876570515982</v>
      </c>
      <c r="U109" s="7">
        <f t="shared" si="16"/>
        <v>1.1788741284655275</v>
      </c>
      <c r="Y109" s="4">
        <v>-144.24372570197801</v>
      </c>
      <c r="Z109" s="5">
        <v>10.528700058400901</v>
      </c>
      <c r="AA109" s="4">
        <v>-3.1256926142924198E-2</v>
      </c>
      <c r="AB109" s="4">
        <v>2.9456116190551199E-5</v>
      </c>
      <c r="AC109" s="6">
        <v>17554.453889016499</v>
      </c>
      <c r="AD109" s="6">
        <v>-125.692345063977</v>
      </c>
      <c r="AE109" s="6">
        <v>0.39362054142913999</v>
      </c>
      <c r="AF109" s="6">
        <v>-4.1079636190540202E-4</v>
      </c>
      <c r="AG109" s="6">
        <v>2.30640101199999</v>
      </c>
      <c r="AH109" s="6">
        <v>-3.7612753199999698E-3</v>
      </c>
      <c r="AI109" s="6">
        <v>995.176197</v>
      </c>
      <c r="AJ109" s="6">
        <v>3.9734999999999798E-2</v>
      </c>
      <c r="AL109" s="6">
        <v>-7.3107128370890097E-3</v>
      </c>
      <c r="AM109" s="6">
        <v>2.5528079661440501</v>
      </c>
      <c r="AN109" s="6">
        <v>1.58291033403489</v>
      </c>
    </row>
    <row r="110" spans="1:40" x14ac:dyDescent="0.45">
      <c r="A110">
        <v>7.3999999999999996E-2</v>
      </c>
      <c r="B110" s="1">
        <f t="shared" si="11"/>
        <v>268.50737864473416</v>
      </c>
      <c r="C110">
        <v>3000</v>
      </c>
      <c r="D110" s="2">
        <f t="shared" si="19"/>
        <v>3.2207982279181997</v>
      </c>
      <c r="E110" s="1">
        <v>325.7</v>
      </c>
      <c r="F110" s="2">
        <v>20.16</v>
      </c>
      <c r="G110">
        <v>315</v>
      </c>
      <c r="H110">
        <v>295</v>
      </c>
      <c r="I110" s="2">
        <f t="shared" si="18"/>
        <v>9.7237321221120308</v>
      </c>
      <c r="J110" s="2">
        <v>304.72333599437951</v>
      </c>
      <c r="K110" s="2">
        <f t="shared" si="20"/>
        <v>304.72373212211204</v>
      </c>
      <c r="L110" s="2">
        <v>311.62324956761915</v>
      </c>
      <c r="M110" s="2">
        <f t="shared" si="17"/>
        <v>311.62324956744118</v>
      </c>
      <c r="N110" s="2">
        <f t="shared" si="21"/>
        <v>3.3767504323808453</v>
      </c>
      <c r="O110" s="8">
        <v>1044.14521086784</v>
      </c>
      <c r="P110" s="1">
        <f>O110/(Abmessung!F$17*Q110)</f>
        <v>185.43681019990504</v>
      </c>
      <c r="Q110" s="2">
        <f t="shared" si="12"/>
        <v>13.196578426761084</v>
      </c>
      <c r="R110" s="1">
        <f t="shared" si="13"/>
        <v>4178.5943909513635</v>
      </c>
      <c r="S110" s="1">
        <f t="shared" si="14"/>
        <v>992.15150564810915</v>
      </c>
      <c r="T110" s="1">
        <f t="shared" si="15"/>
        <v>1007.0912003778683</v>
      </c>
      <c r="U110" s="7">
        <f t="shared" si="16"/>
        <v>1.1785387207481355</v>
      </c>
      <c r="Y110" s="4">
        <v>-144.24372570197801</v>
      </c>
      <c r="Z110" s="5">
        <v>10.528700058400901</v>
      </c>
      <c r="AA110" s="4">
        <v>-3.1256926142924198E-2</v>
      </c>
      <c r="AB110" s="4">
        <v>2.9456116190551199E-5</v>
      </c>
      <c r="AC110" s="6">
        <v>17554.453889016499</v>
      </c>
      <c r="AD110" s="6">
        <v>-125.692345063977</v>
      </c>
      <c r="AE110" s="6">
        <v>0.39362054142913999</v>
      </c>
      <c r="AF110" s="6">
        <v>-4.1079636190540202E-4</v>
      </c>
      <c r="AG110" s="6">
        <v>2.30640101199999</v>
      </c>
      <c r="AH110" s="6">
        <v>-3.7612753199999698E-3</v>
      </c>
      <c r="AI110" s="6">
        <v>995.176197</v>
      </c>
      <c r="AJ110" s="6">
        <v>3.9734999999999798E-2</v>
      </c>
      <c r="AL110" s="6">
        <v>-7.3107128370890097E-3</v>
      </c>
      <c r="AM110" s="6">
        <v>2.5528079661440501</v>
      </c>
      <c r="AN110" s="6">
        <v>1.58291033403489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$Y$195 - $Z$195*EXP(-$AA$195*A121^$AB$195)</f>
        <v>39.730568700226002</v>
      </c>
      <c r="C121" s="9">
        <f>20/B121</f>
        <v>0.50339073047011862</v>
      </c>
      <c r="AK121" s="6"/>
      <c r="AL121" s="6"/>
      <c r="AM121" s="6"/>
    </row>
    <row r="122" spans="1:39" x14ac:dyDescent="0.45">
      <c r="A122">
        <v>5</v>
      </c>
      <c r="B122" s="8">
        <f t="shared" ref="B122:B185" si="22">$Y$195 - $Z$195*EXP(-$AA$195*A122^$AB$195)</f>
        <v>39.929042079764827</v>
      </c>
      <c r="C122" s="9">
        <f t="shared" ref="C122:C185" si="23">20/B122</f>
        <v>0.50088855024487466</v>
      </c>
      <c r="AK122" s="6"/>
      <c r="AL122" s="6"/>
      <c r="AM122" s="6"/>
    </row>
    <row r="123" spans="1:39" x14ac:dyDescent="0.45">
      <c r="A123">
        <v>10</v>
      </c>
      <c r="B123" s="8">
        <f t="shared" si="22"/>
        <v>40.25878338355767</v>
      </c>
      <c r="C123" s="9">
        <f t="shared" si="23"/>
        <v>0.49678600094428882</v>
      </c>
      <c r="AK123" s="6"/>
      <c r="AL123" s="6"/>
      <c r="AM123" s="6"/>
    </row>
    <row r="124" spans="1:39" x14ac:dyDescent="0.45">
      <c r="A124">
        <v>15</v>
      </c>
      <c r="B124" s="8">
        <f t="shared" si="22"/>
        <v>40.666787994726064</v>
      </c>
      <c r="C124" s="9">
        <f t="shared" si="23"/>
        <v>0.49180181140919543</v>
      </c>
    </row>
    <row r="125" spans="1:39" x14ac:dyDescent="0.45">
      <c r="A125">
        <v>20</v>
      </c>
      <c r="B125" s="8">
        <f t="shared" si="22"/>
        <v>41.135486624962653</v>
      </c>
      <c r="C125" s="9">
        <f t="shared" si="23"/>
        <v>0.48619821086213194</v>
      </c>
    </row>
    <row r="126" spans="1:39" x14ac:dyDescent="0.45">
      <c r="A126">
        <v>25</v>
      </c>
      <c r="B126" s="8">
        <f t="shared" si="22"/>
        <v>41.65500103797109</v>
      </c>
      <c r="C126" s="9">
        <f t="shared" si="23"/>
        <v>0.4801344256784143</v>
      </c>
      <c r="D126">
        <v>0</v>
      </c>
      <c r="E126" s="8">
        <f>$AC$195 - $AD$195*EXP(-$AE$195*D126^$AF$195)</f>
        <v>52.047327424751984</v>
      </c>
      <c r="F126" s="9">
        <f>20/E126</f>
        <v>0.38426564800882868</v>
      </c>
    </row>
    <row r="127" spans="1:39" x14ac:dyDescent="0.45">
      <c r="A127">
        <v>30</v>
      </c>
      <c r="B127" s="8">
        <f t="shared" si="22"/>
        <v>42.21877680490951</v>
      </c>
      <c r="C127" s="9">
        <f t="shared" si="23"/>
        <v>0.47372286725451157</v>
      </c>
      <c r="D127">
        <v>5</v>
      </c>
      <c r="E127" s="8">
        <f t="shared" ref="E127:E190" si="24">$AC$195 - $AD$195*EXP(-$AE$195*D127^$AF$195)</f>
        <v>52.173033533536227</v>
      </c>
      <c r="F127" s="9">
        <f t="shared" ref="F127:F190" si="25">20/E127</f>
        <v>0.38333979539725688</v>
      </c>
    </row>
    <row r="128" spans="1:39" x14ac:dyDescent="0.45">
      <c r="A128">
        <v>35</v>
      </c>
      <c r="B128" s="8">
        <f t="shared" si="22"/>
        <v>42.822054625593864</v>
      </c>
      <c r="C128" s="9">
        <f t="shared" si="23"/>
        <v>0.46704905158956128</v>
      </c>
      <c r="D128">
        <v>10</v>
      </c>
      <c r="E128" s="8">
        <f t="shared" si="24"/>
        <v>52.402304196465138</v>
      </c>
      <c r="F128" s="9">
        <f t="shared" si="25"/>
        <v>0.38166260638113553</v>
      </c>
      <c r="G128">
        <v>0</v>
      </c>
      <c r="H128" s="8">
        <f>$AG$195 - $AH$195*EXP(-$AI$195*G128^$AJ$195)</f>
        <v>59.363494914072021</v>
      </c>
      <c r="I128" s="9">
        <f>20/H128</f>
        <v>0.33690738776330087</v>
      </c>
    </row>
    <row r="129" spans="1:20" x14ac:dyDescent="0.45">
      <c r="A129">
        <v>40</v>
      </c>
      <c r="B129" s="8">
        <f t="shared" si="22"/>
        <v>43.461173592828231</v>
      </c>
      <c r="C129" s="9">
        <f t="shared" si="23"/>
        <v>0.46018085446501406</v>
      </c>
      <c r="D129">
        <v>15</v>
      </c>
      <c r="E129" s="8">
        <f t="shared" si="24"/>
        <v>52.698758846865076</v>
      </c>
      <c r="F129" s="9">
        <f t="shared" si="25"/>
        <v>0.37951557944878911</v>
      </c>
      <c r="G129">
        <v>5</v>
      </c>
      <c r="H129" s="8">
        <f t="shared" ref="H129:H192" si="26">$AG$195 - $AH$195*EXP(-$AI$195*G129^$AJ$195)</f>
        <v>59.460895411649517</v>
      </c>
      <c r="I129" s="9">
        <f t="shared" ref="I129:I192" si="27">20/H129</f>
        <v>0.33635551334266689</v>
      </c>
    </row>
    <row r="130" spans="1:20" x14ac:dyDescent="0.45">
      <c r="A130">
        <v>45</v>
      </c>
      <c r="B130" s="8">
        <f t="shared" si="22"/>
        <v>44.133201912185598</v>
      </c>
      <c r="C130" s="9">
        <f t="shared" si="23"/>
        <v>0.45317355490759914</v>
      </c>
      <c r="D130">
        <v>20</v>
      </c>
      <c r="E130" s="8">
        <f t="shared" si="24"/>
        <v>53.049389617415386</v>
      </c>
      <c r="F130" s="9">
        <f t="shared" si="25"/>
        <v>0.37700716528949985</v>
      </c>
      <c r="G130">
        <v>10</v>
      </c>
      <c r="H130" s="8">
        <f t="shared" si="26"/>
        <v>59.647833989257606</v>
      </c>
      <c r="I130" s="9">
        <f t="shared" si="27"/>
        <v>0.33530136238646885</v>
      </c>
    </row>
    <row r="131" spans="1:20" x14ac:dyDescent="0.45">
      <c r="A131">
        <v>50</v>
      </c>
      <c r="B131" s="8">
        <f t="shared" si="22"/>
        <v>44.8357205797098</v>
      </c>
      <c r="C131" s="9">
        <f t="shared" si="23"/>
        <v>0.44607290217280254</v>
      </c>
      <c r="D131">
        <v>25</v>
      </c>
      <c r="E131" s="8">
        <f t="shared" si="24"/>
        <v>53.446652448439522</v>
      </c>
      <c r="F131" s="9">
        <f t="shared" si="25"/>
        <v>0.37420491431702263</v>
      </c>
      <c r="G131">
        <v>15</v>
      </c>
      <c r="H131" s="8">
        <f t="shared" si="26"/>
        <v>59.895558096038712</v>
      </c>
      <c r="I131" s="9">
        <f t="shared" si="27"/>
        <v>0.33391457790461315</v>
      </c>
      <c r="J131">
        <v>0</v>
      </c>
      <c r="K131" s="8">
        <f>$AK$195 - $AL$195*EXP(-$AM$195*J131^$AN$195)</f>
        <v>64.276262158765007</v>
      </c>
      <c r="L131" s="9">
        <f>20/K131</f>
        <v>0.31115686146464427</v>
      </c>
      <c r="M131" s="8">
        <f>$AO$195 - $AP$195*EXP(-$AQ$195*J131^$AR$195)</f>
        <v>67.824272291776083</v>
      </c>
      <c r="N131" s="9">
        <f>20/M131</f>
        <v>0.29487968428118416</v>
      </c>
      <c r="O131" s="8">
        <f>$AS$195 - $AT$195*EXP(-$AU$195*J131^$AV$195)</f>
        <v>70.505752891462066</v>
      </c>
      <c r="P131" s="9">
        <f>20/O131</f>
        <v>0.28366479584706217</v>
      </c>
      <c r="Q131" s="8">
        <f>$AW$195 - $AX$195*EXP(-$AY$195*J131^$AZ$195)</f>
        <v>72.594140391097085</v>
      </c>
      <c r="R131" s="9">
        <f>20/Q131</f>
        <v>0.27550432985708018</v>
      </c>
      <c r="S131" s="8">
        <f>$BA$195 - $BB$195*EXP(-$BC$195*J131^$BD$195)</f>
        <v>74.255113428429922</v>
      </c>
      <c r="T131" s="9">
        <f>20/S131</f>
        <v>0.26934172040928611</v>
      </c>
    </row>
    <row r="132" spans="1:20" x14ac:dyDescent="0.45">
      <c r="A132">
        <v>100</v>
      </c>
      <c r="B132" s="8">
        <f t="shared" si="22"/>
        <v>53.19304905776022</v>
      </c>
      <c r="C132" s="9">
        <f t="shared" si="23"/>
        <v>0.37598897514377855</v>
      </c>
      <c r="D132">
        <v>75</v>
      </c>
      <c r="E132" s="8">
        <f t="shared" si="24"/>
        <v>59.2672950210316</v>
      </c>
      <c r="F132" s="9">
        <f t="shared" si="25"/>
        <v>0.33745424003074204</v>
      </c>
      <c r="G132">
        <v>65</v>
      </c>
      <c r="H132" s="8">
        <f t="shared" si="26"/>
        <v>64.479936087333158</v>
      </c>
      <c r="I132" s="9">
        <f t="shared" si="27"/>
        <v>0.31017400471538192</v>
      </c>
      <c r="J132">
        <v>50</v>
      </c>
      <c r="K132" s="8">
        <f t="shared" ref="K132:K195" si="28">$AK$195 - $AL$195*EXP(-$AM$195*J132^$AN$195)</f>
        <v>67.460707575962488</v>
      </c>
      <c r="L132" s="9">
        <f t="shared" ref="L132:L195" si="29">20/K132</f>
        <v>0.29646887378818976</v>
      </c>
      <c r="M132" s="8">
        <f t="shared" ref="M132:M195" si="30">$AO$195 - $AP$195*EXP(-$AQ$195*J132^$AR$195)</f>
        <v>70.906165748923854</v>
      </c>
      <c r="N132" s="9">
        <f t="shared" ref="N132:N195" si="31">20/M132</f>
        <v>0.28206291778375481</v>
      </c>
      <c r="O132" s="8">
        <f t="shared" ref="O132:O195" si="32">$AS$195 - $AT$195*EXP(-$AU$195*J132^$AV$195)</f>
        <v>73.548511494228933</v>
      </c>
      <c r="P132" s="9">
        <f t="shared" ref="P132:P195" si="33">20/O132</f>
        <v>0.27192936462853257</v>
      </c>
      <c r="Q132" s="8">
        <f t="shared" ref="Q132:Q195" si="34">$AW$195 - $AX$195*EXP(-$AY$195*J132^$AZ$195)</f>
        <v>75.633483504437663</v>
      </c>
      <c r="R132" s="9">
        <f t="shared" ref="R132:R195" si="35">20/Q132</f>
        <v>0.26443314618487107</v>
      </c>
      <c r="S132" s="8">
        <f t="shared" ref="S132:S195" si="36">$BA$195 - $BB$195*EXP(-$BC$195*J132^$BD$195)</f>
        <v>77.313305663432402</v>
      </c>
      <c r="T132" s="9">
        <f t="shared" ref="T132:T195" si="37">20/S132</f>
        <v>0.25868768420103383</v>
      </c>
    </row>
    <row r="133" spans="1:20" x14ac:dyDescent="0.45">
      <c r="A133">
        <v>150</v>
      </c>
      <c r="B133" s="8">
        <f t="shared" si="22"/>
        <v>63.322707459729713</v>
      </c>
      <c r="C133" s="9">
        <f t="shared" si="23"/>
        <v>0.31584246477014688</v>
      </c>
      <c r="D133">
        <v>125</v>
      </c>
      <c r="E133" s="8">
        <f t="shared" si="24"/>
        <v>67.460472640371108</v>
      </c>
      <c r="F133" s="9">
        <f t="shared" si="25"/>
        <v>0.29646990626079872</v>
      </c>
      <c r="G133">
        <v>115</v>
      </c>
      <c r="H133" s="8">
        <f t="shared" si="26"/>
        <v>71.660339704715057</v>
      </c>
      <c r="I133" s="9">
        <f t="shared" si="27"/>
        <v>0.27909440678640901</v>
      </c>
      <c r="J133">
        <v>100</v>
      </c>
      <c r="K133" s="8">
        <f t="shared" si="28"/>
        <v>73.673996744319084</v>
      </c>
      <c r="L133" s="9">
        <f t="shared" si="29"/>
        <v>0.27146620088236462</v>
      </c>
      <c r="M133" s="8">
        <f t="shared" si="30"/>
        <v>76.972651616149506</v>
      </c>
      <c r="N133" s="9">
        <f t="shared" si="31"/>
        <v>0.25983254545701312</v>
      </c>
      <c r="O133" s="8">
        <f t="shared" si="32"/>
        <v>79.545900255788069</v>
      </c>
      <c r="P133" s="9">
        <f t="shared" si="33"/>
        <v>0.25142716262796616</v>
      </c>
      <c r="Q133" s="8">
        <f t="shared" si="34"/>
        <v>81.606891924685442</v>
      </c>
      <c r="R133" s="9">
        <f t="shared" si="35"/>
        <v>0.24507734001753051</v>
      </c>
      <c r="S133" s="8">
        <f t="shared" si="36"/>
        <v>83.29139629461406</v>
      </c>
      <c r="T133" s="9">
        <f t="shared" si="37"/>
        <v>0.24012083948331259</v>
      </c>
    </row>
    <row r="134" spans="1:20" x14ac:dyDescent="0.45">
      <c r="A134">
        <v>200</v>
      </c>
      <c r="B134" s="8">
        <f t="shared" si="22"/>
        <v>74.676998523064753</v>
      </c>
      <c r="C134" s="9">
        <f t="shared" si="23"/>
        <v>0.26782008376813371</v>
      </c>
      <c r="D134">
        <v>175</v>
      </c>
      <c r="E134" s="8">
        <f t="shared" si="24"/>
        <v>77.349845218847804</v>
      </c>
      <c r="F134" s="9">
        <f t="shared" si="25"/>
        <v>0.25856548184955652</v>
      </c>
      <c r="G134">
        <v>165</v>
      </c>
      <c r="H134" s="8">
        <f t="shared" si="26"/>
        <v>80.711355417378741</v>
      </c>
      <c r="I134" s="9">
        <f t="shared" si="27"/>
        <v>0.24779660676710191</v>
      </c>
      <c r="J134">
        <v>150</v>
      </c>
      <c r="K134" s="8">
        <f t="shared" si="28"/>
        <v>81.923198414478179</v>
      </c>
      <c r="L134" s="9">
        <f t="shared" si="29"/>
        <v>0.2441310933542046</v>
      </c>
      <c r="M134" s="8">
        <f t="shared" si="30"/>
        <v>85.066748378512898</v>
      </c>
      <c r="N134" s="9">
        <f t="shared" si="31"/>
        <v>0.23510949203098752</v>
      </c>
      <c r="O134" s="8">
        <f t="shared" si="32"/>
        <v>87.556623764874075</v>
      </c>
      <c r="P134" s="9">
        <f t="shared" si="33"/>
        <v>0.2284236090887688</v>
      </c>
      <c r="Q134" s="8">
        <f t="shared" si="34"/>
        <v>89.577197228462978</v>
      </c>
      <c r="R134" s="9">
        <f t="shared" si="35"/>
        <v>0.2232711071433818</v>
      </c>
      <c r="S134" s="8">
        <f t="shared" si="36"/>
        <v>91.249313366458182</v>
      </c>
      <c r="T134" s="9">
        <f t="shared" si="37"/>
        <v>0.21917973146471573</v>
      </c>
    </row>
    <row r="135" spans="1:20" x14ac:dyDescent="0.45">
      <c r="A135">
        <v>250</v>
      </c>
      <c r="B135" s="8">
        <f t="shared" si="22"/>
        <v>86.918398413593764</v>
      </c>
      <c r="C135" s="9">
        <f t="shared" si="23"/>
        <v>0.23010088042386276</v>
      </c>
      <c r="D135">
        <v>225</v>
      </c>
      <c r="E135" s="8">
        <f t="shared" si="24"/>
        <v>88.563914638126334</v>
      </c>
      <c r="F135" s="9">
        <f t="shared" si="25"/>
        <v>0.22582560946769734</v>
      </c>
      <c r="G135">
        <v>215</v>
      </c>
      <c r="H135" s="8">
        <f t="shared" si="26"/>
        <v>91.26049695942379</v>
      </c>
      <c r="I135" s="9">
        <f t="shared" si="27"/>
        <v>0.21915287190351804</v>
      </c>
      <c r="J135">
        <v>200</v>
      </c>
      <c r="K135" s="8">
        <f t="shared" si="28"/>
        <v>91.798815200872696</v>
      </c>
      <c r="L135" s="9">
        <f t="shared" si="29"/>
        <v>0.21786773561550135</v>
      </c>
      <c r="M135" s="8">
        <f t="shared" si="30"/>
        <v>94.793480985495307</v>
      </c>
      <c r="N135" s="9">
        <f t="shared" si="31"/>
        <v>0.21098497272254696</v>
      </c>
      <c r="O135" s="8">
        <f t="shared" si="32"/>
        <v>97.194044977517478</v>
      </c>
      <c r="P135" s="9">
        <f t="shared" si="33"/>
        <v>0.20577392374837694</v>
      </c>
      <c r="Q135" s="8">
        <f t="shared" si="34"/>
        <v>99.162420938495416</v>
      </c>
      <c r="R135" s="9">
        <f t="shared" si="35"/>
        <v>0.20168930740814422</v>
      </c>
      <c r="S135" s="8">
        <f t="shared" si="36"/>
        <v>100.80744618619519</v>
      </c>
      <c r="T135" s="9">
        <f t="shared" si="37"/>
        <v>0.19839804257176835</v>
      </c>
    </row>
    <row r="136" spans="1:20" x14ac:dyDescent="0.45">
      <c r="A136">
        <v>300</v>
      </c>
      <c r="B136" s="8">
        <f t="shared" si="22"/>
        <v>99.80485556884895</v>
      </c>
      <c r="C136" s="9">
        <f t="shared" si="23"/>
        <v>0.20039105197846097</v>
      </c>
      <c r="D136">
        <v>275</v>
      </c>
      <c r="E136" s="8">
        <f t="shared" si="24"/>
        <v>100.84463726662148</v>
      </c>
      <c r="F136" s="9">
        <f t="shared" si="25"/>
        <v>0.19832487420349709</v>
      </c>
      <c r="G136">
        <v>265</v>
      </c>
      <c r="H136" s="8">
        <f t="shared" si="26"/>
        <v>103.05320237116837</v>
      </c>
      <c r="I136" s="9">
        <f t="shared" si="27"/>
        <v>0.19407451238599729</v>
      </c>
      <c r="J136">
        <v>250</v>
      </c>
      <c r="K136" s="8">
        <f t="shared" si="28"/>
        <v>103.03544456642567</v>
      </c>
      <c r="L136" s="9">
        <f t="shared" si="29"/>
        <v>0.19410796046118139</v>
      </c>
      <c r="M136" s="8">
        <f t="shared" si="30"/>
        <v>105.89735082160132</v>
      </c>
      <c r="N136" s="9">
        <f t="shared" si="31"/>
        <v>0.18886213720013409</v>
      </c>
      <c r="O136" s="8">
        <f t="shared" si="32"/>
        <v>108.20924800482715</v>
      </c>
      <c r="P136" s="9">
        <f t="shared" si="33"/>
        <v>0.18482708612028995</v>
      </c>
      <c r="Q136" s="8">
        <f t="shared" si="34"/>
        <v>110.11815152685529</v>
      </c>
      <c r="R136" s="9">
        <f t="shared" si="35"/>
        <v>0.18162309957702533</v>
      </c>
      <c r="S136" s="8">
        <f t="shared" si="36"/>
        <v>111.72454042894151</v>
      </c>
      <c r="T136" s="9">
        <f t="shared" si="37"/>
        <v>0.1790117007706136</v>
      </c>
    </row>
    <row r="137" spans="1:20" x14ac:dyDescent="0.45">
      <c r="A137">
        <v>350</v>
      </c>
      <c r="B137" s="8">
        <f t="shared" si="22"/>
        <v>113.14924118343163</v>
      </c>
      <c r="C137" s="9">
        <f t="shared" si="23"/>
        <v>0.17675770328478868</v>
      </c>
      <c r="D137">
        <v>325</v>
      </c>
      <c r="E137" s="8">
        <f t="shared" si="24"/>
        <v>113.9928868648168</v>
      </c>
      <c r="F137" s="9">
        <f t="shared" si="25"/>
        <v>0.17544954382739539</v>
      </c>
      <c r="G137">
        <v>315</v>
      </c>
      <c r="H137" s="8">
        <f t="shared" si="26"/>
        <v>115.89342566704204</v>
      </c>
      <c r="I137" s="9">
        <f t="shared" si="27"/>
        <v>0.17257234295118115</v>
      </c>
      <c r="J137">
        <v>300</v>
      </c>
      <c r="K137" s="8">
        <f t="shared" si="28"/>
        <v>115.43365230510994</v>
      </c>
      <c r="L137" s="9">
        <f t="shared" si="29"/>
        <v>0.17325970027472354</v>
      </c>
      <c r="M137" s="8">
        <f t="shared" si="30"/>
        <v>118.18670306412832</v>
      </c>
      <c r="N137" s="9">
        <f t="shared" si="31"/>
        <v>0.16922377459965157</v>
      </c>
      <c r="O137" s="8">
        <f t="shared" si="32"/>
        <v>120.41630376421756</v>
      </c>
      <c r="P137" s="9">
        <f t="shared" si="33"/>
        <v>0.16609046594854146</v>
      </c>
      <c r="Q137" s="8">
        <f t="shared" si="34"/>
        <v>122.26281025129276</v>
      </c>
      <c r="R137" s="9">
        <f t="shared" si="35"/>
        <v>0.16358204067854334</v>
      </c>
      <c r="S137" s="8">
        <f t="shared" si="36"/>
        <v>123.82242775993723</v>
      </c>
      <c r="T137" s="9">
        <f t="shared" si="37"/>
        <v>0.16152162707369402</v>
      </c>
    </row>
    <row r="138" spans="1:20" x14ac:dyDescent="0.45">
      <c r="A138">
        <v>400</v>
      </c>
      <c r="B138" s="8">
        <f t="shared" si="22"/>
        <v>126.80061651470339</v>
      </c>
      <c r="C138" s="9">
        <f t="shared" si="23"/>
        <v>0.15772793973506322</v>
      </c>
      <c r="D138">
        <v>375</v>
      </c>
      <c r="E138" s="8">
        <f t="shared" si="24"/>
        <v>127.84576543568289</v>
      </c>
      <c r="F138" s="9">
        <f t="shared" si="25"/>
        <v>0.15643850175125021</v>
      </c>
      <c r="G138">
        <v>365</v>
      </c>
      <c r="H138" s="8">
        <f t="shared" si="26"/>
        <v>129.61999476998551</v>
      </c>
      <c r="I138" s="9">
        <f t="shared" si="27"/>
        <v>0.15429718258738234</v>
      </c>
      <c r="J138">
        <v>350</v>
      </c>
      <c r="K138" s="8">
        <f t="shared" si="28"/>
        <v>128.83147932733823</v>
      </c>
      <c r="L138" s="9">
        <f t="shared" si="29"/>
        <v>0.15524156133597986</v>
      </c>
      <c r="M138" s="8">
        <f t="shared" si="30"/>
        <v>131.5060613136875</v>
      </c>
      <c r="N138" s="9">
        <f t="shared" si="31"/>
        <v>0.15208424463639797</v>
      </c>
      <c r="O138" s="8">
        <f t="shared" si="32"/>
        <v>133.66489993870437</v>
      </c>
      <c r="P138" s="9">
        <f t="shared" si="33"/>
        <v>0.14962791285649066</v>
      </c>
      <c r="Q138" s="8">
        <f t="shared" si="34"/>
        <v>135.45027888094751</v>
      </c>
      <c r="R138" s="9">
        <f t="shared" si="35"/>
        <v>0.14765565759800889</v>
      </c>
      <c r="S138" s="8">
        <f t="shared" si="36"/>
        <v>136.95847617790741</v>
      </c>
      <c r="T138" s="9">
        <f t="shared" si="37"/>
        <v>0.14602966211467072</v>
      </c>
    </row>
    <row r="139" spans="1:20" x14ac:dyDescent="0.45">
      <c r="A139">
        <v>450</v>
      </c>
      <c r="B139" s="8">
        <f t="shared" si="22"/>
        <v>140.63411332599566</v>
      </c>
      <c r="C139" s="9">
        <f t="shared" si="23"/>
        <v>0.14221300598411124</v>
      </c>
      <c r="D139">
        <v>425</v>
      </c>
      <c r="E139" s="8">
        <f t="shared" si="24"/>
        <v>142.26520533036569</v>
      </c>
      <c r="F139" s="9">
        <f t="shared" si="25"/>
        <v>0.14058251245310729</v>
      </c>
      <c r="G139">
        <v>415</v>
      </c>
      <c r="H139" s="8">
        <f t="shared" si="26"/>
        <v>144.09505685299314</v>
      </c>
      <c r="I139" s="9">
        <f t="shared" si="27"/>
        <v>0.13879726644893967</v>
      </c>
      <c r="J139">
        <v>400</v>
      </c>
      <c r="K139" s="8">
        <f t="shared" si="28"/>
        <v>143.09115060902207</v>
      </c>
      <c r="L139" s="9">
        <f t="shared" si="29"/>
        <v>0.13977104743987553</v>
      </c>
      <c r="M139" s="8">
        <f t="shared" si="30"/>
        <v>145.72319341534296</v>
      </c>
      <c r="N139" s="9">
        <f t="shared" si="31"/>
        <v>0.1372465119055937</v>
      </c>
      <c r="O139" s="8">
        <f t="shared" si="32"/>
        <v>147.82752671316621</v>
      </c>
      <c r="P139" s="9">
        <f t="shared" si="33"/>
        <v>0.1352927999587421</v>
      </c>
      <c r="Q139" s="8">
        <f t="shared" si="34"/>
        <v>149.5570750894791</v>
      </c>
      <c r="R139" s="9">
        <f t="shared" si="35"/>
        <v>0.13372821037075056</v>
      </c>
      <c r="S139" s="8">
        <f t="shared" si="36"/>
        <v>151.01268009132559</v>
      </c>
      <c r="T139" s="9">
        <f t="shared" si="37"/>
        <v>0.13243920966043984</v>
      </c>
    </row>
    <row r="140" spans="1:20" x14ac:dyDescent="0.45">
      <c r="A140">
        <v>500</v>
      </c>
      <c r="B140" s="8">
        <f t="shared" si="22"/>
        <v>154.5448469742314</v>
      </c>
      <c r="C140" s="9">
        <f t="shared" si="23"/>
        <v>0.12941227346994477</v>
      </c>
      <c r="D140">
        <v>475</v>
      </c>
      <c r="E140" s="8">
        <f t="shared" si="24"/>
        <v>157.13151911839748</v>
      </c>
      <c r="F140" s="9">
        <f t="shared" si="25"/>
        <v>0.12728191079811393</v>
      </c>
      <c r="G140">
        <v>465</v>
      </c>
      <c r="H140" s="8">
        <f t="shared" si="26"/>
        <v>159.19768237543281</v>
      </c>
      <c r="I140" s="9">
        <f t="shared" si="27"/>
        <v>0.12562996961748721</v>
      </c>
      <c r="J140">
        <v>450</v>
      </c>
      <c r="K140" s="8">
        <f t="shared" si="28"/>
        <v>158.09194064085125</v>
      </c>
      <c r="L140" s="9">
        <f t="shared" si="29"/>
        <v>0.1265086627371817</v>
      </c>
      <c r="M140" s="8">
        <f t="shared" si="30"/>
        <v>160.72215601875848</v>
      </c>
      <c r="N140" s="9">
        <f t="shared" si="31"/>
        <v>0.12443835060093224</v>
      </c>
      <c r="O140" s="8">
        <f t="shared" si="32"/>
        <v>162.79257474122494</v>
      </c>
      <c r="P140" s="9">
        <f t="shared" si="33"/>
        <v>0.12285572626265048</v>
      </c>
      <c r="Q140" s="8">
        <f t="shared" si="34"/>
        <v>164.47543646105373</v>
      </c>
      <c r="R140" s="9">
        <f t="shared" si="35"/>
        <v>0.12159870452592364</v>
      </c>
      <c r="S140" s="8">
        <f t="shared" si="36"/>
        <v>165.88069281997321</v>
      </c>
      <c r="T140" s="9">
        <f t="shared" si="37"/>
        <v>0.1205685825155407</v>
      </c>
    </row>
    <row r="141" spans="1:20" x14ac:dyDescent="0.45">
      <c r="A141">
        <v>550</v>
      </c>
      <c r="B141" s="8">
        <f t="shared" si="22"/>
        <v>168.44394684729718</v>
      </c>
      <c r="C141" s="9">
        <f t="shared" si="23"/>
        <v>0.11873385998329163</v>
      </c>
      <c r="D141">
        <v>525</v>
      </c>
      <c r="E141" s="8">
        <f t="shared" si="24"/>
        <v>172.33942674228052</v>
      </c>
      <c r="F141" s="9">
        <f t="shared" si="25"/>
        <v>0.11605005527788113</v>
      </c>
      <c r="G141">
        <v>515</v>
      </c>
      <c r="H141" s="8">
        <f t="shared" si="26"/>
        <v>174.82000826001922</v>
      </c>
      <c r="I141" s="9">
        <f t="shared" si="27"/>
        <v>0.11440338093482368</v>
      </c>
      <c r="J141">
        <v>500</v>
      </c>
      <c r="K141" s="8">
        <f t="shared" si="28"/>
        <v>173.72597071744053</v>
      </c>
      <c r="L141" s="9">
        <f t="shared" si="29"/>
        <v>0.11512383506855937</v>
      </c>
      <c r="M141" s="8">
        <f t="shared" si="30"/>
        <v>176.39919231152476</v>
      </c>
      <c r="N141" s="9">
        <f t="shared" si="31"/>
        <v>0.11337920394034215</v>
      </c>
      <c r="O141" s="8">
        <f t="shared" si="32"/>
        <v>178.46025747039937</v>
      </c>
      <c r="P141" s="9">
        <f t="shared" si="33"/>
        <v>0.11206976995041787</v>
      </c>
      <c r="Q141" s="8">
        <f t="shared" si="34"/>
        <v>180.10922806924634</v>
      </c>
      <c r="R141" s="9">
        <f t="shared" si="35"/>
        <v>0.11104372726704835</v>
      </c>
      <c r="S141" s="8">
        <f t="shared" si="36"/>
        <v>181.46969841796181</v>
      </c>
      <c r="T141" s="9">
        <f t="shared" si="37"/>
        <v>0.11021123732699391</v>
      </c>
    </row>
    <row r="142" spans="1:20" x14ac:dyDescent="0.45">
      <c r="A142">
        <v>600</v>
      </c>
      <c r="B142" s="8">
        <f t="shared" si="22"/>
        <v>182.25579558081569</v>
      </c>
      <c r="C142" s="9">
        <f t="shared" si="23"/>
        <v>0.10973587937910935</v>
      </c>
      <c r="D142">
        <v>575</v>
      </c>
      <c r="E142" s="8">
        <f t="shared" si="24"/>
        <v>187.79544340110959</v>
      </c>
      <c r="F142" s="9">
        <f t="shared" si="25"/>
        <v>0.10649885661646373</v>
      </c>
      <c r="G142">
        <v>565</v>
      </c>
      <c r="H142" s="8">
        <f t="shared" si="26"/>
        <v>190.86475857837718</v>
      </c>
      <c r="I142" s="9">
        <f t="shared" si="27"/>
        <v>0.10478623790461114</v>
      </c>
      <c r="J142">
        <v>550</v>
      </c>
      <c r="K142" s="8">
        <f t="shared" si="28"/>
        <v>189.89556146105269</v>
      </c>
      <c r="L142" s="9">
        <f t="shared" si="29"/>
        <v>0.10532105040328692</v>
      </c>
      <c r="M142" s="8">
        <f t="shared" si="30"/>
        <v>192.660146661981</v>
      </c>
      <c r="N142" s="9">
        <f t="shared" si="31"/>
        <v>0.1038097413840843</v>
      </c>
      <c r="O142" s="8">
        <f t="shared" si="32"/>
        <v>194.74003714118533</v>
      </c>
      <c r="P142" s="9">
        <f t="shared" si="33"/>
        <v>0.10270101769314198</v>
      </c>
      <c r="Q142" s="8">
        <f t="shared" si="34"/>
        <v>196.37135444501939</v>
      </c>
      <c r="R142" s="9">
        <f t="shared" si="35"/>
        <v>0.10184784871766853</v>
      </c>
      <c r="S142" s="8">
        <f t="shared" si="36"/>
        <v>197.69579671642248</v>
      </c>
      <c r="T142" s="9">
        <f t="shared" si="37"/>
        <v>0.10116552972893131</v>
      </c>
    </row>
    <row r="143" spans="1:20" x14ac:dyDescent="0.45">
      <c r="A143">
        <v>650</v>
      </c>
      <c r="B143" s="8">
        <f t="shared" si="22"/>
        <v>195.91600459548226</v>
      </c>
      <c r="C143" s="9">
        <f t="shared" si="23"/>
        <v>0.1020845644606474</v>
      </c>
      <c r="D143">
        <v>625</v>
      </c>
      <c r="E143" s="8">
        <f t="shared" si="24"/>
        <v>203.41606766172634</v>
      </c>
      <c r="F143" s="9">
        <f t="shared" si="25"/>
        <v>9.832065003468303E-2</v>
      </c>
      <c r="G143">
        <v>615</v>
      </c>
      <c r="H143" s="8">
        <f t="shared" si="26"/>
        <v>207.24356716219449</v>
      </c>
      <c r="I143" s="9">
        <f t="shared" si="27"/>
        <v>9.650480482391742E-2</v>
      </c>
      <c r="J143">
        <v>600</v>
      </c>
      <c r="K143" s="8">
        <f t="shared" si="28"/>
        <v>206.51147643907098</v>
      </c>
      <c r="L143" s="9">
        <f t="shared" si="29"/>
        <v>9.6846917880134317E-2</v>
      </c>
      <c r="M143" s="8">
        <f t="shared" si="30"/>
        <v>209.41875060939583</v>
      </c>
      <c r="N143" s="9">
        <f t="shared" si="31"/>
        <v>9.5502432049667074E-2</v>
      </c>
      <c r="O143" s="8">
        <f t="shared" si="32"/>
        <v>211.54891612674191</v>
      </c>
      <c r="P143" s="9">
        <f t="shared" si="33"/>
        <v>9.4540782180220301E-2</v>
      </c>
      <c r="Q143" s="8">
        <f t="shared" si="34"/>
        <v>213.18203837074498</v>
      </c>
      <c r="R143" s="9">
        <f t="shared" si="35"/>
        <v>9.3816534229858486E-2</v>
      </c>
      <c r="S143" s="8">
        <f t="shared" si="36"/>
        <v>214.48226094062568</v>
      </c>
      <c r="T143" s="9">
        <f t="shared" si="37"/>
        <v>9.3247804794152761E-2</v>
      </c>
    </row>
    <row r="144" spans="1:20" x14ac:dyDescent="0.45">
      <c r="A144">
        <v>700</v>
      </c>
      <c r="B144" s="8">
        <f t="shared" si="22"/>
        <v>209.3698624477052</v>
      </c>
      <c r="C144" s="9">
        <f t="shared" si="23"/>
        <v>9.5524732003850102E-2</v>
      </c>
      <c r="D144">
        <v>675</v>
      </c>
      <c r="E144" s="8">
        <f t="shared" si="24"/>
        <v>219.12646549834699</v>
      </c>
      <c r="F144" s="9">
        <f t="shared" si="25"/>
        <v>9.1271494543185949E-2</v>
      </c>
      <c r="G144">
        <v>665</v>
      </c>
      <c r="H144" s="8">
        <f t="shared" si="26"/>
        <v>223.87579251154875</v>
      </c>
      <c r="I144" s="9">
        <f t="shared" si="27"/>
        <v>8.933525047808949E-2</v>
      </c>
      <c r="J144">
        <v>650</v>
      </c>
      <c r="K144" s="8">
        <f t="shared" si="28"/>
        <v>223.49170652268549</v>
      </c>
      <c r="L144" s="9">
        <f t="shared" si="29"/>
        <v>8.9488779298259574E-2</v>
      </c>
      <c r="M144" s="8">
        <f t="shared" si="30"/>
        <v>226.59543917378335</v>
      </c>
      <c r="N144" s="9">
        <f t="shared" si="31"/>
        <v>8.8263029798500731E-2</v>
      </c>
      <c r="O144" s="8">
        <f t="shared" si="32"/>
        <v>228.81025620972196</v>
      </c>
      <c r="P144" s="9">
        <f t="shared" si="33"/>
        <v>8.7408669223587962E-2</v>
      </c>
      <c r="Q144" s="8">
        <f t="shared" si="34"/>
        <v>230.46762947646982</v>
      </c>
      <c r="R144" s="9">
        <f t="shared" si="35"/>
        <v>8.6780082935863881E-2</v>
      </c>
      <c r="S144" s="8">
        <f t="shared" si="36"/>
        <v>231.75832932698268</v>
      </c>
      <c r="T144" s="9">
        <f t="shared" si="37"/>
        <v>8.6296790532099682E-2</v>
      </c>
    </row>
    <row r="145" spans="1:20" x14ac:dyDescent="0.45">
      <c r="A145">
        <v>750</v>
      </c>
      <c r="B145" s="8">
        <f t="shared" si="22"/>
        <v>222.57110067777137</v>
      </c>
      <c r="C145" s="9">
        <f t="shared" si="23"/>
        <v>8.9858925705521481E-2</v>
      </c>
      <c r="D145">
        <v>725</v>
      </c>
      <c r="E145" s="8">
        <f t="shared" si="24"/>
        <v>234.85947473295056</v>
      </c>
      <c r="F145" s="9">
        <f t="shared" si="25"/>
        <v>8.5157305332225625E-2</v>
      </c>
      <c r="G145">
        <v>715</v>
      </c>
      <c r="H145" s="8">
        <f t="shared" si="26"/>
        <v>240.68764755665632</v>
      </c>
      <c r="I145" s="9">
        <f t="shared" si="27"/>
        <v>8.3095248979456374E-2</v>
      </c>
      <c r="J145">
        <v>700</v>
      </c>
      <c r="K145" s="8">
        <f t="shared" si="28"/>
        <v>240.7605971098584</v>
      </c>
      <c r="L145" s="9">
        <f t="shared" si="29"/>
        <v>8.3070071432303577E-2</v>
      </c>
      <c r="M145" s="8">
        <f t="shared" si="30"/>
        <v>244.11650457822509</v>
      </c>
      <c r="N145" s="9">
        <f t="shared" si="31"/>
        <v>8.1928094270214191E-2</v>
      </c>
      <c r="O145" s="8">
        <f t="shared" si="32"/>
        <v>246.45293479632892</v>
      </c>
      <c r="P145" s="9">
        <f t="shared" si="33"/>
        <v>8.1151397188790608E-2</v>
      </c>
      <c r="Q145" s="8">
        <f t="shared" si="34"/>
        <v>248.15975180380838</v>
      </c>
      <c r="R145" s="9">
        <f t="shared" si="35"/>
        <v>8.0593246304548685E-2</v>
      </c>
      <c r="S145" s="8">
        <f t="shared" si="36"/>
        <v>249.4583390373657</v>
      </c>
      <c r="T145" s="9">
        <f t="shared" si="37"/>
        <v>8.0173707871133759E-2</v>
      </c>
    </row>
    <row r="146" spans="1:20" x14ac:dyDescent="0.45">
      <c r="A146">
        <v>800</v>
      </c>
      <c r="B146" s="8">
        <f t="shared" si="22"/>
        <v>235.48088142166833</v>
      </c>
      <c r="C146" s="9">
        <f t="shared" si="23"/>
        <v>8.4932585096734958E-2</v>
      </c>
      <c r="D146">
        <v>775</v>
      </c>
      <c r="E146" s="8">
        <f t="shared" si="24"/>
        <v>250.55482364887632</v>
      </c>
      <c r="F146" s="9">
        <f t="shared" si="25"/>
        <v>7.9822849581326336E-2</v>
      </c>
      <c r="G146">
        <v>765</v>
      </c>
      <c r="H146" s="8">
        <f t="shared" si="26"/>
        <v>257.61153737023562</v>
      </c>
      <c r="I146" s="9">
        <f t="shared" si="27"/>
        <v>7.7636274384932868E-2</v>
      </c>
      <c r="J146">
        <v>750</v>
      </c>
      <c r="K146" s="8">
        <f t="shared" si="28"/>
        <v>258.2482002827112</v>
      </c>
      <c r="L146" s="9">
        <f t="shared" si="29"/>
        <v>7.7444876588125169E-2</v>
      </c>
      <c r="M146" s="8">
        <f t="shared" si="30"/>
        <v>261.91347220797468</v>
      </c>
      <c r="N146" s="9">
        <f t="shared" si="31"/>
        <v>7.6361096782829194E-2</v>
      </c>
      <c r="O146" s="8">
        <f t="shared" si="32"/>
        <v>264.4107239165819</v>
      </c>
      <c r="P146" s="9">
        <f t="shared" si="33"/>
        <v>7.5639897292175393E-2</v>
      </c>
      <c r="Q146" s="8">
        <f t="shared" si="34"/>
        <v>266.19467622998275</v>
      </c>
      <c r="R146" s="9">
        <f t="shared" si="35"/>
        <v>7.513298268490054E-2</v>
      </c>
      <c r="S146" s="8">
        <f t="shared" si="36"/>
        <v>267.52108772718634</v>
      </c>
      <c r="T146" s="9">
        <f t="shared" si="37"/>
        <v>7.4760461576754936E-2</v>
      </c>
    </row>
    <row r="147" spans="1:20" x14ac:dyDescent="0.45">
      <c r="A147">
        <v>850</v>
      </c>
      <c r="B147" s="8">
        <f t="shared" si="22"/>
        <v>248.06694554968476</v>
      </c>
      <c r="C147" s="9">
        <f t="shared" si="23"/>
        <v>8.0623397670667271E-2</v>
      </c>
      <c r="D147">
        <v>825</v>
      </c>
      <c r="E147" s="8">
        <f t="shared" si="24"/>
        <v>266.15849696009116</v>
      </c>
      <c r="F147" s="9">
        <f t="shared" si="25"/>
        <v>7.5143195608738653E-2</v>
      </c>
      <c r="G147">
        <v>815</v>
      </c>
      <c r="H147" s="8">
        <f t="shared" si="26"/>
        <v>274.58553779134479</v>
      </c>
      <c r="I147" s="9">
        <f t="shared" si="27"/>
        <v>7.2837048013788069E-2</v>
      </c>
      <c r="J147">
        <v>800</v>
      </c>
      <c r="K147" s="8">
        <f t="shared" si="28"/>
        <v>275.88977851802952</v>
      </c>
      <c r="L147" s="9">
        <f t="shared" si="29"/>
        <v>7.2492718314654744E-2</v>
      </c>
      <c r="M147" s="8">
        <f t="shared" si="30"/>
        <v>279.92262698046909</v>
      </c>
      <c r="N147" s="9">
        <f t="shared" si="31"/>
        <v>7.1448314899514892E-2</v>
      </c>
      <c r="O147" s="8">
        <f t="shared" si="32"/>
        <v>282.62182072794928</v>
      </c>
      <c r="P147" s="9">
        <f t="shared" si="33"/>
        <v>7.0765944216500981E-2</v>
      </c>
      <c r="Q147" s="8">
        <f t="shared" si="34"/>
        <v>284.51284644116981</v>
      </c>
      <c r="R147" s="9">
        <f t="shared" si="35"/>
        <v>7.0295595612535913E-2</v>
      </c>
      <c r="S147" s="8">
        <f t="shared" si="36"/>
        <v>285.88935109322222</v>
      </c>
      <c r="T147" s="9">
        <f t="shared" si="37"/>
        <v>6.9957135246630581E-2</v>
      </c>
    </row>
    <row r="148" spans="1:20" x14ac:dyDescent="0.45">
      <c r="A148">
        <v>900</v>
      </c>
      <c r="B148" s="8">
        <f t="shared" si="22"/>
        <v>260.3028809105702</v>
      </c>
      <c r="C148" s="9">
        <f t="shared" si="23"/>
        <v>7.6833571453522292E-2</v>
      </c>
      <c r="D148">
        <v>875</v>
      </c>
      <c r="E148" s="8">
        <f t="shared" si="24"/>
        <v>281.62220577130165</v>
      </c>
      <c r="F148" s="9">
        <f t="shared" si="25"/>
        <v>7.1017127165893659E-2</v>
      </c>
      <c r="G148">
        <v>865</v>
      </c>
      <c r="H148" s="8">
        <f t="shared" si="26"/>
        <v>291.55297153643357</v>
      </c>
      <c r="I148" s="9">
        <f t="shared" si="27"/>
        <v>6.8598168952295258E-2</v>
      </c>
      <c r="J148">
        <v>850</v>
      </c>
      <c r="K148" s="8">
        <f t="shared" si="28"/>
        <v>293.62541266270182</v>
      </c>
      <c r="L148" s="9">
        <f t="shared" si="29"/>
        <v>6.8113995374694383E-2</v>
      </c>
      <c r="M148" s="8">
        <f t="shared" si="30"/>
        <v>298.0846437125</v>
      </c>
      <c r="N148" s="9">
        <f t="shared" si="31"/>
        <v>6.7095036332330563E-2</v>
      </c>
      <c r="O148" s="8">
        <f t="shared" si="32"/>
        <v>301.02848337583146</v>
      </c>
      <c r="P148" s="9">
        <f t="shared" si="33"/>
        <v>6.6438895667657386E-2</v>
      </c>
      <c r="Q148" s="8">
        <f t="shared" si="34"/>
        <v>303.05851223739671</v>
      </c>
      <c r="R148" s="9">
        <f t="shared" si="35"/>
        <v>6.5993856606585841E-2</v>
      </c>
      <c r="S148" s="8">
        <f t="shared" si="36"/>
        <v>304.50950991577372</v>
      </c>
      <c r="T148" s="9">
        <f t="shared" si="37"/>
        <v>6.5679393742191935E-2</v>
      </c>
    </row>
    <row r="149" spans="1:20" x14ac:dyDescent="0.45">
      <c r="A149">
        <v>950</v>
      </c>
      <c r="B149" s="8">
        <f t="shared" si="22"/>
        <v>272.16748326094762</v>
      </c>
      <c r="C149" s="9">
        <f t="shared" si="23"/>
        <v>7.34841640903314E-2</v>
      </c>
      <c r="D149">
        <v>925</v>
      </c>
      <c r="E149" s="8">
        <f t="shared" si="24"/>
        <v>296.90293265909997</v>
      </c>
      <c r="F149" s="9">
        <f t="shared" si="25"/>
        <v>6.7362083024500585E-2</v>
      </c>
      <c r="G149">
        <v>915</v>
      </c>
      <c r="H149" s="8">
        <f t="shared" si="26"/>
        <v>308.46205292482313</v>
      </c>
      <c r="I149" s="9">
        <f t="shared" si="27"/>
        <v>6.4837797098090066E-2</v>
      </c>
      <c r="J149">
        <v>900</v>
      </c>
      <c r="K149" s="8">
        <f t="shared" si="28"/>
        <v>311.39968281904839</v>
      </c>
      <c r="L149" s="9">
        <f t="shared" si="29"/>
        <v>6.4226141205229889E-2</v>
      </c>
      <c r="M149" s="8">
        <f t="shared" si="30"/>
        <v>316.34429060189075</v>
      </c>
      <c r="N149" s="9">
        <f t="shared" si="31"/>
        <v>6.3222256870661742E-2</v>
      </c>
      <c r="O149" s="8">
        <f t="shared" si="32"/>
        <v>319.57674143144334</v>
      </c>
      <c r="P149" s="9">
        <f t="shared" si="33"/>
        <v>6.2582777177138421E-2</v>
      </c>
      <c r="Q149" s="8">
        <f t="shared" si="34"/>
        <v>321.77943929169282</v>
      </c>
      <c r="R149" s="9">
        <f t="shared" si="35"/>
        <v>6.2154375195706692E-2</v>
      </c>
      <c r="S149" s="8">
        <f t="shared" si="36"/>
        <v>323.33125550566115</v>
      </c>
      <c r="T149" s="9">
        <f t="shared" si="37"/>
        <v>6.1856067606955563E-2</v>
      </c>
    </row>
    <row r="150" spans="1:20" x14ac:dyDescent="0.45">
      <c r="A150">
        <v>1000</v>
      </c>
      <c r="B150" s="8">
        <f t="shared" si="22"/>
        <v>283.64419081867823</v>
      </c>
      <c r="C150" s="9">
        <f t="shared" si="23"/>
        <v>7.0510874706350521E-2</v>
      </c>
      <c r="D150">
        <v>975</v>
      </c>
      <c r="E150" s="8">
        <f t="shared" si="24"/>
        <v>311.9625322527711</v>
      </c>
      <c r="F150" s="9">
        <f t="shared" si="25"/>
        <v>6.4110263035673715E-2</v>
      </c>
      <c r="G150">
        <v>965</v>
      </c>
      <c r="H150" s="8">
        <f t="shared" si="26"/>
        <v>325.26558161612394</v>
      </c>
      <c r="I150" s="9">
        <f t="shared" si="27"/>
        <v>6.14882149553833E-2</v>
      </c>
      <c r="J150">
        <v>950</v>
      </c>
      <c r="K150" s="8">
        <f t="shared" si="28"/>
        <v>329.16140086309053</v>
      </c>
      <c r="L150" s="9">
        <f t="shared" si="29"/>
        <v>6.0760465679020131E-2</v>
      </c>
      <c r="M150" s="8">
        <f t="shared" si="30"/>
        <v>334.65018477478066</v>
      </c>
      <c r="N150" s="9">
        <f t="shared" si="31"/>
        <v>5.9763899468515118E-2</v>
      </c>
      <c r="O150" s="8">
        <f t="shared" si="32"/>
        <v>338.21615986114648</v>
      </c>
      <c r="P150" s="9">
        <f t="shared" si="33"/>
        <v>5.9133780030531165E-2</v>
      </c>
      <c r="Q150" s="8">
        <f t="shared" si="34"/>
        <v>340.62667420316518</v>
      </c>
      <c r="R150" s="9">
        <f t="shared" si="35"/>
        <v>5.8715307739144039E-2</v>
      </c>
      <c r="S150" s="8">
        <f t="shared" si="36"/>
        <v>342.30735221731993</v>
      </c>
      <c r="T150" s="9">
        <f t="shared" si="37"/>
        <v>5.842702434069439E-2</v>
      </c>
    </row>
    <row r="151" spans="1:20" x14ac:dyDescent="0.45">
      <c r="A151">
        <v>1050</v>
      </c>
      <c r="B151" s="8">
        <f t="shared" si="22"/>
        <v>294.72057888697736</v>
      </c>
      <c r="C151" s="9">
        <f t="shared" si="23"/>
        <v>6.7860887337866618E-2</v>
      </c>
      <c r="D151">
        <v>1025</v>
      </c>
      <c r="E151" s="8">
        <f t="shared" si="24"/>
        <v>326.76737375498374</v>
      </c>
      <c r="F151" s="9">
        <f t="shared" si="25"/>
        <v>6.120562089835925E-2</v>
      </c>
      <c r="G151">
        <v>1015</v>
      </c>
      <c r="H151" s="8">
        <f t="shared" si="26"/>
        <v>341.92067183252544</v>
      </c>
      <c r="I151" s="9">
        <f t="shared" si="27"/>
        <v>5.8493099855033349E-2</v>
      </c>
      <c r="J151">
        <v>1000</v>
      </c>
      <c r="K151" s="8">
        <f t="shared" si="28"/>
        <v>346.86337988825551</v>
      </c>
      <c r="L151" s="9">
        <f t="shared" si="29"/>
        <v>5.7659589220525789E-2</v>
      </c>
      <c r="M151" s="8">
        <f t="shared" si="30"/>
        <v>352.95458526764753</v>
      </c>
      <c r="N151" s="9">
        <f t="shared" si="31"/>
        <v>5.6664513891592834E-2</v>
      </c>
      <c r="O151" s="8">
        <f t="shared" si="32"/>
        <v>356.89964183693041</v>
      </c>
      <c r="P151" s="9">
        <f t="shared" si="33"/>
        <v>5.6038162148501457E-2</v>
      </c>
      <c r="Q151" s="8">
        <f t="shared" si="34"/>
        <v>359.55435002925253</v>
      </c>
      <c r="R151" s="9">
        <f t="shared" si="35"/>
        <v>5.5624413940125725E-2</v>
      </c>
      <c r="S151" s="8">
        <f t="shared" si="36"/>
        <v>361.39344205634472</v>
      </c>
      <c r="T151" s="9">
        <f t="shared" si="37"/>
        <v>5.5341347331039299E-2</v>
      </c>
    </row>
    <row r="152" spans="1:20" x14ac:dyDescent="0.45">
      <c r="A152">
        <v>1100</v>
      </c>
      <c r="B152" s="8">
        <f t="shared" si="22"/>
        <v>305.38790470217168</v>
      </c>
      <c r="C152" s="9">
        <f t="shared" si="23"/>
        <v>6.5490478476889644E-2</v>
      </c>
      <c r="D152">
        <v>1075</v>
      </c>
      <c r="E152" s="8">
        <f t="shared" si="24"/>
        <v>341.28801590644593</v>
      </c>
      <c r="F152" s="9">
        <f t="shared" si="25"/>
        <v>5.8601530284855978E-2</v>
      </c>
      <c r="G152">
        <v>1065</v>
      </c>
      <c r="H152" s="8">
        <f t="shared" si="26"/>
        <v>358.3885076177956</v>
      </c>
      <c r="I152" s="9">
        <f t="shared" si="27"/>
        <v>5.5805360872031799E-2</v>
      </c>
      <c r="J152">
        <v>1050</v>
      </c>
      <c r="K152" s="8">
        <f t="shared" si="28"/>
        <v>364.46223026155894</v>
      </c>
      <c r="L152" s="9">
        <f t="shared" si="29"/>
        <v>5.4875370722631135E-2</v>
      </c>
      <c r="M152" s="8">
        <f t="shared" si="30"/>
        <v>371.21321311312943</v>
      </c>
      <c r="N152" s="9">
        <f t="shared" si="31"/>
        <v>5.3877392542880424E-2</v>
      </c>
      <c r="O152" s="8">
        <f t="shared" si="32"/>
        <v>375.5832599587136</v>
      </c>
      <c r="P152" s="9">
        <f t="shared" si="33"/>
        <v>5.3250509626543319E-2</v>
      </c>
      <c r="Q152" s="8">
        <f t="shared" si="34"/>
        <v>378.51952173756786</v>
      </c>
      <c r="R152" s="9">
        <f t="shared" si="35"/>
        <v>5.2837433346083117E-2</v>
      </c>
      <c r="S152" s="8">
        <f t="shared" si="36"/>
        <v>380.54788067939262</v>
      </c>
      <c r="T152" s="9">
        <f t="shared" si="37"/>
        <v>5.2555804447771394E-2</v>
      </c>
    </row>
    <row r="153" spans="1:20" x14ac:dyDescent="0.45">
      <c r="A153">
        <v>1150</v>
      </c>
      <c r="B153" s="8">
        <f t="shared" si="22"/>
        <v>315.6406951965825</v>
      </c>
      <c r="C153" s="9">
        <f t="shared" si="23"/>
        <v>6.3363185749999398E-2</v>
      </c>
      <c r="D153">
        <v>1125</v>
      </c>
      <c r="E153" s="8">
        <f t="shared" si="24"/>
        <v>355.4989076752849</v>
      </c>
      <c r="F153" s="9">
        <f t="shared" si="25"/>
        <v>5.6258963299735745E-2</v>
      </c>
      <c r="G153">
        <v>1115</v>
      </c>
      <c r="H153" s="8">
        <f t="shared" si="26"/>
        <v>374.63411747994064</v>
      </c>
      <c r="I153" s="9">
        <f t="shared" si="27"/>
        <v>5.3385420779437892E-2</v>
      </c>
      <c r="J153">
        <v>1100</v>
      </c>
      <c r="K153" s="8">
        <f t="shared" si="28"/>
        <v>381.91817498514524</v>
      </c>
      <c r="L153" s="9">
        <f t="shared" si="29"/>
        <v>5.2367238089095665E-2</v>
      </c>
      <c r="M153" s="8">
        <f t="shared" si="30"/>
        <v>389.38509114574015</v>
      </c>
      <c r="N153" s="9">
        <f t="shared" si="31"/>
        <v>5.1363034833078247E-2</v>
      </c>
      <c r="O153" s="8">
        <f t="shared" si="32"/>
        <v>394.22610838221874</v>
      </c>
      <c r="P153" s="9">
        <f t="shared" si="33"/>
        <v>5.0732307106887913E-2</v>
      </c>
      <c r="Q153" s="8">
        <f t="shared" si="34"/>
        <v>397.48202393792701</v>
      </c>
      <c r="R153" s="9">
        <f t="shared" si="35"/>
        <v>5.031674087259682E-2</v>
      </c>
      <c r="S153" s="8">
        <f t="shared" si="36"/>
        <v>399.73159701473355</v>
      </c>
      <c r="T153" s="9">
        <f t="shared" si="37"/>
        <v>5.0033572900825322E-2</v>
      </c>
    </row>
    <row r="154" spans="1:20" x14ac:dyDescent="0.45">
      <c r="A154">
        <v>1200</v>
      </c>
      <c r="B154" s="8">
        <f t="shared" si="22"/>
        <v>325.47637213381438</v>
      </c>
      <c r="C154" s="9">
        <f t="shared" si="23"/>
        <v>6.1448392916759319E-2</v>
      </c>
      <c r="D154">
        <v>1175</v>
      </c>
      <c r="E154" s="8">
        <f t="shared" si="24"/>
        <v>369.37810987897888</v>
      </c>
      <c r="F154" s="9">
        <f t="shared" si="25"/>
        <v>5.4145060210938588E-2</v>
      </c>
      <c r="G154">
        <v>1165</v>
      </c>
      <c r="H154" s="8">
        <f t="shared" si="26"/>
        <v>390.62616371315454</v>
      </c>
      <c r="I154" s="9">
        <f t="shared" si="27"/>
        <v>5.1199847470243809E-2</v>
      </c>
      <c r="J154">
        <v>1150</v>
      </c>
      <c r="K154" s="8">
        <f t="shared" si="28"/>
        <v>399.1948791517533</v>
      </c>
      <c r="L154" s="9">
        <f t="shared" si="29"/>
        <v>5.0100843083202555E-2</v>
      </c>
      <c r="M154" s="8">
        <f t="shared" si="30"/>
        <v>407.43239820367853</v>
      </c>
      <c r="N154" s="9">
        <f t="shared" si="31"/>
        <v>4.9087897987930375E-2</v>
      </c>
      <c r="O154" s="8">
        <f t="shared" si="32"/>
        <v>412.79017039217752</v>
      </c>
      <c r="P154" s="9">
        <f t="shared" si="33"/>
        <v>4.8450766114412798E-2</v>
      </c>
      <c r="Q154" s="8">
        <f t="shared" si="34"/>
        <v>416.40434530043501</v>
      </c>
      <c r="R154" s="9">
        <f t="shared" si="35"/>
        <v>4.8030238458654978E-2</v>
      </c>
      <c r="S154" s="8">
        <f t="shared" si="36"/>
        <v>418.90797078464402</v>
      </c>
      <c r="T154" s="9">
        <f t="shared" si="37"/>
        <v>4.7743183216443927E-2</v>
      </c>
    </row>
    <row r="155" spans="1:20" x14ac:dyDescent="0.45">
      <c r="A155">
        <v>1250</v>
      </c>
      <c r="B155" s="8">
        <f t="shared" si="22"/>
        <v>334.89491031861292</v>
      </c>
      <c r="C155" s="9">
        <f t="shared" si="23"/>
        <v>5.9720226804797855E-2</v>
      </c>
      <c r="D155">
        <v>1225</v>
      </c>
      <c r="E155" s="8">
        <f t="shared" si="24"/>
        <v>382.90703430099643</v>
      </c>
      <c r="F155" s="9">
        <f t="shared" si="25"/>
        <v>5.2231999436913853E-2</v>
      </c>
      <c r="G155">
        <v>1215</v>
      </c>
      <c r="H155" s="8">
        <f t="shared" si="26"/>
        <v>406.3367430725952</v>
      </c>
      <c r="I155" s="9">
        <f t="shared" si="27"/>
        <v>4.9220259651554195E-2</v>
      </c>
      <c r="J155">
        <v>1200</v>
      </c>
      <c r="K155" s="8">
        <f t="shared" si="28"/>
        <v>416.25928976769393</v>
      </c>
      <c r="L155" s="9">
        <f t="shared" si="29"/>
        <v>4.8046975747163753E-2</v>
      </c>
      <c r="M155" s="8">
        <f t="shared" si="30"/>
        <v>425.3203338677996</v>
      </c>
      <c r="N155" s="9">
        <f t="shared" si="31"/>
        <v>4.7023380749570534E-2</v>
      </c>
      <c r="O155" s="8">
        <f t="shared" si="32"/>
        <v>431.24019741816483</v>
      </c>
      <c r="P155" s="9">
        <f t="shared" si="33"/>
        <v>4.6377865792057431E-2</v>
      </c>
      <c r="Q155" s="8">
        <f t="shared" si="34"/>
        <v>435.25151552385387</v>
      </c>
      <c r="R155" s="9">
        <f t="shared" si="35"/>
        <v>4.5950443103980193E-2</v>
      </c>
      <c r="S155" s="8">
        <f t="shared" si="36"/>
        <v>438.04272367533474</v>
      </c>
      <c r="T155" s="9">
        <f t="shared" si="37"/>
        <v>4.5657646889309941E-2</v>
      </c>
    </row>
    <row r="156" spans="1:20" x14ac:dyDescent="0.45">
      <c r="A156">
        <v>1300</v>
      </c>
      <c r="B156" s="8">
        <f t="shared" si="22"/>
        <v>343.89852547157358</v>
      </c>
      <c r="C156" s="9">
        <f t="shared" si="23"/>
        <v>5.8156690182299679E-2</v>
      </c>
      <c r="D156">
        <v>1275</v>
      </c>
      <c r="E156" s="8">
        <f t="shared" si="24"/>
        <v>396.0701978252651</v>
      </c>
      <c r="F156" s="9">
        <f t="shared" si="25"/>
        <v>5.0496099201140683E-2</v>
      </c>
      <c r="G156">
        <v>1265</v>
      </c>
      <c r="H156" s="8">
        <f t="shared" si="26"/>
        <v>421.74119646090156</v>
      </c>
      <c r="I156" s="9">
        <f t="shared" si="27"/>
        <v>4.7422448098105453E-2</v>
      </c>
      <c r="J156">
        <v>1250</v>
      </c>
      <c r="K156" s="8">
        <f t="shared" si="28"/>
        <v>433.08148328368804</v>
      </c>
      <c r="L156" s="9">
        <f t="shared" si="29"/>
        <v>4.6180686018614865E-2</v>
      </c>
      <c r="M156" s="8">
        <f t="shared" si="30"/>
        <v>443.01699093586836</v>
      </c>
      <c r="N156" s="9">
        <f t="shared" si="31"/>
        <v>4.5144995359546428E-2</v>
      </c>
      <c r="O156" s="8">
        <f t="shared" si="32"/>
        <v>449.54359654474865</v>
      </c>
      <c r="P156" s="9">
        <f t="shared" si="33"/>
        <v>4.4489567093653731E-2</v>
      </c>
      <c r="Q156" s="8">
        <f t="shared" si="34"/>
        <v>453.9910017749221</v>
      </c>
      <c r="R156" s="9">
        <f t="shared" si="35"/>
        <v>4.4053736575852931E-2</v>
      </c>
      <c r="S156" s="8">
        <f t="shared" si="36"/>
        <v>457.10382096178216</v>
      </c>
      <c r="T156" s="9">
        <f t="shared" si="37"/>
        <v>4.3753736203557513E-2</v>
      </c>
    </row>
    <row r="157" spans="1:20" x14ac:dyDescent="0.45">
      <c r="A157">
        <v>1350</v>
      </c>
      <c r="B157" s="8">
        <f t="shared" si="22"/>
        <v>352.49138899961815</v>
      </c>
      <c r="C157" s="9">
        <f t="shared" si="23"/>
        <v>5.6738974693142548E-2</v>
      </c>
      <c r="D157">
        <v>1325</v>
      </c>
      <c r="E157" s="8">
        <f t="shared" si="24"/>
        <v>408.85498979800963</v>
      </c>
      <c r="F157" s="9">
        <f t="shared" si="25"/>
        <v>4.8917098969198797E-2</v>
      </c>
      <c r="G157">
        <v>1315</v>
      </c>
      <c r="H157" s="8">
        <f t="shared" si="26"/>
        <v>436.81792599591614</v>
      </c>
      <c r="I157" s="9">
        <f t="shared" si="27"/>
        <v>4.578566677272073E-2</v>
      </c>
      <c r="J157">
        <v>1300</v>
      </c>
      <c r="K157" s="8">
        <f t="shared" si="28"/>
        <v>449.63451894865597</v>
      </c>
      <c r="L157" s="9">
        <f t="shared" si="29"/>
        <v>4.4480570679413987E-2</v>
      </c>
      <c r="M157" s="8">
        <f t="shared" si="30"/>
        <v>460.49323360247433</v>
      </c>
      <c r="N157" s="9">
        <f t="shared" si="31"/>
        <v>4.3431691370443053E-2</v>
      </c>
      <c r="O157" s="8">
        <f t="shared" si="32"/>
        <v>467.6703243405899</v>
      </c>
      <c r="P157" s="9">
        <f t="shared" si="33"/>
        <v>4.2765168023435704E-2</v>
      </c>
      <c r="Q157" s="8">
        <f t="shared" si="34"/>
        <v>472.5926122952618</v>
      </c>
      <c r="R157" s="9">
        <f t="shared" si="35"/>
        <v>4.2319747451965234E-2</v>
      </c>
      <c r="S157" s="8">
        <f t="shared" si="36"/>
        <v>476.06138117551257</v>
      </c>
      <c r="T157" s="9">
        <f t="shared" si="37"/>
        <v>4.2011389267944996E-2</v>
      </c>
    </row>
    <row r="158" spans="1:20" x14ac:dyDescent="0.45">
      <c r="A158">
        <v>1400</v>
      </c>
      <c r="B158" s="8">
        <f t="shared" si="22"/>
        <v>360.67936736011694</v>
      </c>
      <c r="C158" s="9">
        <f t="shared" si="23"/>
        <v>5.5450912388983947E-2</v>
      </c>
      <c r="D158">
        <v>1375</v>
      </c>
      <c r="E158" s="8">
        <f t="shared" si="24"/>
        <v>421.25145131862598</v>
      </c>
      <c r="F158" s="9">
        <f t="shared" si="25"/>
        <v>4.7477581234188812E-2</v>
      </c>
      <c r="G158">
        <v>1365</v>
      </c>
      <c r="H158" s="8">
        <f t="shared" si="26"/>
        <v>451.54821834416612</v>
      </c>
      <c r="I158" s="9">
        <f t="shared" si="27"/>
        <v>4.4292058273068355E-2</v>
      </c>
      <c r="J158">
        <v>1350</v>
      </c>
      <c r="K158" s="8">
        <f t="shared" si="28"/>
        <v>465.89429666906517</v>
      </c>
      <c r="L158" s="9">
        <f t="shared" si="29"/>
        <v>4.2928192388254183E-2</v>
      </c>
      <c r="M158" s="8">
        <f t="shared" si="30"/>
        <v>477.72257988494277</v>
      </c>
      <c r="N158" s="9">
        <f t="shared" si="31"/>
        <v>4.1865301834418014E-2</v>
      </c>
      <c r="O158" s="8">
        <f t="shared" si="32"/>
        <v>485.59278540422838</v>
      </c>
      <c r="P158" s="9">
        <f t="shared" si="33"/>
        <v>4.1186773364746632E-2</v>
      </c>
      <c r="Q158" s="8">
        <f t="shared" si="34"/>
        <v>491.02840544939579</v>
      </c>
      <c r="R158" s="9">
        <f t="shared" si="35"/>
        <v>4.0730841185645322E-2</v>
      </c>
      <c r="S158" s="8">
        <f t="shared" si="36"/>
        <v>494.88759198475418</v>
      </c>
      <c r="T158" s="9">
        <f t="shared" si="37"/>
        <v>4.0413217716349883E-2</v>
      </c>
    </row>
    <row r="159" spans="1:20" x14ac:dyDescent="0.45">
      <c r="A159">
        <v>1450</v>
      </c>
      <c r="B159" s="8">
        <f t="shared" si="22"/>
        <v>368.46978406063602</v>
      </c>
      <c r="C159" s="9">
        <f t="shared" si="23"/>
        <v>5.427853480845736E-2</v>
      </c>
      <c r="D159">
        <v>1425</v>
      </c>
      <c r="E159" s="8">
        <f t="shared" si="24"/>
        <v>433.25206551417557</v>
      </c>
      <c r="F159" s="9">
        <f t="shared" si="25"/>
        <v>4.6162503521510898E-2</v>
      </c>
      <c r="G159">
        <v>1415</v>
      </c>
      <c r="H159" s="8">
        <f t="shared" si="26"/>
        <v>465.91607357881531</v>
      </c>
      <c r="I159" s="9">
        <f t="shared" si="27"/>
        <v>4.2926185925235651E-2</v>
      </c>
      <c r="J159">
        <v>1400</v>
      </c>
      <c r="K159" s="8">
        <f t="shared" si="28"/>
        <v>481.83941847451644</v>
      </c>
      <c r="L159" s="9">
        <f t="shared" si="29"/>
        <v>4.1507604469802756E-2</v>
      </c>
      <c r="M159" s="8">
        <f t="shared" si="30"/>
        <v>494.68108725965789</v>
      </c>
      <c r="N159" s="9">
        <f t="shared" si="31"/>
        <v>4.043008822268155E-2</v>
      </c>
      <c r="O159" s="8">
        <f t="shared" si="32"/>
        <v>503.28573445323752</v>
      </c>
      <c r="P159" s="9">
        <f t="shared" si="33"/>
        <v>3.9738857334646521E-2</v>
      </c>
      <c r="Q159" s="8">
        <f t="shared" si="34"/>
        <v>509.27260292080769</v>
      </c>
      <c r="R159" s="9">
        <f t="shared" si="35"/>
        <v>3.9271698271799667E-2</v>
      </c>
      <c r="S159" s="8">
        <f t="shared" si="36"/>
        <v>513.55663089409768</v>
      </c>
      <c r="T159" s="9">
        <f t="shared" si="37"/>
        <v>3.8944098463260364E-2</v>
      </c>
    </row>
    <row r="160" spans="1:20" x14ac:dyDescent="0.45">
      <c r="A160">
        <v>1500</v>
      </c>
      <c r="B160" s="8">
        <f t="shared" si="22"/>
        <v>375.87120259277572</v>
      </c>
      <c r="C160" s="9">
        <f t="shared" si="23"/>
        <v>5.3209716152871359E-2</v>
      </c>
      <c r="D160">
        <v>1475</v>
      </c>
      <c r="E160" s="8">
        <f t="shared" si="24"/>
        <v>444.85155810438562</v>
      </c>
      <c r="F160" s="9">
        <f t="shared" si="25"/>
        <v>4.4958817465368853E-2</v>
      </c>
      <c r="G160">
        <v>1465</v>
      </c>
      <c r="H160" s="8">
        <f t="shared" si="26"/>
        <v>479.90803909207432</v>
      </c>
      <c r="I160" s="9">
        <f t="shared" si="27"/>
        <v>4.1674650914032378E-2</v>
      </c>
      <c r="J160">
        <v>1450</v>
      </c>
      <c r="K160" s="8">
        <f t="shared" si="28"/>
        <v>497.45105299918731</v>
      </c>
      <c r="L160" s="9">
        <f t="shared" si="29"/>
        <v>4.0204960627619121E-2</v>
      </c>
      <c r="M160" s="8">
        <f t="shared" si="30"/>
        <v>511.34724079048891</v>
      </c>
      <c r="N160" s="9">
        <f t="shared" si="31"/>
        <v>3.911236514952561E-2</v>
      </c>
      <c r="O160" s="8">
        <f t="shared" si="32"/>
        <v>520.7261811069676</v>
      </c>
      <c r="P160" s="9">
        <f t="shared" si="33"/>
        <v>3.840790174498946E-2</v>
      </c>
      <c r="Q160" s="8">
        <f t="shared" si="34"/>
        <v>527.3015060914264</v>
      </c>
      <c r="R160" s="9">
        <f t="shared" si="35"/>
        <v>3.7928964300231474E-2</v>
      </c>
      <c r="S160" s="8">
        <f t="shared" si="36"/>
        <v>532.04458970358064</v>
      </c>
      <c r="T160" s="9">
        <f t="shared" si="37"/>
        <v>3.7590834277898874E-2</v>
      </c>
    </row>
    <row r="161" spans="1:20" x14ac:dyDescent="0.45">
      <c r="A161">
        <v>1550</v>
      </c>
      <c r="B161" s="8">
        <f t="shared" si="22"/>
        <v>382.89322879237517</v>
      </c>
      <c r="C161" s="9">
        <f t="shared" si="23"/>
        <v>5.2233882701657935E-2</v>
      </c>
      <c r="D161">
        <v>1525</v>
      </c>
      <c r="E161" s="8">
        <f t="shared" si="24"/>
        <v>456.04670774298643</v>
      </c>
      <c r="F161" s="9">
        <f t="shared" si="25"/>
        <v>4.3855157071479994E-2</v>
      </c>
      <c r="G161">
        <v>1515</v>
      </c>
      <c r="H161" s="8">
        <f t="shared" si="26"/>
        <v>493.51304828748295</v>
      </c>
      <c r="I161" s="9">
        <f t="shared" si="27"/>
        <v>4.0525777523818439E-2</v>
      </c>
      <c r="J161">
        <v>1500</v>
      </c>
      <c r="K161" s="8">
        <f t="shared" si="28"/>
        <v>512.71280261689799</v>
      </c>
      <c r="L161" s="9">
        <f t="shared" si="29"/>
        <v>3.9008193081818007E-2</v>
      </c>
      <c r="M161" s="8">
        <f t="shared" si="30"/>
        <v>527.70184326920298</v>
      </c>
      <c r="N161" s="9">
        <f t="shared" si="31"/>
        <v>3.7900189766434368E-2</v>
      </c>
      <c r="O161" s="8">
        <f t="shared" si="32"/>
        <v>537.89329675844226</v>
      </c>
      <c r="P161" s="9">
        <f t="shared" si="33"/>
        <v>3.7182095632215369E-2</v>
      </c>
      <c r="Q161" s="8">
        <f t="shared" si="34"/>
        <v>545.09341489066719</v>
      </c>
      <c r="R161" s="9">
        <f t="shared" si="35"/>
        <v>3.6690958748807352E-2</v>
      </c>
      <c r="S161" s="8">
        <f t="shared" si="36"/>
        <v>550.32940192221383</v>
      </c>
      <c r="T161" s="9">
        <f t="shared" si="37"/>
        <v>3.6341870759845199E-2</v>
      </c>
    </row>
    <row r="162" spans="1:20" x14ac:dyDescent="0.45">
      <c r="A162">
        <v>1600</v>
      </c>
      <c r="B162" s="8">
        <f t="shared" si="22"/>
        <v>389.54633126706193</v>
      </c>
      <c r="C162" s="9">
        <f t="shared" si="23"/>
        <v>5.1341774763856179E-2</v>
      </c>
      <c r="D162">
        <v>1575</v>
      </c>
      <c r="E162" s="8">
        <f t="shared" si="24"/>
        <v>466.83616574641314</v>
      </c>
      <c r="F162" s="9">
        <f t="shared" si="25"/>
        <v>4.2841582266923299E-2</v>
      </c>
      <c r="G162">
        <v>1565</v>
      </c>
      <c r="H162" s="8">
        <f t="shared" si="26"/>
        <v>506.72226391648712</v>
      </c>
      <c r="I162" s="9">
        <f t="shared" si="27"/>
        <v>3.9469353182587215E-2</v>
      </c>
      <c r="J162">
        <v>1550</v>
      </c>
      <c r="K162" s="8">
        <f t="shared" si="28"/>
        <v>527.61057303543623</v>
      </c>
      <c r="L162" s="9">
        <f t="shared" si="29"/>
        <v>3.7906746039861348E-2</v>
      </c>
      <c r="M162" s="8">
        <f t="shared" si="30"/>
        <v>543.72790706665342</v>
      </c>
      <c r="N162" s="9">
        <f t="shared" si="31"/>
        <v>3.6783103717993051E-2</v>
      </c>
      <c r="O162" s="8">
        <f t="shared" si="32"/>
        <v>554.76832311777775</v>
      </c>
      <c r="P162" s="9">
        <f t="shared" si="33"/>
        <v>3.6051085050423801E-2</v>
      </c>
      <c r="Q162" s="8">
        <f t="shared" si="34"/>
        <v>562.62854859265872</v>
      </c>
      <c r="R162" s="9">
        <f t="shared" si="35"/>
        <v>3.5547431871396092E-2</v>
      </c>
      <c r="S162" s="8">
        <f t="shared" si="36"/>
        <v>568.39077252783898</v>
      </c>
      <c r="T162" s="9">
        <f t="shared" si="37"/>
        <v>3.5187059619305183E-2</v>
      </c>
    </row>
    <row r="163" spans="1:20" x14ac:dyDescent="0.45">
      <c r="A163">
        <v>1650</v>
      </c>
      <c r="B163" s="8">
        <f t="shared" si="22"/>
        <v>395.84167864844926</v>
      </c>
      <c r="C163" s="9">
        <f t="shared" si="23"/>
        <v>5.052525057060045E-2</v>
      </c>
      <c r="D163">
        <v>1625</v>
      </c>
      <c r="E163" s="8">
        <f t="shared" si="24"/>
        <v>477.22028490665787</v>
      </c>
      <c r="F163" s="9">
        <f t="shared" si="25"/>
        <v>4.1909366874276752E-2</v>
      </c>
      <c r="G163">
        <v>1615</v>
      </c>
      <c r="H163" s="8">
        <f t="shared" si="26"/>
        <v>519.52892602052452</v>
      </c>
      <c r="I163" s="9">
        <f t="shared" si="27"/>
        <v>3.8496412804568038E-2</v>
      </c>
      <c r="J163">
        <v>1600</v>
      </c>
      <c r="K163" s="8">
        <f t="shared" si="28"/>
        <v>542.13244527802044</v>
      </c>
      <c r="L163" s="9">
        <f t="shared" si="29"/>
        <v>3.6891354085519544E-2</v>
      </c>
      <c r="M163" s="8">
        <f t="shared" si="30"/>
        <v>559.41054752753791</v>
      </c>
      <c r="N163" s="9">
        <f t="shared" si="31"/>
        <v>3.575191795792064E-2</v>
      </c>
      <c r="O163" s="8">
        <f t="shared" si="32"/>
        <v>571.33448215185126</v>
      </c>
      <c r="P163" s="9">
        <f t="shared" si="33"/>
        <v>3.5005763917264024E-2</v>
      </c>
      <c r="Q163" s="8">
        <f t="shared" si="34"/>
        <v>579.88896818861849</v>
      </c>
      <c r="R163" s="9">
        <f t="shared" si="35"/>
        <v>3.4489361062469234E-2</v>
      </c>
      <c r="S163" s="8">
        <f t="shared" si="36"/>
        <v>586.21010961800494</v>
      </c>
      <c r="T163" s="9">
        <f t="shared" si="37"/>
        <v>3.4117460057167391E-2</v>
      </c>
    </row>
    <row r="164" spans="1:20" x14ac:dyDescent="0.45">
      <c r="A164">
        <v>1700</v>
      </c>
      <c r="B164" s="8">
        <f t="shared" si="22"/>
        <v>401.79099251925282</v>
      </c>
      <c r="C164" s="9">
        <f t="shared" si="23"/>
        <v>4.9777123858847208E-2</v>
      </c>
      <c r="D164">
        <v>1675</v>
      </c>
      <c r="E164" s="8">
        <f t="shared" si="24"/>
        <v>487.20095714173021</v>
      </c>
      <c r="F164" s="9">
        <f t="shared" si="25"/>
        <v>4.1050822472382495E-2</v>
      </c>
      <c r="G164">
        <v>1665</v>
      </c>
      <c r="H164" s="8">
        <f t="shared" si="26"/>
        <v>531.92820450487852</v>
      </c>
      <c r="I164" s="9">
        <f t="shared" si="27"/>
        <v>3.7599059103504584E-2</v>
      </c>
      <c r="J164">
        <v>1650</v>
      </c>
      <c r="K164" s="8">
        <f t="shared" si="28"/>
        <v>556.26855006749315</v>
      </c>
      <c r="L164" s="9">
        <f t="shared" si="29"/>
        <v>3.5953857174872393E-2</v>
      </c>
      <c r="M164" s="8">
        <f t="shared" si="30"/>
        <v>574.73687784121557</v>
      </c>
      <c r="N164" s="9">
        <f t="shared" si="31"/>
        <v>3.4798532634833755E-2</v>
      </c>
      <c r="O164" s="8">
        <f t="shared" si="32"/>
        <v>587.57688725334583</v>
      </c>
      <c r="P164" s="9">
        <f t="shared" si="33"/>
        <v>3.4038098560157611E-2</v>
      </c>
      <c r="Q164" s="8">
        <f t="shared" si="34"/>
        <v>596.85850007590011</v>
      </c>
      <c r="R164" s="9">
        <f t="shared" si="35"/>
        <v>3.3508779714884987E-2</v>
      </c>
      <c r="S164" s="8">
        <f t="shared" si="36"/>
        <v>603.77045761564159</v>
      </c>
      <c r="T164" s="9">
        <f t="shared" si="37"/>
        <v>3.3125171574280535E-2</v>
      </c>
    </row>
    <row r="165" spans="1:20" x14ac:dyDescent="0.45">
      <c r="A165">
        <v>1750</v>
      </c>
      <c r="B165" s="8">
        <f t="shared" si="22"/>
        <v>407.40641494186298</v>
      </c>
      <c r="C165" s="9">
        <f t="shared" si="23"/>
        <v>4.9091028679197422E-2</v>
      </c>
      <c r="D165">
        <v>1725</v>
      </c>
      <c r="E165" s="8">
        <f t="shared" si="24"/>
        <v>496.78145977268866</v>
      </c>
      <c r="F165" s="9">
        <f t="shared" si="25"/>
        <v>4.0259151396574586E-2</v>
      </c>
      <c r="G165">
        <v>1715</v>
      </c>
      <c r="H165" s="8">
        <f t="shared" si="26"/>
        <v>543.91705641170381</v>
      </c>
      <c r="I165" s="9">
        <f t="shared" si="27"/>
        <v>3.6770312245662552E-2</v>
      </c>
      <c r="J165">
        <v>1700</v>
      </c>
      <c r="K165" s="8">
        <f t="shared" si="28"/>
        <v>570.01094469004056</v>
      </c>
      <c r="L165" s="9">
        <f t="shared" si="29"/>
        <v>3.5087045584494103E-2</v>
      </c>
      <c r="M165" s="8">
        <f t="shared" si="30"/>
        <v>589.69590539438241</v>
      </c>
      <c r="N165" s="9">
        <f t="shared" si="31"/>
        <v>3.3915785775423028E-2</v>
      </c>
      <c r="O165" s="8">
        <f t="shared" si="32"/>
        <v>603.48245555442281</v>
      </c>
      <c r="P165" s="9">
        <f t="shared" si="33"/>
        <v>3.3140980016769309E-2</v>
      </c>
      <c r="Q165" s="8">
        <f t="shared" si="34"/>
        <v>613.52266089367947</v>
      </c>
      <c r="R165" s="9">
        <f t="shared" si="35"/>
        <v>3.259863290276397E-2</v>
      </c>
      <c r="S165" s="8">
        <f t="shared" si="36"/>
        <v>621.05643178631635</v>
      </c>
      <c r="T165" s="9">
        <f t="shared" si="37"/>
        <v>3.2203192779881387E-2</v>
      </c>
    </row>
    <row r="166" spans="1:20" x14ac:dyDescent="0.45">
      <c r="A166">
        <v>1800</v>
      </c>
      <c r="B166" s="8">
        <f t="shared" si="22"/>
        <v>412.70038957915352</v>
      </c>
      <c r="C166" s="9">
        <f t="shared" si="23"/>
        <v>4.8461306325382369E-2</v>
      </c>
      <c r="D166">
        <v>1775</v>
      </c>
      <c r="E166" s="8">
        <f t="shared" si="24"/>
        <v>505.96631023616493</v>
      </c>
      <c r="F166" s="9">
        <f t="shared" si="25"/>
        <v>3.9528323517557515E-2</v>
      </c>
      <c r="G166">
        <v>1765</v>
      </c>
      <c r="H166" s="8">
        <f t="shared" si="26"/>
        <v>555.49408798275874</v>
      </c>
      <c r="I166" s="9">
        <f t="shared" si="27"/>
        <v>3.6003983539462533E-2</v>
      </c>
      <c r="J166">
        <v>1750</v>
      </c>
      <c r="K166" s="8">
        <f t="shared" si="28"/>
        <v>583.35349245615237</v>
      </c>
      <c r="L166" s="9">
        <f t="shared" si="29"/>
        <v>3.4284529463930992E-2</v>
      </c>
      <c r="M166" s="8">
        <f t="shared" si="30"/>
        <v>604.27842966424168</v>
      </c>
      <c r="N166" s="9">
        <f t="shared" si="31"/>
        <v>3.3097325699864386E-2</v>
      </c>
      <c r="O166" s="8">
        <f t="shared" si="32"/>
        <v>619.03982136209243</v>
      </c>
      <c r="P166" s="9">
        <f t="shared" si="33"/>
        <v>3.2308099268950716E-2</v>
      </c>
      <c r="Q166" s="8">
        <f t="shared" si="34"/>
        <v>629.86858340342155</v>
      </c>
      <c r="R166" s="9">
        <f t="shared" si="35"/>
        <v>3.1752655279189079E-2</v>
      </c>
      <c r="S166" s="8">
        <f t="shared" si="36"/>
        <v>638.05415389661971</v>
      </c>
      <c r="T166" s="9">
        <f t="shared" si="37"/>
        <v>3.1345301770796849E-2</v>
      </c>
    </row>
    <row r="167" spans="1:20" x14ac:dyDescent="0.45">
      <c r="A167">
        <v>1850</v>
      </c>
      <c r="B167" s="8">
        <f t="shared" si="22"/>
        <v>417.68555545404968</v>
      </c>
      <c r="C167" s="9">
        <f t="shared" si="23"/>
        <v>4.7882910334925949E-2</v>
      </c>
      <c r="D167">
        <v>1825</v>
      </c>
      <c r="E167" s="8">
        <f t="shared" si="24"/>
        <v>514.76112905021205</v>
      </c>
      <c r="F167" s="9">
        <f t="shared" si="25"/>
        <v>3.8852972517373414E-2</v>
      </c>
      <c r="G167">
        <v>1815</v>
      </c>
      <c r="H167" s="8">
        <f t="shared" si="26"/>
        <v>566.65942161203918</v>
      </c>
      <c r="I167" s="9">
        <f t="shared" si="27"/>
        <v>3.5294568901905438E-2</v>
      </c>
      <c r="J167">
        <v>1800</v>
      </c>
      <c r="K167" s="8">
        <f t="shared" si="28"/>
        <v>596.29174490180685</v>
      </c>
      <c r="L167" s="9">
        <f t="shared" si="29"/>
        <v>3.3540628678824756E-2</v>
      </c>
      <c r="M167" s="8">
        <f t="shared" si="30"/>
        <v>618.47694174774631</v>
      </c>
      <c r="N167" s="9">
        <f t="shared" si="31"/>
        <v>3.2337503065970816E-2</v>
      </c>
      <c r="O167" s="8">
        <f t="shared" si="32"/>
        <v>634.23925073809482</v>
      </c>
      <c r="P167" s="9">
        <f t="shared" si="33"/>
        <v>3.1533841490770299E-2</v>
      </c>
      <c r="Q167" s="8">
        <f t="shared" si="34"/>
        <v>645.88494336444001</v>
      </c>
      <c r="R167" s="9">
        <f t="shared" si="35"/>
        <v>3.0965267429550556E-2</v>
      </c>
      <c r="S167" s="8">
        <f t="shared" si="36"/>
        <v>654.75118890006434</v>
      </c>
      <c r="T167" s="9">
        <f t="shared" si="37"/>
        <v>3.0545954461875181E-2</v>
      </c>
    </row>
    <row r="168" spans="1:20" x14ac:dyDescent="0.45">
      <c r="A168">
        <v>1900</v>
      </c>
      <c r="B168" s="8">
        <f t="shared" si="22"/>
        <v>422.37465244404007</v>
      </c>
      <c r="C168" s="9">
        <f t="shared" si="23"/>
        <v>4.7351326326689966E-2</v>
      </c>
      <c r="D168">
        <v>1875</v>
      </c>
      <c r="E168" s="8">
        <f t="shared" si="24"/>
        <v>523.1725108523749</v>
      </c>
      <c r="F168" s="9">
        <f t="shared" si="25"/>
        <v>3.8228308225550976E-2</v>
      </c>
      <c r="G168">
        <v>1865</v>
      </c>
      <c r="H168" s="8">
        <f t="shared" si="26"/>
        <v>577.41456778811983</v>
      </c>
      <c r="I168" s="9">
        <f t="shared" si="27"/>
        <v>3.4637158665070132E-2</v>
      </c>
      <c r="J168">
        <v>1850</v>
      </c>
      <c r="K168" s="8">
        <f t="shared" si="28"/>
        <v>608.82282688614885</v>
      </c>
      <c r="L168" s="9">
        <f t="shared" si="29"/>
        <v>3.2850279452054848E-2</v>
      </c>
      <c r="M168" s="8">
        <f t="shared" si="30"/>
        <v>632.28552564696315</v>
      </c>
      <c r="N168" s="9">
        <f t="shared" si="31"/>
        <v>3.1631279206551073E-2</v>
      </c>
      <c r="O168" s="8">
        <f t="shared" si="32"/>
        <v>649.07255727940435</v>
      </c>
      <c r="P168" s="9">
        <f t="shared" si="33"/>
        <v>3.0813196114514912E-2</v>
      </c>
      <c r="Q168" s="8">
        <f t="shared" si="34"/>
        <v>661.56188739454296</v>
      </c>
      <c r="R168" s="9">
        <f t="shared" si="35"/>
        <v>3.023148760695215E-2</v>
      </c>
      <c r="S168" s="8">
        <f t="shared" si="36"/>
        <v>671.13648258114495</v>
      </c>
      <c r="T168" s="9">
        <f t="shared" si="37"/>
        <v>2.9800197901746258E-2</v>
      </c>
    </row>
    <row r="169" spans="1:20" x14ac:dyDescent="0.45">
      <c r="A169">
        <v>1950</v>
      </c>
      <c r="B169" s="8">
        <f t="shared" si="22"/>
        <v>426.78043765220571</v>
      </c>
      <c r="C169" s="9">
        <f t="shared" si="23"/>
        <v>4.6862504078264505E-2</v>
      </c>
      <c r="D169">
        <v>1925</v>
      </c>
      <c r="E169" s="8">
        <f t="shared" si="24"/>
        <v>531.20790332460456</v>
      </c>
      <c r="F169" s="9">
        <f t="shared" si="25"/>
        <v>3.765004224302481E-2</v>
      </c>
      <c r="G169">
        <v>1915</v>
      </c>
      <c r="H169" s="8">
        <f t="shared" si="26"/>
        <v>587.76230211828135</v>
      </c>
      <c r="I169" s="9">
        <f t="shared" si="27"/>
        <v>3.4027360938121545E-2</v>
      </c>
      <c r="J169">
        <v>1900</v>
      </c>
      <c r="K169" s="8">
        <f t="shared" si="28"/>
        <v>620.94532474598259</v>
      </c>
      <c r="L169" s="9">
        <f t="shared" si="29"/>
        <v>3.2208954964242038E-2</v>
      </c>
      <c r="M169" s="8">
        <f t="shared" si="30"/>
        <v>645.6997614453951</v>
      </c>
      <c r="N169" s="9">
        <f t="shared" si="31"/>
        <v>3.0974148039376873E-2</v>
      </c>
      <c r="O169" s="8">
        <f t="shared" si="32"/>
        <v>663.53301917878662</v>
      </c>
      <c r="P169" s="9">
        <f t="shared" si="33"/>
        <v>3.0141680100189666E-2</v>
      </c>
      <c r="Q169" s="8">
        <f t="shared" si="34"/>
        <v>676.89096183541301</v>
      </c>
      <c r="R169" s="9">
        <f t="shared" si="35"/>
        <v>2.9546856329369972E-2</v>
      </c>
      <c r="S169" s="8">
        <f t="shared" si="36"/>
        <v>687.20030012248867</v>
      </c>
      <c r="T169" s="9">
        <f t="shared" si="37"/>
        <v>2.9103596137014402E-2</v>
      </c>
    </row>
    <row r="170" spans="1:20" x14ac:dyDescent="0.45">
      <c r="A170">
        <v>2000</v>
      </c>
      <c r="B170" s="8">
        <f t="shared" si="22"/>
        <v>430.91561183871767</v>
      </c>
      <c r="C170" s="9">
        <f t="shared" si="23"/>
        <v>4.6412799746706708E-2</v>
      </c>
      <c r="D170">
        <v>1975</v>
      </c>
      <c r="E170" s="8">
        <f t="shared" si="24"/>
        <v>538.87549381195618</v>
      </c>
      <c r="F170" s="9">
        <f t="shared" si="25"/>
        <v>3.7114324606824893E-2</v>
      </c>
      <c r="G170">
        <v>1965</v>
      </c>
      <c r="H170" s="8">
        <f t="shared" si="26"/>
        <v>597.7065475134923</v>
      </c>
      <c r="I170" s="9">
        <f t="shared" si="27"/>
        <v>3.3461236259167013E-2</v>
      </c>
      <c r="J170">
        <v>1950</v>
      </c>
      <c r="K170" s="8">
        <f t="shared" si="28"/>
        <v>632.6591776644625</v>
      </c>
      <c r="L170" s="9">
        <f t="shared" si="29"/>
        <v>3.1612597597702456E-2</v>
      </c>
      <c r="M170" s="8">
        <f t="shared" si="30"/>
        <v>658.71663051728513</v>
      </c>
      <c r="N170" s="9">
        <f t="shared" si="31"/>
        <v>3.03620693230322E-2</v>
      </c>
      <c r="O170" s="8">
        <f t="shared" si="32"/>
        <v>677.61529766034164</v>
      </c>
      <c r="P170" s="9">
        <f t="shared" si="33"/>
        <v>2.9515272262972299E-2</v>
      </c>
      <c r="Q170" s="8">
        <f t="shared" si="34"/>
        <v>691.86504266410032</v>
      </c>
      <c r="R170" s="9">
        <f t="shared" si="35"/>
        <v>2.8907371765724513E-2</v>
      </c>
      <c r="S170" s="8">
        <f t="shared" si="36"/>
        <v>702.93416558630747</v>
      </c>
      <c r="T170" s="9">
        <f t="shared" si="37"/>
        <v>2.8452166616938133E-2</v>
      </c>
    </row>
    <row r="171" spans="1:20" x14ac:dyDescent="0.45">
      <c r="A171">
        <v>2050</v>
      </c>
      <c r="B171" s="8">
        <f t="shared" si="22"/>
        <v>434.79275513697496</v>
      </c>
      <c r="C171" s="9">
        <f t="shared" si="23"/>
        <v>4.5998926531559382E-2</v>
      </c>
      <c r="D171">
        <v>2025</v>
      </c>
      <c r="E171" s="8">
        <f t="shared" si="24"/>
        <v>546.18410343224957</v>
      </c>
      <c r="F171" s="9">
        <f t="shared" si="25"/>
        <v>3.6617689666028269E-2</v>
      </c>
      <c r="G171">
        <v>2015</v>
      </c>
      <c r="H171" s="8">
        <f t="shared" si="26"/>
        <v>607.25226159668659</v>
      </c>
      <c r="I171" s="9">
        <f t="shared" si="27"/>
        <v>3.2935241685906183E-2</v>
      </c>
      <c r="J171">
        <v>2000</v>
      </c>
      <c r="K171" s="8">
        <f t="shared" si="28"/>
        <v>643.96557240315997</v>
      </c>
      <c r="L171" s="9">
        <f t="shared" si="29"/>
        <v>3.1057560927308138E-2</v>
      </c>
      <c r="M171" s="8">
        <f t="shared" si="30"/>
        <v>671.33442291318602</v>
      </c>
      <c r="N171" s="9">
        <f t="shared" si="31"/>
        <v>2.9791411429808824E-2</v>
      </c>
      <c r="O171" s="8">
        <f t="shared" si="32"/>
        <v>691.31535689427642</v>
      </c>
      <c r="P171" s="9">
        <f t="shared" si="33"/>
        <v>2.8930356892185486E-2</v>
      </c>
      <c r="Q171" s="8">
        <f t="shared" si="34"/>
        <v>706.47826650741808</v>
      </c>
      <c r="R171" s="9">
        <f t="shared" si="35"/>
        <v>2.8309434200818401E-2</v>
      </c>
      <c r="S171" s="8">
        <f t="shared" si="36"/>
        <v>718.33080232127054</v>
      </c>
      <c r="T171" s="9">
        <f t="shared" si="37"/>
        <v>2.784232547925055E-2</v>
      </c>
    </row>
    <row r="172" spans="1:20" x14ac:dyDescent="0.45">
      <c r="A172">
        <v>2100</v>
      </c>
      <c r="B172" s="8">
        <f t="shared" si="22"/>
        <v>438.42427131723645</v>
      </c>
      <c r="C172" s="9">
        <f t="shared" si="23"/>
        <v>4.561791239319489E-2</v>
      </c>
      <c r="D172">
        <v>2075</v>
      </c>
      <c r="E172" s="8">
        <f t="shared" si="24"/>
        <v>553.14308846322854</v>
      </c>
      <c r="F172" s="9">
        <f t="shared" si="25"/>
        <v>3.6157009672786587E-2</v>
      </c>
      <c r="G172">
        <v>2065</v>
      </c>
      <c r="H172" s="8">
        <f t="shared" si="26"/>
        <v>616.40532937775595</v>
      </c>
      <c r="I172" s="9">
        <f t="shared" si="27"/>
        <v>3.2446182806675994E-2</v>
      </c>
      <c r="J172">
        <v>2050</v>
      </c>
      <c r="K172" s="8">
        <f t="shared" si="28"/>
        <v>654.86684153457088</v>
      </c>
      <c r="L172" s="9">
        <f t="shared" si="29"/>
        <v>3.0540559899373352E-2</v>
      </c>
      <c r="M172" s="8">
        <f t="shared" si="30"/>
        <v>683.552647061794</v>
      </c>
      <c r="N172" s="9">
        <f t="shared" si="31"/>
        <v>2.9258902128414952E-2</v>
      </c>
      <c r="O172" s="8">
        <f t="shared" si="32"/>
        <v>704.63038549950465</v>
      </c>
      <c r="P172" s="9">
        <f t="shared" si="33"/>
        <v>2.8383675202740828E-2</v>
      </c>
      <c r="Q172" s="8">
        <f t="shared" si="34"/>
        <v>720.72596282633037</v>
      </c>
      <c r="R172" s="9">
        <f t="shared" si="35"/>
        <v>2.7749798164020487E-2</v>
      </c>
      <c r="S172" s="8">
        <f t="shared" si="36"/>
        <v>733.38407432064548</v>
      </c>
      <c r="T172" s="9">
        <f t="shared" si="37"/>
        <v>2.7270840341776671E-2</v>
      </c>
    </row>
    <row r="173" spans="1:20" x14ac:dyDescent="0.45">
      <c r="A173">
        <v>2150</v>
      </c>
      <c r="B173" s="8">
        <f t="shared" si="22"/>
        <v>441.82233989813392</v>
      </c>
      <c r="C173" s="9">
        <f t="shared" si="23"/>
        <v>4.5267063690376495E-2</v>
      </c>
      <c r="D173">
        <v>2125</v>
      </c>
      <c r="E173" s="8">
        <f t="shared" si="24"/>
        <v>559.76224878289599</v>
      </c>
      <c r="F173" s="9">
        <f t="shared" si="25"/>
        <v>3.5729454859605957E-2</v>
      </c>
      <c r="G173">
        <v>2115</v>
      </c>
      <c r="H173" s="8">
        <f t="shared" si="26"/>
        <v>625.17246121830954</v>
      </c>
      <c r="I173" s="9">
        <f t="shared" si="27"/>
        <v>3.1991172421486462E-2</v>
      </c>
      <c r="J173">
        <v>2100</v>
      </c>
      <c r="K173" s="8">
        <f t="shared" si="28"/>
        <v>665.36636529724024</v>
      </c>
      <c r="L173" s="9">
        <f t="shared" si="29"/>
        <v>3.0058627912556667E-2</v>
      </c>
      <c r="M173" s="8">
        <f t="shared" si="30"/>
        <v>695.37194192124321</v>
      </c>
      <c r="N173" s="9">
        <f t="shared" si="31"/>
        <v>2.876158613006731E-2</v>
      </c>
      <c r="O173" s="8">
        <f t="shared" si="32"/>
        <v>717.55871974321076</v>
      </c>
      <c r="P173" s="9">
        <f t="shared" si="33"/>
        <v>2.7872283410000653E-2</v>
      </c>
      <c r="Q173" s="8">
        <f t="shared" si="34"/>
        <v>734.60458734369308</v>
      </c>
      <c r="R173" s="9">
        <f t="shared" si="35"/>
        <v>2.7225531047007707E-2</v>
      </c>
      <c r="S173" s="8">
        <f t="shared" si="36"/>
        <v>748.08892856811963</v>
      </c>
      <c r="T173" s="9">
        <f t="shared" si="37"/>
        <v>2.6734789456490181E-2</v>
      </c>
    </row>
    <row r="174" spans="1:20" x14ac:dyDescent="0.45">
      <c r="A174">
        <v>2200</v>
      </c>
      <c r="B174" s="8">
        <f t="shared" si="22"/>
        <v>444.99887544306023</v>
      </c>
      <c r="C174" s="9">
        <f t="shared" si="23"/>
        <v>4.4943933802275633E-2</v>
      </c>
      <c r="D174">
        <v>2175</v>
      </c>
      <c r="E174" s="8">
        <f t="shared" si="24"/>
        <v>566.05174312834538</v>
      </c>
      <c r="F174" s="9">
        <f t="shared" si="25"/>
        <v>3.5332458989469524E-2</v>
      </c>
      <c r="G174">
        <v>2165</v>
      </c>
      <c r="H174" s="8">
        <f t="shared" si="26"/>
        <v>633.5610960883015</v>
      </c>
      <c r="I174" s="9">
        <f t="shared" si="27"/>
        <v>3.1567594859411213E-2</v>
      </c>
      <c r="J174">
        <v>2150</v>
      </c>
      <c r="K174" s="8">
        <f t="shared" si="28"/>
        <v>675.46847717888738</v>
      </c>
      <c r="L174" s="9">
        <f t="shared" si="29"/>
        <v>2.960907973608265E-2</v>
      </c>
      <c r="M174" s="8">
        <f t="shared" si="30"/>
        <v>706.79399170364991</v>
      </c>
      <c r="N174" s="9">
        <f t="shared" si="31"/>
        <v>2.8296788363738321E-2</v>
      </c>
      <c r="O174" s="8">
        <f t="shared" si="32"/>
        <v>730.09976854396564</v>
      </c>
      <c r="P174" s="9">
        <f t="shared" si="33"/>
        <v>2.7393516422948471E-2</v>
      </c>
      <c r="Q174" s="8">
        <f t="shared" si="34"/>
        <v>748.11165679170995</v>
      </c>
      <c r="R174" s="9">
        <f t="shared" si="35"/>
        <v>2.6733977232449972E-2</v>
      </c>
      <c r="S174" s="8">
        <f t="shared" si="36"/>
        <v>762.44133841495409</v>
      </c>
      <c r="T174" s="9">
        <f t="shared" si="37"/>
        <v>2.6231526272667973E-2</v>
      </c>
    </row>
    <row r="175" spans="1:20" x14ac:dyDescent="0.45">
      <c r="A175">
        <v>2250</v>
      </c>
      <c r="B175" s="8">
        <f t="shared" si="22"/>
        <v>447.96549341426606</v>
      </c>
      <c r="C175" s="9">
        <f t="shared" si="23"/>
        <v>4.4646295962587804E-2</v>
      </c>
      <c r="D175">
        <v>2225</v>
      </c>
      <c r="E175" s="8">
        <f t="shared" si="24"/>
        <v>572.02201092885991</v>
      </c>
      <c r="F175" s="9">
        <f t="shared" si="25"/>
        <v>3.4963689539714793E-2</v>
      </c>
      <c r="G175">
        <v>2215</v>
      </c>
      <c r="H175" s="8">
        <f t="shared" si="26"/>
        <v>641.57931009568699</v>
      </c>
      <c r="I175" s="9">
        <f t="shared" si="27"/>
        <v>3.1173075074720134E-2</v>
      </c>
      <c r="J175">
        <v>2200</v>
      </c>
      <c r="K175" s="8">
        <f t="shared" si="28"/>
        <v>685.1783733148967</v>
      </c>
      <c r="L175" s="9">
        <f t="shared" si="29"/>
        <v>2.9189479380733942E-2</v>
      </c>
      <c r="M175" s="8">
        <f t="shared" si="30"/>
        <v>717.82144328532274</v>
      </c>
      <c r="N175" s="9">
        <f t="shared" si="31"/>
        <v>2.7862082119564535E-2</v>
      </c>
      <c r="O175" s="8">
        <f t="shared" si="32"/>
        <v>742.25394038015338</v>
      </c>
      <c r="P175" s="9">
        <f t="shared" si="33"/>
        <v>2.6944956317452196E-2</v>
      </c>
      <c r="Q175" s="8">
        <f t="shared" si="34"/>
        <v>761.24568505591014</v>
      </c>
      <c r="R175" s="9">
        <f t="shared" si="35"/>
        <v>2.6272726916712952E-2</v>
      </c>
      <c r="S175" s="8">
        <f t="shared" si="36"/>
        <v>776.4382480366146</v>
      </c>
      <c r="T175" s="9">
        <f t="shared" si="37"/>
        <v>2.575864861188144E-2</v>
      </c>
    </row>
    <row r="176" spans="1:20" x14ac:dyDescent="0.45">
      <c r="A176">
        <v>2300</v>
      </c>
      <c r="B176" s="8">
        <f t="shared" si="22"/>
        <v>450.7334819926167</v>
      </c>
      <c r="C176" s="9">
        <f t="shared" si="23"/>
        <v>4.4372119665003304E-2</v>
      </c>
      <c r="D176">
        <v>2275</v>
      </c>
      <c r="E176" s="8">
        <f t="shared" si="24"/>
        <v>577.68370046070925</v>
      </c>
      <c r="F176" s="9">
        <f t="shared" si="25"/>
        <v>3.4621021822235552E-2</v>
      </c>
      <c r="G176">
        <v>2265</v>
      </c>
      <c r="H176" s="8">
        <f t="shared" si="26"/>
        <v>649.23573024983557</v>
      </c>
      <c r="I176" s="9">
        <f t="shared" si="27"/>
        <v>3.0805451807625717E-2</v>
      </c>
      <c r="J176">
        <v>2250</v>
      </c>
      <c r="K176" s="8">
        <f t="shared" si="28"/>
        <v>694.50202577090624</v>
      </c>
      <c r="L176" s="9">
        <f t="shared" si="29"/>
        <v>2.8797612185219677E-2</v>
      </c>
      <c r="M176" s="8">
        <f t="shared" si="30"/>
        <v>728.45782640237405</v>
      </c>
      <c r="N176" s="9">
        <f t="shared" si="31"/>
        <v>2.7455261341310259E-2</v>
      </c>
      <c r="O176" s="8">
        <f t="shared" si="32"/>
        <v>754.02257219875275</v>
      </c>
      <c r="P176" s="9">
        <f t="shared" si="33"/>
        <v>2.6524404888409896E-2</v>
      </c>
      <c r="Q176" s="8">
        <f t="shared" si="34"/>
        <v>774.00612079082237</v>
      </c>
      <c r="R176" s="9">
        <f t="shared" si="35"/>
        <v>2.5839588942223705E-2</v>
      </c>
      <c r="S176" s="8">
        <f t="shared" si="36"/>
        <v>790.07751801932091</v>
      </c>
      <c r="T176" s="9">
        <f t="shared" si="37"/>
        <v>2.5313971786134169E-2</v>
      </c>
    </row>
    <row r="177" spans="1:20" x14ac:dyDescent="0.45">
      <c r="A177">
        <v>2350</v>
      </c>
      <c r="B177" s="8">
        <f t="shared" si="22"/>
        <v>453.31377930535899</v>
      </c>
      <c r="C177" s="9">
        <f t="shared" si="23"/>
        <v>4.4119550106434549E-2</v>
      </c>
      <c r="D177">
        <v>2325</v>
      </c>
      <c r="E177" s="8">
        <f t="shared" si="24"/>
        <v>583.04760306403386</v>
      </c>
      <c r="F177" s="9">
        <f t="shared" si="25"/>
        <v>3.4302516458168987E-2</v>
      </c>
      <c r="G177">
        <v>2315</v>
      </c>
      <c r="H177" s="8">
        <f t="shared" si="26"/>
        <v>656.53945339984398</v>
      </c>
      <c r="I177" s="9">
        <f t="shared" si="27"/>
        <v>3.0462754212913463E-2</v>
      </c>
      <c r="J177">
        <v>2300</v>
      </c>
      <c r="K177" s="8">
        <f t="shared" si="28"/>
        <v>703.44609975941171</v>
      </c>
      <c r="L177" s="9">
        <f t="shared" si="29"/>
        <v>2.8431460501153218E-2</v>
      </c>
      <c r="M177" s="8">
        <f t="shared" si="30"/>
        <v>738.70747671785387</v>
      </c>
      <c r="N177" s="9">
        <f t="shared" si="31"/>
        <v>2.7074316465377963E-2</v>
      </c>
      <c r="O177" s="8">
        <f t="shared" si="32"/>
        <v>765.40786041156048</v>
      </c>
      <c r="P177" s="9">
        <f t="shared" si="33"/>
        <v>2.6129859692381501E-2</v>
      </c>
      <c r="Q177" s="8">
        <f t="shared" si="34"/>
        <v>786.39328657931105</v>
      </c>
      <c r="R177" s="9">
        <f t="shared" si="35"/>
        <v>2.5432567064498861E-2</v>
      </c>
      <c r="S177" s="8">
        <f t="shared" si="36"/>
        <v>803.35787212754258</v>
      </c>
      <c r="T177" s="9">
        <f t="shared" si="37"/>
        <v>2.4895505096668505E-2</v>
      </c>
    </row>
    <row r="178" spans="1:20" x14ac:dyDescent="0.45">
      <c r="A178">
        <v>2400</v>
      </c>
      <c r="B178" s="8">
        <f t="shared" si="22"/>
        <v>455.71695553790818</v>
      </c>
      <c r="C178" s="9">
        <f t="shared" si="23"/>
        <v>4.3886890222008271E-2</v>
      </c>
      <c r="D178">
        <v>2375</v>
      </c>
      <c r="E178" s="8">
        <f t="shared" si="24"/>
        <v>588.12459315666945</v>
      </c>
      <c r="F178" s="9">
        <f t="shared" si="25"/>
        <v>3.400639971991825E-2</v>
      </c>
      <c r="G178">
        <v>2365</v>
      </c>
      <c r="H178" s="8">
        <f t="shared" si="26"/>
        <v>663.49997027044105</v>
      </c>
      <c r="I178" s="9">
        <f t="shared" si="27"/>
        <v>3.014318145613186E-2</v>
      </c>
      <c r="J178">
        <v>2350</v>
      </c>
      <c r="K178" s="8">
        <f t="shared" si="28"/>
        <v>712.01787482166571</v>
      </c>
      <c r="L178" s="9">
        <f t="shared" si="29"/>
        <v>2.8089182459091023E-2</v>
      </c>
      <c r="M178" s="8">
        <f t="shared" si="30"/>
        <v>748.5754618324213</v>
      </c>
      <c r="N178" s="9">
        <f t="shared" si="31"/>
        <v>2.6717413299979727E-2</v>
      </c>
      <c r="O178" s="8">
        <f t="shared" si="32"/>
        <v>776.41279405695172</v>
      </c>
      <c r="P178" s="9">
        <f t="shared" si="33"/>
        <v>2.5759493085495126E-2</v>
      </c>
      <c r="Q178" s="8">
        <f t="shared" si="34"/>
        <v>798.40831970307454</v>
      </c>
      <c r="R178" s="9">
        <f t="shared" si="35"/>
        <v>2.5049839169308676E-2</v>
      </c>
      <c r="S178" s="8">
        <f t="shared" si="36"/>
        <v>816.27884530259519</v>
      </c>
      <c r="T178" s="9">
        <f t="shared" si="37"/>
        <v>2.4501431238960977E-2</v>
      </c>
    </row>
    <row r="179" spans="1:20" x14ac:dyDescent="0.45">
      <c r="A179">
        <v>2450</v>
      </c>
      <c r="B179" s="8">
        <f t="shared" si="22"/>
        <v>457.95319943853099</v>
      </c>
      <c r="C179" s="9">
        <f t="shared" si="23"/>
        <v>4.367258493776395E-2</v>
      </c>
      <c r="D179">
        <v>2425</v>
      </c>
      <c r="E179" s="8">
        <f t="shared" si="24"/>
        <v>592.92557377572336</v>
      </c>
      <c r="F179" s="9">
        <f t="shared" si="25"/>
        <v>3.3731046331229905E-2</v>
      </c>
      <c r="G179">
        <v>2415</v>
      </c>
      <c r="H179" s="8">
        <f t="shared" si="26"/>
        <v>670.1270945010159</v>
      </c>
      <c r="I179" s="9">
        <f t="shared" si="27"/>
        <v>2.9845084856466253E-2</v>
      </c>
      <c r="J179">
        <v>2400</v>
      </c>
      <c r="K179" s="8">
        <f t="shared" si="28"/>
        <v>720.22516998798483</v>
      </c>
      <c r="L179" s="9">
        <f t="shared" si="29"/>
        <v>2.7769093379968447E-2</v>
      </c>
      <c r="M179" s="8">
        <f t="shared" si="30"/>
        <v>758.06751029626798</v>
      </c>
      <c r="N179" s="9">
        <f t="shared" si="31"/>
        <v>2.6382874517579046E-2</v>
      </c>
      <c r="O179" s="8">
        <f t="shared" si="32"/>
        <v>787.04109019565385</v>
      </c>
      <c r="P179" s="9">
        <f t="shared" si="33"/>
        <v>2.541163383861968E-2</v>
      </c>
      <c r="Q179" s="8">
        <f t="shared" si="34"/>
        <v>810.05311458640494</v>
      </c>
      <c r="R179" s="9">
        <f t="shared" si="35"/>
        <v>2.4689739030522156E-2</v>
      </c>
      <c r="S179" s="8">
        <f t="shared" si="36"/>
        <v>828.8407329405336</v>
      </c>
      <c r="T179" s="9">
        <f t="shared" si="37"/>
        <v>2.4130088212538332E-2</v>
      </c>
    </row>
    <row r="180" spans="1:20" x14ac:dyDescent="0.45">
      <c r="A180">
        <v>2500</v>
      </c>
      <c r="B180" s="8">
        <f t="shared" si="22"/>
        <v>460.03230875680532</v>
      </c>
      <c r="C180" s="9">
        <f t="shared" si="23"/>
        <v>4.3475207326303118E-2</v>
      </c>
      <c r="D180">
        <v>2475</v>
      </c>
      <c r="E180" s="8">
        <f t="shared" si="24"/>
        <v>597.46142737520142</v>
      </c>
      <c r="F180" s="9">
        <f t="shared" si="25"/>
        <v>3.347496438031998E-2</v>
      </c>
      <c r="G180">
        <v>2465</v>
      </c>
      <c r="H180" s="8">
        <f t="shared" si="26"/>
        <v>676.43089657763505</v>
      </c>
      <c r="I180" s="9">
        <f t="shared" si="27"/>
        <v>2.9566952221119557E-2</v>
      </c>
      <c r="J180">
        <v>2450</v>
      </c>
      <c r="K180" s="8">
        <f t="shared" si="28"/>
        <v>728.07627291211497</v>
      </c>
      <c r="L180" s="9">
        <f t="shared" si="29"/>
        <v>2.7469649464066756E-2</v>
      </c>
      <c r="M180" s="8">
        <f t="shared" si="30"/>
        <v>767.18994366571746</v>
      </c>
      <c r="N180" s="9">
        <f t="shared" si="31"/>
        <v>2.6069163399663208E-2</v>
      </c>
      <c r="O180" s="8">
        <f t="shared" si="32"/>
        <v>797.29713159897756</v>
      </c>
      <c r="P180" s="9">
        <f t="shared" si="33"/>
        <v>2.5084750975950518E-2</v>
      </c>
      <c r="Q180" s="8">
        <f t="shared" si="34"/>
        <v>821.3302669692107</v>
      </c>
      <c r="R180" s="9">
        <f t="shared" si="35"/>
        <v>2.4350740261651335E-2</v>
      </c>
      <c r="S180" s="8">
        <f t="shared" si="36"/>
        <v>841.04454149469166</v>
      </c>
      <c r="T180" s="9">
        <f t="shared" si="37"/>
        <v>2.3779953395162999E-2</v>
      </c>
    </row>
    <row r="181" spans="1:20" x14ac:dyDescent="0.45">
      <c r="A181">
        <v>2550</v>
      </c>
      <c r="B181" s="8">
        <f t="shared" si="22"/>
        <v>461.96368418782612</v>
      </c>
      <c r="C181" s="9">
        <f t="shared" si="23"/>
        <v>4.3293446399713879E-2</v>
      </c>
      <c r="D181">
        <v>2525</v>
      </c>
      <c r="E181" s="8">
        <f t="shared" si="24"/>
        <v>601.74297160696051</v>
      </c>
      <c r="F181" s="9">
        <f t="shared" si="25"/>
        <v>3.3236782054287733E-2</v>
      </c>
      <c r="G181">
        <v>2515</v>
      </c>
      <c r="H181" s="8">
        <f t="shared" si="26"/>
        <v>682.42164253374233</v>
      </c>
      <c r="I181" s="9">
        <f t="shared" si="27"/>
        <v>2.9307394070537705E-2</v>
      </c>
      <c r="J181">
        <v>2500</v>
      </c>
      <c r="K181" s="8">
        <f t="shared" si="28"/>
        <v>735.57987295870953</v>
      </c>
      <c r="L181" s="9">
        <f t="shared" si="29"/>
        <v>2.7189433445961978E-2</v>
      </c>
      <c r="M181" s="8">
        <f t="shared" si="30"/>
        <v>775.94961163394703</v>
      </c>
      <c r="N181" s="9">
        <f t="shared" si="31"/>
        <v>2.577486952778445E-2</v>
      </c>
      <c r="O181" s="8">
        <f t="shared" si="32"/>
        <v>807.18590677774171</v>
      </c>
      <c r="P181" s="9">
        <f t="shared" si="33"/>
        <v>2.4777439536623366E-2</v>
      </c>
      <c r="Q181" s="8">
        <f t="shared" si="34"/>
        <v>832.24301985873251</v>
      </c>
      <c r="R181" s="9">
        <f t="shared" si="35"/>
        <v>2.4031442166249542E-2</v>
      </c>
      <c r="S181" s="8">
        <f t="shared" si="36"/>
        <v>852.89194044472424</v>
      </c>
      <c r="T181" s="9">
        <f t="shared" si="37"/>
        <v>2.3449629491833844E-2</v>
      </c>
    </row>
    <row r="182" spans="1:20" x14ac:dyDescent="0.45">
      <c r="A182">
        <v>2600</v>
      </c>
      <c r="B182" s="8">
        <f t="shared" si="22"/>
        <v>463.75632642422187</v>
      </c>
      <c r="C182" s="9">
        <f t="shared" si="23"/>
        <v>4.3126096314867232E-2</v>
      </c>
      <c r="D182">
        <v>2575</v>
      </c>
      <c r="E182" s="8">
        <f t="shared" si="24"/>
        <v>605.78091981267494</v>
      </c>
      <c r="F182" s="9">
        <f t="shared" si="25"/>
        <v>3.3015235947319997E-2</v>
      </c>
      <c r="G182">
        <v>2565</v>
      </c>
      <c r="H182" s="8">
        <f t="shared" si="26"/>
        <v>688.10973728268493</v>
      </c>
      <c r="I182" s="9">
        <f t="shared" si="27"/>
        <v>2.9065131499198253E-2</v>
      </c>
      <c r="J182">
        <v>2550</v>
      </c>
      <c r="K182" s="8">
        <f t="shared" si="28"/>
        <v>742.74499820737412</v>
      </c>
      <c r="L182" s="9">
        <f t="shared" si="29"/>
        <v>2.6927141950831433E-2</v>
      </c>
      <c r="M182" s="8">
        <f t="shared" si="30"/>
        <v>784.35383025165504</v>
      </c>
      <c r="N182" s="9">
        <f t="shared" si="31"/>
        <v>2.5498696160613028E-2</v>
      </c>
      <c r="O182" s="8">
        <f t="shared" si="32"/>
        <v>816.71295238985965</v>
      </c>
      <c r="P182" s="9">
        <f t="shared" si="33"/>
        <v>2.4488408003664128E-2</v>
      </c>
      <c r="Q182" s="8">
        <f t="shared" si="34"/>
        <v>842.79521130247281</v>
      </c>
      <c r="R182" s="9">
        <f t="shared" si="35"/>
        <v>2.3730557235952486E-2</v>
      </c>
      <c r="S182" s="8">
        <f t="shared" si="36"/>
        <v>864.38521566996815</v>
      </c>
      <c r="T182" s="9">
        <f t="shared" si="37"/>
        <v>2.3137832111691532E-2</v>
      </c>
    </row>
    <row r="183" spans="1:20" x14ac:dyDescent="0.45">
      <c r="A183">
        <v>2650</v>
      </c>
      <c r="B183" s="8">
        <f t="shared" si="22"/>
        <v>465.41883594709327</v>
      </c>
      <c r="C183" s="9">
        <f t="shared" si="23"/>
        <v>4.2972046800171859E-2</v>
      </c>
      <c r="D183">
        <v>2625</v>
      </c>
      <c r="E183" s="8">
        <f t="shared" si="24"/>
        <v>609.58584595625678</v>
      </c>
      <c r="F183" s="9">
        <f t="shared" si="25"/>
        <v>3.2809160732113159E-2</v>
      </c>
      <c r="G183">
        <v>2615</v>
      </c>
      <c r="H183" s="8">
        <f t="shared" si="26"/>
        <v>693.50567243423075</v>
      </c>
      <c r="I183" s="9">
        <f t="shared" si="27"/>
        <v>2.8838985454580718E-2</v>
      </c>
      <c r="J183">
        <v>2600</v>
      </c>
      <c r="K183" s="8">
        <f t="shared" si="28"/>
        <v>749.58095632223785</v>
      </c>
      <c r="L183" s="9">
        <f t="shared" si="29"/>
        <v>2.6681574326712466E-2</v>
      </c>
      <c r="M183" s="8">
        <f t="shared" si="30"/>
        <v>792.41032324045284</v>
      </c>
      <c r="N183" s="9">
        <f t="shared" si="31"/>
        <v>2.5239449075086195E-2</v>
      </c>
      <c r="O183" s="8">
        <f t="shared" si="32"/>
        <v>825.88429805446572</v>
      </c>
      <c r="P183" s="9">
        <f t="shared" si="33"/>
        <v>2.4216467182042286E-2</v>
      </c>
      <c r="Q183" s="8">
        <f t="shared" si="34"/>
        <v>852.99122401780573</v>
      </c>
      <c r="R183" s="9">
        <f t="shared" si="35"/>
        <v>2.3446900081568144E-2</v>
      </c>
      <c r="S183" s="8">
        <f t="shared" si="36"/>
        <v>875.52722426057767</v>
      </c>
      <c r="T183" s="9">
        <f t="shared" si="37"/>
        <v>2.2843378761740852E-2</v>
      </c>
    </row>
    <row r="184" spans="1:20" x14ac:dyDescent="0.45">
      <c r="A184">
        <v>2700</v>
      </c>
      <c r="B184" s="8">
        <f t="shared" si="22"/>
        <v>466.95941521492347</v>
      </c>
      <c r="C184" s="9">
        <f t="shared" si="23"/>
        <v>4.2830274641308536E-2</v>
      </c>
      <c r="D184">
        <v>2675</v>
      </c>
      <c r="E184" s="8">
        <f t="shared" si="24"/>
        <v>613.16815372920951</v>
      </c>
      <c r="F184" s="9">
        <f t="shared" si="25"/>
        <v>3.2617480014841903E-2</v>
      </c>
      <c r="G184">
        <v>2665</v>
      </c>
      <c r="H184" s="8">
        <f t="shared" si="26"/>
        <v>698.61997843787049</v>
      </c>
      <c r="I184" s="9">
        <f t="shared" si="27"/>
        <v>2.86278672486871E-2</v>
      </c>
      <c r="J184">
        <v>2650</v>
      </c>
      <c r="K184" s="8">
        <f t="shared" si="28"/>
        <v>756.09727922266779</v>
      </c>
      <c r="L184" s="9">
        <f t="shared" si="29"/>
        <v>2.6451622760184638E-2</v>
      </c>
      <c r="M184" s="8">
        <f t="shared" si="30"/>
        <v>800.12716638936024</v>
      </c>
      <c r="N184" s="9">
        <f t="shared" si="31"/>
        <v>2.4996026681923134E-2</v>
      </c>
      <c r="O184" s="8">
        <f t="shared" si="32"/>
        <v>834.70641359053161</v>
      </c>
      <c r="P184" s="9">
        <f t="shared" si="33"/>
        <v>2.3960520339084246E-2</v>
      </c>
      <c r="Q184" s="8">
        <f t="shared" si="34"/>
        <v>862.83593690660268</v>
      </c>
      <c r="R184" s="9">
        <f t="shared" si="35"/>
        <v>2.3179377613434859E-2</v>
      </c>
      <c r="S184" s="8">
        <f t="shared" si="36"/>
        <v>886.32135079526006</v>
      </c>
      <c r="T184" s="9">
        <f t="shared" si="37"/>
        <v>2.2565179076476961E-2</v>
      </c>
    </row>
    <row r="185" spans="1:20" x14ac:dyDescent="0.45">
      <c r="A185">
        <v>2750</v>
      </c>
      <c r="B185" s="8">
        <f t="shared" si="22"/>
        <v>468.38587293630121</v>
      </c>
      <c r="C185" s="9">
        <f t="shared" si="23"/>
        <v>4.2699836087327782E-2</v>
      </c>
      <c r="D185">
        <v>2725</v>
      </c>
      <c r="E185" s="8">
        <f t="shared" si="24"/>
        <v>616.538049565547</v>
      </c>
      <c r="F185" s="9">
        <f t="shared" si="25"/>
        <v>3.2439198219953023E-2</v>
      </c>
      <c r="G185">
        <v>2715</v>
      </c>
      <c r="H185" s="8">
        <f t="shared" si="26"/>
        <v>703.46318088785836</v>
      </c>
      <c r="I185" s="9">
        <f t="shared" si="27"/>
        <v>2.8430770143161584E-2</v>
      </c>
      <c r="J185">
        <v>2700</v>
      </c>
      <c r="K185" s="8">
        <f t="shared" si="28"/>
        <v>762.30367147861034</v>
      </c>
      <c r="L185" s="9">
        <f t="shared" si="29"/>
        <v>2.6236263510585996E-2</v>
      </c>
      <c r="M185" s="8">
        <f t="shared" si="30"/>
        <v>807.51273501308719</v>
      </c>
      <c r="N185" s="9">
        <f t="shared" si="31"/>
        <v>2.4767411252871279E-2</v>
      </c>
      <c r="O185" s="8">
        <f t="shared" si="32"/>
        <v>843.1861586884022</v>
      </c>
      <c r="P185" s="9">
        <f t="shared" si="33"/>
        <v>2.3719554447039923E-2</v>
      </c>
      <c r="Q185" s="8">
        <f t="shared" si="34"/>
        <v>872.33467847613576</v>
      </c>
      <c r="R185" s="9">
        <f t="shared" si="35"/>
        <v>2.2926980313264178E-2</v>
      </c>
      <c r="S185" s="8">
        <f t="shared" si="36"/>
        <v>896.77146510964303</v>
      </c>
      <c r="T185" s="9">
        <f t="shared" si="37"/>
        <v>2.2302226127985367E-2</v>
      </c>
    </row>
    <row r="186" spans="1:20" x14ac:dyDescent="0.45">
      <c r="A186">
        <v>2800</v>
      </c>
      <c r="B186" s="8">
        <f t="shared" ref="B186:B249" si="38">$Y$195 - $Z$195*EXP(-$AA$195*A186^$AB$195)</f>
        <v>469.70563013789479</v>
      </c>
      <c r="C186" s="9">
        <f t="shared" ref="C186:C249" si="39">20/B186</f>
        <v>4.2579860058582775E-2</v>
      </c>
      <c r="D186">
        <v>2775</v>
      </c>
      <c r="E186" s="8">
        <f t="shared" si="24"/>
        <v>619.70551930814679</v>
      </c>
      <c r="F186" s="9">
        <f t="shared" si="25"/>
        <v>3.227339337291759E-2</v>
      </c>
      <c r="G186">
        <v>2765</v>
      </c>
      <c r="H186" s="8">
        <f t="shared" si="26"/>
        <v>708.04576081862467</v>
      </c>
      <c r="I186" s="9">
        <f t="shared" si="27"/>
        <v>2.8246761871544155E-2</v>
      </c>
      <c r="J186">
        <v>2750</v>
      </c>
      <c r="K186" s="8">
        <f t="shared" si="28"/>
        <v>768.20996234311554</v>
      </c>
      <c r="L186" s="9">
        <f t="shared" si="29"/>
        <v>2.6034549121177815E-2</v>
      </c>
      <c r="M186" s="8">
        <f t="shared" si="30"/>
        <v>814.57565443988153</v>
      </c>
      <c r="N186" s="9">
        <f t="shared" si="31"/>
        <v>2.4552661119920653E-2</v>
      </c>
      <c r="O186" s="8">
        <f t="shared" si="32"/>
        <v>851.33073501348269</v>
      </c>
      <c r="P186" s="9">
        <f t="shared" si="33"/>
        <v>2.3492632390023197E-2</v>
      </c>
      <c r="Q186" s="8">
        <f t="shared" si="34"/>
        <v>881.49318218056487</v>
      </c>
      <c r="R186" s="9">
        <f t="shared" si="35"/>
        <v>2.2688774461676102E-2</v>
      </c>
      <c r="S186" s="8">
        <f t="shared" si="36"/>
        <v>906.88188157449213</v>
      </c>
      <c r="T186" s="9">
        <f t="shared" si="37"/>
        <v>2.205358868265931E-2</v>
      </c>
    </row>
    <row r="187" spans="1:20" x14ac:dyDescent="0.45">
      <c r="A187">
        <v>2850</v>
      </c>
      <c r="B187" s="8">
        <f t="shared" si="38"/>
        <v>470.92572776349959</v>
      </c>
      <c r="C187" s="9">
        <f t="shared" si="39"/>
        <v>4.2469542054929019E-2</v>
      </c>
      <c r="D187">
        <v>2825</v>
      </c>
      <c r="E187" s="8">
        <f t="shared" si="24"/>
        <v>622.68030827455459</v>
      </c>
      <c r="F187" s="9">
        <f t="shared" si="25"/>
        <v>3.2119210667541337E-2</v>
      </c>
      <c r="G187">
        <v>2815</v>
      </c>
      <c r="H187" s="8">
        <f t="shared" si="26"/>
        <v>712.37811881429616</v>
      </c>
      <c r="I187" s="9">
        <f t="shared" si="27"/>
        <v>2.8074977981199942E-2</v>
      </c>
      <c r="J187">
        <v>2800</v>
      </c>
      <c r="K187" s="8">
        <f t="shared" si="28"/>
        <v>773.82606132490116</v>
      </c>
      <c r="L187" s="9">
        <f t="shared" si="29"/>
        <v>2.5845601485374028E-2</v>
      </c>
      <c r="M187" s="8">
        <f t="shared" si="30"/>
        <v>821.32475348663684</v>
      </c>
      <c r="N187" s="9">
        <f t="shared" si="31"/>
        <v>2.435090372608063E-2</v>
      </c>
      <c r="O187" s="8">
        <f t="shared" si="32"/>
        <v>859.1476407326295</v>
      </c>
      <c r="P187" s="9">
        <f t="shared" si="33"/>
        <v>2.3278886016546822E-2</v>
      </c>
      <c r="Q187" s="8">
        <f t="shared" si="34"/>
        <v>890.31754369054988</v>
      </c>
      <c r="R187" s="9">
        <f t="shared" si="35"/>
        <v>2.2463895204283938E-2</v>
      </c>
      <c r="S187" s="8">
        <f t="shared" si="36"/>
        <v>916.65731989811582</v>
      </c>
      <c r="T187" s="9">
        <f t="shared" si="37"/>
        <v>2.1818404288990952E-2</v>
      </c>
    </row>
    <row r="188" spans="1:20" x14ac:dyDescent="0.45">
      <c r="A188">
        <v>2900</v>
      </c>
      <c r="B188" s="8">
        <f t="shared" si="38"/>
        <v>472.0528355631285</v>
      </c>
      <c r="C188" s="9">
        <f t="shared" si="39"/>
        <v>4.2368138676979437E-2</v>
      </c>
      <c r="D188">
        <v>2875</v>
      </c>
      <c r="E188" s="8">
        <f t="shared" si="24"/>
        <v>625.47190447722539</v>
      </c>
      <c r="F188" s="9">
        <f t="shared" si="25"/>
        <v>3.1975856720081082E-2</v>
      </c>
      <c r="G188">
        <v>2865</v>
      </c>
      <c r="H188" s="8">
        <f t="shared" si="26"/>
        <v>716.47054275253083</v>
      </c>
      <c r="I188" s="9">
        <f t="shared" si="27"/>
        <v>2.7914615893577646E-2</v>
      </c>
      <c r="J188">
        <v>2850</v>
      </c>
      <c r="K188" s="8">
        <f t="shared" si="28"/>
        <v>779.16191719531844</v>
      </c>
      <c r="L188" s="9">
        <f t="shared" si="29"/>
        <v>2.5668605662854088E-2</v>
      </c>
      <c r="M188" s="8">
        <f t="shared" si="30"/>
        <v>827.76902086969994</v>
      </c>
      <c r="N188" s="9">
        <f t="shared" si="31"/>
        <v>2.4161329423740566E-2</v>
      </c>
      <c r="O188" s="8">
        <f t="shared" si="32"/>
        <v>866.64462744560524</v>
      </c>
      <c r="P188" s="9">
        <f t="shared" si="33"/>
        <v>2.3077509935011158E-2</v>
      </c>
      <c r="Q188" s="8">
        <f t="shared" si="34"/>
        <v>898.81418009201343</v>
      </c>
      <c r="R188" s="9">
        <f t="shared" si="35"/>
        <v>2.2251540355040414E-2</v>
      </c>
      <c r="S188" s="8">
        <f t="shared" si="36"/>
        <v>926.10286746255088</v>
      </c>
      <c r="T188" s="9">
        <f t="shared" si="37"/>
        <v>2.1595873096471919E-2</v>
      </c>
    </row>
    <row r="189" spans="1:20" x14ac:dyDescent="0.45">
      <c r="A189">
        <v>2950</v>
      </c>
      <c r="B189" s="8">
        <f t="shared" si="38"/>
        <v>473.09326205302045</v>
      </c>
      <c r="C189" s="9">
        <f t="shared" si="39"/>
        <v>4.2274962685388155E-2</v>
      </c>
      <c r="D189">
        <v>2925</v>
      </c>
      <c r="E189" s="8">
        <f t="shared" si="24"/>
        <v>628.08952476086665</v>
      </c>
      <c r="F189" s="9">
        <f t="shared" si="25"/>
        <v>3.1842594425714431E-2</v>
      </c>
      <c r="G189">
        <v>2915</v>
      </c>
      <c r="H189" s="8">
        <f t="shared" si="26"/>
        <v>720.33317900062514</v>
      </c>
      <c r="I189" s="9">
        <f t="shared" si="27"/>
        <v>2.7764929595145919E-2</v>
      </c>
      <c r="J189">
        <v>2900</v>
      </c>
      <c r="K189" s="8">
        <f t="shared" si="28"/>
        <v>784.22748031675735</v>
      </c>
      <c r="L189" s="9">
        <f t="shared" si="29"/>
        <v>2.5502804354575536E-2</v>
      </c>
      <c r="M189" s="8">
        <f t="shared" si="30"/>
        <v>833.91756449142463</v>
      </c>
      <c r="N189" s="9">
        <f t="shared" si="31"/>
        <v>2.3983185930610849E-2</v>
      </c>
      <c r="O189" s="8">
        <f t="shared" si="32"/>
        <v>873.82965949627078</v>
      </c>
      <c r="P189" s="9">
        <f t="shared" si="33"/>
        <v>2.2887755963249441E-2</v>
      </c>
      <c r="Q189" s="8">
        <f t="shared" si="34"/>
        <v>906.98979100883844</v>
      </c>
      <c r="R189" s="9">
        <f t="shared" si="35"/>
        <v>2.2050964849068631E-2</v>
      </c>
      <c r="S189" s="8">
        <f t="shared" si="36"/>
        <v>935.22394319840021</v>
      </c>
      <c r="T189" s="9">
        <f t="shared" si="37"/>
        <v>2.1385252318927385E-2</v>
      </c>
    </row>
    <row r="190" spans="1:20" x14ac:dyDescent="0.45">
      <c r="A190">
        <v>3000</v>
      </c>
      <c r="B190" s="8">
        <f t="shared" si="38"/>
        <v>474.0529653481052</v>
      </c>
      <c r="C190" s="9">
        <f t="shared" si="39"/>
        <v>4.2189378533501333E-2</v>
      </c>
      <c r="D190">
        <v>2975</v>
      </c>
      <c r="E190" s="8">
        <f t="shared" si="24"/>
        <v>630.54210362782919</v>
      </c>
      <c r="F190" s="9">
        <f t="shared" si="25"/>
        <v>3.1718738344243526E-2</v>
      </c>
      <c r="G190">
        <v>2965</v>
      </c>
      <c r="H190" s="8">
        <f t="shared" si="26"/>
        <v>723.97600688078671</v>
      </c>
      <c r="I190" s="9">
        <f t="shared" si="27"/>
        <v>2.7625224883030267E-2</v>
      </c>
      <c r="J190">
        <v>2950</v>
      </c>
      <c r="K190" s="8">
        <f t="shared" si="28"/>
        <v>789.03266817334452</v>
      </c>
      <c r="L190" s="9">
        <f t="shared" si="29"/>
        <v>2.5347492957802541E-2</v>
      </c>
      <c r="M190" s="8">
        <f t="shared" si="30"/>
        <v>839.77957353497209</v>
      </c>
      <c r="N190" s="9">
        <f t="shared" si="31"/>
        <v>2.3815773365160463E-2</v>
      </c>
      <c r="O190" s="8">
        <f t="shared" si="32"/>
        <v>880.71087563110927</v>
      </c>
      <c r="P190" s="9">
        <f t="shared" si="33"/>
        <v>2.2708928154961394E-2</v>
      </c>
      <c r="Q190" s="8">
        <f t="shared" si="34"/>
        <v>914.85132163837852</v>
      </c>
      <c r="R190" s="9">
        <f t="shared" si="35"/>
        <v>2.1861475768743088E-2</v>
      </c>
      <c r="S190" s="8">
        <f t="shared" si="36"/>
        <v>944.02626299868257</v>
      </c>
      <c r="T190" s="9">
        <f t="shared" si="37"/>
        <v>2.1185851266966194E-2</v>
      </c>
    </row>
    <row r="191" spans="1:20" x14ac:dyDescent="0.45">
      <c r="A191">
        <v>3050</v>
      </c>
      <c r="B191" s="8">
        <f t="shared" si="38"/>
        <v>474.93756468788553</v>
      </c>
      <c r="C191" s="9">
        <f t="shared" si="39"/>
        <v>4.2110798317550199E-2</v>
      </c>
      <c r="D191">
        <v>3025</v>
      </c>
      <c r="E191" s="8">
        <f t="shared" ref="E191:E251" si="40">$AC$195 - $AD$195*EXP(-$AE$195*D191^$AF$195)</f>
        <v>632.83828453125022</v>
      </c>
      <c r="F191" s="9">
        <f t="shared" ref="F191:F251" si="41">20/E191</f>
        <v>3.1603650551600561E-2</v>
      </c>
      <c r="G191">
        <v>3015</v>
      </c>
      <c r="H191" s="8">
        <f t="shared" si="26"/>
        <v>727.40881622152619</v>
      </c>
      <c r="I191" s="9">
        <f t="shared" si="27"/>
        <v>2.7494855099349208E-2</v>
      </c>
      <c r="J191">
        <v>3000</v>
      </c>
      <c r="K191" s="8">
        <f t="shared" si="28"/>
        <v>793.58733397972048</v>
      </c>
      <c r="L191" s="9">
        <f t="shared" si="29"/>
        <v>2.5202015132604276E-2</v>
      </c>
      <c r="M191" s="8">
        <f t="shared" si="30"/>
        <v>845.36428329316743</v>
      </c>
      <c r="N191" s="9">
        <f t="shared" si="31"/>
        <v>2.3658439793657709E-2</v>
      </c>
      <c r="O191" s="8">
        <f t="shared" si="32"/>
        <v>887.29655296614203</v>
      </c>
      <c r="P191" s="9">
        <f t="shared" si="33"/>
        <v>2.2540378335903635E-2</v>
      </c>
      <c r="Q191" s="8">
        <f t="shared" si="34"/>
        <v>922.40592768307579</v>
      </c>
      <c r="R191" s="9">
        <f t="shared" si="35"/>
        <v>2.1682427876668728E-2</v>
      </c>
      <c r="S191" s="8">
        <f t="shared" si="36"/>
        <v>952.51580666767666</v>
      </c>
      <c r="T191" s="9">
        <f t="shared" si="37"/>
        <v>2.0997026883962044E-2</v>
      </c>
    </row>
    <row r="192" spans="1:20" x14ac:dyDescent="0.45">
      <c r="A192">
        <v>3100</v>
      </c>
      <c r="B192" s="8">
        <f t="shared" si="38"/>
        <v>475.75235249491385</v>
      </c>
      <c r="C192" s="9">
        <f t="shared" si="39"/>
        <v>4.2038678096108451E-2</v>
      </c>
      <c r="D192">
        <v>3075</v>
      </c>
      <c r="E192" s="8">
        <f t="shared" si="40"/>
        <v>634.98641342482676</v>
      </c>
      <c r="F192" s="9">
        <f t="shared" si="41"/>
        <v>3.1496736902021469E-2</v>
      </c>
      <c r="G192">
        <v>3065</v>
      </c>
      <c r="H192" s="8">
        <f t="shared" si="26"/>
        <v>730.64118781315631</v>
      </c>
      <c r="I192" s="9">
        <f t="shared" si="27"/>
        <v>2.7373217296797828E-2</v>
      </c>
      <c r="J192">
        <v>3050</v>
      </c>
      <c r="K192" s="8">
        <f t="shared" si="28"/>
        <v>797.90123823962983</v>
      </c>
      <c r="L192" s="9">
        <f t="shared" si="29"/>
        <v>2.5065758820132945E-2</v>
      </c>
      <c r="M192" s="8">
        <f t="shared" si="30"/>
        <v>850.68094265134073</v>
      </c>
      <c r="N192" s="9">
        <f t="shared" si="31"/>
        <v>2.3510577229654928E-2</v>
      </c>
      <c r="O192" s="8">
        <f t="shared" si="32"/>
        <v>893.59507321732326</v>
      </c>
      <c r="P192" s="9">
        <f t="shared" si="33"/>
        <v>2.2381502091312424E-2</v>
      </c>
      <c r="Q192" s="8">
        <f t="shared" si="34"/>
        <v>929.66094215629005</v>
      </c>
      <c r="R192" s="9">
        <f t="shared" si="35"/>
        <v>2.1513219597686074E-2</v>
      </c>
      <c r="S192" s="8">
        <f t="shared" si="36"/>
        <v>960.69878639658248</v>
      </c>
      <c r="T192" s="9">
        <f t="shared" si="37"/>
        <v>2.0818179728337737E-2</v>
      </c>
    </row>
    <row r="193" spans="1:56" x14ac:dyDescent="0.45">
      <c r="A193">
        <v>3150</v>
      </c>
      <c r="B193" s="8">
        <f t="shared" si="38"/>
        <v>476.50230682204386</v>
      </c>
      <c r="C193" s="9">
        <f t="shared" si="39"/>
        <v>4.1972514536995235E-2</v>
      </c>
      <c r="D193">
        <v>3125</v>
      </c>
      <c r="E193" s="8">
        <f t="shared" si="40"/>
        <v>636.99453436754925</v>
      </c>
      <c r="F193" s="9">
        <f t="shared" si="41"/>
        <v>3.1397443652883675E-2</v>
      </c>
      <c r="G193">
        <v>3115</v>
      </c>
      <c r="H193" s="8">
        <f t="shared" ref="H193:H251" si="42">$AG$195 - $AH$195*EXP(-$AI$195*G193^$AJ$195)</f>
        <v>733.68247658737664</v>
      </c>
      <c r="I193" s="9">
        <f t="shared" ref="I193:I251" si="43">20/H193</f>
        <v>2.7259748785370009E-2</v>
      </c>
      <c r="J193">
        <v>3100</v>
      </c>
      <c r="K193" s="8">
        <f t="shared" si="28"/>
        <v>801.98402312302233</v>
      </c>
      <c r="L193" s="9">
        <f t="shared" si="29"/>
        <v>2.49381526605949E-2</v>
      </c>
      <c r="M193" s="8">
        <f t="shared" si="30"/>
        <v>855.73878413903071</v>
      </c>
      <c r="N193" s="9">
        <f t="shared" si="31"/>
        <v>2.3371618034260591E-2</v>
      </c>
      <c r="O193" s="8">
        <f t="shared" si="32"/>
        <v>899.61489114415633</v>
      </c>
      <c r="P193" s="9">
        <f t="shared" si="33"/>
        <v>2.223173515343151E-2</v>
      </c>
      <c r="Q193" s="8">
        <f t="shared" si="34"/>
        <v>936.62384403559452</v>
      </c>
      <c r="R193" s="9">
        <f t="shared" si="35"/>
        <v>2.1353289399324689E-2</v>
      </c>
      <c r="S193" s="8">
        <f t="shared" si="36"/>
        <v>968.58161675385122</v>
      </c>
      <c r="T193" s="9">
        <f t="shared" si="37"/>
        <v>2.0648750352116857E-2</v>
      </c>
    </row>
    <row r="194" spans="1:56" x14ac:dyDescent="0.45">
      <c r="A194">
        <v>3200</v>
      </c>
      <c r="B194" s="8">
        <f t="shared" si="38"/>
        <v>477.19210406048796</v>
      </c>
      <c r="C194" s="9">
        <f t="shared" si="39"/>
        <v>4.1911841855339749E-2</v>
      </c>
      <c r="D194">
        <v>3175</v>
      </c>
      <c r="E194" s="8">
        <f t="shared" si="40"/>
        <v>638.87038699140544</v>
      </c>
      <c r="F194" s="9">
        <f t="shared" si="41"/>
        <v>3.1305254410342633E-2</v>
      </c>
      <c r="G194">
        <v>3165</v>
      </c>
      <c r="H194" s="8">
        <f t="shared" si="42"/>
        <v>736.54179734370859</v>
      </c>
      <c r="I194" s="9">
        <f t="shared" si="43"/>
        <v>2.715392401643564E-2</v>
      </c>
      <c r="J194">
        <v>3150</v>
      </c>
      <c r="K194" s="8">
        <f t="shared" si="28"/>
        <v>805.84518952824862</v>
      </c>
      <c r="L194" s="9">
        <f t="shared" si="29"/>
        <v>2.4818662765373381E-2</v>
      </c>
      <c r="M194" s="8">
        <f t="shared" si="30"/>
        <v>860.54699646114</v>
      </c>
      <c r="N194" s="9">
        <f t="shared" si="31"/>
        <v>2.3241031672002525E-2</v>
      </c>
      <c r="O194" s="8">
        <f t="shared" si="32"/>
        <v>905.36450515144497</v>
      </c>
      <c r="P194" s="9">
        <f t="shared" si="33"/>
        <v>2.2090550144391288E-2</v>
      </c>
      <c r="Q194" s="8">
        <f t="shared" si="34"/>
        <v>943.30222873236107</v>
      </c>
      <c r="R194" s="9">
        <f t="shared" si="35"/>
        <v>2.1202112526413325E-2</v>
      </c>
      <c r="S194" s="8">
        <f t="shared" si="36"/>
        <v>976.17088617436229</v>
      </c>
      <c r="T194" s="9">
        <f t="shared" si="37"/>
        <v>2.0488216031908604E-2</v>
      </c>
    </row>
    <row r="195" spans="1:56" x14ac:dyDescent="0.45">
      <c r="A195">
        <v>3250</v>
      </c>
      <c r="B195" s="8">
        <f t="shared" si="38"/>
        <v>477.82613179541482</v>
      </c>
      <c r="C195" s="9">
        <f t="shared" si="39"/>
        <v>4.1856229011273845E-2</v>
      </c>
      <c r="D195">
        <v>3225</v>
      </c>
      <c r="E195" s="8">
        <f t="shared" si="40"/>
        <v>640.62140564986157</v>
      </c>
      <c r="F195" s="9">
        <f t="shared" si="41"/>
        <v>3.1219687359200127E-2</v>
      </c>
      <c r="G195">
        <v>3215</v>
      </c>
      <c r="H195" s="8">
        <f t="shared" si="42"/>
        <v>739.22801284907473</v>
      </c>
      <c r="I195" s="9">
        <f t="shared" si="43"/>
        <v>2.7055251765849032E-2</v>
      </c>
      <c r="J195">
        <v>3200</v>
      </c>
      <c r="K195" s="8">
        <f t="shared" si="28"/>
        <v>809.49407669468349</v>
      </c>
      <c r="L195" s="9">
        <f t="shared" si="29"/>
        <v>2.4706789803408766E-2</v>
      </c>
      <c r="M195" s="8">
        <f t="shared" si="30"/>
        <v>865.11469941559346</v>
      </c>
      <c r="N195" s="9">
        <f t="shared" si="31"/>
        <v>2.3118321782661305E-2</v>
      </c>
      <c r="O195" s="8">
        <f t="shared" si="32"/>
        <v>910.85242998987076</v>
      </c>
      <c r="P195" s="9">
        <f t="shared" si="33"/>
        <v>2.1957453635186999E-2</v>
      </c>
      <c r="Q195" s="8">
        <f t="shared" si="34"/>
        <v>949.70378034238786</v>
      </c>
      <c r="R195" s="9">
        <f t="shared" si="35"/>
        <v>2.1059198050985526E-2</v>
      </c>
      <c r="S195" s="8">
        <f t="shared" si="36"/>
        <v>983.47332992810038</v>
      </c>
      <c r="T195" s="9">
        <f t="shared" si="37"/>
        <v>2.0336087813852721E-2</v>
      </c>
      <c r="Y195" s="6">
        <v>484.47736833902701</v>
      </c>
      <c r="Z195" s="6">
        <v>444.74679963880101</v>
      </c>
      <c r="AA195" s="6">
        <v>4.5945353355581599E-5</v>
      </c>
      <c r="AB195" s="6">
        <v>1.41271407009474</v>
      </c>
      <c r="AC195" s="6">
        <v>662.49408137209798</v>
      </c>
      <c r="AD195" s="6">
        <v>610.446753947346</v>
      </c>
      <c r="AE195" s="6">
        <v>1.8481515232409398E-5</v>
      </c>
      <c r="AF195" s="6">
        <v>1.4979408746024501</v>
      </c>
      <c r="AG195" s="6">
        <v>775.531631896465</v>
      </c>
      <c r="AH195" s="6">
        <v>716.16813698239298</v>
      </c>
      <c r="AI195" s="6">
        <v>1.1300772192510599E-5</v>
      </c>
      <c r="AJ195" s="6">
        <v>1.54579965924931</v>
      </c>
      <c r="AK195" s="6">
        <v>863.10662545965999</v>
      </c>
      <c r="AL195" s="6">
        <v>798.83036330089499</v>
      </c>
      <c r="AM195" s="6">
        <v>8.6955807804467493E-6</v>
      </c>
      <c r="AN195" s="6">
        <v>1.5669186144457401</v>
      </c>
      <c r="AO195" s="6">
        <v>938.08358739399603</v>
      </c>
      <c r="AP195" s="6">
        <v>870.25931510221994</v>
      </c>
      <c r="AQ195" s="6">
        <v>7.4898597043384299E-6</v>
      </c>
      <c r="AR195" s="6">
        <v>1.5747572836705901</v>
      </c>
      <c r="AS195" s="6">
        <v>1006.17390412042</v>
      </c>
      <c r="AT195" s="6">
        <v>935.66815122895798</v>
      </c>
      <c r="AU195" s="6">
        <v>6.8537772126065504E-6</v>
      </c>
      <c r="AV195" s="6">
        <v>1.57561509355996</v>
      </c>
      <c r="AW195" s="6">
        <v>1070.4480924238101</v>
      </c>
      <c r="AX195" s="6">
        <v>997.85395203271298</v>
      </c>
      <c r="AY195" s="6">
        <v>6.4962532250817404E-6</v>
      </c>
      <c r="AZ195" s="6">
        <v>1.5725480979531099</v>
      </c>
      <c r="BA195" s="6">
        <v>1132.79963307653</v>
      </c>
      <c r="BB195" s="6">
        <v>1058.5445196481</v>
      </c>
      <c r="BC195" s="6">
        <v>6.2929423493616303E-6</v>
      </c>
      <c r="BD195" s="6">
        <v>1.56714362225075</v>
      </c>
    </row>
    <row r="196" spans="1:56" x14ac:dyDescent="0.45">
      <c r="A196">
        <v>3300</v>
      </c>
      <c r="B196" s="8">
        <f t="shared" si="38"/>
        <v>478.40850170943787</v>
      </c>
      <c r="C196" s="9">
        <f t="shared" si="39"/>
        <v>4.1805277139800978E-2</v>
      </c>
      <c r="D196">
        <v>3275</v>
      </c>
      <c r="E196" s="8">
        <f t="shared" si="40"/>
        <v>642.25472007479459</v>
      </c>
      <c r="F196" s="9">
        <f t="shared" si="41"/>
        <v>3.1140292745020035E-2</v>
      </c>
      <c r="G196">
        <v>3265</v>
      </c>
      <c r="H196" s="8">
        <f t="shared" si="42"/>
        <v>741.7497241410091</v>
      </c>
      <c r="I196" s="9">
        <f t="shared" si="43"/>
        <v>2.6963272582488932E-2</v>
      </c>
      <c r="J196">
        <v>3250</v>
      </c>
      <c r="K196" s="8">
        <f t="shared" ref="K196:K251" si="44">$AK$195 - $AL$195*EXP(-$AM$195*J196^$AN$195)</f>
        <v>812.93984423067559</v>
      </c>
      <c r="L196" s="9">
        <f t="shared" ref="L196:L251" si="45">20/K196</f>
        <v>2.4602066366825666E-2</v>
      </c>
      <c r="M196" s="8">
        <f t="shared" ref="M196:M251" si="46">$AO$195 - $AP$195*EXP(-$AQ$195*J196^$AR$195)</f>
        <v>869.45092110173255</v>
      </c>
      <c r="N196" s="9">
        <f t="shared" ref="N196:N251" si="47">20/M196</f>
        <v>2.3003023534274736E-2</v>
      </c>
      <c r="O196" s="8">
        <f t="shared" ref="O196:O251" si="48">$AS$195 - $AT$195*EXP(-$AU$195*J196^$AV$195)</f>
        <v>916.08717149237816</v>
      </c>
      <c r="P196" s="9">
        <f t="shared" ref="P196:P251" si="49">20/O196</f>
        <v>2.1831983486264112E-2</v>
      </c>
      <c r="Q196" s="8">
        <f t="shared" ref="Q196:Q251" si="50">$AW$195 - $AX$195*EXP(-$AY$195*J196^$AZ$195)</f>
        <v>955.83624563863441</v>
      </c>
      <c r="R196" s="9">
        <f t="shared" ref="R196:R251" si="51">20/Q196</f>
        <v>2.0924086203319439E-2</v>
      </c>
      <c r="S196" s="8">
        <f t="shared" ref="S196:S251" si="52">$BA$195 - $BB$195*EXP(-$BC$195*J196^$BD$195)</f>
        <v>990.49580454579723</v>
      </c>
      <c r="T196" s="9">
        <f t="shared" ref="T196:T251" si="53">20/S196</f>
        <v>2.019190783869218E-2</v>
      </c>
    </row>
    <row r="197" spans="1:56" x14ac:dyDescent="0.45">
      <c r="A197">
        <v>3350</v>
      </c>
      <c r="B197" s="8">
        <f t="shared" si="38"/>
        <v>478.94306244689182</v>
      </c>
      <c r="C197" s="9">
        <f t="shared" si="39"/>
        <v>4.1758617188901705E-2</v>
      </c>
      <c r="D197">
        <v>3325</v>
      </c>
      <c r="E197" s="8">
        <f t="shared" si="40"/>
        <v>643.77715737938797</v>
      </c>
      <c r="F197" s="9">
        <f t="shared" si="41"/>
        <v>3.1066650580479801E-2</v>
      </c>
      <c r="G197">
        <v>3315</v>
      </c>
      <c r="H197" s="8">
        <f t="shared" si="42"/>
        <v>744.11526286970616</v>
      </c>
      <c r="I197" s="9">
        <f t="shared" si="43"/>
        <v>2.6877556472728849E-2</v>
      </c>
      <c r="J197">
        <v>3300</v>
      </c>
      <c r="K197" s="8">
        <f t="shared" si="44"/>
        <v>816.19145642203421</v>
      </c>
      <c r="L197" s="9">
        <f t="shared" si="45"/>
        <v>2.4504054585029189E-2</v>
      </c>
      <c r="M197" s="8">
        <f t="shared" si="46"/>
        <v>873.56457732153103</v>
      </c>
      <c r="N197" s="9">
        <f t="shared" si="47"/>
        <v>2.2894701226694365E-2</v>
      </c>
      <c r="O197" s="8">
        <f t="shared" si="48"/>
        <v>921.07720328021446</v>
      </c>
      <c r="P197" s="9">
        <f t="shared" si="49"/>
        <v>2.171370643934557E-2</v>
      </c>
      <c r="Q197" s="8">
        <f t="shared" si="50"/>
        <v>961.7074097638756</v>
      </c>
      <c r="R197" s="9">
        <f t="shared" si="51"/>
        <v>2.079634595402621E-2</v>
      </c>
      <c r="S197" s="8">
        <f t="shared" si="52"/>
        <v>997.24526367603244</v>
      </c>
      <c r="T197" s="9">
        <f t="shared" si="53"/>
        <v>2.0055246917168864E-2</v>
      </c>
    </row>
    <row r="198" spans="1:56" x14ac:dyDescent="0.45">
      <c r="A198">
        <v>3400</v>
      </c>
      <c r="B198" s="8">
        <f t="shared" si="38"/>
        <v>479.43341236334516</v>
      </c>
      <c r="C198" s="9">
        <f t="shared" si="39"/>
        <v>4.1715907744958598E-2</v>
      </c>
      <c r="D198">
        <v>3375</v>
      </c>
      <c r="E198" s="8">
        <f t="shared" si="40"/>
        <v>645.19524525428778</v>
      </c>
      <c r="F198" s="9">
        <f t="shared" si="41"/>
        <v>3.0998368551394848E-2</v>
      </c>
      <c r="G198">
        <v>3365</v>
      </c>
      <c r="H198" s="8">
        <f t="shared" si="42"/>
        <v>746.33268551934725</v>
      </c>
      <c r="I198" s="9">
        <f t="shared" si="43"/>
        <v>2.679770079489777E-2</v>
      </c>
      <c r="J198">
        <v>3350</v>
      </c>
      <c r="K198" s="8">
        <f t="shared" si="44"/>
        <v>819.25766868722076</v>
      </c>
      <c r="L198" s="9">
        <f t="shared" si="45"/>
        <v>2.4412343960170696E-2</v>
      </c>
      <c r="M198" s="8">
        <f t="shared" si="46"/>
        <v>877.46445307419299</v>
      </c>
      <c r="N198" s="9">
        <f t="shared" si="47"/>
        <v>2.2792946118706102E-2</v>
      </c>
      <c r="O198" s="8">
        <f t="shared" si="48"/>
        <v>925.8309453697758</v>
      </c>
      <c r="P198" s="9">
        <f t="shared" si="49"/>
        <v>2.1602215933722135E-2</v>
      </c>
      <c r="Q198" s="8">
        <f t="shared" si="50"/>
        <v>967.32507357809948</v>
      </c>
      <c r="R198" s="9">
        <f t="shared" si="51"/>
        <v>2.0675572820645229E-2</v>
      </c>
      <c r="S198" s="8">
        <f t="shared" si="52"/>
        <v>1003.7287353455433</v>
      </c>
      <c r="T198" s="9">
        <f t="shared" si="53"/>
        <v>1.9925702329439444E-2</v>
      </c>
    </row>
    <row r="199" spans="1:56" x14ac:dyDescent="0.45">
      <c r="A199">
        <v>3450</v>
      </c>
      <c r="B199" s="8">
        <f t="shared" si="38"/>
        <v>479.88291209536357</v>
      </c>
      <c r="C199" s="9">
        <f t="shared" si="39"/>
        <v>4.1676833027189657E-2</v>
      </c>
      <c r="D199">
        <v>3425</v>
      </c>
      <c r="E199" s="8">
        <f t="shared" si="40"/>
        <v>646.51521621395818</v>
      </c>
      <c r="F199" s="9">
        <f t="shared" si="41"/>
        <v>3.0935080100854405E-2</v>
      </c>
      <c r="G199">
        <v>3415</v>
      </c>
      <c r="H199" s="8">
        <f t="shared" si="42"/>
        <v>748.40976935476328</v>
      </c>
      <c r="I199" s="9">
        <f t="shared" si="43"/>
        <v>2.6723328340893884E-2</v>
      </c>
      <c r="J199">
        <v>3400</v>
      </c>
      <c r="K199" s="8">
        <f t="shared" si="44"/>
        <v>822.14701604704419</v>
      </c>
      <c r="L199" s="9">
        <f t="shared" si="45"/>
        <v>2.432654940008391E-2</v>
      </c>
      <c r="M199" s="8">
        <f t="shared" si="46"/>
        <v>881.15918604380226</v>
      </c>
      <c r="N199" s="9">
        <f t="shared" si="47"/>
        <v>2.2697374454887433E-2</v>
      </c>
      <c r="O199" s="8">
        <f t="shared" si="48"/>
        <v>930.35674460930511</v>
      </c>
      <c r="P199" s="9">
        <f t="shared" si="49"/>
        <v>2.1497130123347273E-2</v>
      </c>
      <c r="Q199" s="8">
        <f t="shared" si="50"/>
        <v>972.69703261299424</v>
      </c>
      <c r="R199" s="9">
        <f t="shared" si="51"/>
        <v>2.0561386875287586E-2</v>
      </c>
      <c r="S199" s="8">
        <f t="shared" si="52"/>
        <v>1009.9533005920841</v>
      </c>
      <c r="T199" s="9">
        <f t="shared" si="53"/>
        <v>1.9802895825257485E-2</v>
      </c>
    </row>
    <row r="200" spans="1:56" x14ac:dyDescent="0.45">
      <c r="A200">
        <v>3500</v>
      </c>
      <c r="B200" s="8">
        <f t="shared" si="38"/>
        <v>480.29469689519766</v>
      </c>
      <c r="C200" s="9">
        <f t="shared" si="39"/>
        <v>4.164110103502576E-2</v>
      </c>
      <c r="D200">
        <v>3475</v>
      </c>
      <c r="E200" s="8">
        <f t="shared" si="40"/>
        <v>647.74301275964808</v>
      </c>
      <c r="F200" s="9">
        <f t="shared" si="41"/>
        <v>3.0876442672522063E-2</v>
      </c>
      <c r="G200">
        <v>3465</v>
      </c>
      <c r="H200" s="8">
        <f t="shared" si="42"/>
        <v>750.35400994544921</v>
      </c>
      <c r="I200" s="9">
        <f t="shared" si="43"/>
        <v>2.6654085584821491E-2</v>
      </c>
      <c r="J200">
        <v>3450</v>
      </c>
      <c r="K200" s="8">
        <f t="shared" si="44"/>
        <v>824.8678034787772</v>
      </c>
      <c r="L200" s="9">
        <f t="shared" si="45"/>
        <v>2.4246309427586446E-2</v>
      </c>
      <c r="M200" s="8">
        <f t="shared" si="46"/>
        <v>884.65725197928725</v>
      </c>
      <c r="N200" s="9">
        <f t="shared" si="47"/>
        <v>2.2607625671131972E-2</v>
      </c>
      <c r="O200" s="8">
        <f t="shared" si="48"/>
        <v>934.66285687273682</v>
      </c>
      <c r="P200" s="9">
        <f t="shared" si="49"/>
        <v>2.1398090073802077E-2</v>
      </c>
      <c r="Q200" s="8">
        <f t="shared" si="50"/>
        <v>977.83105758361035</v>
      </c>
      <c r="R200" s="9">
        <f t="shared" si="51"/>
        <v>2.0453430932561561E-2</v>
      </c>
      <c r="S200" s="8">
        <f t="shared" si="52"/>
        <v>1015.9260734369208</v>
      </c>
      <c r="T200" s="9">
        <f t="shared" si="53"/>
        <v>1.9686471804330363E-2</v>
      </c>
    </row>
    <row r="201" spans="1:56" x14ac:dyDescent="0.45">
      <c r="A201">
        <v>3550</v>
      </c>
      <c r="B201" s="8">
        <f t="shared" si="38"/>
        <v>480.67168868385158</v>
      </c>
      <c r="C201" s="9">
        <f t="shared" si="39"/>
        <v>4.1608441834306668E-2</v>
      </c>
      <c r="D201">
        <v>3525</v>
      </c>
      <c r="E201" s="8">
        <f t="shared" si="40"/>
        <v>648.88429333464046</v>
      </c>
      <c r="F201" s="9">
        <f t="shared" si="41"/>
        <v>3.0822136096436019E-2</v>
      </c>
      <c r="G201">
        <v>3515</v>
      </c>
      <c r="H201" s="8">
        <f t="shared" si="42"/>
        <v>752.17262012515312</v>
      </c>
      <c r="I201" s="9">
        <f t="shared" si="43"/>
        <v>2.6589641080889414E-2</v>
      </c>
      <c r="J201">
        <v>3500</v>
      </c>
      <c r="K201" s="8">
        <f t="shared" si="44"/>
        <v>827.42809802727049</v>
      </c>
      <c r="L201" s="9">
        <f t="shared" si="45"/>
        <v>2.4171284547483227E-2</v>
      </c>
      <c r="M201" s="8">
        <f t="shared" si="46"/>
        <v>887.96695186615807</v>
      </c>
      <c r="N201" s="9">
        <f t="shared" si="47"/>
        <v>2.2523360760181275E-2</v>
      </c>
      <c r="O201" s="8">
        <f t="shared" si="48"/>
        <v>938.75743093676681</v>
      </c>
      <c r="P201" s="9">
        <f t="shared" si="49"/>
        <v>2.1304758120574779E-2</v>
      </c>
      <c r="Q201" s="8">
        <f t="shared" si="50"/>
        <v>982.73487640546534</v>
      </c>
      <c r="R201" s="9">
        <f t="shared" si="51"/>
        <v>2.0351368899365514E-2</v>
      </c>
      <c r="S201" s="8">
        <f t="shared" si="52"/>
        <v>1021.6541821621292</v>
      </c>
      <c r="T201" s="9">
        <f t="shared" si="53"/>
        <v>1.9576095658585719E-2</v>
      </c>
    </row>
    <row r="202" spans="1:56" x14ac:dyDescent="0.45">
      <c r="A202">
        <v>3600</v>
      </c>
      <c r="B202" s="8">
        <f t="shared" si="38"/>
        <v>481.01660778394938</v>
      </c>
      <c r="C202" s="9">
        <f t="shared" si="39"/>
        <v>4.1578605969844355E-2</v>
      </c>
      <c r="D202">
        <v>3575</v>
      </c>
      <c r="E202" s="8">
        <f t="shared" si="40"/>
        <v>649.94443895645566</v>
      </c>
      <c r="F202" s="9">
        <f t="shared" si="41"/>
        <v>3.0771861102637944E-2</v>
      </c>
      <c r="G202">
        <v>3565</v>
      </c>
      <c r="H202" s="8">
        <f t="shared" si="42"/>
        <v>753.87253025168377</v>
      </c>
      <c r="I202" s="9">
        <f t="shared" si="43"/>
        <v>2.6529683994882942E-2</v>
      </c>
      <c r="J202">
        <v>3550</v>
      </c>
      <c r="K202" s="8">
        <f t="shared" si="44"/>
        <v>829.83572254871001</v>
      </c>
      <c r="L202" s="9">
        <f t="shared" si="45"/>
        <v>2.4101155754747632E-2</v>
      </c>
      <c r="M202" s="8">
        <f t="shared" si="46"/>
        <v>891.09640079004055</v>
      </c>
      <c r="N202" s="9">
        <f t="shared" si="47"/>
        <v>2.2444260780616017E-2</v>
      </c>
      <c r="O202" s="8">
        <f t="shared" si="48"/>
        <v>942.64849396635282</v>
      </c>
      <c r="P202" s="9">
        <f t="shared" si="49"/>
        <v>2.1216816372184102E-2</v>
      </c>
      <c r="Q202" s="8">
        <f t="shared" si="50"/>
        <v>987.41615766380585</v>
      </c>
      <c r="R202" s="9">
        <f t="shared" si="51"/>
        <v>2.0254884270193979E-2</v>
      </c>
      <c r="S202" s="8">
        <f t="shared" si="52"/>
        <v>1027.1447518561199</v>
      </c>
      <c r="T202" s="9">
        <f t="shared" si="53"/>
        <v>1.9471452260120738E-2</v>
      </c>
    </row>
    <row r="203" spans="1:56" x14ac:dyDescent="0.45">
      <c r="A203">
        <v>3650</v>
      </c>
      <c r="B203" s="8">
        <f t="shared" si="38"/>
        <v>481.33198430100413</v>
      </c>
      <c r="C203" s="9">
        <f t="shared" si="39"/>
        <v>4.1551362993349029E-2</v>
      </c>
      <c r="D203">
        <v>3625</v>
      </c>
      <c r="E203" s="8">
        <f t="shared" si="40"/>
        <v>650.92856041939865</v>
      </c>
      <c r="F203" s="9">
        <f t="shared" si="41"/>
        <v>3.0725337949703474E-2</v>
      </c>
      <c r="G203">
        <v>3615</v>
      </c>
      <c r="H203" s="8">
        <f t="shared" si="42"/>
        <v>755.46038963813112</v>
      </c>
      <c r="I203" s="9">
        <f t="shared" si="43"/>
        <v>2.6473922755341401E-2</v>
      </c>
      <c r="J203">
        <v>3600</v>
      </c>
      <c r="K203" s="8">
        <f t="shared" si="44"/>
        <v>832.09825096611064</v>
      </c>
      <c r="L203" s="9">
        <f t="shared" si="45"/>
        <v>2.4035623169233834E-2</v>
      </c>
      <c r="M203" s="8">
        <f t="shared" si="46"/>
        <v>894.05351839311413</v>
      </c>
      <c r="N203" s="9">
        <f t="shared" si="47"/>
        <v>2.2370025494610299E-2</v>
      </c>
      <c r="O203" s="8">
        <f t="shared" si="48"/>
        <v>946.3439385334151</v>
      </c>
      <c r="P203" s="9">
        <f t="shared" si="49"/>
        <v>2.1133965343503709E-2</v>
      </c>
      <c r="Q203" s="8">
        <f t="shared" si="50"/>
        <v>991.8824954805458</v>
      </c>
      <c r="R203" s="9">
        <f t="shared" si="51"/>
        <v>2.0163678753409624E-2</v>
      </c>
      <c r="S203" s="8">
        <f t="shared" si="52"/>
        <v>1032.4048881893514</v>
      </c>
      <c r="T203" s="9">
        <f t="shared" si="53"/>
        <v>1.9372244580395517E-2</v>
      </c>
    </row>
    <row r="204" spans="1:56" x14ac:dyDescent="0.45">
      <c r="A204">
        <v>3700</v>
      </c>
      <c r="B204" s="8">
        <f t="shared" si="38"/>
        <v>481.6201691281567</v>
      </c>
      <c r="C204" s="9">
        <f t="shared" si="39"/>
        <v>4.1526500096963549E-2</v>
      </c>
      <c r="D204">
        <v>3675</v>
      </c>
      <c r="E204" s="8">
        <f t="shared" si="40"/>
        <v>651.84150596925281</v>
      </c>
      <c r="F204" s="9">
        <f t="shared" si="41"/>
        <v>3.0682305156774406E-2</v>
      </c>
      <c r="G204">
        <v>3665</v>
      </c>
      <c r="H204" s="8">
        <f t="shared" si="42"/>
        <v>756.94256903332712</v>
      </c>
      <c r="I204" s="9">
        <f t="shared" si="43"/>
        <v>2.6422083812172845E-2</v>
      </c>
      <c r="J204">
        <v>3650</v>
      </c>
      <c r="K204" s="8">
        <f t="shared" si="44"/>
        <v>834.22300491942133</v>
      </c>
      <c r="L204" s="9">
        <f t="shared" si="45"/>
        <v>2.3974404783924444E-2</v>
      </c>
      <c r="M204" s="8">
        <f t="shared" si="46"/>
        <v>896.84602082595654</v>
      </c>
      <c r="N204" s="9">
        <f t="shared" si="47"/>
        <v>2.2300372121382511E-2</v>
      </c>
      <c r="O204" s="8">
        <f t="shared" si="48"/>
        <v>949.85151109339711</v>
      </c>
      <c r="P204" s="9">
        <f t="shared" si="49"/>
        <v>2.1055922706252807E-2</v>
      </c>
      <c r="Q204" s="8">
        <f t="shared" si="50"/>
        <v>996.14139572345869</v>
      </c>
      <c r="R204" s="9">
        <f t="shared" si="51"/>
        <v>2.0077471015522631E-2</v>
      </c>
      <c r="S204" s="8">
        <f t="shared" si="52"/>
        <v>1037.4416623809209</v>
      </c>
      <c r="T204" s="9">
        <f t="shared" si="53"/>
        <v>1.9278192427803747E-2</v>
      </c>
    </row>
    <row r="205" spans="1:56" x14ac:dyDescent="0.45">
      <c r="A205">
        <v>3750</v>
      </c>
      <c r="B205" s="8">
        <f t="shared" si="38"/>
        <v>481.88334455523687</v>
      </c>
      <c r="C205" s="9">
        <f t="shared" si="39"/>
        <v>4.1503820843734225E-2</v>
      </c>
      <c r="D205">
        <v>3725</v>
      </c>
      <c r="E205" s="8">
        <f t="shared" si="40"/>
        <v>652.68786936000151</v>
      </c>
      <c r="F205" s="9">
        <f t="shared" si="41"/>
        <v>3.0642518329030942E-2</v>
      </c>
      <c r="G205">
        <v>3715</v>
      </c>
      <c r="H205" s="8">
        <f t="shared" si="42"/>
        <v>758.32516403605359</v>
      </c>
      <c r="I205" s="9">
        <f t="shared" si="43"/>
        <v>2.6373910491844267E-2</v>
      </c>
      <c r="J205">
        <v>3700</v>
      </c>
      <c r="K205" s="8">
        <f t="shared" si="44"/>
        <v>836.21705169715426</v>
      </c>
      <c r="L205" s="9">
        <f t="shared" si="45"/>
        <v>2.3917235315171776E-2</v>
      </c>
      <c r="M205" s="8">
        <f t="shared" si="46"/>
        <v>899.48141409910022</v>
      </c>
      <c r="N205" s="9">
        <f t="shared" si="47"/>
        <v>2.2235034194710446E-2</v>
      </c>
      <c r="O205" s="8">
        <f t="shared" si="48"/>
        <v>953.17880184459489</v>
      </c>
      <c r="P205" s="9">
        <f t="shared" si="49"/>
        <v>2.0982422145032948E-2</v>
      </c>
      <c r="Q205" s="8">
        <f t="shared" si="50"/>
        <v>1000.2002635015891</v>
      </c>
      <c r="R205" s="9">
        <f t="shared" si="51"/>
        <v>1.9995995531917016E-2</v>
      </c>
      <c r="S205" s="8">
        <f t="shared" si="52"/>
        <v>1042.2620973157095</v>
      </c>
      <c r="T205" s="9">
        <f t="shared" si="53"/>
        <v>1.918903129213749E-2</v>
      </c>
    </row>
    <row r="206" spans="1:56" x14ac:dyDescent="0.45">
      <c r="A206">
        <v>3800</v>
      </c>
      <c r="B206" s="8">
        <f t="shared" si="38"/>
        <v>482.12353446815069</v>
      </c>
      <c r="C206" s="9">
        <f t="shared" si="39"/>
        <v>4.1483143987282804E-2</v>
      </c>
      <c r="D206">
        <v>3775</v>
      </c>
      <c r="E206" s="8">
        <f t="shared" si="40"/>
        <v>653.47199821019467</v>
      </c>
      <c r="F206" s="9">
        <f t="shared" si="41"/>
        <v>3.060574906771573E-2</v>
      </c>
      <c r="G206">
        <v>3765</v>
      </c>
      <c r="H206" s="8">
        <f t="shared" si="42"/>
        <v>759.61399933416408</v>
      </c>
      <c r="I206" s="9">
        <f t="shared" si="43"/>
        <v>2.6329161939525735E-2</v>
      </c>
      <c r="J206">
        <v>3750</v>
      </c>
      <c r="K206" s="8">
        <f t="shared" si="44"/>
        <v>838.08720334072825</v>
      </c>
      <c r="L206" s="9">
        <f t="shared" si="45"/>
        <v>2.3863865144673861E-2</v>
      </c>
      <c r="M206" s="8">
        <f t="shared" si="46"/>
        <v>901.96698874066851</v>
      </c>
      <c r="N206" s="9">
        <f t="shared" si="47"/>
        <v>2.2173760514144887E-2</v>
      </c>
      <c r="O206" s="8">
        <f t="shared" si="48"/>
        <v>956.33323589569693</v>
      </c>
      <c r="P206" s="9">
        <f t="shared" si="49"/>
        <v>2.0913212308540235E-2</v>
      </c>
      <c r="Q206" s="8">
        <f t="shared" si="50"/>
        <v>1004.0663918904557</v>
      </c>
      <c r="R206" s="9">
        <f t="shared" si="51"/>
        <v>1.9919001533697397E-2</v>
      </c>
      <c r="S206" s="8">
        <f t="shared" si="52"/>
        <v>1046.8731547709069</v>
      </c>
      <c r="T206" s="9">
        <f t="shared" si="53"/>
        <v>1.9104511285683613E-2</v>
      </c>
    </row>
    <row r="207" spans="1:56" x14ac:dyDescent="0.45">
      <c r="A207">
        <v>3850</v>
      </c>
      <c r="B207" s="8">
        <f t="shared" si="38"/>
        <v>482.34261412917027</v>
      </c>
      <c r="C207" s="9">
        <f t="shared" si="39"/>
        <v>4.1464302373756354E-2</v>
      </c>
      <c r="D207">
        <v>3825</v>
      </c>
      <c r="E207" s="8">
        <f t="shared" si="40"/>
        <v>654.19800258395423</v>
      </c>
      <c r="F207" s="9">
        <f t="shared" si="41"/>
        <v>3.0571783956850847E-2</v>
      </c>
      <c r="G207">
        <v>3815</v>
      </c>
      <c r="H207" s="8">
        <f t="shared" si="42"/>
        <v>760.81463366639764</v>
      </c>
      <c r="I207" s="9">
        <f t="shared" si="43"/>
        <v>2.6287612139660303E-2</v>
      </c>
      <c r="J207">
        <v>3800</v>
      </c>
      <c r="K207" s="8">
        <f t="shared" si="44"/>
        <v>839.84001681715688</v>
      </c>
      <c r="L207" s="9">
        <f t="shared" si="45"/>
        <v>2.3814059344059856E-2</v>
      </c>
      <c r="M207" s="8">
        <f t="shared" si="46"/>
        <v>904.30981566882906</v>
      </c>
      <c r="N207" s="9">
        <f t="shared" si="47"/>
        <v>2.2116314180674869E-2</v>
      </c>
      <c r="O207" s="8">
        <f t="shared" si="48"/>
        <v>959.32206566780724</v>
      </c>
      <c r="P207" s="9">
        <f t="shared" si="49"/>
        <v>2.0848055846685355E-2</v>
      </c>
      <c r="Q207" s="8">
        <f t="shared" si="50"/>
        <v>1007.7469518304944</v>
      </c>
      <c r="R207" s="9">
        <f t="shared" si="51"/>
        <v>1.9846252041419276E-2</v>
      </c>
      <c r="S207" s="8">
        <f t="shared" si="52"/>
        <v>1051.2817237101253</v>
      </c>
      <c r="T207" s="9">
        <f t="shared" si="53"/>
        <v>1.9024396171767457E-2</v>
      </c>
    </row>
    <row r="208" spans="1:56" x14ac:dyDescent="0.45">
      <c r="A208">
        <v>3900</v>
      </c>
      <c r="B208" s="8">
        <f t="shared" si="38"/>
        <v>482.54231953272642</v>
      </c>
      <c r="C208" s="9">
        <f t="shared" si="39"/>
        <v>4.1447141919836492E-2</v>
      </c>
      <c r="D208">
        <v>3875</v>
      </c>
      <c r="E208" s="8">
        <f t="shared" si="40"/>
        <v>654.86976372862739</v>
      </c>
      <c r="F208" s="9">
        <f t="shared" si="41"/>
        <v>3.0540423619692166E-2</v>
      </c>
      <c r="G208">
        <v>3865</v>
      </c>
      <c r="H208" s="8">
        <f t="shared" si="42"/>
        <v>761.93236541119791</v>
      </c>
      <c r="I208" s="9">
        <f t="shared" si="43"/>
        <v>2.6249049007396406E-2</v>
      </c>
      <c r="J208">
        <v>3850</v>
      </c>
      <c r="K208" s="8">
        <f t="shared" si="44"/>
        <v>841.48179516030348</v>
      </c>
      <c r="L208" s="9">
        <f t="shared" si="45"/>
        <v>2.3767596773962261E-2</v>
      </c>
      <c r="M208" s="8">
        <f t="shared" si="46"/>
        <v>906.51674319038375</v>
      </c>
      <c r="N208" s="9">
        <f t="shared" si="47"/>
        <v>2.206247170858891E-2</v>
      </c>
      <c r="O208" s="8">
        <f t="shared" si="48"/>
        <v>962.15236445830305</v>
      </c>
      <c r="P208" s="9">
        <f t="shared" si="49"/>
        <v>2.0786728525330922E-2</v>
      </c>
      <c r="Q208" s="8">
        <f t="shared" si="50"/>
        <v>1011.2489831423021</v>
      </c>
      <c r="R208" s="9">
        <f t="shared" si="51"/>
        <v>1.9777522977430392E-2</v>
      </c>
      <c r="S208" s="8">
        <f t="shared" si="52"/>
        <v>1055.494609602868</v>
      </c>
      <c r="T208" s="9">
        <f t="shared" si="53"/>
        <v>1.8948462472513281E-2</v>
      </c>
    </row>
    <row r="209" spans="1:20" x14ac:dyDescent="0.45">
      <c r="A209">
        <v>3950</v>
      </c>
      <c r="B209" s="8">
        <f t="shared" si="38"/>
        <v>482.72425633483385</v>
      </c>
      <c r="C209" s="9">
        <f t="shared" si="39"/>
        <v>4.1431520661201919E-2</v>
      </c>
      <c r="D209">
        <v>3925</v>
      </c>
      <c r="E209" s="8">
        <f t="shared" si="40"/>
        <v>655.49094290773462</v>
      </c>
      <c r="F209" s="9">
        <f t="shared" si="41"/>
        <v>3.0511481838758455E-2</v>
      </c>
      <c r="G209">
        <v>3915</v>
      </c>
      <c r="H209" s="8">
        <f t="shared" si="42"/>
        <v>762.97223871325116</v>
      </c>
      <c r="I209" s="9">
        <f t="shared" si="43"/>
        <v>2.6213273544172327E-2</v>
      </c>
      <c r="J209">
        <v>3900</v>
      </c>
      <c r="K209" s="8">
        <f t="shared" si="44"/>
        <v>843.0185894855997</v>
      </c>
      <c r="L209" s="9">
        <f t="shared" si="45"/>
        <v>2.3724269250342121E-2</v>
      </c>
      <c r="M209" s="8">
        <f t="shared" si="46"/>
        <v>908.59439503961016</v>
      </c>
      <c r="N209" s="9">
        <f t="shared" si="47"/>
        <v>2.2012022206155148E-2</v>
      </c>
      <c r="O209" s="8">
        <f t="shared" si="48"/>
        <v>964.83102109517665</v>
      </c>
      <c r="P209" s="9">
        <f t="shared" si="49"/>
        <v>2.0729018411221961E-2</v>
      </c>
      <c r="Q209" s="8">
        <f t="shared" si="50"/>
        <v>1014.5793866025458</v>
      </c>
      <c r="R209" s="9">
        <f t="shared" si="51"/>
        <v>1.971260234940576E-2</v>
      </c>
      <c r="S209" s="8">
        <f t="shared" si="52"/>
        <v>1059.5185247268569</v>
      </c>
      <c r="T209" s="9">
        <f t="shared" si="53"/>
        <v>1.8876498648436549E-2</v>
      </c>
    </row>
    <row r="210" spans="1:20" x14ac:dyDescent="0.45">
      <c r="A210">
        <v>4000</v>
      </c>
      <c r="B210" s="8">
        <f t="shared" si="38"/>
        <v>482.88990835734842</v>
      </c>
      <c r="C210" s="9">
        <f t="shared" si="39"/>
        <v>4.1417307866371045E-2</v>
      </c>
      <c r="D210">
        <v>3975</v>
      </c>
      <c r="E210" s="8">
        <f t="shared" si="40"/>
        <v>656.06499027413395</v>
      </c>
      <c r="F210" s="9">
        <f t="shared" si="41"/>
        <v>3.0484784733968331E-2</v>
      </c>
      <c r="G210">
        <v>3965</v>
      </c>
      <c r="H210" s="8">
        <f t="shared" si="42"/>
        <v>763.93905006473449</v>
      </c>
      <c r="I210" s="9">
        <f t="shared" si="43"/>
        <v>2.6180099051495331E-2</v>
      </c>
      <c r="J210">
        <v>3950</v>
      </c>
      <c r="K210" s="8">
        <f t="shared" si="44"/>
        <v>844.45620178787328</v>
      </c>
      <c r="L210" s="9">
        <f t="shared" si="45"/>
        <v>2.3683880771621101E-2</v>
      </c>
      <c r="M210" s="8">
        <f t="shared" si="46"/>
        <v>910.54916937442999</v>
      </c>
      <c r="N210" s="9">
        <f t="shared" si="47"/>
        <v>2.1964766618523743E-2</v>
      </c>
      <c r="O210" s="8">
        <f t="shared" si="48"/>
        <v>967.36473561203695</v>
      </c>
      <c r="P210" s="9">
        <f t="shared" si="49"/>
        <v>2.0674725120454495E-2</v>
      </c>
      <c r="Q210" s="8">
        <f t="shared" si="50"/>
        <v>1017.7449170249192</v>
      </c>
      <c r="R210" s="9">
        <f t="shared" si="51"/>
        <v>1.9651289498417907E-2</v>
      </c>
      <c r="S210" s="8">
        <f t="shared" si="52"/>
        <v>1063.3600794106196</v>
      </c>
      <c r="T210" s="9">
        <f t="shared" si="53"/>
        <v>1.8808304343233617E-2</v>
      </c>
    </row>
    <row r="211" spans="1:20" x14ac:dyDescent="0.45">
      <c r="A211">
        <v>4050</v>
      </c>
      <c r="B211" s="8">
        <f t="shared" si="38"/>
        <v>483.04064567090597</v>
      </c>
      <c r="C211" s="9">
        <f t="shared" si="39"/>
        <v>4.140438321131662E-2</v>
      </c>
      <c r="D211">
        <v>4025</v>
      </c>
      <c r="E211" s="8">
        <f t="shared" si="40"/>
        <v>656.59515373421834</v>
      </c>
      <c r="F211" s="9">
        <f t="shared" si="41"/>
        <v>3.046016999402916E-2</v>
      </c>
      <c r="G211">
        <v>4015</v>
      </c>
      <c r="H211" s="8">
        <f t="shared" si="42"/>
        <v>764.83735526434884</v>
      </c>
      <c r="I211" s="9">
        <f t="shared" si="43"/>
        <v>2.6149350397624668E-2</v>
      </c>
      <c r="J211">
        <v>4000</v>
      </c>
      <c r="K211" s="8">
        <f t="shared" si="44"/>
        <v>845.80018843668995</v>
      </c>
      <c r="L211" s="9">
        <f t="shared" si="45"/>
        <v>2.3646246800874349E-2</v>
      </c>
      <c r="M211" s="8">
        <f t="shared" si="46"/>
        <v>912.38723865007705</v>
      </c>
      <c r="N211" s="9">
        <f t="shared" si="47"/>
        <v>2.1920517026949006E-2</v>
      </c>
      <c r="O211" s="8">
        <f t="shared" si="48"/>
        <v>969.76001587561564</v>
      </c>
      <c r="P211" s="9">
        <f t="shared" si="49"/>
        <v>2.0623659124511955E-2</v>
      </c>
      <c r="Q211" s="8">
        <f t="shared" si="50"/>
        <v>1020.752177291207</v>
      </c>
      <c r="R211" s="9">
        <f t="shared" si="51"/>
        <v>1.9593394405559291E-2</v>
      </c>
      <c r="S211" s="8">
        <f t="shared" si="52"/>
        <v>1067.0257741737953</v>
      </c>
      <c r="T211" s="9">
        <f t="shared" si="53"/>
        <v>1.8743689687801705E-2</v>
      </c>
    </row>
    <row r="212" spans="1:20" x14ac:dyDescent="0.45">
      <c r="A212">
        <v>4100</v>
      </c>
      <c r="B212" s="8">
        <f t="shared" si="38"/>
        <v>483.17773226265911</v>
      </c>
      <c r="C212" s="9">
        <f t="shared" si="39"/>
        <v>4.1392636010650935E-2</v>
      </c>
      <c r="D212">
        <v>4075</v>
      </c>
      <c r="E212" s="8">
        <f t="shared" si="40"/>
        <v>657.08448775950149</v>
      </c>
      <c r="F212" s="9">
        <f t="shared" si="41"/>
        <v>3.0437486156757624E-2</v>
      </c>
      <c r="G212">
        <v>4065</v>
      </c>
      <c r="H212" s="8">
        <f t="shared" si="42"/>
        <v>765.67147668312862</v>
      </c>
      <c r="I212" s="9">
        <f t="shared" si="43"/>
        <v>2.6120863332456296E-2</v>
      </c>
      <c r="J212">
        <v>4050</v>
      </c>
      <c r="K212" s="8">
        <f t="shared" si="44"/>
        <v>847.05586428839558</v>
      </c>
      <c r="L212" s="9">
        <f t="shared" si="45"/>
        <v>2.3611193597959244E-2</v>
      </c>
      <c r="M212" s="8">
        <f t="shared" si="46"/>
        <v>914.11455029365129</v>
      </c>
      <c r="N212" s="9">
        <f t="shared" si="47"/>
        <v>2.1879095999046482E-2</v>
      </c>
      <c r="O212" s="8">
        <f t="shared" si="48"/>
        <v>972.02317509949512</v>
      </c>
      <c r="P212" s="9">
        <f t="shared" si="49"/>
        <v>2.0575641108508368E-2</v>
      </c>
      <c r="Q212" s="8">
        <f t="shared" si="50"/>
        <v>1023.6076132783846</v>
      </c>
      <c r="R212" s="9">
        <f t="shared" si="51"/>
        <v>1.9538737051734603E-2</v>
      </c>
      <c r="S212" s="8">
        <f t="shared" si="52"/>
        <v>1070.5219927228354</v>
      </c>
      <c r="T212" s="9">
        <f t="shared" si="53"/>
        <v>1.8682474658115799E-2</v>
      </c>
    </row>
    <row r="213" spans="1:20" x14ac:dyDescent="0.45">
      <c r="A213">
        <v>4150</v>
      </c>
      <c r="B213" s="8">
        <f t="shared" si="38"/>
        <v>483.30233329684745</v>
      </c>
      <c r="C213" s="9">
        <f t="shared" si="39"/>
        <v>4.1381964501536701E-2</v>
      </c>
      <c r="D213">
        <v>4125</v>
      </c>
      <c r="E213" s="8">
        <f t="shared" si="40"/>
        <v>657.53586210711217</v>
      </c>
      <c r="F213" s="9">
        <f t="shared" si="41"/>
        <v>3.0416591934482217E-2</v>
      </c>
      <c r="G213">
        <v>4115</v>
      </c>
      <c r="H213" s="8">
        <f t="shared" si="42"/>
        <v>766.44551077171343</v>
      </c>
      <c r="I213" s="9">
        <f t="shared" si="43"/>
        <v>2.6094483846428346E-2</v>
      </c>
      <c r="J213">
        <v>4100</v>
      </c>
      <c r="K213" s="8">
        <f t="shared" si="44"/>
        <v>848.22830733876901</v>
      </c>
      <c r="L213" s="9">
        <f t="shared" si="45"/>
        <v>2.3578557597008273E-2</v>
      </c>
      <c r="M213" s="8">
        <f t="shared" si="46"/>
        <v>915.73682810623507</v>
      </c>
      <c r="N213" s="9">
        <f t="shared" si="47"/>
        <v>2.184033598535123E-2</v>
      </c>
      <c r="O213" s="8">
        <f t="shared" si="48"/>
        <v>974.16033017973984</v>
      </c>
      <c r="P213" s="9">
        <f t="shared" si="49"/>
        <v>2.0530501376821463E-2</v>
      </c>
      <c r="Q213" s="8">
        <f t="shared" si="50"/>
        <v>1026.3175096286643</v>
      </c>
      <c r="R213" s="9">
        <f t="shared" si="51"/>
        <v>1.9487146825777409E-2</v>
      </c>
      <c r="S213" s="8">
        <f t="shared" si="52"/>
        <v>1073.8549957600937</v>
      </c>
      <c r="T213" s="9">
        <f t="shared" si="53"/>
        <v>1.8624488482119173E-2</v>
      </c>
    </row>
    <row r="214" spans="1:20" x14ac:dyDescent="0.45">
      <c r="A214">
        <v>4200</v>
      </c>
      <c r="B214" s="8">
        <f t="shared" si="38"/>
        <v>483.41552197784102</v>
      </c>
      <c r="C214" s="9">
        <f t="shared" si="39"/>
        <v>4.1372275176792456E-2</v>
      </c>
      <c r="D214">
        <v>4175</v>
      </c>
      <c r="E214" s="8">
        <f t="shared" si="40"/>
        <v>657.95197041553956</v>
      </c>
      <c r="F214" s="9">
        <f t="shared" si="41"/>
        <v>3.0397355581090055E-2</v>
      </c>
      <c r="G214">
        <v>4165</v>
      </c>
      <c r="H214" s="8">
        <f t="shared" si="42"/>
        <v>767.16333574925488</v>
      </c>
      <c r="I214" s="9">
        <f t="shared" si="43"/>
        <v>2.6070067569726692E-2</v>
      </c>
      <c r="J214">
        <v>4150</v>
      </c>
      <c r="K214" s="8">
        <f t="shared" si="44"/>
        <v>849.32236384488647</v>
      </c>
      <c r="L214" s="9">
        <f t="shared" si="45"/>
        <v>2.3548184825205713E-2</v>
      </c>
      <c r="M214" s="8">
        <f t="shared" si="46"/>
        <v>917.25957432259952</v>
      </c>
      <c r="N214" s="9">
        <f t="shared" si="47"/>
        <v>2.1804078757935118E-2</v>
      </c>
      <c r="O214" s="8">
        <f t="shared" si="48"/>
        <v>976.17740079022155</v>
      </c>
      <c r="P214" s="9">
        <f t="shared" si="49"/>
        <v>2.0488079301784572E-2</v>
      </c>
      <c r="Q214" s="8">
        <f t="shared" si="50"/>
        <v>1028.8879863105306</v>
      </c>
      <c r="R214" s="9">
        <f t="shared" si="51"/>
        <v>1.9438461976524393E-2</v>
      </c>
      <c r="S214" s="8">
        <f t="shared" si="52"/>
        <v>1077.0309155647665</v>
      </c>
      <c r="T214" s="9">
        <f t="shared" si="53"/>
        <v>1.8569569091257263E-2</v>
      </c>
    </row>
    <row r="215" spans="1:20" x14ac:dyDescent="0.45">
      <c r="A215">
        <v>4250</v>
      </c>
      <c r="B215" s="8">
        <f t="shared" si="38"/>
        <v>483.51828602661652</v>
      </c>
      <c r="C215" s="9">
        <f t="shared" si="39"/>
        <v>4.1363482163938363E-2</v>
      </c>
      <c r="D215">
        <v>4225</v>
      </c>
      <c r="E215" s="8">
        <f t="shared" si="40"/>
        <v>658.33533864644596</v>
      </c>
      <c r="F215" s="9">
        <f t="shared" si="41"/>
        <v>3.0379654297641844E-2</v>
      </c>
      <c r="G215">
        <v>4215</v>
      </c>
      <c r="H215" s="8">
        <f t="shared" si="42"/>
        <v>767.82861941937017</v>
      </c>
      <c r="I215" s="9">
        <f t="shared" si="43"/>
        <v>2.6047479208477463E-2</v>
      </c>
      <c r="J215">
        <v>4200</v>
      </c>
      <c r="K215" s="8">
        <f t="shared" si="44"/>
        <v>850.342653849405</v>
      </c>
      <c r="L215" s="9">
        <f t="shared" si="45"/>
        <v>2.3519930359205507E-2</v>
      </c>
      <c r="M215" s="8">
        <f t="shared" si="46"/>
        <v>918.68807226191984</v>
      </c>
      <c r="N215" s="9">
        <f t="shared" si="47"/>
        <v>2.1770174887279867E-2</v>
      </c>
      <c r="O215" s="8">
        <f t="shared" si="48"/>
        <v>978.08010917762226</v>
      </c>
      <c r="P215" s="9">
        <f t="shared" si="49"/>
        <v>2.0448222811540625E-2</v>
      </c>
      <c r="Q215" s="8">
        <f t="shared" si="50"/>
        <v>1031.32499592005</v>
      </c>
      <c r="R215" s="9">
        <f t="shared" si="51"/>
        <v>1.9392529104909267E-2</v>
      </c>
      <c r="S215" s="8">
        <f t="shared" si="52"/>
        <v>1080.055751304722</v>
      </c>
      <c r="T215" s="9">
        <f t="shared" si="53"/>
        <v>1.8517562612707473E-2</v>
      </c>
    </row>
    <row r="216" spans="1:20" x14ac:dyDescent="0.45">
      <c r="A216">
        <v>4300</v>
      </c>
      <c r="B216" s="8">
        <f t="shared" si="38"/>
        <v>483.61153378268796</v>
      </c>
      <c r="C216" s="9">
        <f t="shared" si="39"/>
        <v>4.1355506647174071E-2</v>
      </c>
      <c r="D216">
        <v>4275</v>
      </c>
      <c r="E216" s="8">
        <f t="shared" si="40"/>
        <v>658.68833334749661</v>
      </c>
      <c r="F216" s="9">
        <f t="shared" si="41"/>
        <v>3.0363373673796087E-2</v>
      </c>
      <c r="G216">
        <v>4265</v>
      </c>
      <c r="H216" s="8">
        <f t="shared" si="42"/>
        <v>768.44482706357792</v>
      </c>
      <c r="I216" s="9">
        <f t="shared" si="43"/>
        <v>2.6026592014972708E-2</v>
      </c>
      <c r="J216">
        <v>4250</v>
      </c>
      <c r="K216" s="8">
        <f t="shared" si="44"/>
        <v>851.29357704498341</v>
      </c>
      <c r="L216" s="9">
        <f t="shared" si="45"/>
        <v>2.3493657815937187E-2</v>
      </c>
      <c r="M216" s="8">
        <f t="shared" si="46"/>
        <v>920.02738950631567</v>
      </c>
      <c r="N216" s="9">
        <f t="shared" si="47"/>
        <v>2.1738483253995241E-2</v>
      </c>
      <c r="O216" s="8">
        <f t="shared" si="48"/>
        <v>979.87398059836653</v>
      </c>
      <c r="P216" s="9">
        <f t="shared" si="49"/>
        <v>2.0410787913550749E-2</v>
      </c>
      <c r="Q216" s="8">
        <f t="shared" si="50"/>
        <v>1033.634321673097</v>
      </c>
      <c r="R216" s="9">
        <f t="shared" si="51"/>
        <v>1.9349202692521768E-2</v>
      </c>
      <c r="S216" s="8">
        <f t="shared" si="52"/>
        <v>1082.935365038928</v>
      </c>
      <c r="T216" s="9">
        <f t="shared" si="53"/>
        <v>1.8468322898736497E-2</v>
      </c>
    </row>
    <row r="217" spans="1:20" x14ac:dyDescent="0.45">
      <c r="A217">
        <v>4350</v>
      </c>
      <c r="B217" s="8">
        <f t="shared" si="38"/>
        <v>483.69609994435228</v>
      </c>
      <c r="C217" s="9">
        <f t="shared" si="39"/>
        <v>4.1348276329498911E-2</v>
      </c>
      <c r="D217">
        <v>4325</v>
      </c>
      <c r="E217" s="8">
        <f t="shared" si="40"/>
        <v>659.01316971498034</v>
      </c>
      <c r="F217" s="9">
        <f t="shared" si="41"/>
        <v>3.0348407162560792E-2</v>
      </c>
      <c r="G217">
        <v>4315</v>
      </c>
      <c r="H217" s="8">
        <f t="shared" si="42"/>
        <v>769.01522936740537</v>
      </c>
      <c r="I217" s="9">
        <f t="shared" si="43"/>
        <v>2.600728728929344E-2</v>
      </c>
      <c r="J217">
        <v>4300</v>
      </c>
      <c r="K217" s="8">
        <f t="shared" si="44"/>
        <v>852.1793189209609</v>
      </c>
      <c r="L217" s="9">
        <f t="shared" si="45"/>
        <v>2.3469238874893404E-2</v>
      </c>
      <c r="M217" s="8">
        <f t="shared" si="46"/>
        <v>921.28238154743121</v>
      </c>
      <c r="N217" s="9">
        <f t="shared" si="47"/>
        <v>2.1708870592322644E-2</v>
      </c>
      <c r="O217" s="8">
        <f t="shared" si="48"/>
        <v>981.5643443420679</v>
      </c>
      <c r="P217" s="9">
        <f t="shared" si="49"/>
        <v>2.0375638250598627E-2</v>
      </c>
      <c r="Q217" s="8">
        <f t="shared" si="50"/>
        <v>1035.8215760405431</v>
      </c>
      <c r="R217" s="9">
        <f t="shared" si="51"/>
        <v>1.9308344663422208E-2</v>
      </c>
      <c r="S217" s="8">
        <f t="shared" si="52"/>
        <v>1085.6754783709464</v>
      </c>
      <c r="T217" s="9">
        <f t="shared" si="53"/>
        <v>1.8421711089956602E-2</v>
      </c>
    </row>
    <row r="218" spans="1:20" x14ac:dyDescent="0.45">
      <c r="A218">
        <v>4400</v>
      </c>
      <c r="B218" s="8">
        <f t="shared" si="38"/>
        <v>483.7727509607393</v>
      </c>
      <c r="C218" s="9">
        <f t="shared" si="39"/>
        <v>4.1341724932380711E-2</v>
      </c>
      <c r="D218">
        <v>4375</v>
      </c>
      <c r="E218" s="8">
        <f t="shared" si="40"/>
        <v>659.31191943849706</v>
      </c>
      <c r="F218" s="9">
        <f t="shared" si="41"/>
        <v>3.0334655586134403E-2</v>
      </c>
      <c r="G218">
        <v>4365</v>
      </c>
      <c r="H218" s="8">
        <f t="shared" si="42"/>
        <v>769.54291033888092</v>
      </c>
      <c r="I218" s="9">
        <f t="shared" si="43"/>
        <v>2.5989453909974519E-2</v>
      </c>
      <c r="J218">
        <v>4350</v>
      </c>
      <c r="K218" s="8">
        <f t="shared" si="44"/>
        <v>853.0038571386882</v>
      </c>
      <c r="L218" s="9">
        <f t="shared" si="45"/>
        <v>2.3446552829301262E-2</v>
      </c>
      <c r="M218" s="8">
        <f t="shared" si="46"/>
        <v>922.45769584464881</v>
      </c>
      <c r="N218" s="9">
        <f t="shared" si="47"/>
        <v>2.1681211062678587E-2</v>
      </c>
      <c r="O218" s="8">
        <f t="shared" si="48"/>
        <v>983.15633528844762</v>
      </c>
      <c r="P218" s="9">
        <f t="shared" si="49"/>
        <v>2.0342644686444717E-2</v>
      </c>
      <c r="Q218" s="8">
        <f t="shared" si="50"/>
        <v>1037.8921999799982</v>
      </c>
      <c r="R218" s="9">
        <f t="shared" si="51"/>
        <v>1.9269823976310288E-2</v>
      </c>
      <c r="S218" s="8">
        <f t="shared" si="52"/>
        <v>1088.2816697148273</v>
      </c>
      <c r="T218" s="9">
        <f t="shared" si="53"/>
        <v>1.8377595209557087E-2</v>
      </c>
    </row>
    <row r="219" spans="1:20" x14ac:dyDescent="0.45">
      <c r="A219">
        <v>4450</v>
      </c>
      <c r="B219" s="8">
        <f t="shared" si="38"/>
        <v>483.84219008960906</v>
      </c>
      <c r="C219" s="9">
        <f t="shared" si="39"/>
        <v>4.1335791730555654E-2</v>
      </c>
      <c r="D219">
        <v>4425</v>
      </c>
      <c r="E219" s="8">
        <f t="shared" si="40"/>
        <v>659.5865183131998</v>
      </c>
      <c r="F219" s="9">
        <f t="shared" si="41"/>
        <v>3.0322026670810676E-2</v>
      </c>
      <c r="G219">
        <v>4415</v>
      </c>
      <c r="H219" s="8">
        <f t="shared" si="42"/>
        <v>770.03077518339012</v>
      </c>
      <c r="I219" s="9">
        <f t="shared" si="43"/>
        <v>2.5972987891603176E-2</v>
      </c>
      <c r="J219">
        <v>4400</v>
      </c>
      <c r="K219" s="8">
        <f t="shared" si="44"/>
        <v>853.77096808604301</v>
      </c>
      <c r="L219" s="9">
        <f t="shared" si="45"/>
        <v>2.3425486163854193E-2</v>
      </c>
      <c r="M219" s="8">
        <f t="shared" si="46"/>
        <v>923.55777624186044</v>
      </c>
      <c r="N219" s="9">
        <f t="shared" si="47"/>
        <v>2.1655385850773694E-2</v>
      </c>
      <c r="O219" s="8">
        <f t="shared" si="48"/>
        <v>984.65489594708538</v>
      </c>
      <c r="P219" s="9">
        <f t="shared" si="49"/>
        <v>2.0311684918565404E-2</v>
      </c>
      <c r="Q219" s="8">
        <f t="shared" si="50"/>
        <v>1039.8514627192308</v>
      </c>
      <c r="R219" s="9">
        <f t="shared" si="51"/>
        <v>1.9233516244425555E-2</v>
      </c>
      <c r="S219" s="8">
        <f t="shared" si="52"/>
        <v>1090.7593721356459</v>
      </c>
      <c r="T219" s="9">
        <f t="shared" si="53"/>
        <v>1.8335849785861676E-2</v>
      </c>
    </row>
    <row r="220" spans="1:20" x14ac:dyDescent="0.45">
      <c r="A220">
        <v>4500</v>
      </c>
      <c r="B220" s="8">
        <f t="shared" si="38"/>
        <v>483.90506213513112</v>
      </c>
      <c r="C220" s="9">
        <f t="shared" si="39"/>
        <v>4.1330421119700901E-2</v>
      </c>
      <c r="D220">
        <v>4475</v>
      </c>
      <c r="E220" s="8">
        <f t="shared" si="40"/>
        <v>659.83877360800659</v>
      </c>
      <c r="F220" s="9">
        <f t="shared" si="41"/>
        <v>3.0310434609108757E-2</v>
      </c>
      <c r="G220">
        <v>4465</v>
      </c>
      <c r="H220" s="8">
        <f t="shared" si="42"/>
        <v>770.48155810289222</v>
      </c>
      <c r="I220" s="9">
        <f t="shared" si="43"/>
        <v>2.595779196746088E-2</v>
      </c>
      <c r="J220">
        <v>4450</v>
      </c>
      <c r="K220" s="8">
        <f t="shared" si="44"/>
        <v>854.48423356565002</v>
      </c>
      <c r="L220" s="9">
        <f t="shared" si="45"/>
        <v>2.3405932156925397E-2</v>
      </c>
      <c r="M220" s="8">
        <f t="shared" si="46"/>
        <v>924.58686769301175</v>
      </c>
      <c r="N220" s="9">
        <f t="shared" si="47"/>
        <v>2.1631282791094702E-2</v>
      </c>
      <c r="O220" s="8">
        <f t="shared" si="48"/>
        <v>986.06477893177941</v>
      </c>
      <c r="P220" s="9">
        <f t="shared" si="49"/>
        <v>2.0282643115664609E-2</v>
      </c>
      <c r="Q220" s="8">
        <f t="shared" si="50"/>
        <v>1041.7044620480372</v>
      </c>
      <c r="R220" s="9">
        <f t="shared" si="51"/>
        <v>1.9199303380806408E-2</v>
      </c>
      <c r="S220" s="8">
        <f t="shared" si="52"/>
        <v>1093.1138717279139</v>
      </c>
      <c r="T220" s="9">
        <f t="shared" si="53"/>
        <v>1.8296355500809328E-2</v>
      </c>
    </row>
    <row r="221" spans="1:20" x14ac:dyDescent="0.45">
      <c r="A221">
        <v>4550</v>
      </c>
      <c r="B221" s="8">
        <f t="shared" si="38"/>
        <v>483.96195788003507</v>
      </c>
      <c r="C221" s="9">
        <f t="shared" si="39"/>
        <v>4.1325562214866524E-2</v>
      </c>
      <c r="D221">
        <v>4525</v>
      </c>
      <c r="E221" s="8">
        <f t="shared" si="40"/>
        <v>660.07037118085486</v>
      </c>
      <c r="F221" s="9">
        <f t="shared" si="41"/>
        <v>3.0299799647453246E-2</v>
      </c>
      <c r="G221">
        <v>4515</v>
      </c>
      <c r="H221" s="8">
        <f t="shared" si="42"/>
        <v>770.89782999126726</v>
      </c>
      <c r="I221" s="9">
        <f t="shared" si="43"/>
        <v>2.5943775195510096E-2</v>
      </c>
      <c r="J221">
        <v>4500</v>
      </c>
      <c r="K221" s="8">
        <f t="shared" si="44"/>
        <v>855.14704757515824</v>
      </c>
      <c r="L221" s="9">
        <f t="shared" si="45"/>
        <v>2.3387790505401018E-2</v>
      </c>
      <c r="M221" s="8">
        <f t="shared" si="46"/>
        <v>925.54902124985438</v>
      </c>
      <c r="N221" s="9">
        <f t="shared" si="47"/>
        <v>2.1608796012762405E-2</v>
      </c>
      <c r="O221" s="8">
        <f t="shared" si="48"/>
        <v>987.3905498237109</v>
      </c>
      <c r="P221" s="9">
        <f t="shared" si="49"/>
        <v>2.0255409577872512E-2</v>
      </c>
      <c r="Q221" s="8">
        <f t="shared" si="50"/>
        <v>1043.4561250769705</v>
      </c>
      <c r="R221" s="9">
        <f t="shared" si="51"/>
        <v>1.9167073266760211E-2</v>
      </c>
      <c r="S221" s="8">
        <f t="shared" si="52"/>
        <v>1095.3503064961476</v>
      </c>
      <c r="T221" s="9">
        <f t="shared" si="53"/>
        <v>1.8258998862178473E-2</v>
      </c>
    </row>
    <row r="222" spans="1:20" x14ac:dyDescent="0.45">
      <c r="A222">
        <v>4600</v>
      </c>
      <c r="B222" s="8">
        <f t="shared" si="38"/>
        <v>484.0134182265528</v>
      </c>
      <c r="C222" s="9">
        <f t="shared" si="39"/>
        <v>4.1321168477685827E-2</v>
      </c>
      <c r="D222">
        <v>4575</v>
      </c>
      <c r="E222" s="8">
        <f t="shared" si="40"/>
        <v>660.28288233447563</v>
      </c>
      <c r="F222" s="9">
        <f t="shared" si="41"/>
        <v>3.0290047697872496E-2</v>
      </c>
      <c r="G222">
        <v>4565</v>
      </c>
      <c r="H222" s="8">
        <f t="shared" si="42"/>
        <v>771.28200600108505</v>
      </c>
      <c r="I222" s="9">
        <f t="shared" si="43"/>
        <v>2.5930852586196422E-2</v>
      </c>
      <c r="J222">
        <v>4550</v>
      </c>
      <c r="K222" s="8">
        <f t="shared" si="44"/>
        <v>855.7626231415968</v>
      </c>
      <c r="L222" s="9">
        <f t="shared" si="45"/>
        <v>2.3370966970464129E-2</v>
      </c>
      <c r="M222" s="8">
        <f t="shared" si="46"/>
        <v>926.44809926848416</v>
      </c>
      <c r="N222" s="9">
        <f t="shared" si="47"/>
        <v>2.158782560598034E-2</v>
      </c>
      <c r="O222" s="8">
        <f t="shared" si="48"/>
        <v>988.63659038001401</v>
      </c>
      <c r="P222" s="9">
        <f t="shared" si="49"/>
        <v>2.0229880417750229E-2</v>
      </c>
      <c r="Q222" s="8">
        <f t="shared" si="50"/>
        <v>1045.1112094230423</v>
      </c>
      <c r="R222" s="9">
        <f t="shared" si="51"/>
        <v>1.9136719441599979E-2</v>
      </c>
      <c r="S222" s="8">
        <f t="shared" si="52"/>
        <v>1097.4736657029482</v>
      </c>
      <c r="T222" s="9">
        <f t="shared" si="53"/>
        <v>1.8223671897575514E-2</v>
      </c>
    </row>
    <row r="223" spans="1:20" x14ac:dyDescent="0.45">
      <c r="A223">
        <v>4650</v>
      </c>
      <c r="B223" s="8">
        <f t="shared" si="38"/>
        <v>484.05993806050151</v>
      </c>
      <c r="C223" s="9">
        <f t="shared" si="39"/>
        <v>4.1317197370504655E-2</v>
      </c>
      <c r="D223">
        <v>4625</v>
      </c>
      <c r="E223" s="8">
        <f t="shared" si="40"/>
        <v>660.47777040832693</v>
      </c>
      <c r="F223" s="9">
        <f t="shared" si="41"/>
        <v>3.0281109972308994E-2</v>
      </c>
      <c r="G223">
        <v>4615</v>
      </c>
      <c r="H223" s="8">
        <f t="shared" si="42"/>
        <v>771.63635296038501</v>
      </c>
      <c r="I223" s="9">
        <f t="shared" si="43"/>
        <v>2.5918944750684625E-2</v>
      </c>
      <c r="J223">
        <v>4600</v>
      </c>
      <c r="K223" s="8">
        <f t="shared" si="44"/>
        <v>856.33399917533666</v>
      </c>
      <c r="L223" s="9">
        <f t="shared" si="45"/>
        <v>2.3355373042831792E-2</v>
      </c>
      <c r="M223" s="8">
        <f t="shared" si="46"/>
        <v>927.2877807943089</v>
      </c>
      <c r="N223" s="9">
        <f t="shared" si="47"/>
        <v>2.1568277307469883E-2</v>
      </c>
      <c r="O223" s="8">
        <f t="shared" si="48"/>
        <v>989.8071020467471</v>
      </c>
      <c r="P223" s="9">
        <f t="shared" si="49"/>
        <v>2.0205957260403078E-2</v>
      </c>
      <c r="Q223" s="8">
        <f t="shared" si="50"/>
        <v>1046.6743047842097</v>
      </c>
      <c r="R223" s="9">
        <f t="shared" si="51"/>
        <v>1.9108140811886418E-2</v>
      </c>
      <c r="S223" s="8">
        <f t="shared" si="52"/>
        <v>1099.4887896510961</v>
      </c>
      <c r="T223" s="9">
        <f t="shared" si="53"/>
        <v>1.8190271868389542E-2</v>
      </c>
    </row>
    <row r="224" spans="1:20" x14ac:dyDescent="0.45">
      <c r="A224">
        <v>4700</v>
      </c>
      <c r="B224" s="8">
        <f t="shared" si="38"/>
        <v>484.10196985269403</v>
      </c>
      <c r="C224" s="9">
        <f t="shared" si="39"/>
        <v>4.1313610035682652E-2</v>
      </c>
      <c r="D224">
        <v>4675</v>
      </c>
      <c r="E224" s="8">
        <f t="shared" si="40"/>
        <v>660.65639710426638</v>
      </c>
      <c r="F224" s="9">
        <f t="shared" si="41"/>
        <v>3.0272922638246325E-2</v>
      </c>
      <c r="G224">
        <v>4665</v>
      </c>
      <c r="H224" s="8">
        <f t="shared" si="42"/>
        <v>771.96299662109891</v>
      </c>
      <c r="I224" s="9">
        <f t="shared" si="43"/>
        <v>2.5907977568277875E-2</v>
      </c>
      <c r="J224">
        <v>4650</v>
      </c>
      <c r="K224" s="8">
        <f t="shared" si="44"/>
        <v>856.86404731251287</v>
      </c>
      <c r="L224" s="9">
        <f t="shared" si="45"/>
        <v>2.3340925626099539E-2</v>
      </c>
      <c r="M224" s="8">
        <f t="shared" si="46"/>
        <v>928.07156708805576</v>
      </c>
      <c r="N224" s="9">
        <f t="shared" si="47"/>
        <v>2.1550062203449006E-2</v>
      </c>
      <c r="O224" s="8">
        <f t="shared" si="48"/>
        <v>990.90610973760681</v>
      </c>
      <c r="P224" s="9">
        <f t="shared" si="49"/>
        <v>2.0183546961170747E-2</v>
      </c>
      <c r="Q224" s="8">
        <f t="shared" si="50"/>
        <v>1048.1498348661783</v>
      </c>
      <c r="R224" s="9">
        <f t="shared" si="51"/>
        <v>1.9081241378579701E-2</v>
      </c>
      <c r="S224" s="8">
        <f t="shared" si="52"/>
        <v>1101.4003698673098</v>
      </c>
      <c r="T224" s="9">
        <f t="shared" si="53"/>
        <v>1.8158701002079274E-2</v>
      </c>
    </row>
    <row r="225" spans="1:20" x14ac:dyDescent="0.45">
      <c r="A225">
        <v>4750</v>
      </c>
      <c r="B225" s="8">
        <f t="shared" si="38"/>
        <v>484.13992701162533</v>
      </c>
      <c r="C225" s="9">
        <f t="shared" si="39"/>
        <v>4.1310370998423669E-2</v>
      </c>
      <c r="D225">
        <v>4725</v>
      </c>
      <c r="E225" s="8">
        <f t="shared" si="40"/>
        <v>660.82002854526252</v>
      </c>
      <c r="F225" s="9">
        <f t="shared" si="41"/>
        <v>3.0265426494454548E-2</v>
      </c>
      <c r="G225">
        <v>4715</v>
      </c>
      <c r="H225" s="8">
        <f t="shared" si="42"/>
        <v>772.26392872358736</v>
      </c>
      <c r="I225" s="9">
        <f t="shared" si="43"/>
        <v>2.5897881871883337E-2</v>
      </c>
      <c r="J225">
        <v>4700</v>
      </c>
      <c r="K225" s="8">
        <f t="shared" si="44"/>
        <v>857.35547871792471</v>
      </c>
      <c r="L225" s="9">
        <f t="shared" si="45"/>
        <v>2.3327546736982039E-2</v>
      </c>
      <c r="M225" s="8">
        <f t="shared" si="46"/>
        <v>928.80278725829612</v>
      </c>
      <c r="N225" s="9">
        <f t="shared" si="47"/>
        <v>2.1533096448856894E-2</v>
      </c>
      <c r="O225" s="8">
        <f t="shared" si="48"/>
        <v>991.93746584205826</v>
      </c>
      <c r="P225" s="9">
        <f t="shared" si="49"/>
        <v>2.0162561339511408E-2</v>
      </c>
      <c r="Q225" s="8">
        <f t="shared" si="50"/>
        <v>1049.5420596267775</v>
      </c>
      <c r="R225" s="9">
        <f t="shared" si="51"/>
        <v>1.9055929980654709E-2</v>
      </c>
      <c r="S225" s="8">
        <f t="shared" si="52"/>
        <v>1103.2129496565103</v>
      </c>
      <c r="T225" s="9">
        <f t="shared" si="53"/>
        <v>1.812886624130643E-2</v>
      </c>
    </row>
    <row r="226" spans="1:20" x14ac:dyDescent="0.45">
      <c r="A226">
        <v>4800</v>
      </c>
      <c r="B226" s="8">
        <f t="shared" si="38"/>
        <v>484.17418700108203</v>
      </c>
      <c r="C226" s="9">
        <f t="shared" si="39"/>
        <v>4.1307447891589695E-2</v>
      </c>
      <c r="D226">
        <v>4775</v>
      </c>
      <c r="E226" s="8">
        <f t="shared" si="40"/>
        <v>660.96984106798004</v>
      </c>
      <c r="F226" s="9">
        <f t="shared" si="41"/>
        <v>3.0258566665741442E-2</v>
      </c>
      <c r="G226">
        <v>4765</v>
      </c>
      <c r="H226" s="8">
        <f t="shared" si="42"/>
        <v>772.54101386436048</v>
      </c>
      <c r="I226" s="9">
        <f t="shared" si="43"/>
        <v>2.5888593150488082E-2</v>
      </c>
      <c r="J226">
        <v>4750</v>
      </c>
      <c r="K226" s="8">
        <f t="shared" si="44"/>
        <v>857.8108508234202</v>
      </c>
      <c r="L226" s="9">
        <f t="shared" si="45"/>
        <v>2.3315163221357977E-2</v>
      </c>
      <c r="M226" s="8">
        <f t="shared" si="46"/>
        <v>929.48460396873179</v>
      </c>
      <c r="N226" s="9">
        <f t="shared" si="47"/>
        <v>2.1517301001655761E-2</v>
      </c>
      <c r="O226" s="8">
        <f t="shared" si="48"/>
        <v>992.90485442881823</v>
      </c>
      <c r="P226" s="9">
        <f t="shared" si="49"/>
        <v>2.0142916927831184E-2</v>
      </c>
      <c r="Q226" s="8">
        <f t="shared" si="50"/>
        <v>1050.8550778048739</v>
      </c>
      <c r="R226" s="9">
        <f t="shared" si="51"/>
        <v>1.9032120053868801E-2</v>
      </c>
      <c r="S226" s="8">
        <f t="shared" si="52"/>
        <v>1104.93092499664</v>
      </c>
      <c r="T226" s="9">
        <f t="shared" si="53"/>
        <v>1.8100679008564106E-2</v>
      </c>
    </row>
    <row r="227" spans="1:20" x14ac:dyDescent="0.45">
      <c r="A227">
        <v>4850</v>
      </c>
      <c r="B227" s="8">
        <f t="shared" si="38"/>
        <v>484.20509423596786</v>
      </c>
      <c r="C227" s="9">
        <f t="shared" si="39"/>
        <v>4.1304811201043234E-2</v>
      </c>
      <c r="D227">
        <v>4825</v>
      </c>
      <c r="E227" s="8">
        <f t="shared" si="40"/>
        <v>661.10692675141104</v>
      </c>
      <c r="F227" s="9">
        <f t="shared" si="41"/>
        <v>3.0252292315673144E-2</v>
      </c>
      <c r="G227">
        <v>4815</v>
      </c>
      <c r="H227" s="8">
        <f t="shared" si="42"/>
        <v>772.79599615645725</v>
      </c>
      <c r="I227" s="9">
        <f t="shared" si="43"/>
        <v>2.5880051267696887E-2</v>
      </c>
      <c r="J227">
        <v>4800</v>
      </c>
      <c r="K227" s="8">
        <f t="shared" si="44"/>
        <v>858.23257397958025</v>
      </c>
      <c r="L227" s="9">
        <f t="shared" si="45"/>
        <v>2.3303706485132615E-2</v>
      </c>
      <c r="M227" s="8">
        <f t="shared" si="46"/>
        <v>930.12001919113959</v>
      </c>
      <c r="N227" s="9">
        <f t="shared" si="47"/>
        <v>2.1502601371157028E-2</v>
      </c>
      <c r="O227" s="8">
        <f t="shared" si="48"/>
        <v>993.81179561284853</v>
      </c>
      <c r="P227" s="9">
        <f t="shared" si="49"/>
        <v>2.0124534734131134E-2</v>
      </c>
      <c r="Q227" s="8">
        <f t="shared" si="50"/>
        <v>1052.092829702493</v>
      </c>
      <c r="R227" s="9">
        <f t="shared" si="51"/>
        <v>1.9009729403493349E-2</v>
      </c>
      <c r="S227" s="8">
        <f t="shared" si="52"/>
        <v>1106.5585457452937</v>
      </c>
      <c r="T227" s="9">
        <f t="shared" si="53"/>
        <v>1.807405498507042E-2</v>
      </c>
    </row>
    <row r="228" spans="1:20" x14ac:dyDescent="0.45">
      <c r="A228">
        <v>4900</v>
      </c>
      <c r="B228" s="8">
        <f t="shared" si="38"/>
        <v>484.23296276924083</v>
      </c>
      <c r="C228" s="9">
        <f t="shared" si="39"/>
        <v>4.130243403014866E-2</v>
      </c>
      <c r="D228">
        <v>4875</v>
      </c>
      <c r="E228" s="8">
        <f t="shared" si="40"/>
        <v>661.23229868489977</v>
      </c>
      <c r="F228" s="9">
        <f t="shared" si="41"/>
        <v>3.0246556376295069E-2</v>
      </c>
      <c r="G228">
        <v>4865</v>
      </c>
      <c r="H228" s="8">
        <f t="shared" si="42"/>
        <v>773.03050567414834</v>
      </c>
      <c r="I228" s="9">
        <f t="shared" si="43"/>
        <v>2.5872200195460979E-2</v>
      </c>
      <c r="J228">
        <v>4850</v>
      </c>
      <c r="K228" s="8">
        <f t="shared" si="44"/>
        <v>858.62291800116998</v>
      </c>
      <c r="L228" s="9">
        <f t="shared" si="45"/>
        <v>2.329311223902452E-2</v>
      </c>
      <c r="M228" s="8">
        <f t="shared" si="46"/>
        <v>930.71187997741197</v>
      </c>
      <c r="N228" s="9">
        <f t="shared" si="47"/>
        <v>2.1488927379422075E-2</v>
      </c>
      <c r="O228" s="8">
        <f t="shared" si="48"/>
        <v>994.66165005618348</v>
      </c>
      <c r="P228" s="9">
        <f t="shared" si="49"/>
        <v>2.0107340017452468E-2</v>
      </c>
      <c r="Q228" s="8">
        <f t="shared" si="50"/>
        <v>1053.2591001905048</v>
      </c>
      <c r="R228" s="9">
        <f t="shared" si="51"/>
        <v>1.898867998993084E-2</v>
      </c>
      <c r="S228" s="8">
        <f t="shared" si="52"/>
        <v>1108.0999171306541</v>
      </c>
      <c r="T228" s="9">
        <f t="shared" si="53"/>
        <v>1.804891390280813E-2</v>
      </c>
    </row>
    <row r="229" spans="1:20" x14ac:dyDescent="0.45">
      <c r="A229">
        <v>4950</v>
      </c>
      <c r="B229" s="8">
        <f t="shared" si="38"/>
        <v>484.25807878242654</v>
      </c>
      <c r="C229" s="9">
        <f t="shared" si="39"/>
        <v>4.1300291882142966E-2</v>
      </c>
      <c r="D229">
        <v>4925</v>
      </c>
      <c r="E229" s="8">
        <f t="shared" si="40"/>
        <v>661.34689597992474</v>
      </c>
      <c r="F229" s="9">
        <f t="shared" si="41"/>
        <v>3.0241315293943864E-2</v>
      </c>
      <c r="G229">
        <v>4915</v>
      </c>
      <c r="H229" s="8">
        <f t="shared" si="42"/>
        <v>773.24606467563194</v>
      </c>
      <c r="I229" s="9">
        <f t="shared" si="43"/>
        <v>2.586498776219414E-2</v>
      </c>
      <c r="J229">
        <v>4900</v>
      </c>
      <c r="K229" s="8">
        <f t="shared" si="44"/>
        <v>858.98401858929435</v>
      </c>
      <c r="L229" s="9">
        <f t="shared" si="45"/>
        <v>2.3283320256465203E-2</v>
      </c>
      <c r="M229" s="8">
        <f t="shared" si="46"/>
        <v>931.26288422656</v>
      </c>
      <c r="N229" s="9">
        <f t="shared" si="47"/>
        <v>2.1476212934879887E-2</v>
      </c>
      <c r="O229" s="8">
        <f t="shared" si="48"/>
        <v>995.45762357500428</v>
      </c>
      <c r="P229" s="9">
        <f t="shared" si="49"/>
        <v>2.0091262075198794E-2</v>
      </c>
      <c r="Q229" s="8">
        <f t="shared" si="50"/>
        <v>1054.3575219098905</v>
      </c>
      <c r="R229" s="9">
        <f t="shared" si="51"/>
        <v>1.8968897726239466E-2</v>
      </c>
      <c r="S229" s="8">
        <f t="shared" si="52"/>
        <v>1109.559001500445</v>
      </c>
      <c r="T229" s="9">
        <f t="shared" si="53"/>
        <v>1.8025179348690974E-2</v>
      </c>
    </row>
    <row r="230" spans="1:20" x14ac:dyDescent="0.45">
      <c r="A230">
        <v>5000</v>
      </c>
      <c r="B230" s="8">
        <f t="shared" si="38"/>
        <v>484.28070289171671</v>
      </c>
      <c r="C230" s="9">
        <f t="shared" si="39"/>
        <v>4.129836245916229E-2</v>
      </c>
      <c r="D230">
        <v>4975</v>
      </c>
      <c r="E230" s="8">
        <f t="shared" si="40"/>
        <v>661.45158853086696</v>
      </c>
      <c r="F230" s="9">
        <f t="shared" si="41"/>
        <v>3.023652879029512E-2</v>
      </c>
      <c r="G230">
        <v>4965</v>
      </c>
      <c r="H230" s="8">
        <f t="shared" si="42"/>
        <v>773.44409359920655</v>
      </c>
      <c r="I230" s="9">
        <f t="shared" si="43"/>
        <v>2.5858365414532292E-2</v>
      </c>
      <c r="J230">
        <v>4950</v>
      </c>
      <c r="K230" s="8">
        <f t="shared" si="44"/>
        <v>859.3178836155131</v>
      </c>
      <c r="L230" s="9">
        <f t="shared" si="45"/>
        <v>2.3274274143872762E-2</v>
      </c>
      <c r="M230" s="8">
        <f t="shared" si="46"/>
        <v>931.77558642485019</v>
      </c>
      <c r="N230" s="9">
        <f t="shared" si="47"/>
        <v>2.1464395817386062E-2</v>
      </c>
      <c r="O230" s="8">
        <f t="shared" si="48"/>
        <v>996.20277182740836</v>
      </c>
      <c r="P230" s="9">
        <f t="shared" si="49"/>
        <v>2.0076234041501936E-2</v>
      </c>
      <c r="Q230" s="8">
        <f t="shared" si="50"/>
        <v>1055.3915786422294</v>
      </c>
      <c r="R230" s="9">
        <f t="shared" si="51"/>
        <v>1.8950312286677685E-2</v>
      </c>
      <c r="S230" s="8">
        <f t="shared" si="52"/>
        <v>1110.9396203038327</v>
      </c>
      <c r="T230" s="9">
        <f t="shared" si="53"/>
        <v>1.8002778579928734E-2</v>
      </c>
    </row>
    <row r="231" spans="1:20" x14ac:dyDescent="0.45">
      <c r="A231">
        <v>5050</v>
      </c>
      <c r="B231" s="8">
        <f t="shared" si="38"/>
        <v>484.30107228118453</v>
      </c>
      <c r="C231" s="9">
        <f t="shared" si="39"/>
        <v>4.1296625476781985E-2</v>
      </c>
      <c r="D231">
        <v>5025</v>
      </c>
      <c r="E231" s="8">
        <f t="shared" si="40"/>
        <v>661.54718153073156</v>
      </c>
      <c r="F231" s="9">
        <f t="shared" si="41"/>
        <v>3.0232159637839706E-2</v>
      </c>
      <c r="G231">
        <v>5015</v>
      </c>
      <c r="H231" s="8">
        <f t="shared" si="42"/>
        <v>773.62591683004746</v>
      </c>
      <c r="I231" s="9">
        <f t="shared" si="43"/>
        <v>2.5852287992044691E-2</v>
      </c>
      <c r="J231">
        <v>5000</v>
      </c>
      <c r="K231" s="8">
        <f t="shared" si="44"/>
        <v>859.62639925531448</v>
      </c>
      <c r="L231" s="9">
        <f t="shared" si="45"/>
        <v>2.3265921122624659E-2</v>
      </c>
      <c r="M231" s="8">
        <f t="shared" si="46"/>
        <v>932.25240333944123</v>
      </c>
      <c r="N231" s="9">
        <f t="shared" si="47"/>
        <v>2.1453417474020527E-2</v>
      </c>
      <c r="O231" s="8">
        <f t="shared" si="48"/>
        <v>996.90000505827538</v>
      </c>
      <c r="P231" s="9">
        <f t="shared" si="49"/>
        <v>2.0062192695877123E-2</v>
      </c>
      <c r="Q231" s="8">
        <f t="shared" si="50"/>
        <v>1056.3646088246594</v>
      </c>
      <c r="R231" s="9">
        <f t="shared" si="51"/>
        <v>1.8932856925463034E-2</v>
      </c>
      <c r="S231" s="8">
        <f t="shared" si="52"/>
        <v>1112.2454562824364</v>
      </c>
      <c r="T231" s="9">
        <f t="shared" si="53"/>
        <v>1.798164234974526E-2</v>
      </c>
    </row>
    <row r="232" spans="1:20" x14ac:dyDescent="0.45">
      <c r="A232">
        <v>5100</v>
      </c>
      <c r="B232" s="8">
        <f t="shared" si="38"/>
        <v>484.31940267416184</v>
      </c>
      <c r="C232" s="9">
        <f t="shared" si="39"/>
        <v>4.1295062492995985E-2</v>
      </c>
      <c r="D232">
        <v>5075</v>
      </c>
      <c r="E232" s="8">
        <f t="shared" si="40"/>
        <v>661.63441974840214</v>
      </c>
      <c r="F232" s="9">
        <f t="shared" si="41"/>
        <v>3.0228173449025435E-2</v>
      </c>
      <c r="G232">
        <v>5065</v>
      </c>
      <c r="H232" s="8">
        <f t="shared" si="42"/>
        <v>773.79276823619068</v>
      </c>
      <c r="I232" s="9">
        <f t="shared" si="43"/>
        <v>2.5846713514250948E-2</v>
      </c>
      <c r="J232">
        <v>5050</v>
      </c>
      <c r="K232" s="8">
        <f t="shared" si="44"/>
        <v>859.9113359603474</v>
      </c>
      <c r="L232" s="9">
        <f t="shared" si="45"/>
        <v>2.3258211822110748E-2</v>
      </c>
      <c r="M232" s="8">
        <f t="shared" si="46"/>
        <v>932.69561964795844</v>
      </c>
      <c r="N232" s="9">
        <f t="shared" si="47"/>
        <v>2.1443222824986469E-2</v>
      </c>
      <c r="O232" s="8">
        <f t="shared" si="48"/>
        <v>997.55209287951629</v>
      </c>
      <c r="P232" s="9">
        <f t="shared" si="49"/>
        <v>2.0049078281484382E-2</v>
      </c>
      <c r="Q232" s="8">
        <f t="shared" si="50"/>
        <v>1057.2798091860998</v>
      </c>
      <c r="R232" s="9">
        <f t="shared" si="51"/>
        <v>1.8916468305013898E-2</v>
      </c>
      <c r="S232" s="8">
        <f t="shared" si="52"/>
        <v>1113.4800558477884</v>
      </c>
      <c r="T232" s="9">
        <f t="shared" si="53"/>
        <v>1.7961704742679271E-2</v>
      </c>
    </row>
    <row r="233" spans="1:20" x14ac:dyDescent="0.45">
      <c r="A233">
        <v>5150</v>
      </c>
      <c r="B233" s="8">
        <f t="shared" si="38"/>
        <v>484.33589015332558</v>
      </c>
      <c r="C233" s="9">
        <f t="shared" si="39"/>
        <v>4.1293656750625331E-2</v>
      </c>
      <c r="D233">
        <v>5125</v>
      </c>
      <c r="E233" s="8">
        <f t="shared" si="40"/>
        <v>661.71399157450696</v>
      </c>
      <c r="F233" s="9">
        <f t="shared" si="41"/>
        <v>3.022453847834055E-2</v>
      </c>
      <c r="G233">
        <v>5115</v>
      </c>
      <c r="H233" s="8">
        <f t="shared" si="42"/>
        <v>773.94579647364787</v>
      </c>
      <c r="I233" s="9">
        <f t="shared" si="43"/>
        <v>2.5841602979338595E-2</v>
      </c>
      <c r="J233">
        <v>5100</v>
      </c>
      <c r="K233" s="8">
        <f t="shared" si="44"/>
        <v>860.17435426065231</v>
      </c>
      <c r="L233" s="9">
        <f t="shared" si="45"/>
        <v>2.3251100083297237E-2</v>
      </c>
      <c r="M233" s="8">
        <f t="shared" si="46"/>
        <v>933.10739348840332</v>
      </c>
      <c r="N233" s="9">
        <f t="shared" si="47"/>
        <v>2.1433760079030559E-2</v>
      </c>
      <c r="O233" s="8">
        <f t="shared" si="48"/>
        <v>998.16166906580077</v>
      </c>
      <c r="P233" s="9">
        <f t="shared" si="49"/>
        <v>2.0036834332376633E-2</v>
      </c>
      <c r="Q233" s="8">
        <f t="shared" si="50"/>
        <v>1058.1402384830701</v>
      </c>
      <c r="R233" s="9">
        <f t="shared" si="51"/>
        <v>1.8901086333009718E-2</v>
      </c>
      <c r="S233" s="8">
        <f t="shared" si="52"/>
        <v>1114.6468316238038</v>
      </c>
      <c r="T233" s="9">
        <f t="shared" si="53"/>
        <v>1.7942903018765367E-2</v>
      </c>
    </row>
    <row r="234" spans="1:20" x14ac:dyDescent="0.45">
      <c r="A234">
        <v>5200</v>
      </c>
      <c r="B234" s="8">
        <f t="shared" si="38"/>
        <v>484.35071283954414</v>
      </c>
      <c r="C234" s="9">
        <f t="shared" si="39"/>
        <v>4.1292393032206824E-2</v>
      </c>
      <c r="D234">
        <v>5175</v>
      </c>
      <c r="E234" s="8">
        <f t="shared" si="40"/>
        <v>661.78653284337781</v>
      </c>
      <c r="F234" s="9">
        <f t="shared" si="41"/>
        <v>3.0221225436651965E-2</v>
      </c>
      <c r="G234">
        <v>5165</v>
      </c>
      <c r="H234" s="8">
        <f t="shared" si="42"/>
        <v>774.0860700617518</v>
      </c>
      <c r="I234" s="9">
        <f t="shared" si="43"/>
        <v>2.5836920174011818E-2</v>
      </c>
      <c r="J234">
        <v>5150</v>
      </c>
      <c r="K234" s="8">
        <f t="shared" si="44"/>
        <v>860.41701038982728</v>
      </c>
      <c r="L234" s="9">
        <f t="shared" si="45"/>
        <v>2.3244542772275785E-2</v>
      </c>
      <c r="M234" s="8">
        <f t="shared" si="46"/>
        <v>933.48976191563349</v>
      </c>
      <c r="N234" s="9">
        <f t="shared" si="47"/>
        <v>2.1424980557855921E-2</v>
      </c>
      <c r="O234" s="8">
        <f t="shared" si="48"/>
        <v>998.73123634758167</v>
      </c>
      <c r="P234" s="9">
        <f t="shared" si="49"/>
        <v>2.0025407509172505E-2</v>
      </c>
      <c r="Q234" s="8">
        <f t="shared" si="50"/>
        <v>1058.9488213148879</v>
      </c>
      <c r="R234" s="9">
        <f t="shared" si="51"/>
        <v>1.8886654007665985E-2</v>
      </c>
      <c r="S234" s="8">
        <f t="shared" si="52"/>
        <v>1115.7490651339488</v>
      </c>
      <c r="T234" s="9">
        <f t="shared" si="53"/>
        <v>1.7925177465955525E-2</v>
      </c>
    </row>
    <row r="235" spans="1:20" x14ac:dyDescent="0.45">
      <c r="A235">
        <v>5250</v>
      </c>
      <c r="B235" s="8">
        <f t="shared" si="38"/>
        <v>484.36403243903527</v>
      </c>
      <c r="C235" s="9">
        <f t="shared" si="39"/>
        <v>4.129125752647067E-2</v>
      </c>
      <c r="D235">
        <v>5225</v>
      </c>
      <c r="E235" s="8">
        <f t="shared" si="40"/>
        <v>661.85263043889154</v>
      </c>
      <c r="F235" s="9">
        <f t="shared" si="41"/>
        <v>3.0218207317144731E-2</v>
      </c>
      <c r="G235">
        <v>5215</v>
      </c>
      <c r="H235" s="8">
        <f t="shared" si="42"/>
        <v>774.2145822308654</v>
      </c>
      <c r="I235" s="9">
        <f t="shared" si="43"/>
        <v>2.5832631493933989E-2</v>
      </c>
      <c r="J235">
        <v>5200</v>
      </c>
      <c r="K235" s="8">
        <f t="shared" si="44"/>
        <v>860.64076172762555</v>
      </c>
      <c r="L235" s="9">
        <f t="shared" si="45"/>
        <v>2.3238499603310182E-2</v>
      </c>
      <c r="M235" s="8">
        <f t="shared" si="46"/>
        <v>933.84464625237729</v>
      </c>
      <c r="N235" s="9">
        <f t="shared" si="47"/>
        <v>2.1416838529044666E-2</v>
      </c>
      <c r="O235" s="8">
        <f t="shared" si="48"/>
        <v>999.26317118489305</v>
      </c>
      <c r="P235" s="9">
        <f t="shared" si="49"/>
        <v>2.0014747442642828E-2</v>
      </c>
      <c r="Q235" s="8">
        <f t="shared" si="50"/>
        <v>1059.7083519994753</v>
      </c>
      <c r="R235" s="9">
        <f t="shared" si="51"/>
        <v>1.8873117270675151E-2</v>
      </c>
      <c r="S235" s="8">
        <f t="shared" si="52"/>
        <v>1116.7899096139872</v>
      </c>
      <c r="T235" s="9">
        <f t="shared" si="53"/>
        <v>1.7908471260196915E-2</v>
      </c>
    </row>
    <row r="236" spans="1:20" x14ac:dyDescent="0.45">
      <c r="A236">
        <v>5300</v>
      </c>
      <c r="B236" s="8">
        <f t="shared" si="38"/>
        <v>484.37599566789481</v>
      </c>
      <c r="C236" s="9">
        <f t="shared" si="39"/>
        <v>4.1290237705570991E-2</v>
      </c>
      <c r="D236">
        <v>5275</v>
      </c>
      <c r="E236" s="8">
        <f t="shared" si="40"/>
        <v>661.91282569220584</v>
      </c>
      <c r="F236" s="9">
        <f t="shared" si="41"/>
        <v>3.0215459232240564E-2</v>
      </c>
      <c r="G236">
        <v>5265</v>
      </c>
      <c r="H236" s="8">
        <f t="shared" si="42"/>
        <v>774.33225554550131</v>
      </c>
      <c r="I236" s="9">
        <f t="shared" si="43"/>
        <v>2.5828705774255015E-2</v>
      </c>
      <c r="J236">
        <v>5250</v>
      </c>
      <c r="K236" s="8">
        <f t="shared" si="44"/>
        <v>860.8469720559026</v>
      </c>
      <c r="L236" s="9">
        <f t="shared" si="45"/>
        <v>2.3232932970926705E-2</v>
      </c>
      <c r="M236" s="8">
        <f t="shared" si="46"/>
        <v>934.17385732436389</v>
      </c>
      <c r="N236" s="9">
        <f t="shared" si="47"/>
        <v>2.1409291047047144E-2</v>
      </c>
      <c r="O236" s="8">
        <f t="shared" si="48"/>
        <v>999.75972850696178</v>
      </c>
      <c r="P236" s="9">
        <f t="shared" si="49"/>
        <v>2.0004806584746057E-2</v>
      </c>
      <c r="Q236" s="8">
        <f t="shared" si="50"/>
        <v>1060.4214984923663</v>
      </c>
      <c r="R236" s="9">
        <f t="shared" si="51"/>
        <v>1.886042486731419E-2</v>
      </c>
      <c r="S236" s="8">
        <f t="shared" si="52"/>
        <v>1117.7723929322676</v>
      </c>
      <c r="T236" s="9">
        <f t="shared" si="53"/>
        <v>1.7892730332633933E-2</v>
      </c>
    </row>
    <row r="237" spans="1:20" x14ac:dyDescent="0.45">
      <c r="A237">
        <v>5350</v>
      </c>
      <c r="B237" s="8">
        <f t="shared" si="38"/>
        <v>484.38673556257214</v>
      </c>
      <c r="C237" s="9">
        <f t="shared" si="39"/>
        <v>4.1289322212285144E-2</v>
      </c>
      <c r="D237">
        <v>5325</v>
      </c>
      <c r="E237" s="8">
        <f t="shared" si="40"/>
        <v>661.96761757956017</v>
      </c>
      <c r="F237" s="9">
        <f t="shared" si="41"/>
        <v>3.0212958260902017E-2</v>
      </c>
      <c r="G237">
        <v>5315</v>
      </c>
      <c r="H237" s="8">
        <f t="shared" si="42"/>
        <v>774.43994630668692</v>
      </c>
      <c r="I237" s="9">
        <f t="shared" si="43"/>
        <v>2.5825114129740121E-2</v>
      </c>
      <c r="J237">
        <v>5300</v>
      </c>
      <c r="K237" s="8">
        <f t="shared" si="44"/>
        <v>861.03691662512438</v>
      </c>
      <c r="L237" s="9">
        <f t="shared" si="45"/>
        <v>2.322780779062408E-2</v>
      </c>
      <c r="M237" s="8">
        <f t="shared" si="46"/>
        <v>934.47910057065531</v>
      </c>
      <c r="N237" s="9">
        <f t="shared" si="47"/>
        <v>2.140229780183063E-2</v>
      </c>
      <c r="O237" s="8">
        <f t="shared" si="48"/>
        <v>1000.2230464041685</v>
      </c>
      <c r="P237" s="9">
        <f t="shared" si="49"/>
        <v>1.999554006668872E-2</v>
      </c>
      <c r="Q237" s="8">
        <f t="shared" si="50"/>
        <v>1061.0908063328491</v>
      </c>
      <c r="R237" s="9">
        <f t="shared" si="51"/>
        <v>1.8848528213264232E-2</v>
      </c>
      <c r="S237" s="8">
        <f t="shared" si="52"/>
        <v>1118.6994206006389</v>
      </c>
      <c r="T237" s="9">
        <f t="shared" si="53"/>
        <v>1.7877903243448394E-2</v>
      </c>
    </row>
    <row r="238" spans="1:20" x14ac:dyDescent="0.45">
      <c r="A238">
        <v>5400</v>
      </c>
      <c r="B238" s="8">
        <f t="shared" si="38"/>
        <v>484.3963726843902</v>
      </c>
      <c r="C238" s="9">
        <f t="shared" si="39"/>
        <v>4.1288500756447771E-2</v>
      </c>
      <c r="D238">
        <v>5375</v>
      </c>
      <c r="E238" s="8">
        <f t="shared" si="40"/>
        <v>662.01746572839158</v>
      </c>
      <c r="F238" s="9">
        <f t="shared" si="41"/>
        <v>3.0210683305756582E-2</v>
      </c>
      <c r="G238">
        <v>5365</v>
      </c>
      <c r="H238" s="8">
        <f t="shared" si="42"/>
        <v>774.53844873808953</v>
      </c>
      <c r="I238" s="9">
        <f t="shared" si="43"/>
        <v>2.582182980403986E-2</v>
      </c>
      <c r="J238">
        <v>5350</v>
      </c>
      <c r="K238" s="8">
        <f t="shared" si="44"/>
        <v>861.21178702982365</v>
      </c>
      <c r="L238" s="9">
        <f t="shared" si="45"/>
        <v>2.3223091347805022E-2</v>
      </c>
      <c r="M238" s="8">
        <f t="shared" si="46"/>
        <v>934.76198102166654</v>
      </c>
      <c r="N238" s="9">
        <f t="shared" si="47"/>
        <v>2.1395820974811797E-2</v>
      </c>
      <c r="O238" s="8">
        <f t="shared" si="48"/>
        <v>1000.6551507603031</v>
      </c>
      <c r="P238" s="9">
        <f t="shared" si="49"/>
        <v>1.9986905563623886E-2</v>
      </c>
      <c r="Q238" s="8">
        <f t="shared" si="50"/>
        <v>1061.7187026024437</v>
      </c>
      <c r="R238" s="9">
        <f t="shared" si="51"/>
        <v>1.8837381267728236E-2</v>
      </c>
      <c r="S238" s="8">
        <f t="shared" si="52"/>
        <v>1119.5737788601289</v>
      </c>
      <c r="T238" s="9">
        <f t="shared" si="53"/>
        <v>1.7863941061894636E-2</v>
      </c>
    </row>
    <row r="239" spans="1:20" x14ac:dyDescent="0.45">
      <c r="A239">
        <v>5450</v>
      </c>
      <c r="B239" s="8">
        <f t="shared" si="38"/>
        <v>484.40501622574817</v>
      </c>
      <c r="C239" s="9">
        <f t="shared" si="39"/>
        <v>4.1287764019931956E-2</v>
      </c>
      <c r="D239">
        <v>5425</v>
      </c>
      <c r="E239" s="8">
        <f t="shared" si="40"/>
        <v>662.06279324004936</v>
      </c>
      <c r="F239" s="9">
        <f t="shared" si="41"/>
        <v>3.0208614959500436E-2</v>
      </c>
      <c r="G239">
        <v>5415</v>
      </c>
      <c r="H239" s="8">
        <f t="shared" si="42"/>
        <v>774.62849896099647</v>
      </c>
      <c r="I239" s="9">
        <f t="shared" si="43"/>
        <v>2.5818828027662104E-2</v>
      </c>
      <c r="J239">
        <v>5400</v>
      </c>
      <c r="K239" s="8">
        <f t="shared" si="44"/>
        <v>861.3726958924475</v>
      </c>
      <c r="L239" s="9">
        <f t="shared" si="45"/>
        <v>2.3218753154554642E-2</v>
      </c>
      <c r="M239" s="8">
        <f t="shared" si="46"/>
        <v>935.02400813866257</v>
      </c>
      <c r="N239" s="9">
        <f t="shared" si="47"/>
        <v>2.1389825101725123E-2</v>
      </c>
      <c r="O239" s="8">
        <f t="shared" si="48"/>
        <v>1001.0579598143958</v>
      </c>
      <c r="P239" s="9">
        <f t="shared" si="49"/>
        <v>1.9978863165633447E-2</v>
      </c>
      <c r="Q239" s="8">
        <f t="shared" si="50"/>
        <v>1062.3074998821432</v>
      </c>
      <c r="R239" s="9">
        <f t="shared" si="51"/>
        <v>1.8826940412468973E-2</v>
      </c>
      <c r="S239" s="8">
        <f t="shared" si="52"/>
        <v>1120.3981378265696</v>
      </c>
      <c r="T239" s="9">
        <f t="shared" si="53"/>
        <v>1.7850797252124559E-2</v>
      </c>
    </row>
    <row r="240" spans="1:20" x14ac:dyDescent="0.45">
      <c r="A240">
        <v>5500</v>
      </c>
      <c r="B240" s="8">
        <f t="shared" si="38"/>
        <v>484.41276502519321</v>
      </c>
      <c r="C240" s="9">
        <f t="shared" si="39"/>
        <v>4.1287103569535057E-2</v>
      </c>
      <c r="D240">
        <v>5475</v>
      </c>
      <c r="E240" s="8">
        <f t="shared" si="40"/>
        <v>662.10398933736565</v>
      </c>
      <c r="F240" s="9">
        <f t="shared" si="41"/>
        <v>3.0206735380066234E-2</v>
      </c>
      <c r="G240">
        <v>5465</v>
      </c>
      <c r="H240" s="8">
        <f t="shared" si="42"/>
        <v>774.71077876373101</v>
      </c>
      <c r="I240" s="9">
        <f t="shared" si="43"/>
        <v>2.5816085884225886E-2</v>
      </c>
      <c r="J240">
        <v>5450</v>
      </c>
      <c r="K240" s="8">
        <f t="shared" si="44"/>
        <v>861.52068135599018</v>
      </c>
      <c r="L240" s="9">
        <f t="shared" si="45"/>
        <v>2.3214764813911382E-2</v>
      </c>
      <c r="M240" s="8">
        <f t="shared" si="46"/>
        <v>935.26660050971452</v>
      </c>
      <c r="N240" s="9">
        <f t="shared" si="47"/>
        <v>2.1384276942104128E-2</v>
      </c>
      <c r="O240" s="8">
        <f t="shared" si="48"/>
        <v>1001.4332886426585</v>
      </c>
      <c r="P240" s="9">
        <f t="shared" si="49"/>
        <v>1.9971375254669212E-2</v>
      </c>
      <c r="Q240" s="8">
        <f t="shared" si="50"/>
        <v>1062.8594001960189</v>
      </c>
      <c r="R240" s="9">
        <f t="shared" si="51"/>
        <v>1.8817164336422561E-2</v>
      </c>
      <c r="S240" s="8">
        <f t="shared" si="52"/>
        <v>1121.1750546823528</v>
      </c>
      <c r="T240" s="9">
        <f t="shared" si="53"/>
        <v>1.7838427564432682E-2</v>
      </c>
    </row>
    <row r="241" spans="1:20" x14ac:dyDescent="0.45">
      <c r="A241">
        <v>5550</v>
      </c>
      <c r="B241" s="8">
        <f t="shared" si="38"/>
        <v>484.41970849811423</v>
      </c>
      <c r="C241" s="9">
        <f t="shared" si="39"/>
        <v>4.1286511777168654E-2</v>
      </c>
      <c r="D241">
        <v>5525</v>
      </c>
      <c r="E241" s="8">
        <f t="shared" si="40"/>
        <v>662.14141184527227</v>
      </c>
      <c r="F241" s="9">
        <f t="shared" si="41"/>
        <v>3.0205028174062544E-2</v>
      </c>
      <c r="G241">
        <v>5515</v>
      </c>
      <c r="H241" s="8">
        <f t="shared" si="42"/>
        <v>774.78591917148026</v>
      </c>
      <c r="I241" s="9">
        <f t="shared" si="43"/>
        <v>2.5813582184595021E-2</v>
      </c>
      <c r="J241">
        <v>5500</v>
      </c>
      <c r="K241" s="8">
        <f t="shared" si="44"/>
        <v>861.65671138664686</v>
      </c>
      <c r="L241" s="9">
        <f t="shared" si="45"/>
        <v>2.3211099891294759E-2</v>
      </c>
      <c r="M241" s="8">
        <f t="shared" si="46"/>
        <v>935.49109039820451</v>
      </c>
      <c r="N241" s="9">
        <f t="shared" si="47"/>
        <v>2.1379145355074122E-2</v>
      </c>
      <c r="O241" s="8">
        <f t="shared" si="48"/>
        <v>1001.7828535522526</v>
      </c>
      <c r="P241" s="9">
        <f t="shared" si="49"/>
        <v>1.9964406387154049E-2</v>
      </c>
      <c r="Q241" s="8">
        <f t="shared" si="50"/>
        <v>1063.3764989299002</v>
      </c>
      <c r="R241" s="9">
        <f t="shared" si="51"/>
        <v>1.8808013925572412E-2</v>
      </c>
      <c r="S241" s="8">
        <f t="shared" si="52"/>
        <v>1121.9069769014629</v>
      </c>
      <c r="T241" s="9">
        <f t="shared" si="53"/>
        <v>1.7826789931583247E-2</v>
      </c>
    </row>
    <row r="242" spans="1:20" x14ac:dyDescent="0.45">
      <c r="A242">
        <v>5600</v>
      </c>
      <c r="B242" s="8">
        <f t="shared" si="38"/>
        <v>484.4259274893929</v>
      </c>
      <c r="C242" s="9">
        <f t="shared" si="39"/>
        <v>4.1285981746792287E-2</v>
      </c>
      <c r="D242">
        <v>5575</v>
      </c>
      <c r="E242" s="8">
        <f t="shared" si="40"/>
        <v>662.17538951254687</v>
      </c>
      <c r="F242" s="9">
        <f t="shared" si="41"/>
        <v>3.0203478288014871E-2</v>
      </c>
      <c r="G242">
        <v>5565</v>
      </c>
      <c r="H242" s="8">
        <f t="shared" si="42"/>
        <v>774.85450382283739</v>
      </c>
      <c r="I242" s="9">
        <f t="shared" si="43"/>
        <v>2.5811297348505569E-2</v>
      </c>
      <c r="J242">
        <v>5550</v>
      </c>
      <c r="K242" s="8">
        <f t="shared" si="44"/>
        <v>861.78168788848006</v>
      </c>
      <c r="L242" s="9">
        <f t="shared" si="45"/>
        <v>2.3207733792770177E-2</v>
      </c>
      <c r="M242" s="8">
        <f t="shared" si="46"/>
        <v>935.69872814098107</v>
      </c>
      <c r="N242" s="9">
        <f t="shared" si="47"/>
        <v>2.1374401181174431E-2</v>
      </c>
      <c r="O242" s="8">
        <f t="shared" si="48"/>
        <v>1002.1082763797058</v>
      </c>
      <c r="P242" s="9">
        <f t="shared" si="49"/>
        <v>1.9957923181967475E-2</v>
      </c>
      <c r="Q242" s="8">
        <f t="shared" si="50"/>
        <v>1063.8607887149121</v>
      </c>
      <c r="R242" s="9">
        <f t="shared" si="51"/>
        <v>1.8799452157794959E-2</v>
      </c>
      <c r="S242" s="8">
        <f t="shared" si="52"/>
        <v>1122.5962454958858</v>
      </c>
      <c r="T242" s="9">
        <f t="shared" si="53"/>
        <v>1.7815844369910017E-2</v>
      </c>
    </row>
    <row r="243" spans="1:20" x14ac:dyDescent="0.45">
      <c r="A243">
        <v>5650</v>
      </c>
      <c r="B243" s="8">
        <f t="shared" si="38"/>
        <v>484.43149505394456</v>
      </c>
      <c r="C243" s="9">
        <f t="shared" si="39"/>
        <v>4.1285507247568354E-2</v>
      </c>
      <c r="D243">
        <v>5625</v>
      </c>
      <c r="E243" s="8">
        <f t="shared" si="40"/>
        <v>662.20622418263042</v>
      </c>
      <c r="F243" s="9">
        <f t="shared" si="41"/>
        <v>3.0202071906959581E-2</v>
      </c>
      <c r="G243">
        <v>5615</v>
      </c>
      <c r="H243" s="8">
        <f t="shared" si="42"/>
        <v>774.91707215960651</v>
      </c>
      <c r="I243" s="9">
        <f t="shared" si="43"/>
        <v>2.5809213293316993E-2</v>
      </c>
      <c r="J243">
        <v>5600</v>
      </c>
      <c r="K243" s="8">
        <f t="shared" si="44"/>
        <v>861.89645063274327</v>
      </c>
      <c r="L243" s="9">
        <f t="shared" si="45"/>
        <v>2.3204643649846125E-2</v>
      </c>
      <c r="M243" s="8">
        <f t="shared" si="46"/>
        <v>935.89068639418986</v>
      </c>
      <c r="N243" s="9">
        <f t="shared" si="47"/>
        <v>2.1370017129945192E-2</v>
      </c>
      <c r="O243" s="8">
        <f t="shared" si="48"/>
        <v>1002.4110886878311</v>
      </c>
      <c r="P243" s="9">
        <f t="shared" si="49"/>
        <v>1.9951894213560879E-2</v>
      </c>
      <c r="Q243" s="8">
        <f t="shared" si="50"/>
        <v>1064.3141632666559</v>
      </c>
      <c r="R243" s="9">
        <f t="shared" si="51"/>
        <v>1.8791444002412613E-2</v>
      </c>
      <c r="S243" s="8">
        <f t="shared" si="52"/>
        <v>1123.2450982723785</v>
      </c>
      <c r="T243" s="9">
        <f t="shared" si="53"/>
        <v>1.7805552884905759E-2</v>
      </c>
    </row>
    <row r="244" spans="1:20" x14ac:dyDescent="0.45">
      <c r="A244">
        <v>5700</v>
      </c>
      <c r="B244" s="8">
        <f t="shared" si="38"/>
        <v>484.43647717069763</v>
      </c>
      <c r="C244" s="9">
        <f t="shared" si="39"/>
        <v>4.1285082652751465E-2</v>
      </c>
      <c r="D244">
        <v>5675</v>
      </c>
      <c r="E244" s="8">
        <f t="shared" si="40"/>
        <v>662.23419282129066</v>
      </c>
      <c r="F244" s="9">
        <f t="shared" si="41"/>
        <v>3.0200796359962593E-2</v>
      </c>
      <c r="G244">
        <v>5665</v>
      </c>
      <c r="H244" s="8">
        <f t="shared" si="42"/>
        <v>774.97412243660654</v>
      </c>
      <c r="I244" s="9">
        <f t="shared" si="43"/>
        <v>2.5807313329531227E-2</v>
      </c>
      <c r="J244">
        <v>5650</v>
      </c>
      <c r="K244" s="8">
        <f t="shared" si="44"/>
        <v>862.00178100508822</v>
      </c>
      <c r="L244" s="9">
        <f t="shared" si="45"/>
        <v>2.3201808210512206E-2</v>
      </c>
      <c r="M244" s="8">
        <f t="shared" si="46"/>
        <v>936.06806422564819</v>
      </c>
      <c r="N244" s="9">
        <f t="shared" si="47"/>
        <v>2.1365967673028965E-2</v>
      </c>
      <c r="O244" s="8">
        <f t="shared" si="48"/>
        <v>1002.6927358559685</v>
      </c>
      <c r="P244" s="9">
        <f t="shared" si="49"/>
        <v>1.9946289909965893E-2</v>
      </c>
      <c r="Q244" s="8">
        <f t="shared" si="50"/>
        <v>1064.7384211717772</v>
      </c>
      <c r="R244" s="9">
        <f t="shared" si="51"/>
        <v>1.8783956324210965E-2</v>
      </c>
      <c r="S244" s="8">
        <f t="shared" si="52"/>
        <v>1123.8556730894607</v>
      </c>
      <c r="T244" s="9">
        <f t="shared" si="53"/>
        <v>1.7795879381042167E-2</v>
      </c>
    </row>
    <row r="245" spans="1:20" x14ac:dyDescent="0.45">
      <c r="A245">
        <v>5750</v>
      </c>
      <c r="B245" s="8">
        <f t="shared" si="38"/>
        <v>484.44093339519259</v>
      </c>
      <c r="C245" s="9">
        <f t="shared" si="39"/>
        <v>4.1284702883859305E-2</v>
      </c>
      <c r="D245">
        <v>5725</v>
      </c>
      <c r="E245" s="8">
        <f t="shared" si="40"/>
        <v>662.25954940870963</v>
      </c>
      <c r="F245" s="9">
        <f t="shared" si="41"/>
        <v>3.0199640032154699E-2</v>
      </c>
      <c r="G245">
        <v>5715</v>
      </c>
      <c r="H245" s="8">
        <f t="shared" si="42"/>
        <v>775.02611455833494</v>
      </c>
      <c r="I245" s="9">
        <f t="shared" si="43"/>
        <v>2.5805582062737878E-2</v>
      </c>
      <c r="J245">
        <v>5700</v>
      </c>
      <c r="K245" s="8">
        <f t="shared" si="44"/>
        <v>862.09840557437349</v>
      </c>
      <c r="L245" s="9">
        <f t="shared" si="45"/>
        <v>2.3199207736238639E-2</v>
      </c>
      <c r="M245" s="8">
        <f t="shared" si="46"/>
        <v>936.23189105339236</v>
      </c>
      <c r="N245" s="9">
        <f t="shared" si="47"/>
        <v>2.1362228942550965E-2</v>
      </c>
      <c r="O245" s="8">
        <f t="shared" si="48"/>
        <v>1002.9545810592571</v>
      </c>
      <c r="P245" s="9">
        <f t="shared" si="49"/>
        <v>1.9941082455475968E-2</v>
      </c>
      <c r="Q245" s="8">
        <f t="shared" si="50"/>
        <v>1065.1352696145746</v>
      </c>
      <c r="R245" s="9">
        <f t="shared" si="51"/>
        <v>1.8776957791696372E-2</v>
      </c>
      <c r="S245" s="8">
        <f t="shared" si="52"/>
        <v>1124.4300111053133</v>
      </c>
      <c r="T245" s="9">
        <f t="shared" si="53"/>
        <v>1.7786789575582409E-2</v>
      </c>
    </row>
    <row r="246" spans="1:20" x14ac:dyDescent="0.45">
      <c r="A246">
        <v>5800</v>
      </c>
      <c r="B246" s="8">
        <f t="shared" si="38"/>
        <v>484.44491745563397</v>
      </c>
      <c r="C246" s="9">
        <f t="shared" si="39"/>
        <v>4.1284363359703577E-2</v>
      </c>
      <c r="D246">
        <v>5775</v>
      </c>
      <c r="E246" s="8">
        <f t="shared" si="40"/>
        <v>662.28252670336565</v>
      </c>
      <c r="F246" s="9">
        <f t="shared" si="41"/>
        <v>3.0198592282894305E-2</v>
      </c>
      <c r="G246">
        <v>5765</v>
      </c>
      <c r="H246" s="8">
        <f t="shared" si="42"/>
        <v>775.0734727494314</v>
      </c>
      <c r="I246" s="9">
        <f t="shared" si="43"/>
        <v>2.5804005301656961E-2</v>
      </c>
      <c r="J246">
        <v>5750</v>
      </c>
      <c r="K246" s="8">
        <f t="shared" si="44"/>
        <v>862.18699948722121</v>
      </c>
      <c r="L246" s="9">
        <f t="shared" si="45"/>
        <v>2.3196823904668987E-2</v>
      </c>
      <c r="M246" s="8">
        <f t="shared" si="46"/>
        <v>936.3831304307156</v>
      </c>
      <c r="N246" s="9">
        <f t="shared" si="47"/>
        <v>2.1358778634553616E-2</v>
      </c>
      <c r="O246" s="8">
        <f t="shared" si="48"/>
        <v>1003.1979091334813</v>
      </c>
      <c r="P246" s="9">
        <f t="shared" si="49"/>
        <v>1.9936245697795691E-2</v>
      </c>
      <c r="Q246" s="8">
        <f t="shared" si="50"/>
        <v>1065.5063280371485</v>
      </c>
      <c r="R246" s="9">
        <f t="shared" si="51"/>
        <v>1.8770418789387712E-2</v>
      </c>
      <c r="S246" s="8">
        <f t="shared" si="52"/>
        <v>1124.9700600080669</v>
      </c>
      <c r="T246" s="9">
        <f t="shared" si="53"/>
        <v>1.7778250916168012E-2</v>
      </c>
    </row>
    <row r="247" spans="1:20" x14ac:dyDescent="0.45">
      <c r="A247">
        <v>5850</v>
      </c>
      <c r="B247" s="8">
        <f t="shared" si="38"/>
        <v>484.44847779689383</v>
      </c>
      <c r="C247" s="9">
        <f t="shared" si="39"/>
        <v>4.1284059949890164E-2</v>
      </c>
      <c r="D247">
        <v>5825</v>
      </c>
      <c r="E247" s="8">
        <f t="shared" si="40"/>
        <v>662.30333788484756</v>
      </c>
      <c r="F247" s="9">
        <f t="shared" si="41"/>
        <v>3.0197643369687097E-2</v>
      </c>
      <c r="G247">
        <v>5815</v>
      </c>
      <c r="H247" s="8">
        <f t="shared" si="42"/>
        <v>775.11658806590526</v>
      </c>
      <c r="I247" s="9">
        <f t="shared" si="43"/>
        <v>2.5802569971963334E-2</v>
      </c>
      <c r="J247">
        <v>5800</v>
      </c>
      <c r="K247" s="8">
        <f t="shared" si="44"/>
        <v>862.26818969282397</v>
      </c>
      <c r="L247" s="9">
        <f t="shared" si="45"/>
        <v>2.3194639717748183E-2</v>
      </c>
      <c r="M247" s="8">
        <f t="shared" si="46"/>
        <v>936.52268367862894</v>
      </c>
      <c r="N247" s="9">
        <f t="shared" si="47"/>
        <v>2.1355595917272058E-2</v>
      </c>
      <c r="O247" s="8">
        <f t="shared" si="48"/>
        <v>1003.4239303227931</v>
      </c>
      <c r="P247" s="9">
        <f t="shared" si="49"/>
        <v>1.9931755059465411E-2</v>
      </c>
      <c r="Q247" s="8">
        <f t="shared" si="50"/>
        <v>1065.8531317273978</v>
      </c>
      <c r="R247" s="9">
        <f t="shared" si="51"/>
        <v>1.8764311333951397E-2</v>
      </c>
      <c r="S247" s="8">
        <f t="shared" si="52"/>
        <v>1125.477677220714</v>
      </c>
      <c r="T247" s="9">
        <f t="shared" si="53"/>
        <v>1.7770232501979566E-2</v>
      </c>
    </row>
    <row r="248" spans="1:20" x14ac:dyDescent="0.45">
      <c r="A248">
        <v>5900</v>
      </c>
      <c r="B248" s="8">
        <f t="shared" si="38"/>
        <v>484.45165807665433</v>
      </c>
      <c r="C248" s="9">
        <f t="shared" si="39"/>
        <v>4.128378893242516E-2</v>
      </c>
      <c r="D248">
        <v>5875</v>
      </c>
      <c r="E248" s="8">
        <f t="shared" si="40"/>
        <v>662.32217808249879</v>
      </c>
      <c r="F248" s="9">
        <f t="shared" si="41"/>
        <v>3.0196784377510007E-2</v>
      </c>
      <c r="G248">
        <v>5865</v>
      </c>
      <c r="H248" s="8">
        <f t="shared" si="42"/>
        <v>775.15582075408372</v>
      </c>
      <c r="I248" s="9">
        <f t="shared" si="43"/>
        <v>2.5801264035589241E-2</v>
      </c>
      <c r="J248">
        <v>5850</v>
      </c>
      <c r="K248" s="8">
        <f t="shared" si="44"/>
        <v>862.34255800280198</v>
      </c>
      <c r="L248" s="9">
        <f t="shared" si="45"/>
        <v>2.3192639415037446E-2</v>
      </c>
      <c r="M248" s="8">
        <f t="shared" si="46"/>
        <v>936.65139336722928</v>
      </c>
      <c r="N248" s="9">
        <f t="shared" si="47"/>
        <v>2.135266134404679E-2</v>
      </c>
      <c r="O248" s="8">
        <f t="shared" si="48"/>
        <v>1003.6337839083201</v>
      </c>
      <c r="P248" s="9">
        <f t="shared" si="49"/>
        <v>1.9927587453380264E-2</v>
      </c>
      <c r="Q248" s="8">
        <f t="shared" si="50"/>
        <v>1066.1771353299221</v>
      </c>
      <c r="R248" s="9">
        <f t="shared" si="51"/>
        <v>1.8758608994002786E-2</v>
      </c>
      <c r="S248" s="8">
        <f t="shared" si="52"/>
        <v>1125.9546330736118</v>
      </c>
      <c r="T248" s="9">
        <f t="shared" si="53"/>
        <v>1.7762705008286469E-2</v>
      </c>
    </row>
    <row r="249" spans="1:20" x14ac:dyDescent="0.45">
      <c r="A249">
        <v>5950</v>
      </c>
      <c r="B249" s="8">
        <f t="shared" si="38"/>
        <v>484.45449761757675</v>
      </c>
      <c r="C249" s="9">
        <f t="shared" si="39"/>
        <v>4.1283546955090483E-2</v>
      </c>
      <c r="D249">
        <v>5925</v>
      </c>
      <c r="E249" s="8">
        <f t="shared" si="40"/>
        <v>662.33922579653984</v>
      </c>
      <c r="F249" s="9">
        <f t="shared" si="41"/>
        <v>3.0196007153204127E-2</v>
      </c>
      <c r="G249">
        <v>5915</v>
      </c>
      <c r="H249" s="8">
        <f t="shared" si="42"/>
        <v>775.19150246418212</v>
      </c>
      <c r="I249" s="9">
        <f t="shared" si="43"/>
        <v>2.5800076415213417E-2</v>
      </c>
      <c r="J249">
        <v>5900</v>
      </c>
      <c r="K249" s="8">
        <f t="shared" si="44"/>
        <v>862.41064399114748</v>
      </c>
      <c r="L249" s="9">
        <f t="shared" si="45"/>
        <v>2.3190808391976778E-2</v>
      </c>
      <c r="M249" s="8">
        <f t="shared" si="46"/>
        <v>936.77004664794288</v>
      </c>
      <c r="N249" s="9">
        <f t="shared" si="47"/>
        <v>2.1349956770678434E-2</v>
      </c>
      <c r="O249" s="8">
        <f t="shared" si="48"/>
        <v>1003.8285417163114</v>
      </c>
      <c r="P249" s="9">
        <f t="shared" si="49"/>
        <v>1.9923721202233093E-2</v>
      </c>
      <c r="Q249" s="8">
        <f t="shared" si="50"/>
        <v>1066.4797162755951</v>
      </c>
      <c r="R249" s="9">
        <f t="shared" si="51"/>
        <v>1.8753286813409667E-2</v>
      </c>
      <c r="S249" s="8">
        <f t="shared" si="52"/>
        <v>1126.402613938214</v>
      </c>
      <c r="T249" s="9">
        <f t="shared" si="53"/>
        <v>1.7755640614215629E-2</v>
      </c>
    </row>
    <row r="250" spans="1:20" x14ac:dyDescent="0.45">
      <c r="A250">
        <v>6000</v>
      </c>
      <c r="B250" s="8">
        <f t="shared" ref="B250:B251" si="54">$Y$195 - $Z$195*EXP(-$AA$195*A250^$AB$195)</f>
        <v>484.45703181910528</v>
      </c>
      <c r="C250" s="9">
        <f t="shared" ref="C250:C251" si="55">20/B250</f>
        <v>4.1283331000277312E-2</v>
      </c>
      <c r="D250">
        <v>5975</v>
      </c>
      <c r="E250" s="8">
        <f t="shared" si="40"/>
        <v>662.35464421805864</v>
      </c>
      <c r="F250" s="9">
        <f t="shared" si="41"/>
        <v>3.0195304244618013E-2</v>
      </c>
      <c r="G250">
        <v>5965</v>
      </c>
      <c r="H250" s="8">
        <f t="shared" si="42"/>
        <v>775.22393832532509</v>
      </c>
      <c r="I250" s="9">
        <f t="shared" si="43"/>
        <v>2.5798996923656579E-2</v>
      </c>
      <c r="J250">
        <v>5950</v>
      </c>
      <c r="K250" s="8">
        <f t="shared" si="44"/>
        <v>862.47294773948465</v>
      </c>
      <c r="L250" s="9">
        <f t="shared" si="45"/>
        <v>2.3189133122864192E-2</v>
      </c>
      <c r="M250" s="8">
        <f t="shared" si="46"/>
        <v>936.87937843904263</v>
      </c>
      <c r="N250" s="9">
        <f t="shared" si="47"/>
        <v>2.1347465277037566E-2</v>
      </c>
      <c r="O250" s="8">
        <f t="shared" si="48"/>
        <v>1004.0092115050652</v>
      </c>
      <c r="P250" s="9">
        <f t="shared" si="49"/>
        <v>1.992013596171981E-2</v>
      </c>
      <c r="Q250" s="8">
        <f t="shared" si="50"/>
        <v>1066.7621781262321</v>
      </c>
      <c r="R250" s="9">
        <f t="shared" si="51"/>
        <v>1.8748321237944527E-2</v>
      </c>
      <c r="S250" s="8">
        <f t="shared" si="52"/>
        <v>1126.823225316333</v>
      </c>
      <c r="T250" s="9">
        <f t="shared" si="53"/>
        <v>1.7749012933581842E-2</v>
      </c>
    </row>
    <row r="251" spans="1:20" x14ac:dyDescent="0.45">
      <c r="A251">
        <v>6050</v>
      </c>
      <c r="B251" s="8">
        <f t="shared" si="54"/>
        <v>484.45929253224955</v>
      </c>
      <c r="C251" s="9">
        <f t="shared" si="55"/>
        <v>4.1283138352988941E-2</v>
      </c>
      <c r="D251">
        <v>6025</v>
      </c>
      <c r="E251" s="8">
        <f t="shared" si="40"/>
        <v>662.36858245399628</v>
      </c>
      <c r="F251" s="9">
        <f t="shared" si="41"/>
        <v>3.0194668844199093E-2</v>
      </c>
      <c r="G251">
        <v>6015</v>
      </c>
      <c r="H251" s="8">
        <f t="shared" si="42"/>
        <v>775.25340888873075</v>
      </c>
      <c r="I251" s="9">
        <f t="shared" si="43"/>
        <v>2.5798016197914619E-2</v>
      </c>
      <c r="J251">
        <v>6000</v>
      </c>
      <c r="K251" s="8">
        <f t="shared" si="44"/>
        <v>862.52993243301273</v>
      </c>
      <c r="L251" s="9">
        <f t="shared" si="45"/>
        <v>2.3187601088328926E-2</v>
      </c>
      <c r="M251" s="8">
        <f t="shared" si="46"/>
        <v>936.98007446721022</v>
      </c>
      <c r="N251" s="9">
        <f t="shared" si="47"/>
        <v>2.1345171092749745E-2</v>
      </c>
      <c r="O251" s="8">
        <f t="shared" si="48"/>
        <v>1004.1767402304156</v>
      </c>
      <c r="P251" s="9">
        <f t="shared" si="49"/>
        <v>1.9916812647354145E-2</v>
      </c>
      <c r="Q251" s="8">
        <f t="shared" si="50"/>
        <v>1067.0257538313858</v>
      </c>
      <c r="R251" s="9">
        <f t="shared" si="51"/>
        <v>1.8743690045142484E-2</v>
      </c>
      <c r="S251" s="8">
        <f t="shared" si="52"/>
        <v>1127.2179948798421</v>
      </c>
      <c r="T251" s="9">
        <f t="shared" si="53"/>
        <v>1.7742796948634534E-2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O7" sqref="O7"/>
    </sheetView>
  </sheetViews>
  <sheetFormatPr baseColWidth="10" defaultRowHeight="14.25" x14ac:dyDescent="0.45"/>
  <cols>
    <col min="5" max="5" width="12.9296875" customWidth="1"/>
  </cols>
  <sheetData>
    <row r="1" spans="1:40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3" t="s">
        <v>10</v>
      </c>
      <c r="H1" s="3" t="s">
        <v>13</v>
      </c>
      <c r="I1" s="3" t="s">
        <v>14</v>
      </c>
      <c r="J1" s="3" t="s">
        <v>15</v>
      </c>
      <c r="K1" s="3" t="s">
        <v>15</v>
      </c>
      <c r="L1" s="3" t="s">
        <v>11</v>
      </c>
      <c r="M1" s="3" t="s">
        <v>11</v>
      </c>
      <c r="N1" s="3" t="s">
        <v>12</v>
      </c>
      <c r="O1" s="3" t="s">
        <v>6</v>
      </c>
      <c r="P1" s="3" t="s">
        <v>7</v>
      </c>
      <c r="Q1" s="3" t="s">
        <v>16</v>
      </c>
      <c r="R1" s="3" t="s">
        <v>8</v>
      </c>
      <c r="S1" s="3" t="s">
        <v>9</v>
      </c>
      <c r="T1" s="3" t="s">
        <v>8</v>
      </c>
      <c r="U1" s="3" t="s">
        <v>9</v>
      </c>
    </row>
    <row r="2" spans="1:40" x14ac:dyDescent="0.45">
      <c r="A2">
        <v>0</v>
      </c>
      <c r="B2" s="1">
        <f t="shared" ref="B2:B65" si="0">A2/S2*3600*1000</f>
        <v>0</v>
      </c>
      <c r="C2">
        <v>0</v>
      </c>
      <c r="D2" s="2">
        <v>0</v>
      </c>
      <c r="F2" s="2">
        <v>0</v>
      </c>
      <c r="G2">
        <v>315</v>
      </c>
      <c r="H2">
        <v>295</v>
      </c>
      <c r="R2" s="1">
        <v>4180</v>
      </c>
      <c r="S2" s="1">
        <v>991.5</v>
      </c>
      <c r="Y2" s="4">
        <v>-144.24372570197801</v>
      </c>
      <c r="Z2" s="5">
        <v>10.528700058400901</v>
      </c>
      <c r="AA2" s="4">
        <v>-3.1256926142924198E-2</v>
      </c>
      <c r="AB2" s="4">
        <v>2.9456116190551199E-5</v>
      </c>
      <c r="AC2" s="6">
        <v>17554.453889016499</v>
      </c>
      <c r="AD2" s="6">
        <v>-125.692345063977</v>
      </c>
      <c r="AE2" s="6">
        <v>0.39362054142913999</v>
      </c>
      <c r="AF2" s="6">
        <v>-4.1079636190540202E-4</v>
      </c>
      <c r="AG2" s="6">
        <v>2.30640101199999</v>
      </c>
      <c r="AH2" s="6">
        <v>-3.7612753199999698E-3</v>
      </c>
      <c r="AI2" s="6">
        <v>995.176197</v>
      </c>
      <c r="AJ2" s="6">
        <v>3.9734999999999798E-2</v>
      </c>
      <c r="AL2" s="6">
        <v>-7.3107128370890097E-3</v>
      </c>
      <c r="AM2" s="6">
        <v>2.5528079661440501</v>
      </c>
      <c r="AN2" s="6">
        <v>1.58291033403489</v>
      </c>
    </row>
    <row r="3" spans="1:40" x14ac:dyDescent="0.45">
      <c r="A3">
        <v>8.0000000000000002E-3</v>
      </c>
      <c r="B3" s="1">
        <f t="shared" si="0"/>
        <v>29.039128684920431</v>
      </c>
      <c r="C3">
        <v>0</v>
      </c>
      <c r="D3" s="2">
        <f t="shared" ref="D3:D66" si="1">E3/(0.02809*3600)</f>
        <v>0</v>
      </c>
      <c r="E3" s="2"/>
      <c r="F3" s="2">
        <v>0</v>
      </c>
      <c r="G3">
        <v>315</v>
      </c>
      <c r="H3">
        <v>295</v>
      </c>
      <c r="I3" s="2"/>
      <c r="J3" s="2">
        <v>297.20729190100002</v>
      </c>
      <c r="K3" s="2"/>
      <c r="L3" s="2">
        <v>313.66573996086038</v>
      </c>
      <c r="M3" s="2">
        <f>G3-O3/(R3*A3)</f>
        <v>313.80488917328347</v>
      </c>
      <c r="N3" s="2">
        <f>G3-L3</f>
        <v>1.3342600391396218</v>
      </c>
      <c r="O3" s="8">
        <f>'Typ1 1,5 mm Noctua F12'!Q3*1.086</f>
        <v>39.950793770902798</v>
      </c>
      <c r="P3" s="1">
        <f>O3/(Abmessung!F$17*Q3)</f>
        <v>5.1373203810781947</v>
      </c>
      <c r="Q3" s="2">
        <f t="shared" ref="Q3:Q66" si="2">((G3-J3)-(L3-H3))/LN((G3-J3)/(L3-H3))</f>
        <v>18.225739235357327</v>
      </c>
      <c r="R3" s="1">
        <f t="shared" ref="R3:R66" si="3">((AC3 + AD3*G3 +AE3*G3^2 +  AF3*G3^3)+(AC3 + AD3*L3 + AE3*L3^2 +  AF3*L3^3))/2</f>
        <v>4178.5657946745287</v>
      </c>
      <c r="S3" s="1">
        <f t="shared" ref="S3:S66" si="4">((Y3 + Z3*G3 + AA3*G3^2 +  AB3*G3^3)+(Y3 + Z3*L3 + AA3*L3^2 +  AB3*L3^3))/2</f>
        <v>991.76529407906776</v>
      </c>
      <c r="T3" s="1">
        <f t="shared" ref="T3:T66" si="5">((AI3 + AJ3*H3)+(AI3 + AJ3*J3))/2</f>
        <v>1006.941875371843</v>
      </c>
      <c r="U3" s="7">
        <f t="shared" ref="U3:U66" si="6">((AG3 + AH3*H3)+(AG3 + AH3*J3))/2</f>
        <v>1.1926736763243653</v>
      </c>
      <c r="Y3" s="4">
        <v>-144.24372570197801</v>
      </c>
      <c r="Z3" s="5">
        <v>10.528700058400901</v>
      </c>
      <c r="AA3" s="4">
        <v>-3.1256926142924198E-2</v>
      </c>
      <c r="AB3" s="4">
        <v>2.9456116190551199E-5</v>
      </c>
      <c r="AC3" s="6">
        <v>17554.453889016499</v>
      </c>
      <c r="AD3" s="6">
        <v>-125.692345063977</v>
      </c>
      <c r="AE3" s="6">
        <v>0.39362054142913999</v>
      </c>
      <c r="AF3" s="6">
        <v>-4.1079636190540202E-4</v>
      </c>
      <c r="AG3" s="6">
        <v>2.30640101199999</v>
      </c>
      <c r="AH3" s="6">
        <v>-3.7612753199999698E-3</v>
      </c>
      <c r="AI3" s="6">
        <v>995.176197</v>
      </c>
      <c r="AJ3" s="6">
        <v>3.9734999999999798E-2</v>
      </c>
      <c r="AL3" s="6">
        <v>-7.3107128370890097E-3</v>
      </c>
      <c r="AM3" s="6">
        <v>2.5528079661440501</v>
      </c>
      <c r="AN3" s="6">
        <v>1.58291033403489</v>
      </c>
    </row>
    <row r="4" spans="1:40" x14ac:dyDescent="0.45">
      <c r="A4">
        <v>1.4E-2</v>
      </c>
      <c r="B4" s="1">
        <f t="shared" si="0"/>
        <v>50.821718786091871</v>
      </c>
      <c r="C4">
        <v>0</v>
      </c>
      <c r="D4" s="2">
        <f t="shared" si="1"/>
        <v>0</v>
      </c>
      <c r="E4" s="2"/>
      <c r="F4" s="2">
        <v>0</v>
      </c>
      <c r="G4">
        <v>315</v>
      </c>
      <c r="H4">
        <v>295</v>
      </c>
      <c r="I4" s="2"/>
      <c r="J4" s="2">
        <v>297.94433485000002</v>
      </c>
      <c r="K4" s="2"/>
      <c r="L4" s="2">
        <v>313.99312563486336</v>
      </c>
      <c r="M4" s="2">
        <f t="shared" ref="M4:M67" si="7">G4-O4/(R4*A4)</f>
        <v>314.09824301386448</v>
      </c>
      <c r="N4" s="2">
        <f t="shared" ref="N4:N67" si="8">G4-L4</f>
        <v>1.006874365136639</v>
      </c>
      <c r="O4" s="8">
        <f>'Typ1 1,5 mm Noctua F12'!Q4*1.086</f>
        <v>52.752692734900805</v>
      </c>
      <c r="P4" s="1">
        <f>O4/(Abmessung!F$17*Q4)</f>
        <v>6.8659242330368393</v>
      </c>
      <c r="Q4" s="2">
        <f t="shared" si="2"/>
        <v>18.007027038310454</v>
      </c>
      <c r="R4" s="1">
        <f t="shared" si="3"/>
        <v>4178.5642240625821</v>
      </c>
      <c r="S4" s="1">
        <f t="shared" si="4"/>
        <v>991.7019967808078</v>
      </c>
      <c r="T4" s="1">
        <f t="shared" si="5"/>
        <v>1006.9565185726324</v>
      </c>
      <c r="U4" s="7">
        <f t="shared" si="6"/>
        <v>1.1912875655974384</v>
      </c>
      <c r="Y4" s="4">
        <v>-144.24372570197801</v>
      </c>
      <c r="Z4" s="5">
        <v>10.528700058400901</v>
      </c>
      <c r="AA4" s="4">
        <v>-3.1256926142924198E-2</v>
      </c>
      <c r="AB4" s="4">
        <v>2.9456116190551199E-5</v>
      </c>
      <c r="AC4" s="6">
        <v>17554.453889016499</v>
      </c>
      <c r="AD4" s="6">
        <v>-125.692345063977</v>
      </c>
      <c r="AE4" s="6">
        <v>0.39362054142913999</v>
      </c>
      <c r="AF4" s="6">
        <v>-4.1079636190540202E-4</v>
      </c>
      <c r="AG4" s="6">
        <v>2.30640101199999</v>
      </c>
      <c r="AH4" s="6">
        <v>-3.7612753199999698E-3</v>
      </c>
      <c r="AI4" s="6">
        <v>995.176197</v>
      </c>
      <c r="AJ4" s="6">
        <v>3.9734999999999798E-2</v>
      </c>
      <c r="AL4" s="6">
        <v>-7.3107128370890097E-3</v>
      </c>
      <c r="AM4" s="6">
        <v>2.5528079661440501</v>
      </c>
      <c r="AN4" s="6">
        <v>1.58291033403489</v>
      </c>
    </row>
    <row r="5" spans="1:40" x14ac:dyDescent="0.45">
      <c r="A5">
        <v>0.02</v>
      </c>
      <c r="B5" s="1">
        <f t="shared" si="0"/>
        <v>72.605276902166594</v>
      </c>
      <c r="C5">
        <v>0</v>
      </c>
      <c r="D5" s="2">
        <f t="shared" si="1"/>
        <v>0</v>
      </c>
      <c r="E5" s="2"/>
      <c r="F5" s="2">
        <v>0</v>
      </c>
      <c r="G5">
        <v>315</v>
      </c>
      <c r="H5">
        <v>295</v>
      </c>
      <c r="I5" s="2"/>
      <c r="J5" s="2">
        <v>298.35293888899997</v>
      </c>
      <c r="K5" s="2"/>
      <c r="L5" s="2">
        <v>314.19150507578496</v>
      </c>
      <c r="M5" s="2">
        <f t="shared" si="7"/>
        <v>314.27627391538812</v>
      </c>
      <c r="N5" s="2">
        <f t="shared" si="8"/>
        <v>0.8084949242150401</v>
      </c>
      <c r="O5" s="8">
        <f>'Typ1 1,5 mm Noctua F12'!Q5*1.086</f>
        <v>60.482709794469002</v>
      </c>
      <c r="P5" s="1">
        <f>O5/(Abmessung!F$17*Q5)</f>
        <v>7.9238875653780338</v>
      </c>
      <c r="Q5" s="2">
        <f t="shared" si="2"/>
        <v>17.889134377300994</v>
      </c>
      <c r="R5" s="1">
        <f t="shared" si="3"/>
        <v>4178.5636223753863</v>
      </c>
      <c r="S5" s="1">
        <f t="shared" si="4"/>
        <v>991.66345852544327</v>
      </c>
      <c r="T5" s="1">
        <f t="shared" si="5"/>
        <v>1006.9646365133772</v>
      </c>
      <c r="U5" s="7">
        <f t="shared" si="6"/>
        <v>1.190519129453667</v>
      </c>
      <c r="Y5" s="4">
        <v>-144.24372570197801</v>
      </c>
      <c r="Z5" s="5">
        <v>10.528700058400901</v>
      </c>
      <c r="AA5" s="4">
        <v>-3.1256926142924198E-2</v>
      </c>
      <c r="AB5" s="4">
        <v>2.9456116190551199E-5</v>
      </c>
      <c r="AC5" s="6">
        <v>17554.453889016499</v>
      </c>
      <c r="AD5" s="6">
        <v>-125.692345063977</v>
      </c>
      <c r="AE5" s="6">
        <v>0.39362054142913999</v>
      </c>
      <c r="AF5" s="6">
        <v>-4.1079636190540202E-4</v>
      </c>
      <c r="AG5" s="6">
        <v>2.30640101199999</v>
      </c>
      <c r="AH5" s="6">
        <v>-3.7612753199999698E-3</v>
      </c>
      <c r="AI5" s="6">
        <v>995.176197</v>
      </c>
      <c r="AJ5" s="6">
        <v>3.9734999999999798E-2</v>
      </c>
      <c r="AL5" s="6">
        <v>-7.3107128370890097E-3</v>
      </c>
      <c r="AM5" s="6">
        <v>2.5528079661440501</v>
      </c>
      <c r="AN5" s="6">
        <v>1.58291033403489</v>
      </c>
    </row>
    <row r="6" spans="1:40" x14ac:dyDescent="0.45">
      <c r="A6">
        <v>2.5999999999999999E-2</v>
      </c>
      <c r="B6" s="1">
        <f t="shared" si="0"/>
        <v>94.389327955972632</v>
      </c>
      <c r="C6">
        <v>0</v>
      </c>
      <c r="D6" s="2">
        <f t="shared" si="1"/>
        <v>0</v>
      </c>
      <c r="E6" s="2"/>
      <c r="F6" s="2">
        <v>0</v>
      </c>
      <c r="G6">
        <v>315</v>
      </c>
      <c r="H6">
        <v>295</v>
      </c>
      <c r="I6" s="2"/>
      <c r="J6" s="2">
        <v>298.63721954200003</v>
      </c>
      <c r="K6" s="2"/>
      <c r="L6" s="2">
        <v>314.32457978851915</v>
      </c>
      <c r="M6" s="2">
        <f t="shared" si="7"/>
        <v>314.39532518912836</v>
      </c>
      <c r="N6" s="2">
        <f t="shared" si="8"/>
        <v>0.67542021148085496</v>
      </c>
      <c r="O6" s="8">
        <f>'Typ1 1,5 mm Noctua F12'!Q6*1.086</f>
        <v>65.693472257776207</v>
      </c>
      <c r="P6" s="1">
        <f>O6/(Abmessung!F$17*Q6)</f>
        <v>8.6483704205509024</v>
      </c>
      <c r="Q6" s="2">
        <f t="shared" si="2"/>
        <v>17.802636524595055</v>
      </c>
      <c r="R6" s="1">
        <f t="shared" si="3"/>
        <v>4178.5633608126682</v>
      </c>
      <c r="S6" s="1">
        <f t="shared" si="4"/>
        <v>991.63752965440324</v>
      </c>
      <c r="T6" s="1">
        <f t="shared" si="5"/>
        <v>1006.9702844592507</v>
      </c>
      <c r="U6" s="7">
        <f t="shared" si="6"/>
        <v>1.1899845005516259</v>
      </c>
      <c r="Y6" s="4">
        <v>-144.24372570197801</v>
      </c>
      <c r="Z6" s="5">
        <v>10.528700058400901</v>
      </c>
      <c r="AA6" s="4">
        <v>-3.1256926142924198E-2</v>
      </c>
      <c r="AB6" s="4">
        <v>2.9456116190551199E-5</v>
      </c>
      <c r="AC6" s="6">
        <v>17554.453889016499</v>
      </c>
      <c r="AD6" s="6">
        <v>-125.692345063977</v>
      </c>
      <c r="AE6" s="6">
        <v>0.39362054142913999</v>
      </c>
      <c r="AF6" s="6">
        <v>-4.1079636190540202E-4</v>
      </c>
      <c r="AG6" s="6">
        <v>2.30640101199999</v>
      </c>
      <c r="AH6" s="6">
        <v>-3.7612753199999698E-3</v>
      </c>
      <c r="AI6" s="6">
        <v>995.176197</v>
      </c>
      <c r="AJ6" s="6">
        <v>3.9734999999999798E-2</v>
      </c>
      <c r="AL6" s="6">
        <v>-7.3107128370890097E-3</v>
      </c>
      <c r="AM6" s="6">
        <v>2.5528079661440501</v>
      </c>
      <c r="AN6" s="6">
        <v>1.58291033403489</v>
      </c>
    </row>
    <row r="7" spans="1:40" x14ac:dyDescent="0.45">
      <c r="A7">
        <v>3.2000000000000001E-2</v>
      </c>
      <c r="B7" s="1">
        <f t="shared" si="0"/>
        <v>116.17366402425561</v>
      </c>
      <c r="C7">
        <v>0</v>
      </c>
      <c r="D7" s="2">
        <f t="shared" si="1"/>
        <v>0</v>
      </c>
      <c r="E7" s="2"/>
      <c r="F7" s="2">
        <v>0</v>
      </c>
      <c r="G7">
        <v>315</v>
      </c>
      <c r="H7">
        <v>295</v>
      </c>
      <c r="I7" s="2"/>
      <c r="J7" s="2">
        <v>298.85548949399998</v>
      </c>
      <c r="K7" s="2"/>
      <c r="L7" s="2">
        <v>314.42003885628952</v>
      </c>
      <c r="M7" s="2">
        <f t="shared" si="7"/>
        <v>314.48076831045631</v>
      </c>
      <c r="N7" s="2">
        <f t="shared" si="8"/>
        <v>0.57996114371047724</v>
      </c>
      <c r="O7" s="8">
        <f>'Typ1 1,5 mm Noctua F12'!Q7*1.086</f>
        <v>69.428558456488204</v>
      </c>
      <c r="P7" s="1">
        <f>O7/(Abmessung!F$17*Q7)</f>
        <v>9.1765564608600538</v>
      </c>
      <c r="Q7" s="2">
        <f t="shared" si="2"/>
        <v>17.731880566650748</v>
      </c>
      <c r="R7" s="1">
        <f t="shared" si="3"/>
        <v>4178.563241531032</v>
      </c>
      <c r="S7" s="1">
        <f t="shared" si="4"/>
        <v>991.6188920059169</v>
      </c>
      <c r="T7" s="1">
        <f t="shared" si="5"/>
        <v>1006.974620937522</v>
      </c>
      <c r="U7" s="7">
        <f t="shared" si="6"/>
        <v>1.1895740138598483</v>
      </c>
      <c r="Y7" s="4">
        <v>-144.24372570197801</v>
      </c>
      <c r="Z7" s="5">
        <v>10.528700058400901</v>
      </c>
      <c r="AA7" s="4">
        <v>-3.1256926142924198E-2</v>
      </c>
      <c r="AB7" s="4">
        <v>2.9456116190551199E-5</v>
      </c>
      <c r="AC7" s="6">
        <v>17554.453889016499</v>
      </c>
      <c r="AD7" s="6">
        <v>-125.692345063977</v>
      </c>
      <c r="AE7" s="6">
        <v>0.39362054142913999</v>
      </c>
      <c r="AF7" s="6">
        <v>-4.1079636190540202E-4</v>
      </c>
      <c r="AG7" s="6">
        <v>2.30640101199999</v>
      </c>
      <c r="AH7" s="6">
        <v>-3.7612753199999698E-3</v>
      </c>
      <c r="AI7" s="6">
        <v>995.176197</v>
      </c>
      <c r="AJ7" s="6">
        <v>3.9734999999999798E-2</v>
      </c>
      <c r="AL7" s="6">
        <v>-7.3107128370890097E-3</v>
      </c>
      <c r="AM7" s="6">
        <v>2.5528079661440501</v>
      </c>
      <c r="AN7" s="6">
        <v>1.58291033403489</v>
      </c>
    </row>
    <row r="8" spans="1:40" x14ac:dyDescent="0.45">
      <c r="A8">
        <v>3.7999999999999999E-2</v>
      </c>
      <c r="B8" s="1">
        <f t="shared" si="0"/>
        <v>137.95817970211647</v>
      </c>
      <c r="C8">
        <v>0</v>
      </c>
      <c r="D8" s="2">
        <f t="shared" si="1"/>
        <v>0</v>
      </c>
      <c r="E8" s="2"/>
      <c r="F8" s="2">
        <v>0</v>
      </c>
      <c r="G8">
        <v>315</v>
      </c>
      <c r="H8">
        <v>295</v>
      </c>
      <c r="I8" s="2"/>
      <c r="J8" s="2">
        <v>299.03272533900002</v>
      </c>
      <c r="K8" s="2"/>
      <c r="L8" s="2">
        <v>314.491856265227</v>
      </c>
      <c r="M8" s="2">
        <f t="shared" si="7"/>
        <v>314.54519850839637</v>
      </c>
      <c r="N8" s="2">
        <f t="shared" si="8"/>
        <v>0.50814373477300023</v>
      </c>
      <c r="O8" s="8">
        <f>'Typ1 1,5 mm Noctua F12'!Q8*1.086</f>
        <v>72.215837297043009</v>
      </c>
      <c r="P8" s="1">
        <f>O8/(Abmessung!F$17*Q8)</f>
        <v>9.5778315334614277</v>
      </c>
      <c r="Q8" s="2">
        <f t="shared" si="2"/>
        <v>17.671021183172943</v>
      </c>
      <c r="R8" s="1">
        <f t="shared" si="3"/>
        <v>4178.5631886866358</v>
      </c>
      <c r="S8" s="1">
        <f t="shared" si="4"/>
        <v>991.60484934914894</v>
      </c>
      <c r="T8" s="1">
        <f t="shared" si="5"/>
        <v>1006.9781421706725</v>
      </c>
      <c r="U8" s="7">
        <f t="shared" si="6"/>
        <v>1.1892406974550394</v>
      </c>
      <c r="Y8" s="4">
        <v>-144.24372570197801</v>
      </c>
      <c r="Z8" s="5">
        <v>10.528700058400901</v>
      </c>
      <c r="AA8" s="4">
        <v>-3.1256926142924198E-2</v>
      </c>
      <c r="AB8" s="4">
        <v>2.9456116190551199E-5</v>
      </c>
      <c r="AC8" s="6">
        <v>17554.453889016499</v>
      </c>
      <c r="AD8" s="6">
        <v>-125.692345063977</v>
      </c>
      <c r="AE8" s="6">
        <v>0.39362054142913999</v>
      </c>
      <c r="AF8" s="6">
        <v>-4.1079636190540202E-4</v>
      </c>
      <c r="AG8" s="6">
        <v>2.30640101199999</v>
      </c>
      <c r="AH8" s="6">
        <v>-3.7612753199999698E-3</v>
      </c>
      <c r="AI8" s="6">
        <v>995.176197</v>
      </c>
      <c r="AJ8" s="6">
        <v>3.9734999999999798E-2</v>
      </c>
      <c r="AL8" s="6">
        <v>-7.3107128370890097E-3</v>
      </c>
      <c r="AM8" s="6">
        <v>2.5528079661440501</v>
      </c>
      <c r="AN8" s="6">
        <v>1.58291033403489</v>
      </c>
    </row>
    <row r="9" spans="1:40" x14ac:dyDescent="0.45">
      <c r="A9">
        <v>4.3999999999999997E-2</v>
      </c>
      <c r="B9" s="1">
        <f t="shared" si="0"/>
        <v>159.7428158541897</v>
      </c>
      <c r="C9">
        <v>0</v>
      </c>
      <c r="D9" s="2">
        <f t="shared" si="1"/>
        <v>0</v>
      </c>
      <c r="E9" s="1"/>
      <c r="F9" s="2">
        <v>0</v>
      </c>
      <c r="G9">
        <v>315</v>
      </c>
      <c r="H9">
        <v>295</v>
      </c>
      <c r="I9" s="2"/>
      <c r="J9" s="2">
        <v>299.181955303</v>
      </c>
      <c r="K9" s="2"/>
      <c r="L9" s="2">
        <v>314.54784701358153</v>
      </c>
      <c r="M9" s="2">
        <f t="shared" si="7"/>
        <v>314.59557267730804</v>
      </c>
      <c r="N9" s="2">
        <f t="shared" si="8"/>
        <v>0.45215298641846857</v>
      </c>
      <c r="O9" s="8">
        <f>'Typ1 1,5 mm Noctua F12'!Q9*1.086</f>
        <v>74.356705068512412</v>
      </c>
      <c r="P9" s="1">
        <f>O9/(Abmessung!F$17*Q9)</f>
        <v>9.8919034934908119</v>
      </c>
      <c r="Q9" s="2">
        <f t="shared" si="2"/>
        <v>17.617190744592044</v>
      </c>
      <c r="R9" s="1">
        <f t="shared" si="3"/>
        <v>4178.5631691374183</v>
      </c>
      <c r="S9" s="1">
        <f t="shared" si="4"/>
        <v>991.59388892070479</v>
      </c>
      <c r="T9" s="1">
        <f t="shared" si="5"/>
        <v>1006.9811069969824</v>
      </c>
      <c r="U9" s="7">
        <f t="shared" si="6"/>
        <v>1.1889600499647406</v>
      </c>
      <c r="Y9" s="4">
        <v>-144.24372570197801</v>
      </c>
      <c r="Z9" s="5">
        <v>10.528700058400901</v>
      </c>
      <c r="AA9" s="4">
        <v>-3.1256926142924198E-2</v>
      </c>
      <c r="AB9" s="4">
        <v>2.9456116190551199E-5</v>
      </c>
      <c r="AC9" s="6">
        <v>17554.453889016499</v>
      </c>
      <c r="AD9" s="6">
        <v>-125.692345063977</v>
      </c>
      <c r="AE9" s="6">
        <v>0.39362054142913999</v>
      </c>
      <c r="AF9" s="6">
        <v>-4.1079636190540202E-4</v>
      </c>
      <c r="AG9" s="6">
        <v>2.30640101199999</v>
      </c>
      <c r="AH9" s="6">
        <v>-3.7612753199999698E-3</v>
      </c>
      <c r="AI9" s="6">
        <v>995.176197</v>
      </c>
      <c r="AJ9" s="6">
        <v>3.9734999999999798E-2</v>
      </c>
      <c r="AL9" s="6">
        <v>-7.3107128370890097E-3</v>
      </c>
      <c r="AM9" s="6">
        <v>2.5528079661440501</v>
      </c>
      <c r="AN9" s="6">
        <v>1.58291033403489</v>
      </c>
    </row>
    <row r="10" spans="1:40" x14ac:dyDescent="0.45">
      <c r="A10">
        <v>0.05</v>
      </c>
      <c r="B10" s="1">
        <f t="shared" si="0"/>
        <v>181.52753673703089</v>
      </c>
      <c r="C10">
        <v>0</v>
      </c>
      <c r="D10" s="2">
        <f t="shared" si="1"/>
        <v>0</v>
      </c>
      <c r="E10" s="1"/>
      <c r="F10" s="2">
        <v>0</v>
      </c>
      <c r="G10">
        <v>315</v>
      </c>
      <c r="H10">
        <v>295</v>
      </c>
      <c r="I10" s="2"/>
      <c r="J10" s="2">
        <v>299.31084306600002</v>
      </c>
      <c r="K10" s="2"/>
      <c r="L10" s="2">
        <v>314.59272351838092</v>
      </c>
      <c r="M10" s="2">
        <f t="shared" si="7"/>
        <v>314.63605906920236</v>
      </c>
      <c r="N10" s="2">
        <f t="shared" si="8"/>
        <v>0.40727648161907837</v>
      </c>
      <c r="O10" s="8">
        <f>'Typ1 1,5 mm Noctua F12'!Q10*1.086</f>
        <v>76.037508419781005</v>
      </c>
      <c r="P10" s="1">
        <f>O10/(Abmessung!F$17*Q10)</f>
        <v>10.143412528439123</v>
      </c>
      <c r="Q10" s="2">
        <f t="shared" si="2"/>
        <v>17.568722352850486</v>
      </c>
      <c r="R10" s="1">
        <f t="shared" si="3"/>
        <v>4178.5631670026787</v>
      </c>
      <c r="S10" s="1">
        <f t="shared" si="4"/>
        <v>991.58509631933271</v>
      </c>
      <c r="T10" s="1">
        <f t="shared" si="5"/>
        <v>1006.9836676746137</v>
      </c>
      <c r="U10" s="7">
        <f t="shared" si="6"/>
        <v>1.1887176587837294</v>
      </c>
      <c r="Y10" s="4">
        <v>-144.24372570197801</v>
      </c>
      <c r="Z10" s="5">
        <v>10.528700058400901</v>
      </c>
      <c r="AA10" s="4">
        <v>-3.1256926142924198E-2</v>
      </c>
      <c r="AB10" s="4">
        <v>2.9456116190551199E-5</v>
      </c>
      <c r="AC10" s="6">
        <v>17554.453889016499</v>
      </c>
      <c r="AD10" s="6">
        <v>-125.692345063977</v>
      </c>
      <c r="AE10" s="6">
        <v>0.39362054142913999</v>
      </c>
      <c r="AF10" s="6">
        <v>-4.1079636190540202E-4</v>
      </c>
      <c r="AG10" s="6">
        <v>2.30640101199999</v>
      </c>
      <c r="AH10" s="6">
        <v>-3.7612753199999698E-3</v>
      </c>
      <c r="AI10" s="6">
        <v>995.176197</v>
      </c>
      <c r="AJ10" s="6">
        <v>3.9734999999999798E-2</v>
      </c>
      <c r="AL10" s="6">
        <v>-7.3107128370890097E-3</v>
      </c>
      <c r="AM10" s="6">
        <v>2.5528079661440501</v>
      </c>
      <c r="AN10" s="6">
        <v>1.58291033403489</v>
      </c>
    </row>
    <row r="11" spans="1:40" x14ac:dyDescent="0.45">
      <c r="A11">
        <v>5.6000000000000001E-2</v>
      </c>
      <c r="B11" s="1">
        <f t="shared" si="0"/>
        <v>203.31259552764709</v>
      </c>
      <c r="C11">
        <v>0</v>
      </c>
      <c r="D11" s="2">
        <f t="shared" si="1"/>
        <v>0</v>
      </c>
      <c r="E11" s="1"/>
      <c r="F11" s="2">
        <v>0</v>
      </c>
      <c r="G11">
        <v>315</v>
      </c>
      <c r="H11">
        <v>295</v>
      </c>
      <c r="I11" s="2"/>
      <c r="J11" s="2">
        <v>299.424280963</v>
      </c>
      <c r="K11" s="2"/>
      <c r="L11" s="2">
        <v>314.63636028508301</v>
      </c>
      <c r="M11" s="2">
        <f t="shared" si="7"/>
        <v>314.6693147550551</v>
      </c>
      <c r="N11" s="2">
        <f t="shared" si="8"/>
        <v>0.36363971491698521</v>
      </c>
      <c r="O11" s="8">
        <f>'Typ1 1,5 mm Noctua F12'!Q11*1.086</f>
        <v>77.380194499577996</v>
      </c>
      <c r="P11" s="1">
        <f>O11/(Abmessung!F$17*Q11)</f>
        <v>10.346676878190806</v>
      </c>
      <c r="Q11" s="2">
        <f t="shared" si="2"/>
        <v>17.52771572276739</v>
      </c>
      <c r="R11" s="1">
        <f t="shared" si="3"/>
        <v>4178.5631763605134</v>
      </c>
      <c r="S11" s="1">
        <f t="shared" si="4"/>
        <v>991.57653994233635</v>
      </c>
      <c r="T11" s="1">
        <f t="shared" si="5"/>
        <v>1006.9859214020323</v>
      </c>
      <c r="U11" s="7">
        <f t="shared" si="6"/>
        <v>1.1885043232025601</v>
      </c>
      <c r="Y11" s="4">
        <v>-144.24372570197801</v>
      </c>
      <c r="Z11" s="5">
        <v>10.528700058400901</v>
      </c>
      <c r="AA11" s="4">
        <v>-3.1256926142924198E-2</v>
      </c>
      <c r="AB11" s="4">
        <v>2.9456116190551199E-5</v>
      </c>
      <c r="AC11" s="6">
        <v>17554.453889016499</v>
      </c>
      <c r="AD11" s="6">
        <v>-125.692345063977</v>
      </c>
      <c r="AE11" s="6">
        <v>0.39362054142913999</v>
      </c>
      <c r="AF11" s="6">
        <v>-4.1079636190540202E-4</v>
      </c>
      <c r="AG11" s="6">
        <v>2.30640101199999</v>
      </c>
      <c r="AH11" s="6">
        <v>-3.7612753199999698E-3</v>
      </c>
      <c r="AI11" s="6">
        <v>995.176197</v>
      </c>
      <c r="AJ11" s="6">
        <v>3.9734999999999798E-2</v>
      </c>
      <c r="AL11" s="6">
        <v>-7.3107128370890097E-3</v>
      </c>
      <c r="AM11" s="6">
        <v>2.5528079661440501</v>
      </c>
      <c r="AN11" s="6">
        <v>1.58291033403489</v>
      </c>
    </row>
    <row r="12" spans="1:40" x14ac:dyDescent="0.45">
      <c r="A12">
        <v>6.2E-2</v>
      </c>
      <c r="B12" s="1">
        <f t="shared" si="0"/>
        <v>225.09765543002746</v>
      </c>
      <c r="C12">
        <v>0</v>
      </c>
      <c r="D12" s="2">
        <f t="shared" si="1"/>
        <v>0</v>
      </c>
      <c r="E12" s="1"/>
      <c r="F12" s="2">
        <v>0</v>
      </c>
      <c r="G12">
        <v>315</v>
      </c>
      <c r="H12">
        <v>295</v>
      </c>
      <c r="I12" s="2"/>
      <c r="J12" s="2">
        <v>299.52558378800001</v>
      </c>
      <c r="K12" s="2"/>
      <c r="L12" s="2">
        <v>314.67155122646938</v>
      </c>
      <c r="M12" s="2">
        <f t="shared" si="7"/>
        <v>314.69711746821304</v>
      </c>
      <c r="N12" s="2">
        <f t="shared" si="8"/>
        <v>0.32844877353062429</v>
      </c>
      <c r="O12" s="8">
        <f>'Typ1 1,5 mm Noctua F12'!Q12*1.086</f>
        <v>78.468055528039201</v>
      </c>
      <c r="P12" s="1">
        <f>O12/(Abmessung!F$17*Q12)</f>
        <v>10.515287709503163</v>
      </c>
      <c r="Q12" s="2">
        <f t="shared" si="2"/>
        <v>17.48912658591847</v>
      </c>
      <c r="R12" s="1">
        <f t="shared" si="3"/>
        <v>4178.5631920483474</v>
      </c>
      <c r="S12" s="1">
        <f t="shared" si="4"/>
        <v>991.56963484847427</v>
      </c>
      <c r="T12" s="1">
        <f t="shared" si="5"/>
        <v>1006.987934035908</v>
      </c>
      <c r="U12" s="7">
        <f t="shared" si="6"/>
        <v>1.1883138092948007</v>
      </c>
      <c r="Y12" s="4">
        <v>-144.24372570197801</v>
      </c>
      <c r="Z12" s="5">
        <v>10.528700058400901</v>
      </c>
      <c r="AA12" s="4">
        <v>-3.1256926142924198E-2</v>
      </c>
      <c r="AB12" s="4">
        <v>2.9456116190551199E-5</v>
      </c>
      <c r="AC12" s="6">
        <v>17554.453889016499</v>
      </c>
      <c r="AD12" s="6">
        <v>-125.692345063977</v>
      </c>
      <c r="AE12" s="6">
        <v>0.39362054142913999</v>
      </c>
      <c r="AF12" s="6">
        <v>-4.1079636190540202E-4</v>
      </c>
      <c r="AG12" s="6">
        <v>2.30640101199999</v>
      </c>
      <c r="AH12" s="6">
        <v>-3.7612753199999698E-3</v>
      </c>
      <c r="AI12" s="6">
        <v>995.176197</v>
      </c>
      <c r="AJ12" s="6">
        <v>3.9734999999999798E-2</v>
      </c>
      <c r="AL12" s="6">
        <v>-7.3107128370890097E-3</v>
      </c>
      <c r="AM12" s="6">
        <v>2.5528079661440501</v>
      </c>
      <c r="AN12" s="6">
        <v>1.58291033403489</v>
      </c>
    </row>
    <row r="13" spans="1:40" x14ac:dyDescent="0.45">
      <c r="A13">
        <v>6.8000000000000005E-2</v>
      </c>
      <c r="B13" s="1">
        <f t="shared" si="0"/>
        <v>246.8827161491738</v>
      </c>
      <c r="C13">
        <v>0</v>
      </c>
      <c r="D13" s="2">
        <f t="shared" si="1"/>
        <v>0</v>
      </c>
      <c r="E13" s="1"/>
      <c r="F13" s="2">
        <v>0</v>
      </c>
      <c r="G13">
        <v>315</v>
      </c>
      <c r="H13">
        <v>295</v>
      </c>
      <c r="I13" s="2"/>
      <c r="J13" s="2">
        <v>299.61710178300001</v>
      </c>
      <c r="K13" s="2"/>
      <c r="L13" s="2">
        <v>314.70053200191859</v>
      </c>
      <c r="M13" s="2">
        <f t="shared" si="7"/>
        <v>314.72070360085166</v>
      </c>
      <c r="N13" s="2">
        <f t="shared" si="8"/>
        <v>0.29946799808141122</v>
      </c>
      <c r="O13" s="8">
        <f>'Typ1 1,5 mm Noctua F12'!Q13*1.086</f>
        <v>79.35992076264661</v>
      </c>
      <c r="P13" s="1">
        <f>O13/(Abmessung!F$17*Q13)</f>
        <v>10.65694299754362</v>
      </c>
      <c r="Q13" s="2">
        <f t="shared" si="2"/>
        <v>17.452794421132083</v>
      </c>
      <c r="R13" s="1">
        <f t="shared" si="3"/>
        <v>4178.563210384531</v>
      </c>
      <c r="S13" s="1">
        <f t="shared" si="4"/>
        <v>991.56394509239203</v>
      </c>
      <c r="T13" s="1">
        <f t="shared" si="5"/>
        <v>1006.9897522696738</v>
      </c>
      <c r="U13" s="7">
        <f t="shared" si="6"/>
        <v>1.1881416971068361</v>
      </c>
      <c r="Y13" s="4">
        <v>-144.24372570197801</v>
      </c>
      <c r="Z13" s="5">
        <v>10.528700058400901</v>
      </c>
      <c r="AA13" s="4">
        <v>-3.1256926142924198E-2</v>
      </c>
      <c r="AB13" s="4">
        <v>2.9456116190551199E-5</v>
      </c>
      <c r="AC13" s="6">
        <v>17554.453889016499</v>
      </c>
      <c r="AD13" s="6">
        <v>-125.692345063977</v>
      </c>
      <c r="AE13" s="6">
        <v>0.39362054142913999</v>
      </c>
      <c r="AF13" s="6">
        <v>-4.1079636190540202E-4</v>
      </c>
      <c r="AG13" s="6">
        <v>2.30640101199999</v>
      </c>
      <c r="AH13" s="6">
        <v>-3.7612753199999698E-3</v>
      </c>
      <c r="AI13" s="6">
        <v>995.176197</v>
      </c>
      <c r="AJ13" s="6">
        <v>3.9734999999999798E-2</v>
      </c>
      <c r="AL13" s="6">
        <v>-7.3107128370890097E-3</v>
      </c>
      <c r="AM13" s="6">
        <v>2.5528079661440501</v>
      </c>
      <c r="AN13" s="6">
        <v>1.58291033403489</v>
      </c>
    </row>
    <row r="14" spans="1:40" x14ac:dyDescent="0.45">
      <c r="A14">
        <v>7.3999999999999996E-2</v>
      </c>
      <c r="B14" s="1">
        <f t="shared" si="0"/>
        <v>268.66777748597389</v>
      </c>
      <c r="C14">
        <v>0</v>
      </c>
      <c r="D14" s="2">
        <f t="shared" si="1"/>
        <v>0</v>
      </c>
      <c r="E14" s="1"/>
      <c r="F14" s="2">
        <v>0</v>
      </c>
      <c r="G14">
        <v>315</v>
      </c>
      <c r="H14">
        <v>295</v>
      </c>
      <c r="I14" s="2"/>
      <c r="J14" s="2">
        <v>299.70056205600002</v>
      </c>
      <c r="K14" s="2"/>
      <c r="L14" s="2">
        <v>314.72481319221043</v>
      </c>
      <c r="M14" s="2">
        <f t="shared" si="7"/>
        <v>314.74096074799883</v>
      </c>
      <c r="N14" s="2">
        <f t="shared" si="8"/>
        <v>0.2751868077895665</v>
      </c>
      <c r="O14" s="8">
        <f>'Typ1 1,5 mm Noctua F12'!Q14*1.086</f>
        <v>80.098480112105406</v>
      </c>
      <c r="P14" s="1">
        <f>O14/(Abmessung!F$17*Q14)</f>
        <v>10.777278012791443</v>
      </c>
      <c r="Q14" s="2">
        <f t="shared" si="2"/>
        <v>17.418533156566575</v>
      </c>
      <c r="R14" s="1">
        <f t="shared" si="3"/>
        <v>4178.5632294906127</v>
      </c>
      <c r="S14" s="1">
        <f t="shared" si="4"/>
        <v>991.5591757701859</v>
      </c>
      <c r="T14" s="1">
        <f t="shared" si="5"/>
        <v>1006.9914104166476</v>
      </c>
      <c r="U14" s="7">
        <f t="shared" si="6"/>
        <v>1.1879847385743183</v>
      </c>
      <c r="Y14" s="4">
        <v>-144.24372570197801</v>
      </c>
      <c r="Z14" s="5">
        <v>10.528700058400901</v>
      </c>
      <c r="AA14" s="4">
        <v>-3.1256926142924198E-2</v>
      </c>
      <c r="AB14" s="4">
        <v>2.9456116190551199E-5</v>
      </c>
      <c r="AC14" s="6">
        <v>17554.453889016499</v>
      </c>
      <c r="AD14" s="6">
        <v>-125.692345063977</v>
      </c>
      <c r="AE14" s="6">
        <v>0.39362054142913999</v>
      </c>
      <c r="AF14" s="6">
        <v>-4.1079636190540202E-4</v>
      </c>
      <c r="AG14" s="6">
        <v>2.30640101199999</v>
      </c>
      <c r="AH14" s="6">
        <v>-3.7612753199999698E-3</v>
      </c>
      <c r="AI14" s="6">
        <v>995.176197</v>
      </c>
      <c r="AJ14" s="6">
        <v>3.9734999999999798E-2</v>
      </c>
      <c r="AL14" s="6">
        <v>-7.3107128370890097E-3</v>
      </c>
      <c r="AM14" s="6">
        <v>2.5528079661440501</v>
      </c>
      <c r="AN14" s="6">
        <v>1.58291033403489</v>
      </c>
    </row>
    <row r="15" spans="1:40" x14ac:dyDescent="0.45">
      <c r="A15">
        <v>8.0000000000000002E-3</v>
      </c>
      <c r="B15" s="1">
        <f t="shared" si="0"/>
        <v>29.020024753472441</v>
      </c>
      <c r="C15">
        <v>600</v>
      </c>
      <c r="D15" s="2">
        <f t="shared" si="1"/>
        <v>0.46378703374075392</v>
      </c>
      <c r="E15" s="1">
        <v>46.9</v>
      </c>
      <c r="F15" s="2">
        <v>1.05</v>
      </c>
      <c r="G15">
        <v>315</v>
      </c>
      <c r="H15">
        <v>295</v>
      </c>
      <c r="I15" s="2">
        <f t="shared" ref="I15:I78" si="9">O15*3600/(T15*U15*E15)</f>
        <v>10.469822981121879</v>
      </c>
      <c r="J15" s="2">
        <v>305.46960837703818</v>
      </c>
      <c r="K15" s="2">
        <f t="shared" ref="K15:K78" si="10">H15+I15</f>
        <v>305.46982298112187</v>
      </c>
      <c r="L15" s="2">
        <v>310.16288480704173</v>
      </c>
      <c r="M15" s="2">
        <f t="shared" si="7"/>
        <v>310.16288480636655</v>
      </c>
      <c r="N15" s="2">
        <f t="shared" si="8"/>
        <v>4.8371151929582652</v>
      </c>
      <c r="O15" s="8">
        <v>161.70045500084399</v>
      </c>
      <c r="P15" s="1">
        <f>O15/(Abmessung!F$17*Q15)</f>
        <v>31.243975512098043</v>
      </c>
      <c r="Q15" s="2">
        <f t="shared" si="2"/>
        <v>12.129456563264515</v>
      </c>
      <c r="R15" s="1">
        <f t="shared" si="3"/>
        <v>4178.6387270059413</v>
      </c>
      <c r="S15" s="1">
        <f t="shared" si="4"/>
        <v>992.41817485196611</v>
      </c>
      <c r="T15" s="1">
        <f t="shared" si="5"/>
        <v>1007.1060269444308</v>
      </c>
      <c r="U15" s="7">
        <f t="shared" si="6"/>
        <v>1.1771352528006895</v>
      </c>
      <c r="Y15" s="4">
        <v>-144.24372570197801</v>
      </c>
      <c r="Z15" s="5">
        <v>10.528700058400901</v>
      </c>
      <c r="AA15" s="4">
        <v>-3.1256926142924198E-2</v>
      </c>
      <c r="AB15" s="4">
        <v>2.9456116190551199E-5</v>
      </c>
      <c r="AC15" s="6">
        <v>17554.453889016499</v>
      </c>
      <c r="AD15" s="6">
        <v>-125.692345063977</v>
      </c>
      <c r="AE15" s="6">
        <v>0.39362054142913999</v>
      </c>
      <c r="AF15" s="6">
        <v>-4.1079636190540202E-4</v>
      </c>
      <c r="AG15" s="6">
        <v>2.30640101199999</v>
      </c>
      <c r="AH15" s="6">
        <v>-3.7612753199999698E-3</v>
      </c>
      <c r="AI15" s="6">
        <v>995.176197</v>
      </c>
      <c r="AJ15" s="6">
        <v>3.9734999999999798E-2</v>
      </c>
      <c r="AL15" s="6">
        <v>-7.3107128370890097E-3</v>
      </c>
      <c r="AM15" s="6">
        <v>2.5528079661440501</v>
      </c>
      <c r="AN15" s="6">
        <v>1.58291033403489</v>
      </c>
    </row>
    <row r="16" spans="1:40" x14ac:dyDescent="0.45">
      <c r="A16">
        <v>1.4E-2</v>
      </c>
      <c r="B16" s="1">
        <f t="shared" si="0"/>
        <v>50.803462289519004</v>
      </c>
      <c r="C16">
        <v>600</v>
      </c>
      <c r="D16" s="2">
        <f t="shared" si="1"/>
        <v>0.46378703374075392</v>
      </c>
      <c r="E16" s="1">
        <v>46.9</v>
      </c>
      <c r="F16" s="2">
        <v>1.05</v>
      </c>
      <c r="G16">
        <v>315</v>
      </c>
      <c r="H16">
        <v>295</v>
      </c>
      <c r="I16" s="2">
        <f t="shared" si="9"/>
        <v>10.904055511849867</v>
      </c>
      <c r="J16" s="2">
        <v>305.90399587134959</v>
      </c>
      <c r="K16" s="2">
        <f t="shared" si="10"/>
        <v>305.90405551184989</v>
      </c>
      <c r="L16" s="2">
        <v>312.12323098261828</v>
      </c>
      <c r="M16" s="2">
        <f t="shared" si="7"/>
        <v>312.12323098260998</v>
      </c>
      <c r="N16" s="2">
        <f t="shared" si="8"/>
        <v>2.8767690173817186</v>
      </c>
      <c r="O16" s="8">
        <v>168.291497842262</v>
      </c>
      <c r="P16" s="1">
        <f>O16/(Abmessung!F$17*Q16)</f>
        <v>31.082991754877408</v>
      </c>
      <c r="Q16" s="2">
        <f t="shared" si="2"/>
        <v>12.689244131198125</v>
      </c>
      <c r="R16" s="1">
        <f t="shared" si="3"/>
        <v>4178.5840996553943</v>
      </c>
      <c r="S16" s="1">
        <f t="shared" si="4"/>
        <v>992.05837021068078</v>
      </c>
      <c r="T16" s="1">
        <f t="shared" si="5"/>
        <v>1007.1146571379741</v>
      </c>
      <c r="U16" s="7">
        <f t="shared" si="6"/>
        <v>1.1763183273198545</v>
      </c>
      <c r="Y16" s="4">
        <v>-144.24372570197801</v>
      </c>
      <c r="Z16" s="5">
        <v>10.528700058400901</v>
      </c>
      <c r="AA16" s="4">
        <v>-3.1256926142924198E-2</v>
      </c>
      <c r="AB16" s="4">
        <v>2.9456116190551199E-5</v>
      </c>
      <c r="AC16" s="6">
        <v>17554.453889016499</v>
      </c>
      <c r="AD16" s="6">
        <v>-125.692345063977</v>
      </c>
      <c r="AE16" s="6">
        <v>0.39362054142913999</v>
      </c>
      <c r="AF16" s="6">
        <v>-4.1079636190540202E-4</v>
      </c>
      <c r="AG16" s="6">
        <v>2.30640101199999</v>
      </c>
      <c r="AH16" s="6">
        <v>-3.7612753199999698E-3</v>
      </c>
      <c r="AI16" s="6">
        <v>995.176197</v>
      </c>
      <c r="AJ16" s="6">
        <v>3.9734999999999798E-2</v>
      </c>
      <c r="AL16" s="6">
        <v>-7.3107128370890097E-3</v>
      </c>
      <c r="AM16" s="6">
        <v>2.5528079661440501</v>
      </c>
      <c r="AN16" s="6">
        <v>1.58291033403489</v>
      </c>
    </row>
    <row r="17" spans="1:40" x14ac:dyDescent="0.45">
      <c r="A17">
        <v>0.02</v>
      </c>
      <c r="B17" s="1">
        <f t="shared" si="0"/>
        <v>72.587701068987357</v>
      </c>
      <c r="C17">
        <v>600</v>
      </c>
      <c r="D17" s="2">
        <f t="shared" si="1"/>
        <v>0.46378703374075392</v>
      </c>
      <c r="E17" s="1">
        <v>46.9</v>
      </c>
      <c r="F17" s="2">
        <v>1.05</v>
      </c>
      <c r="G17">
        <v>315</v>
      </c>
      <c r="H17">
        <v>295</v>
      </c>
      <c r="I17" s="2">
        <f t="shared" si="9"/>
        <v>11.139280875522289</v>
      </c>
      <c r="J17" s="2">
        <v>306.13929188739883</v>
      </c>
      <c r="K17" s="2">
        <f t="shared" si="10"/>
        <v>306.13928087552227</v>
      </c>
      <c r="L17" s="2">
        <v>312.94357912328866</v>
      </c>
      <c r="M17" s="2">
        <f t="shared" si="7"/>
        <v>312.94357912328883</v>
      </c>
      <c r="N17" s="2">
        <f t="shared" si="8"/>
        <v>2.0564208767113428</v>
      </c>
      <c r="O17" s="8">
        <v>171.85805379193999</v>
      </c>
      <c r="P17" s="1">
        <f>O17/(Abmessung!F$17*Q17)</f>
        <v>31.289972949413023</v>
      </c>
      <c r="Q17" s="2">
        <f t="shared" si="2"/>
        <v>12.872446396236469</v>
      </c>
      <c r="R17" s="1">
        <f t="shared" si="3"/>
        <v>4178.5719970610826</v>
      </c>
      <c r="S17" s="1">
        <f t="shared" si="4"/>
        <v>991.90357236374246</v>
      </c>
      <c r="T17" s="1">
        <f t="shared" si="5"/>
        <v>1007.1193318815729</v>
      </c>
      <c r="U17" s="7">
        <f t="shared" si="6"/>
        <v>1.1758758207708242</v>
      </c>
      <c r="Y17" s="4">
        <v>-144.24372570197801</v>
      </c>
      <c r="Z17" s="5">
        <v>10.528700058400901</v>
      </c>
      <c r="AA17" s="4">
        <v>-3.1256926142924198E-2</v>
      </c>
      <c r="AB17" s="4">
        <v>2.9456116190551199E-5</v>
      </c>
      <c r="AC17" s="6">
        <v>17554.453889016499</v>
      </c>
      <c r="AD17" s="6">
        <v>-125.692345063977</v>
      </c>
      <c r="AE17" s="6">
        <v>0.39362054142913999</v>
      </c>
      <c r="AF17" s="6">
        <v>-4.1079636190540202E-4</v>
      </c>
      <c r="AG17" s="6">
        <v>2.30640101199999</v>
      </c>
      <c r="AH17" s="6">
        <v>-3.7612753199999698E-3</v>
      </c>
      <c r="AI17" s="6">
        <v>995.176197</v>
      </c>
      <c r="AJ17" s="6">
        <v>3.9734999999999798E-2</v>
      </c>
      <c r="AL17" s="6">
        <v>-7.3107128370890097E-3</v>
      </c>
      <c r="AM17" s="6">
        <v>2.5528079661440501</v>
      </c>
      <c r="AN17" s="6">
        <v>1.58291033403489</v>
      </c>
    </row>
    <row r="18" spans="1:40" x14ac:dyDescent="0.45">
      <c r="A18">
        <v>2.5999999999999999E-2</v>
      </c>
      <c r="B18" s="1">
        <f t="shared" si="0"/>
        <v>94.372224319986913</v>
      </c>
      <c r="C18">
        <v>600</v>
      </c>
      <c r="D18" s="2">
        <f t="shared" si="1"/>
        <v>0.46378703374075392</v>
      </c>
      <c r="E18" s="1">
        <v>46.9</v>
      </c>
      <c r="F18" s="2">
        <v>1.05</v>
      </c>
      <c r="G18">
        <v>315</v>
      </c>
      <c r="H18">
        <v>295</v>
      </c>
      <c r="I18" s="2">
        <f t="shared" si="9"/>
        <v>11.301313597603583</v>
      </c>
      <c r="J18" s="2">
        <v>306.30136013773591</v>
      </c>
      <c r="K18" s="2">
        <f t="shared" si="10"/>
        <v>306.30131359760361</v>
      </c>
      <c r="L18" s="2">
        <v>313.39553710787544</v>
      </c>
      <c r="M18" s="2">
        <f t="shared" si="7"/>
        <v>313.39553710787561</v>
      </c>
      <c r="N18" s="2">
        <f t="shared" si="8"/>
        <v>1.6044628921245589</v>
      </c>
      <c r="O18" s="8">
        <v>174.313275538304</v>
      </c>
      <c r="P18" s="1">
        <f>O18/(Abmessung!F$17*Q18)</f>
        <v>31.553090652072612</v>
      </c>
      <c r="Q18" s="2">
        <f t="shared" si="2"/>
        <v>12.947471062399849</v>
      </c>
      <c r="R18" s="1">
        <f t="shared" si="3"/>
        <v>4178.5676592348163</v>
      </c>
      <c r="S18" s="1">
        <f t="shared" si="4"/>
        <v>991.81724998482025</v>
      </c>
      <c r="T18" s="1">
        <f t="shared" si="5"/>
        <v>1007.1225517725364</v>
      </c>
      <c r="U18" s="7">
        <f t="shared" si="6"/>
        <v>1.1755710291157502</v>
      </c>
      <c r="Y18" s="4">
        <v>-144.24372570197801</v>
      </c>
      <c r="Z18" s="5">
        <v>10.528700058400901</v>
      </c>
      <c r="AA18" s="4">
        <v>-3.1256926142924198E-2</v>
      </c>
      <c r="AB18" s="4">
        <v>2.9456116190551199E-5</v>
      </c>
      <c r="AC18" s="6">
        <v>17554.453889016499</v>
      </c>
      <c r="AD18" s="6">
        <v>-125.692345063977</v>
      </c>
      <c r="AE18" s="6">
        <v>0.39362054142913999</v>
      </c>
      <c r="AF18" s="6">
        <v>-4.1079636190540202E-4</v>
      </c>
      <c r="AG18" s="6">
        <v>2.30640101199999</v>
      </c>
      <c r="AH18" s="6">
        <v>-3.7612753199999698E-3</v>
      </c>
      <c r="AI18" s="6">
        <v>995.176197</v>
      </c>
      <c r="AJ18" s="6">
        <v>3.9734999999999798E-2</v>
      </c>
      <c r="AL18" s="6">
        <v>-7.3107128370890097E-3</v>
      </c>
      <c r="AM18" s="6">
        <v>2.5528079661440501</v>
      </c>
      <c r="AN18" s="6">
        <v>1.58291033403489</v>
      </c>
    </row>
    <row r="19" spans="1:40" x14ac:dyDescent="0.45">
      <c r="A19">
        <v>3.2000000000000001E-2</v>
      </c>
      <c r="B19" s="1">
        <f t="shared" si="0"/>
        <v>116.15688700237736</v>
      </c>
      <c r="C19">
        <v>600</v>
      </c>
      <c r="D19" s="2">
        <f t="shared" si="1"/>
        <v>0.46378703374075392</v>
      </c>
      <c r="E19" s="1">
        <v>46.9</v>
      </c>
      <c r="F19" s="2">
        <v>1.05</v>
      </c>
      <c r="G19">
        <v>315</v>
      </c>
      <c r="H19">
        <v>295</v>
      </c>
      <c r="I19" s="2">
        <f t="shared" si="9"/>
        <v>11.42621173274075</v>
      </c>
      <c r="J19" s="2">
        <v>306.42627647561545</v>
      </c>
      <c r="K19" s="2">
        <f t="shared" si="10"/>
        <v>306.42621173274074</v>
      </c>
      <c r="L19" s="2">
        <v>313.68222620965525</v>
      </c>
      <c r="M19" s="2">
        <f t="shared" si="7"/>
        <v>313.68222620965531</v>
      </c>
      <c r="N19" s="2">
        <f t="shared" si="8"/>
        <v>1.3177737903447451</v>
      </c>
      <c r="O19" s="8">
        <v>176.20493945133799</v>
      </c>
      <c r="P19" s="1">
        <f>O19/(Abmessung!F$17*Q19)</f>
        <v>31.819465642269833</v>
      </c>
      <c r="Q19" s="2">
        <f t="shared" si="2"/>
        <v>12.97841290086258</v>
      </c>
      <c r="R19" s="1">
        <f t="shared" si="3"/>
        <v>4178.5656978456664</v>
      </c>
      <c r="S19" s="1">
        <f t="shared" si="4"/>
        <v>991.76211564314929</v>
      </c>
      <c r="T19" s="1">
        <f t="shared" si="5"/>
        <v>1007.1250335478792</v>
      </c>
      <c r="U19" s="7">
        <f t="shared" si="6"/>
        <v>1.1753361067463846</v>
      </c>
      <c r="Y19" s="4">
        <v>-144.24372570197801</v>
      </c>
      <c r="Z19" s="5">
        <v>10.528700058400901</v>
      </c>
      <c r="AA19" s="4">
        <v>-3.1256926142924198E-2</v>
      </c>
      <c r="AB19" s="4">
        <v>2.9456116190551199E-5</v>
      </c>
      <c r="AC19" s="6">
        <v>17554.453889016499</v>
      </c>
      <c r="AD19" s="6">
        <v>-125.692345063977</v>
      </c>
      <c r="AE19" s="6">
        <v>0.39362054142913999</v>
      </c>
      <c r="AF19" s="6">
        <v>-4.1079636190540202E-4</v>
      </c>
      <c r="AG19" s="6">
        <v>2.30640101199999</v>
      </c>
      <c r="AH19" s="6">
        <v>-3.7612753199999698E-3</v>
      </c>
      <c r="AI19" s="6">
        <v>995.176197</v>
      </c>
      <c r="AJ19" s="6">
        <v>3.9734999999999798E-2</v>
      </c>
      <c r="AL19" s="6">
        <v>-7.3107128370890097E-3</v>
      </c>
      <c r="AM19" s="6">
        <v>2.5528079661440501</v>
      </c>
      <c r="AN19" s="6">
        <v>1.58291033403489</v>
      </c>
    </row>
    <row r="20" spans="1:40" x14ac:dyDescent="0.45">
      <c r="A20">
        <v>3.7999999999999999E-2</v>
      </c>
      <c r="B20" s="1">
        <f t="shared" si="0"/>
        <v>137.94163076520007</v>
      </c>
      <c r="C20">
        <v>600</v>
      </c>
      <c r="D20" s="2">
        <f t="shared" si="1"/>
        <v>0.46378703374075392</v>
      </c>
      <c r="E20" s="1">
        <v>46.9</v>
      </c>
      <c r="F20" s="2">
        <v>1.05</v>
      </c>
      <c r="G20">
        <v>315</v>
      </c>
      <c r="H20">
        <v>295</v>
      </c>
      <c r="I20" s="2">
        <f t="shared" si="9"/>
        <v>11.528843238659741</v>
      </c>
      <c r="J20" s="2">
        <v>306.52891657020263</v>
      </c>
      <c r="K20" s="2">
        <f t="shared" si="10"/>
        <v>306.52884323865976</v>
      </c>
      <c r="L20" s="2">
        <v>313.88050961636151</v>
      </c>
      <c r="M20" s="2">
        <f t="shared" si="7"/>
        <v>313.88050961636156</v>
      </c>
      <c r="N20" s="2">
        <f t="shared" si="8"/>
        <v>1.1194903836384924</v>
      </c>
      <c r="O20" s="8">
        <v>177.758793182332</v>
      </c>
      <c r="P20" s="1">
        <f>O20/(Abmessung!F$17*Q20)</f>
        <v>32.076642689335145</v>
      </c>
      <c r="Q20" s="2">
        <f t="shared" si="2"/>
        <v>12.987889262834587</v>
      </c>
      <c r="R20" s="1">
        <f t="shared" si="3"/>
        <v>4178.564681617866</v>
      </c>
      <c r="S20" s="1">
        <f t="shared" si="4"/>
        <v>991.72381275422708</v>
      </c>
      <c r="T20" s="1">
        <f t="shared" si="5"/>
        <v>1007.1270727499584</v>
      </c>
      <c r="U20" s="7">
        <f t="shared" si="6"/>
        <v>1.1751430779190781</v>
      </c>
      <c r="Y20" s="4">
        <v>-144.24372570197801</v>
      </c>
      <c r="Z20" s="5">
        <v>10.528700058400901</v>
      </c>
      <c r="AA20" s="4">
        <v>-3.1256926142924198E-2</v>
      </c>
      <c r="AB20" s="4">
        <v>2.9456116190551199E-5</v>
      </c>
      <c r="AC20" s="6">
        <v>17554.453889016499</v>
      </c>
      <c r="AD20" s="6">
        <v>-125.692345063977</v>
      </c>
      <c r="AE20" s="6">
        <v>0.39362054142913999</v>
      </c>
      <c r="AF20" s="6">
        <v>-4.1079636190540202E-4</v>
      </c>
      <c r="AG20" s="6">
        <v>2.30640101199999</v>
      </c>
      <c r="AH20" s="6">
        <v>-3.7612753199999698E-3</v>
      </c>
      <c r="AI20" s="6">
        <v>995.176197</v>
      </c>
      <c r="AJ20" s="6">
        <v>3.9734999999999798E-2</v>
      </c>
      <c r="AL20" s="6">
        <v>-7.3107128370890097E-3</v>
      </c>
      <c r="AM20" s="6">
        <v>2.5528079661440501</v>
      </c>
      <c r="AN20" s="6">
        <v>1.58291033403489</v>
      </c>
    </row>
    <row r="21" spans="1:40" x14ac:dyDescent="0.45">
      <c r="A21">
        <v>4.3999999999999997E-2</v>
      </c>
      <c r="B21" s="1">
        <f t="shared" si="0"/>
        <v>159.72642646915014</v>
      </c>
      <c r="C21">
        <v>600</v>
      </c>
      <c r="D21" s="2">
        <f t="shared" si="1"/>
        <v>0.46378703374075392</v>
      </c>
      <c r="E21" s="1">
        <v>46.9</v>
      </c>
      <c r="F21" s="2">
        <v>1.05</v>
      </c>
      <c r="G21">
        <v>315</v>
      </c>
      <c r="H21">
        <v>295</v>
      </c>
      <c r="I21" s="2">
        <f t="shared" si="9"/>
        <v>11.616878350519574</v>
      </c>
      <c r="J21" s="2">
        <v>306.61695441853522</v>
      </c>
      <c r="K21" s="2">
        <f t="shared" si="10"/>
        <v>306.61687835051958</v>
      </c>
      <c r="L21" s="2">
        <v>314.0259200223108</v>
      </c>
      <c r="M21" s="2">
        <f t="shared" si="7"/>
        <v>314.0259200223108</v>
      </c>
      <c r="N21" s="2">
        <f t="shared" si="8"/>
        <v>0.9740799776892004</v>
      </c>
      <c r="O21" s="8">
        <v>179.09124780361</v>
      </c>
      <c r="P21" s="1">
        <f>O21/(Abmessung!F$17*Q21)</f>
        <v>32.322800619925268</v>
      </c>
      <c r="Q21" s="2">
        <f t="shared" si="2"/>
        <v>12.985592477684285</v>
      </c>
      <c r="R21" s="1">
        <f t="shared" si="3"/>
        <v>4178.5641067750366</v>
      </c>
      <c r="S21" s="1">
        <f t="shared" si="4"/>
        <v>991.69563547828875</v>
      </c>
      <c r="T21" s="1">
        <f t="shared" si="5"/>
        <v>1007.1288218419102</v>
      </c>
      <c r="U21" s="7">
        <f t="shared" si="6"/>
        <v>1.1749775106259983</v>
      </c>
      <c r="Y21" s="4">
        <v>-144.24372570197801</v>
      </c>
      <c r="Z21" s="5">
        <v>10.528700058400901</v>
      </c>
      <c r="AA21" s="4">
        <v>-3.1256926142924198E-2</v>
      </c>
      <c r="AB21" s="4">
        <v>2.9456116190551199E-5</v>
      </c>
      <c r="AC21" s="6">
        <v>17554.453889016499</v>
      </c>
      <c r="AD21" s="6">
        <v>-125.692345063977</v>
      </c>
      <c r="AE21" s="6">
        <v>0.39362054142913999</v>
      </c>
      <c r="AF21" s="6">
        <v>-4.1079636190540202E-4</v>
      </c>
      <c r="AG21" s="6">
        <v>2.30640101199999</v>
      </c>
      <c r="AH21" s="6">
        <v>-3.7612753199999698E-3</v>
      </c>
      <c r="AI21" s="6">
        <v>995.176197</v>
      </c>
      <c r="AJ21" s="6">
        <v>3.9734999999999798E-2</v>
      </c>
      <c r="AL21" s="6">
        <v>-7.3107128370890097E-3</v>
      </c>
      <c r="AM21" s="6">
        <v>2.5528079661440501</v>
      </c>
      <c r="AN21" s="6">
        <v>1.58291033403489</v>
      </c>
    </row>
    <row r="22" spans="1:40" x14ac:dyDescent="0.45">
      <c r="A22">
        <v>0.05</v>
      </c>
      <c r="B22" s="1">
        <f t="shared" si="0"/>
        <v>181.51125778569985</v>
      </c>
      <c r="C22">
        <v>600</v>
      </c>
      <c r="D22" s="2">
        <f t="shared" si="1"/>
        <v>0.46378703374075392</v>
      </c>
      <c r="E22" s="1">
        <v>46.9</v>
      </c>
      <c r="F22" s="2">
        <v>1.05</v>
      </c>
      <c r="G22">
        <v>315</v>
      </c>
      <c r="H22">
        <v>295</v>
      </c>
      <c r="I22" s="2">
        <f t="shared" si="9"/>
        <v>11.694718760986447</v>
      </c>
      <c r="J22" s="2">
        <v>306.69479375535678</v>
      </c>
      <c r="K22" s="2">
        <f t="shared" si="10"/>
        <v>306.69471876098646</v>
      </c>
      <c r="L22" s="2">
        <v>314.13717201825045</v>
      </c>
      <c r="M22" s="2">
        <f t="shared" si="7"/>
        <v>314.13717201825045</v>
      </c>
      <c r="N22" s="2">
        <f t="shared" si="8"/>
        <v>0.86282798174954678</v>
      </c>
      <c r="O22" s="8">
        <v>180.269086854286</v>
      </c>
      <c r="P22" s="1">
        <f>O22/(Abmessung!F$17*Q22)</f>
        <v>32.55868243918075</v>
      </c>
      <c r="Q22" s="2">
        <f t="shared" si="2"/>
        <v>12.976298502762742</v>
      </c>
      <c r="R22" s="1">
        <f t="shared" si="3"/>
        <v>4178.5637616610138</v>
      </c>
      <c r="S22" s="1">
        <f t="shared" si="4"/>
        <v>991.67402725243574</v>
      </c>
      <c r="T22" s="1">
        <f t="shared" si="5"/>
        <v>1007.1303683149345</v>
      </c>
      <c r="U22" s="7">
        <f t="shared" si="6"/>
        <v>1.1748311230377424</v>
      </c>
      <c r="Y22" s="4">
        <v>-144.24372570197801</v>
      </c>
      <c r="Z22" s="5">
        <v>10.528700058400901</v>
      </c>
      <c r="AA22" s="4">
        <v>-3.1256926142924198E-2</v>
      </c>
      <c r="AB22" s="4">
        <v>2.9456116190551199E-5</v>
      </c>
      <c r="AC22" s="6">
        <v>17554.453889016499</v>
      </c>
      <c r="AD22" s="6">
        <v>-125.692345063977</v>
      </c>
      <c r="AE22" s="6">
        <v>0.39362054142913999</v>
      </c>
      <c r="AF22" s="6">
        <v>-4.1079636190540202E-4</v>
      </c>
      <c r="AG22" s="6">
        <v>2.30640101199999</v>
      </c>
      <c r="AH22" s="6">
        <v>-3.7612753199999698E-3</v>
      </c>
      <c r="AI22" s="6">
        <v>995.176197</v>
      </c>
      <c r="AJ22" s="6">
        <v>3.9734999999999798E-2</v>
      </c>
      <c r="AL22" s="6">
        <v>-7.3107128370890097E-3</v>
      </c>
      <c r="AM22" s="6">
        <v>2.5528079661440501</v>
      </c>
      <c r="AN22" s="6">
        <v>1.58291033403489</v>
      </c>
    </row>
    <row r="23" spans="1:40" x14ac:dyDescent="0.45">
      <c r="A23">
        <v>5.6000000000000001E-2</v>
      </c>
      <c r="B23" s="1">
        <f t="shared" si="0"/>
        <v>203.29611474584877</v>
      </c>
      <c r="C23">
        <v>600</v>
      </c>
      <c r="D23" s="2">
        <f t="shared" si="1"/>
        <v>0.46378703374075392</v>
      </c>
      <c r="E23" s="1">
        <v>46.9</v>
      </c>
      <c r="F23" s="2">
        <v>1.05</v>
      </c>
      <c r="G23">
        <v>315</v>
      </c>
      <c r="H23">
        <v>295</v>
      </c>
      <c r="I23" s="2">
        <f t="shared" si="9"/>
        <v>11.765106883610532</v>
      </c>
      <c r="J23" s="2">
        <v>306.76517818790427</v>
      </c>
      <c r="K23" s="2">
        <f t="shared" si="10"/>
        <v>306.76510688361054</v>
      </c>
      <c r="L23" s="2">
        <v>314.2250673058158</v>
      </c>
      <c r="M23" s="2">
        <f t="shared" si="7"/>
        <v>314.2250673058158</v>
      </c>
      <c r="N23" s="2">
        <f t="shared" si="8"/>
        <v>0.77493269418420141</v>
      </c>
      <c r="O23" s="8">
        <v>181.333908356992</v>
      </c>
      <c r="P23" s="1">
        <f>O23/(Abmessung!F$17*Q23)</f>
        <v>32.7856355462742</v>
      </c>
      <c r="Q23" s="2">
        <f t="shared" si="2"/>
        <v>12.962590625814491</v>
      </c>
      <c r="R23" s="1">
        <f t="shared" si="3"/>
        <v>4178.5635458104944</v>
      </c>
      <c r="S23" s="1">
        <f t="shared" si="4"/>
        <v>991.65692493450183</v>
      </c>
      <c r="T23" s="1">
        <f t="shared" si="5"/>
        <v>1007.1317666776481</v>
      </c>
      <c r="U23" s="7">
        <f t="shared" si="6"/>
        <v>1.1746987554232158</v>
      </c>
      <c r="Y23" s="4">
        <v>-144.24372570197801</v>
      </c>
      <c r="Z23" s="5">
        <v>10.528700058400901</v>
      </c>
      <c r="AA23" s="4">
        <v>-3.1256926142924198E-2</v>
      </c>
      <c r="AB23" s="4">
        <v>2.9456116190551199E-5</v>
      </c>
      <c r="AC23" s="6">
        <v>17554.453889016499</v>
      </c>
      <c r="AD23" s="6">
        <v>-125.692345063977</v>
      </c>
      <c r="AE23" s="6">
        <v>0.39362054142913999</v>
      </c>
      <c r="AF23" s="6">
        <v>-4.1079636190540202E-4</v>
      </c>
      <c r="AG23" s="6">
        <v>2.30640101199999</v>
      </c>
      <c r="AH23" s="6">
        <v>-3.7612753199999698E-3</v>
      </c>
      <c r="AI23" s="6">
        <v>995.176197</v>
      </c>
      <c r="AJ23" s="6">
        <v>3.9734999999999798E-2</v>
      </c>
      <c r="AL23" s="6">
        <v>-7.3107128370890097E-3</v>
      </c>
      <c r="AM23" s="6">
        <v>2.5528079661440501</v>
      </c>
      <c r="AN23" s="6">
        <v>1.58291033403489</v>
      </c>
    </row>
    <row r="24" spans="1:40" x14ac:dyDescent="0.45">
      <c r="A24">
        <v>6.2E-2</v>
      </c>
      <c r="B24" s="1">
        <f t="shared" si="0"/>
        <v>225.08099059549897</v>
      </c>
      <c r="C24">
        <v>600</v>
      </c>
      <c r="D24" s="2">
        <f t="shared" si="1"/>
        <v>0.46378703374075392</v>
      </c>
      <c r="E24" s="1">
        <v>46.9</v>
      </c>
      <c r="F24" s="2">
        <v>1.05</v>
      </c>
      <c r="G24">
        <v>315</v>
      </c>
      <c r="H24">
        <v>295</v>
      </c>
      <c r="I24" s="2">
        <f t="shared" si="9"/>
        <v>11.829962374640182</v>
      </c>
      <c r="J24" s="2">
        <v>306.83002807631198</v>
      </c>
      <c r="K24" s="2">
        <f t="shared" si="10"/>
        <v>306.82996237464016</v>
      </c>
      <c r="L24" s="2">
        <v>314.29627450307413</v>
      </c>
      <c r="M24" s="2">
        <f t="shared" si="7"/>
        <v>314.29627450307413</v>
      </c>
      <c r="N24" s="2">
        <f t="shared" si="8"/>
        <v>0.70372549692586972</v>
      </c>
      <c r="O24" s="8">
        <v>182.31481982525801</v>
      </c>
      <c r="P24" s="1">
        <f>O24/(Abmessung!F$17*Q24)</f>
        <v>33.005504941546057</v>
      </c>
      <c r="Q24" s="2">
        <f t="shared" si="2"/>
        <v>12.945892061272621</v>
      </c>
      <c r="R24" s="1">
        <f t="shared" si="3"/>
        <v>4178.5634070815286</v>
      </c>
      <c r="S24" s="1">
        <f t="shared" si="4"/>
        <v>991.64304995049815</v>
      </c>
      <c r="T24" s="1">
        <f t="shared" si="5"/>
        <v>1007.1330550828061</v>
      </c>
      <c r="U24" s="7">
        <f t="shared" si="6"/>
        <v>1.1745767962808293</v>
      </c>
      <c r="Y24" s="4">
        <v>-144.24372570197801</v>
      </c>
      <c r="Z24" s="5">
        <v>10.528700058400901</v>
      </c>
      <c r="AA24" s="4">
        <v>-3.1256926142924198E-2</v>
      </c>
      <c r="AB24" s="4">
        <v>2.9456116190551199E-5</v>
      </c>
      <c r="AC24" s="6">
        <v>17554.453889016499</v>
      </c>
      <c r="AD24" s="6">
        <v>-125.692345063977</v>
      </c>
      <c r="AE24" s="6">
        <v>0.39362054142913999</v>
      </c>
      <c r="AF24" s="6">
        <v>-4.1079636190540202E-4</v>
      </c>
      <c r="AG24" s="6">
        <v>2.30640101199999</v>
      </c>
      <c r="AH24" s="6">
        <v>-3.7612753199999698E-3</v>
      </c>
      <c r="AI24" s="6">
        <v>995.176197</v>
      </c>
      <c r="AJ24" s="6">
        <v>3.9734999999999798E-2</v>
      </c>
      <c r="AL24" s="6">
        <v>-7.3107128370890097E-3</v>
      </c>
      <c r="AM24" s="6">
        <v>2.5528079661440501</v>
      </c>
      <c r="AN24" s="6">
        <v>1.58291033403489</v>
      </c>
    </row>
    <row r="25" spans="1:40" x14ac:dyDescent="0.45">
      <c r="A25">
        <v>6.8000000000000005E-2</v>
      </c>
      <c r="B25" s="1">
        <f t="shared" si="0"/>
        <v>246.86588168653577</v>
      </c>
      <c r="C25">
        <v>600</v>
      </c>
      <c r="D25" s="2">
        <f t="shared" si="1"/>
        <v>0.46378703374075392</v>
      </c>
      <c r="E25" s="1">
        <v>46.9</v>
      </c>
      <c r="F25" s="2">
        <v>1.05</v>
      </c>
      <c r="G25">
        <v>315</v>
      </c>
      <c r="H25">
        <v>295</v>
      </c>
      <c r="I25" s="2">
        <f t="shared" si="9"/>
        <v>11.890241857232944</v>
      </c>
      <c r="J25" s="2">
        <v>306.89030062191711</v>
      </c>
      <c r="K25" s="2">
        <f t="shared" si="10"/>
        <v>306.89024185723292</v>
      </c>
      <c r="L25" s="2">
        <v>314.35515995256435</v>
      </c>
      <c r="M25" s="2">
        <f t="shared" si="7"/>
        <v>314.35515995256435</v>
      </c>
      <c r="N25" s="2">
        <f t="shared" si="8"/>
        <v>0.64484004743565038</v>
      </c>
      <c r="O25" s="8">
        <v>183.22633776916999</v>
      </c>
      <c r="P25" s="1">
        <f>O25/(Abmessung!F$17*Q25)</f>
        <v>33.218154511862025</v>
      </c>
      <c r="Q25" s="2">
        <f t="shared" si="2"/>
        <v>12.927328673856538</v>
      </c>
      <c r="R25" s="1">
        <f t="shared" si="3"/>
        <v>4178.5633164519604</v>
      </c>
      <c r="S25" s="1">
        <f t="shared" si="4"/>
        <v>991.63156256173556</v>
      </c>
      <c r="T25" s="1">
        <f t="shared" si="5"/>
        <v>1007.1342525476059</v>
      </c>
      <c r="U25" s="7">
        <f t="shared" si="6"/>
        <v>1.1744634454617002</v>
      </c>
      <c r="Y25" s="4">
        <v>-144.24372570197801</v>
      </c>
      <c r="Z25" s="5">
        <v>10.528700058400901</v>
      </c>
      <c r="AA25" s="4">
        <v>-3.1256926142924198E-2</v>
      </c>
      <c r="AB25" s="4">
        <v>2.9456116190551199E-5</v>
      </c>
      <c r="AC25" s="6">
        <v>17554.453889016499</v>
      </c>
      <c r="AD25" s="6">
        <v>-125.692345063977</v>
      </c>
      <c r="AE25" s="6">
        <v>0.39362054142913999</v>
      </c>
      <c r="AF25" s="6">
        <v>-4.1079636190540202E-4</v>
      </c>
      <c r="AG25" s="6">
        <v>2.30640101199999</v>
      </c>
      <c r="AH25" s="6">
        <v>-3.7612753199999698E-3</v>
      </c>
      <c r="AI25" s="6">
        <v>995.176197</v>
      </c>
      <c r="AJ25" s="6">
        <v>3.9734999999999798E-2</v>
      </c>
      <c r="AL25" s="6">
        <v>-7.3107128370890097E-3</v>
      </c>
      <c r="AM25" s="6">
        <v>2.5528079661440501</v>
      </c>
      <c r="AN25" s="6">
        <v>1.58291033403489</v>
      </c>
    </row>
    <row r="26" spans="1:40" x14ac:dyDescent="0.45">
      <c r="A26">
        <v>7.3999999999999996E-2</v>
      </c>
      <c r="B26" s="1">
        <f t="shared" si="0"/>
        <v>268.65078433389891</v>
      </c>
      <c r="C26">
        <v>600</v>
      </c>
      <c r="D26" s="2">
        <f t="shared" si="1"/>
        <v>0.46378703374075392</v>
      </c>
      <c r="E26" s="1">
        <v>46.9</v>
      </c>
      <c r="F26" s="2">
        <f t="shared" ref="F26" si="11">AL26 + AM26*D26 + AN26*D26^2</f>
        <v>1.5171300217342143</v>
      </c>
      <c r="G26">
        <v>315</v>
      </c>
      <c r="H26">
        <v>295</v>
      </c>
      <c r="I26" s="2">
        <f t="shared" si="9"/>
        <v>11.947060560252766</v>
      </c>
      <c r="J26" s="2">
        <v>306.94711130513053</v>
      </c>
      <c r="K26" s="2">
        <f t="shared" si="10"/>
        <v>306.94706056025279</v>
      </c>
      <c r="L26" s="2">
        <v>314.40466618071002</v>
      </c>
      <c r="M26" s="2">
        <f t="shared" si="7"/>
        <v>314.40466618071002</v>
      </c>
      <c r="N26" s="2">
        <f t="shared" si="8"/>
        <v>0.59533381928997642</v>
      </c>
      <c r="O26" s="8">
        <v>184.08536169438599</v>
      </c>
      <c r="P26" s="1">
        <f>O26/(Abmessung!F$17*Q26)</f>
        <v>33.425589276251102</v>
      </c>
      <c r="Q26" s="2">
        <f t="shared" si="2"/>
        <v>12.907334737588021</v>
      </c>
      <c r="R26" s="1">
        <f t="shared" si="3"/>
        <v>4178.5632569369336</v>
      </c>
      <c r="S26" s="1">
        <f t="shared" si="4"/>
        <v>991.62189554190377</v>
      </c>
      <c r="T26" s="1">
        <f t="shared" si="5"/>
        <v>1007.1353812338546</v>
      </c>
      <c r="U26" s="7">
        <f t="shared" si="6"/>
        <v>1.1743566051513588</v>
      </c>
      <c r="Y26" s="4">
        <v>-144.24372570197801</v>
      </c>
      <c r="Z26" s="5">
        <v>10.528700058400901</v>
      </c>
      <c r="AA26" s="4">
        <v>-3.1256926142924198E-2</v>
      </c>
      <c r="AB26" s="4">
        <v>2.9456116190551199E-5</v>
      </c>
      <c r="AC26" s="6">
        <v>17554.453889016499</v>
      </c>
      <c r="AD26" s="6">
        <v>-125.692345063977</v>
      </c>
      <c r="AE26" s="6">
        <v>0.39362054142913999</v>
      </c>
      <c r="AF26" s="6">
        <v>-4.1079636190540202E-4</v>
      </c>
      <c r="AG26" s="6">
        <v>2.30640101199999</v>
      </c>
      <c r="AH26" s="6">
        <v>-3.7612753199999698E-3</v>
      </c>
      <c r="AI26" s="6">
        <v>995.176197</v>
      </c>
      <c r="AJ26" s="6">
        <v>3.9734999999999798E-2</v>
      </c>
      <c r="AL26" s="6">
        <v>-7.3107128370890097E-3</v>
      </c>
      <c r="AM26" s="6">
        <v>2.5528079661440501</v>
      </c>
      <c r="AN26" s="6">
        <v>1.58291033403489</v>
      </c>
    </row>
    <row r="27" spans="1:40" x14ac:dyDescent="0.45">
      <c r="A27">
        <v>8.0000000000000002E-3</v>
      </c>
      <c r="B27" s="1">
        <f t="shared" si="0"/>
        <v>29.012183230908526</v>
      </c>
      <c r="C27">
        <v>800</v>
      </c>
      <c r="D27" s="2">
        <f t="shared" si="1"/>
        <v>0.6872750286776631</v>
      </c>
      <c r="E27" s="1">
        <v>69.5</v>
      </c>
      <c r="F27" s="2">
        <v>1.81</v>
      </c>
      <c r="G27">
        <v>315</v>
      </c>
      <c r="H27">
        <v>295</v>
      </c>
      <c r="I27" s="2">
        <f t="shared" si="9"/>
        <v>9.2628591911803735</v>
      </c>
      <c r="J27" s="2">
        <v>304.26274680649186</v>
      </c>
      <c r="K27" s="2">
        <f t="shared" si="10"/>
        <v>304.26285919118038</v>
      </c>
      <c r="L27" s="2">
        <v>308.64635588909397</v>
      </c>
      <c r="M27" s="2">
        <f t="shared" si="7"/>
        <v>308.6463558864919</v>
      </c>
      <c r="N27" s="2">
        <f t="shared" si="8"/>
        <v>6.353644110906032</v>
      </c>
      <c r="O27" s="8">
        <v>212.400315277624</v>
      </c>
      <c r="P27" s="1">
        <f>O27/(Abmessung!F$17*Q27)</f>
        <v>41.025788536231055</v>
      </c>
      <c r="Q27" s="2">
        <f t="shared" si="2"/>
        <v>12.133737920465068</v>
      </c>
      <c r="R27" s="1">
        <f t="shared" si="3"/>
        <v>4178.7105061891443</v>
      </c>
      <c r="S27" s="1">
        <f t="shared" si="4"/>
        <v>992.6864093880921</v>
      </c>
      <c r="T27" s="1">
        <f t="shared" si="5"/>
        <v>1007.0820496221779</v>
      </c>
      <c r="U27" s="7">
        <f t="shared" si="6"/>
        <v>1.1794049221206657</v>
      </c>
      <c r="Y27" s="4">
        <v>-144.24372570197801</v>
      </c>
      <c r="Z27" s="5">
        <v>10.528700058400901</v>
      </c>
      <c r="AA27" s="4">
        <v>-3.1256926142924198E-2</v>
      </c>
      <c r="AB27" s="4">
        <v>2.9456116190551199E-5</v>
      </c>
      <c r="AC27" s="6">
        <v>17554.453889016499</v>
      </c>
      <c r="AD27" s="6">
        <v>-125.692345063977</v>
      </c>
      <c r="AE27" s="6">
        <v>0.39362054142913999</v>
      </c>
      <c r="AF27" s="6">
        <v>-4.1079636190540202E-4</v>
      </c>
      <c r="AG27" s="6">
        <v>2.30640101199999</v>
      </c>
      <c r="AH27" s="6">
        <v>-3.7612753199999698E-3</v>
      </c>
      <c r="AI27" s="6">
        <v>995.176197</v>
      </c>
      <c r="AJ27" s="6">
        <v>3.9734999999999798E-2</v>
      </c>
      <c r="AL27" s="6">
        <v>-7.3107128370890097E-3</v>
      </c>
      <c r="AM27" s="6">
        <v>2.5528079661440501</v>
      </c>
      <c r="AN27" s="6">
        <v>1.58291033403489</v>
      </c>
    </row>
    <row r="28" spans="1:40" x14ac:dyDescent="0.45">
      <c r="A28">
        <v>1.4E-2</v>
      </c>
      <c r="B28" s="1">
        <f t="shared" si="0"/>
        <v>50.79328278554204</v>
      </c>
      <c r="C28">
        <v>800</v>
      </c>
      <c r="D28" s="2">
        <f t="shared" si="1"/>
        <v>0.6872750286776631</v>
      </c>
      <c r="E28" s="1">
        <v>69.5</v>
      </c>
      <c r="F28" s="2">
        <v>1.81</v>
      </c>
      <c r="G28">
        <v>315</v>
      </c>
      <c r="H28">
        <v>295</v>
      </c>
      <c r="I28" s="2">
        <f t="shared" si="9"/>
        <v>10.091144022968434</v>
      </c>
      <c r="J28" s="2">
        <v>305.09106266033433</v>
      </c>
      <c r="K28" s="2">
        <f t="shared" si="10"/>
        <v>305.09114402296842</v>
      </c>
      <c r="L28" s="2">
        <v>311.04975699798462</v>
      </c>
      <c r="M28" s="2">
        <f t="shared" si="7"/>
        <v>311.04975699789458</v>
      </c>
      <c r="N28" s="2">
        <f t="shared" si="8"/>
        <v>3.9502430020153838</v>
      </c>
      <c r="O28" s="8">
        <v>231.09130193145199</v>
      </c>
      <c r="P28" s="1">
        <f>O28/(Abmessung!F$17*Q28)</f>
        <v>42.533568829695021</v>
      </c>
      <c r="Q28" s="2">
        <f t="shared" si="2"/>
        <v>12.733510931703444</v>
      </c>
      <c r="R28" s="1">
        <f t="shared" si="3"/>
        <v>4178.6091533443487</v>
      </c>
      <c r="S28" s="1">
        <f t="shared" si="4"/>
        <v>992.25718906173972</v>
      </c>
      <c r="T28" s="1">
        <f t="shared" si="5"/>
        <v>1007.0985061874042</v>
      </c>
      <c r="U28" s="7">
        <f t="shared" si="6"/>
        <v>1.1778471601315545</v>
      </c>
      <c r="Y28" s="4">
        <v>-144.24372570197801</v>
      </c>
      <c r="Z28" s="5">
        <v>10.528700058400901</v>
      </c>
      <c r="AA28" s="4">
        <v>-3.1256926142924198E-2</v>
      </c>
      <c r="AB28" s="4">
        <v>2.9456116190551199E-5</v>
      </c>
      <c r="AC28" s="6">
        <v>17554.453889016499</v>
      </c>
      <c r="AD28" s="6">
        <v>-125.692345063977</v>
      </c>
      <c r="AE28" s="6">
        <v>0.39362054142913999</v>
      </c>
      <c r="AF28" s="6">
        <v>-4.1079636190540202E-4</v>
      </c>
      <c r="AG28" s="6">
        <v>2.30640101199999</v>
      </c>
      <c r="AH28" s="6">
        <v>-3.7612753199999698E-3</v>
      </c>
      <c r="AI28" s="6">
        <v>995.176197</v>
      </c>
      <c r="AJ28" s="6">
        <v>3.9734999999999798E-2</v>
      </c>
      <c r="AL28" s="6">
        <v>-7.3107128370890097E-3</v>
      </c>
      <c r="AM28" s="6">
        <v>2.5528079661440501</v>
      </c>
      <c r="AN28" s="6">
        <v>1.58291033403489</v>
      </c>
    </row>
    <row r="29" spans="1:40" x14ac:dyDescent="0.45">
      <c r="A29">
        <v>0.02</v>
      </c>
      <c r="B29" s="1">
        <f t="shared" si="0"/>
        <v>72.576458113184103</v>
      </c>
      <c r="C29">
        <v>800</v>
      </c>
      <c r="D29" s="2">
        <f t="shared" si="1"/>
        <v>0.6872750286776631</v>
      </c>
      <c r="E29" s="1">
        <v>69.5</v>
      </c>
      <c r="F29" s="2">
        <v>1.81</v>
      </c>
      <c r="G29">
        <v>315</v>
      </c>
      <c r="H29">
        <v>295</v>
      </c>
      <c r="I29" s="2">
        <f t="shared" si="9"/>
        <v>10.482592244676498</v>
      </c>
      <c r="J29" s="2">
        <v>305.48253032222175</v>
      </c>
      <c r="K29" s="2">
        <f t="shared" si="10"/>
        <v>305.48259224467648</v>
      </c>
      <c r="L29" s="2">
        <v>312.12932140491506</v>
      </c>
      <c r="M29" s="2">
        <f t="shared" si="7"/>
        <v>312.12932140490545</v>
      </c>
      <c r="N29" s="2">
        <f t="shared" si="8"/>
        <v>2.8706785950849394</v>
      </c>
      <c r="O29" s="8">
        <v>239.90743226724001</v>
      </c>
      <c r="P29" s="1">
        <f>O29/(Abmessung!F$17*Q29)</f>
        <v>43.408809934030288</v>
      </c>
      <c r="Q29" s="2">
        <f t="shared" si="2"/>
        <v>12.952756856060395</v>
      </c>
      <c r="R29" s="1">
        <f t="shared" si="3"/>
        <v>4178.5839884199968</v>
      </c>
      <c r="S29" s="1">
        <f t="shared" si="4"/>
        <v>992.0572300141032</v>
      </c>
      <c r="T29" s="1">
        <f t="shared" si="5"/>
        <v>1007.1062836711767</v>
      </c>
      <c r="U29" s="7">
        <f t="shared" si="6"/>
        <v>1.1771109513039368</v>
      </c>
      <c r="Y29" s="4">
        <v>-144.24372570197801</v>
      </c>
      <c r="Z29" s="5">
        <v>10.528700058400901</v>
      </c>
      <c r="AA29" s="4">
        <v>-3.1256926142924198E-2</v>
      </c>
      <c r="AB29" s="4">
        <v>2.9456116190551199E-5</v>
      </c>
      <c r="AC29" s="6">
        <v>17554.453889016499</v>
      </c>
      <c r="AD29" s="6">
        <v>-125.692345063977</v>
      </c>
      <c r="AE29" s="6">
        <v>0.39362054142913999</v>
      </c>
      <c r="AF29" s="6">
        <v>-4.1079636190540202E-4</v>
      </c>
      <c r="AG29" s="6">
        <v>2.30640101199999</v>
      </c>
      <c r="AH29" s="6">
        <v>-3.7612753199999698E-3</v>
      </c>
      <c r="AI29" s="6">
        <v>995.176197</v>
      </c>
      <c r="AJ29" s="6">
        <v>3.9734999999999798E-2</v>
      </c>
      <c r="AL29" s="6">
        <v>-7.3107128370890097E-3</v>
      </c>
      <c r="AM29" s="6">
        <v>2.5528079661440501</v>
      </c>
      <c r="AN29" s="6">
        <v>1.58291033403489</v>
      </c>
    </row>
    <row r="30" spans="1:40" x14ac:dyDescent="0.45">
      <c r="A30">
        <v>2.5999999999999999E-2</v>
      </c>
      <c r="B30" s="1">
        <f t="shared" si="0"/>
        <v>94.360412837335502</v>
      </c>
      <c r="C30">
        <v>800</v>
      </c>
      <c r="D30" s="2">
        <f t="shared" si="1"/>
        <v>0.6872750286776631</v>
      </c>
      <c r="E30" s="1">
        <v>69.5</v>
      </c>
      <c r="F30" s="2">
        <v>1.81</v>
      </c>
      <c r="G30">
        <v>315</v>
      </c>
      <c r="H30">
        <v>295</v>
      </c>
      <c r="I30" s="2">
        <f t="shared" si="9"/>
        <v>10.711840742193413</v>
      </c>
      <c r="J30" s="2">
        <v>305.71179129783957</v>
      </c>
      <c r="K30" s="2">
        <f t="shared" si="10"/>
        <v>305.71184074219343</v>
      </c>
      <c r="L30" s="2">
        <v>312.74430442453115</v>
      </c>
      <c r="M30" s="2">
        <f t="shared" si="7"/>
        <v>312.74430442452939</v>
      </c>
      <c r="N30" s="2">
        <f t="shared" si="8"/>
        <v>2.2556955754688488</v>
      </c>
      <c r="O30" s="8">
        <v>245.06538754278401</v>
      </c>
      <c r="P30" s="1">
        <f>O30/(Abmessung!F$17*Q30)</f>
        <v>43.966991137207323</v>
      </c>
      <c r="Q30" s="2">
        <f t="shared" si="2"/>
        <v>13.063261522078317</v>
      </c>
      <c r="R30" s="1">
        <f t="shared" si="3"/>
        <v>4178.5744189359984</v>
      </c>
      <c r="S30" s="1">
        <f t="shared" si="4"/>
        <v>991.94139984692151</v>
      </c>
      <c r="T30" s="1">
        <f t="shared" si="5"/>
        <v>1007.1108385136098</v>
      </c>
      <c r="U30" s="7">
        <f t="shared" si="6"/>
        <v>1.1766797944792216</v>
      </c>
      <c r="Y30" s="4">
        <v>-144.24372570197801</v>
      </c>
      <c r="Z30" s="5">
        <v>10.528700058400901</v>
      </c>
      <c r="AA30" s="4">
        <v>-3.1256926142924198E-2</v>
      </c>
      <c r="AB30" s="4">
        <v>2.9456116190551199E-5</v>
      </c>
      <c r="AC30" s="6">
        <v>17554.453889016499</v>
      </c>
      <c r="AD30" s="6">
        <v>-125.692345063977</v>
      </c>
      <c r="AE30" s="6">
        <v>0.39362054142913999</v>
      </c>
      <c r="AF30" s="6">
        <v>-4.1079636190540202E-4</v>
      </c>
      <c r="AG30" s="6">
        <v>2.30640101199999</v>
      </c>
      <c r="AH30" s="6">
        <v>-3.7612753199999698E-3</v>
      </c>
      <c r="AI30" s="6">
        <v>995.176197</v>
      </c>
      <c r="AJ30" s="6">
        <v>3.9734999999999798E-2</v>
      </c>
      <c r="AL30" s="6">
        <v>-7.3107128370890097E-3</v>
      </c>
      <c r="AM30" s="6">
        <v>2.5528079661440501</v>
      </c>
      <c r="AN30" s="6">
        <v>1.58291033403489</v>
      </c>
    </row>
    <row r="31" spans="1:40" x14ac:dyDescent="0.45">
      <c r="A31">
        <v>3.2000000000000001E-2</v>
      </c>
      <c r="B31" s="1">
        <f t="shared" si="0"/>
        <v>116.14474674926963</v>
      </c>
      <c r="C31">
        <v>800</v>
      </c>
      <c r="D31" s="2">
        <f t="shared" si="1"/>
        <v>0.6872750286776631</v>
      </c>
      <c r="E31" s="1">
        <v>69.5</v>
      </c>
      <c r="F31" s="2">
        <v>1.81</v>
      </c>
      <c r="G31">
        <v>315</v>
      </c>
      <c r="H31">
        <v>295</v>
      </c>
      <c r="I31" s="2">
        <f t="shared" si="9"/>
        <v>10.86248516496984</v>
      </c>
      <c r="J31" s="2">
        <v>305.86244432259952</v>
      </c>
      <c r="K31" s="2">
        <f t="shared" si="10"/>
        <v>305.86248516496983</v>
      </c>
      <c r="L31" s="2">
        <v>313.14191266219376</v>
      </c>
      <c r="M31" s="2">
        <f t="shared" si="7"/>
        <v>313.14191266219331</v>
      </c>
      <c r="N31" s="2">
        <f t="shared" si="8"/>
        <v>1.8580873378062392</v>
      </c>
      <c r="O31" s="8">
        <v>248.45273029414801</v>
      </c>
      <c r="P31" s="1">
        <f>O31/(Abmessung!F$17*Q31)</f>
        <v>44.351179966606217</v>
      </c>
      <c r="Q31" s="2">
        <f t="shared" si="2"/>
        <v>13.129100878482275</v>
      </c>
      <c r="R31" s="1">
        <f t="shared" si="3"/>
        <v>4178.5699001947723</v>
      </c>
      <c r="S31" s="1">
        <f t="shared" si="4"/>
        <v>991.86578148636272</v>
      </c>
      <c r="T31" s="1">
        <f t="shared" si="5"/>
        <v>1007.1138316125791</v>
      </c>
      <c r="U31" s="7">
        <f t="shared" si="6"/>
        <v>1.1763964707272652</v>
      </c>
      <c r="Y31" s="4">
        <v>-144.24372570197801</v>
      </c>
      <c r="Z31" s="5">
        <v>10.528700058400901</v>
      </c>
      <c r="AA31" s="4">
        <v>-3.1256926142924198E-2</v>
      </c>
      <c r="AB31" s="4">
        <v>2.9456116190551199E-5</v>
      </c>
      <c r="AC31" s="6">
        <v>17554.453889016499</v>
      </c>
      <c r="AD31" s="6">
        <v>-125.692345063977</v>
      </c>
      <c r="AE31" s="6">
        <v>0.39362054142913999</v>
      </c>
      <c r="AF31" s="6">
        <v>-4.1079636190540202E-4</v>
      </c>
      <c r="AG31" s="6">
        <v>2.30640101199999</v>
      </c>
      <c r="AH31" s="6">
        <v>-3.7612753199999698E-3</v>
      </c>
      <c r="AI31" s="6">
        <v>995.176197</v>
      </c>
      <c r="AJ31" s="6">
        <v>3.9734999999999798E-2</v>
      </c>
      <c r="AL31" s="6">
        <v>-7.3107128370890097E-3</v>
      </c>
      <c r="AM31" s="6">
        <v>2.5528079661440501</v>
      </c>
      <c r="AN31" s="6">
        <v>1.58291033403489</v>
      </c>
    </row>
    <row r="32" spans="1:40" x14ac:dyDescent="0.45">
      <c r="A32">
        <v>3.7999999999999999E-2</v>
      </c>
      <c r="B32" s="1">
        <f t="shared" si="0"/>
        <v>137.92929461788884</v>
      </c>
      <c r="C32">
        <v>800</v>
      </c>
      <c r="D32" s="2">
        <f t="shared" si="1"/>
        <v>0.6872750286776631</v>
      </c>
      <c r="E32" s="1">
        <v>69.5</v>
      </c>
      <c r="F32" s="2">
        <v>1.81</v>
      </c>
      <c r="G32">
        <v>315</v>
      </c>
      <c r="H32">
        <v>295</v>
      </c>
      <c r="I32" s="2">
        <f t="shared" si="9"/>
        <v>10.968833575673843</v>
      </c>
      <c r="J32" s="2">
        <v>305.96879906632535</v>
      </c>
      <c r="K32" s="2">
        <f t="shared" si="10"/>
        <v>305.96883357567384</v>
      </c>
      <c r="L32" s="2">
        <v>313.42024014234562</v>
      </c>
      <c r="M32" s="2">
        <f t="shared" si="7"/>
        <v>313.42024014234551</v>
      </c>
      <c r="N32" s="2">
        <f t="shared" si="8"/>
        <v>1.5797598576543805</v>
      </c>
      <c r="O32" s="8">
        <v>250.843059563672</v>
      </c>
      <c r="P32" s="1">
        <f>O32/(Abmessung!F$17*Q32)</f>
        <v>44.629653939874856</v>
      </c>
      <c r="Q32" s="2">
        <f t="shared" si="2"/>
        <v>13.17270482856053</v>
      </c>
      <c r="R32" s="1">
        <f t="shared" si="3"/>
        <v>4178.5674667118064</v>
      </c>
      <c r="S32" s="1">
        <f t="shared" si="4"/>
        <v>991.81251074315014</v>
      </c>
      <c r="T32" s="1">
        <f t="shared" si="5"/>
        <v>1007.1159446154502</v>
      </c>
      <c r="U32" s="7">
        <f t="shared" si="6"/>
        <v>1.1761964559908948</v>
      </c>
      <c r="Y32" s="4">
        <v>-144.24372570197801</v>
      </c>
      <c r="Z32" s="5">
        <v>10.528700058400901</v>
      </c>
      <c r="AA32" s="4">
        <v>-3.1256926142924198E-2</v>
      </c>
      <c r="AB32" s="4">
        <v>2.9456116190551199E-5</v>
      </c>
      <c r="AC32" s="6">
        <v>17554.453889016499</v>
      </c>
      <c r="AD32" s="6">
        <v>-125.692345063977</v>
      </c>
      <c r="AE32" s="6">
        <v>0.39362054142913999</v>
      </c>
      <c r="AF32" s="6">
        <v>-4.1079636190540202E-4</v>
      </c>
      <c r="AG32" s="6">
        <v>2.30640101199999</v>
      </c>
      <c r="AH32" s="6">
        <v>-3.7612753199999698E-3</v>
      </c>
      <c r="AI32" s="6">
        <v>995.176197</v>
      </c>
      <c r="AJ32" s="6">
        <v>3.9734999999999798E-2</v>
      </c>
      <c r="AL32" s="6">
        <v>-7.3107128370890097E-3</v>
      </c>
      <c r="AM32" s="6">
        <v>2.5528079661440501</v>
      </c>
      <c r="AN32" s="6">
        <v>1.58291033403489</v>
      </c>
    </row>
    <row r="33" spans="1:40" x14ac:dyDescent="0.45">
      <c r="A33">
        <v>4.3999999999999997E-2</v>
      </c>
      <c r="B33" s="1">
        <f t="shared" si="0"/>
        <v>159.71397537365434</v>
      </c>
      <c r="C33">
        <v>800</v>
      </c>
      <c r="D33" s="2">
        <f t="shared" si="1"/>
        <v>0.6872750286776631</v>
      </c>
      <c r="E33" s="1">
        <v>69.5</v>
      </c>
      <c r="F33" s="2">
        <v>1.81</v>
      </c>
      <c r="G33">
        <v>315</v>
      </c>
      <c r="H33">
        <v>295</v>
      </c>
      <c r="I33" s="2">
        <f t="shared" si="9"/>
        <v>11.047678685162728</v>
      </c>
      <c r="J33" s="2">
        <v>306.04764909799246</v>
      </c>
      <c r="K33" s="2">
        <f t="shared" si="10"/>
        <v>306.04767868516274</v>
      </c>
      <c r="L33" s="2">
        <v>313.62602557504471</v>
      </c>
      <c r="M33" s="2">
        <f t="shared" si="7"/>
        <v>313.62602557504465</v>
      </c>
      <c r="N33" s="2">
        <f t="shared" si="8"/>
        <v>1.3739744249552928</v>
      </c>
      <c r="O33" s="8">
        <v>252.61468611306</v>
      </c>
      <c r="P33" s="1">
        <f>O33/(Abmessung!F$17*Q33)</f>
        <v>44.839039685733098</v>
      </c>
      <c r="Q33" s="2">
        <f t="shared" si="2"/>
        <v>13.203792262749429</v>
      </c>
      <c r="R33" s="1">
        <f t="shared" si="3"/>
        <v>4178.5660358215573</v>
      </c>
      <c r="S33" s="1">
        <f t="shared" si="4"/>
        <v>991.77294679078477</v>
      </c>
      <c r="T33" s="1">
        <f t="shared" si="5"/>
        <v>1007.1175111684543</v>
      </c>
      <c r="U33" s="7">
        <f t="shared" si="6"/>
        <v>1.1760481676518495</v>
      </c>
      <c r="Y33" s="4">
        <v>-144.24372570197801</v>
      </c>
      <c r="Z33" s="5">
        <v>10.528700058400901</v>
      </c>
      <c r="AA33" s="4">
        <v>-3.1256926142924198E-2</v>
      </c>
      <c r="AB33" s="4">
        <v>2.9456116190551199E-5</v>
      </c>
      <c r="AC33" s="6">
        <v>17554.453889016499</v>
      </c>
      <c r="AD33" s="6">
        <v>-125.692345063977</v>
      </c>
      <c r="AE33" s="6">
        <v>0.39362054142913999</v>
      </c>
      <c r="AF33" s="6">
        <v>-4.1079636190540202E-4</v>
      </c>
      <c r="AG33" s="6">
        <v>2.30640101199999</v>
      </c>
      <c r="AH33" s="6">
        <v>-3.7612753199999698E-3</v>
      </c>
      <c r="AI33" s="6">
        <v>995.176197</v>
      </c>
      <c r="AJ33" s="6">
        <v>3.9734999999999798E-2</v>
      </c>
      <c r="AL33" s="6">
        <v>-7.3107128370890097E-3</v>
      </c>
      <c r="AM33" s="6">
        <v>2.5528079661440501</v>
      </c>
      <c r="AN33" s="6">
        <v>1.58291033403489</v>
      </c>
    </row>
    <row r="34" spans="1:40" x14ac:dyDescent="0.45">
      <c r="A34">
        <v>0.05</v>
      </c>
      <c r="B34" s="1">
        <f t="shared" si="0"/>
        <v>181.49874431467595</v>
      </c>
      <c r="C34">
        <v>800</v>
      </c>
      <c r="D34" s="2">
        <f t="shared" si="1"/>
        <v>0.6872750286776631</v>
      </c>
      <c r="E34" s="1">
        <v>69.5</v>
      </c>
      <c r="F34" s="2">
        <v>1.81</v>
      </c>
      <c r="G34">
        <v>315</v>
      </c>
      <c r="H34">
        <v>295</v>
      </c>
      <c r="I34" s="2">
        <f t="shared" si="9"/>
        <v>11.108278153899994</v>
      </c>
      <c r="J34" s="2">
        <v>306.10825255406189</v>
      </c>
      <c r="K34" s="2">
        <f t="shared" si="10"/>
        <v>306.10827815390002</v>
      </c>
      <c r="L34" s="2">
        <v>313.78438638823457</v>
      </c>
      <c r="M34" s="2">
        <f t="shared" si="7"/>
        <v>313.78438638823457</v>
      </c>
      <c r="N34" s="2">
        <f t="shared" si="8"/>
        <v>1.2156136117654341</v>
      </c>
      <c r="O34" s="8">
        <v>253.976033109356</v>
      </c>
      <c r="P34" s="1">
        <f>O34/(Abmessung!F$17*Q34)</f>
        <v>45.000973190286338</v>
      </c>
      <c r="Q34" s="2">
        <f t="shared" si="2"/>
        <v>13.227178673478962</v>
      </c>
      <c r="R34" s="1">
        <f t="shared" si="3"/>
        <v>4178.5651402916419</v>
      </c>
      <c r="S34" s="1">
        <f t="shared" si="4"/>
        <v>991.74239843732767</v>
      </c>
      <c r="T34" s="1">
        <f t="shared" si="5"/>
        <v>1007.1187152076177</v>
      </c>
      <c r="U34" s="7">
        <f t="shared" si="6"/>
        <v>1.175934194510039</v>
      </c>
      <c r="Y34" s="4">
        <v>-144.24372570197801</v>
      </c>
      <c r="Z34" s="5">
        <v>10.528700058400901</v>
      </c>
      <c r="AA34" s="4">
        <v>-3.1256926142924198E-2</v>
      </c>
      <c r="AB34" s="4">
        <v>2.9456116190551199E-5</v>
      </c>
      <c r="AC34" s="6">
        <v>17554.453889016499</v>
      </c>
      <c r="AD34" s="6">
        <v>-125.692345063977</v>
      </c>
      <c r="AE34" s="6">
        <v>0.39362054142913999</v>
      </c>
      <c r="AF34" s="6">
        <v>-4.1079636190540202E-4</v>
      </c>
      <c r="AG34" s="6">
        <v>2.30640101199999</v>
      </c>
      <c r="AH34" s="6">
        <v>-3.7612753199999698E-3</v>
      </c>
      <c r="AI34" s="6">
        <v>995.176197</v>
      </c>
      <c r="AJ34" s="6">
        <v>3.9734999999999798E-2</v>
      </c>
      <c r="AL34" s="6">
        <v>-7.3107128370890097E-3</v>
      </c>
      <c r="AM34" s="6">
        <v>2.5528079661440501</v>
      </c>
      <c r="AN34" s="6">
        <v>1.58291033403489</v>
      </c>
    </row>
    <row r="35" spans="1:40" x14ac:dyDescent="0.45">
      <c r="A35">
        <v>5.6000000000000001E-2</v>
      </c>
      <c r="B35" s="1">
        <f t="shared" si="0"/>
        <v>203.28357488935808</v>
      </c>
      <c r="C35">
        <v>800</v>
      </c>
      <c r="D35" s="2">
        <f t="shared" si="1"/>
        <v>0.6872750286776631</v>
      </c>
      <c r="E35" s="1">
        <v>69.5</v>
      </c>
      <c r="F35" s="2">
        <v>1.81</v>
      </c>
      <c r="G35">
        <v>315</v>
      </c>
      <c r="H35">
        <v>295</v>
      </c>
      <c r="I35" s="2">
        <f t="shared" si="9"/>
        <v>11.156122526264209</v>
      </c>
      <c r="J35" s="2">
        <v>306.15610027325437</v>
      </c>
      <c r="K35" s="2">
        <f t="shared" si="10"/>
        <v>306.1561225262642</v>
      </c>
      <c r="L35" s="2">
        <v>313.9100381486017</v>
      </c>
      <c r="M35" s="2">
        <f t="shared" si="7"/>
        <v>313.9100381486017</v>
      </c>
      <c r="N35" s="2">
        <f t="shared" si="8"/>
        <v>1.0899618513983</v>
      </c>
      <c r="O35" s="8">
        <v>255.05065358003199</v>
      </c>
      <c r="P35" s="1">
        <f>O35/(Abmessung!F$17*Q35)</f>
        <v>45.128771384298986</v>
      </c>
      <c r="Q35" s="2">
        <f t="shared" si="2"/>
        <v>13.245529401358599</v>
      </c>
      <c r="R35" s="1">
        <f t="shared" si="3"/>
        <v>4178.5645533771885</v>
      </c>
      <c r="S35" s="1">
        <f t="shared" si="4"/>
        <v>991.71809680012552</v>
      </c>
      <c r="T35" s="1">
        <f t="shared" si="5"/>
        <v>1007.1196658221788</v>
      </c>
      <c r="U35" s="7">
        <f t="shared" si="6"/>
        <v>1.1758442102873805</v>
      </c>
      <c r="Y35" s="4">
        <v>-144.24372570197801</v>
      </c>
      <c r="Z35" s="5">
        <v>10.528700058400901</v>
      </c>
      <c r="AA35" s="4">
        <v>-3.1256926142924198E-2</v>
      </c>
      <c r="AB35" s="4">
        <v>2.9456116190551199E-5</v>
      </c>
      <c r="AC35" s="6">
        <v>17554.453889016499</v>
      </c>
      <c r="AD35" s="6">
        <v>-125.692345063977</v>
      </c>
      <c r="AE35" s="6">
        <v>0.39362054142913999</v>
      </c>
      <c r="AF35" s="6">
        <v>-4.1079636190540202E-4</v>
      </c>
      <c r="AG35" s="6">
        <v>2.30640101199999</v>
      </c>
      <c r="AH35" s="6">
        <v>-3.7612753199999698E-3</v>
      </c>
      <c r="AI35" s="6">
        <v>995.176197</v>
      </c>
      <c r="AJ35" s="6">
        <v>3.9734999999999798E-2</v>
      </c>
      <c r="AL35" s="6">
        <v>-7.3107128370890097E-3</v>
      </c>
      <c r="AM35" s="6">
        <v>2.5528079661440501</v>
      </c>
      <c r="AN35" s="6">
        <v>1.58291033403489</v>
      </c>
    </row>
    <row r="36" spans="1:40" x14ac:dyDescent="0.45">
      <c r="A36">
        <v>6.2E-2</v>
      </c>
      <c r="B36" s="1">
        <f t="shared" si="0"/>
        <v>225.06845029711667</v>
      </c>
      <c r="C36">
        <v>800</v>
      </c>
      <c r="D36" s="2">
        <f t="shared" si="1"/>
        <v>0.6872750286776631</v>
      </c>
      <c r="E36" s="1">
        <v>69.5</v>
      </c>
      <c r="F36" s="2">
        <v>1.81</v>
      </c>
      <c r="G36">
        <v>315</v>
      </c>
      <c r="H36">
        <v>295</v>
      </c>
      <c r="I36" s="2">
        <f t="shared" si="9"/>
        <v>11.194683872441487</v>
      </c>
      <c r="J36" s="2">
        <v>306.19466451444924</v>
      </c>
      <c r="K36" s="2">
        <f t="shared" si="10"/>
        <v>306.19468387244149</v>
      </c>
      <c r="L36" s="2">
        <v>314.01217553492279</v>
      </c>
      <c r="M36" s="2">
        <f t="shared" si="7"/>
        <v>314.01217553492279</v>
      </c>
      <c r="N36" s="2">
        <f t="shared" si="8"/>
        <v>0.98782446507721033</v>
      </c>
      <c r="O36" s="8">
        <v>255.91664987846801</v>
      </c>
      <c r="P36" s="1">
        <f>O36/(Abmessung!F$17*Q36)</f>
        <v>45.231124093933104</v>
      </c>
      <c r="Q36" s="2">
        <f t="shared" si="2"/>
        <v>13.260428287997785</v>
      </c>
      <c r="R36" s="1">
        <f t="shared" si="3"/>
        <v>4178.564155062576</v>
      </c>
      <c r="S36" s="1">
        <f t="shared" si="4"/>
        <v>991.69830202922662</v>
      </c>
      <c r="T36" s="1">
        <f t="shared" si="5"/>
        <v>1007.1204319972408</v>
      </c>
      <c r="U36" s="7">
        <f t="shared" si="6"/>
        <v>1.1757716849230602</v>
      </c>
      <c r="Y36" s="4">
        <v>-144.24372570197801</v>
      </c>
      <c r="Z36" s="5">
        <v>10.528700058400901</v>
      </c>
      <c r="AA36" s="4">
        <v>-3.1256926142924198E-2</v>
      </c>
      <c r="AB36" s="4">
        <v>2.9456116190551199E-5</v>
      </c>
      <c r="AC36" s="6">
        <v>17554.453889016499</v>
      </c>
      <c r="AD36" s="6">
        <v>-125.692345063977</v>
      </c>
      <c r="AE36" s="6">
        <v>0.39362054142913999</v>
      </c>
      <c r="AF36" s="6">
        <v>-4.1079636190540202E-4</v>
      </c>
      <c r="AG36" s="6">
        <v>2.30640101199999</v>
      </c>
      <c r="AH36" s="6">
        <v>-3.7612753199999698E-3</v>
      </c>
      <c r="AI36" s="6">
        <v>995.176197</v>
      </c>
      <c r="AJ36" s="6">
        <v>3.9734999999999798E-2</v>
      </c>
      <c r="AL36" s="6">
        <v>-7.3107128370890097E-3</v>
      </c>
      <c r="AM36" s="6">
        <v>2.5528079661440501</v>
      </c>
      <c r="AN36" s="6">
        <v>1.58291033403489</v>
      </c>
    </row>
    <row r="37" spans="1:40" x14ac:dyDescent="0.45">
      <c r="A37">
        <v>6.8000000000000005E-2</v>
      </c>
      <c r="B37" s="1">
        <f t="shared" si="0"/>
        <v>246.85335951607161</v>
      </c>
      <c r="C37">
        <v>800</v>
      </c>
      <c r="D37" s="2">
        <f t="shared" si="1"/>
        <v>0.6872750286776631</v>
      </c>
      <c r="E37" s="1">
        <v>69.5</v>
      </c>
      <c r="F37" s="2">
        <v>1.81</v>
      </c>
      <c r="G37">
        <v>315</v>
      </c>
      <c r="H37">
        <v>295</v>
      </c>
      <c r="I37" s="2">
        <f t="shared" si="9"/>
        <v>11.226231821596548</v>
      </c>
      <c r="J37" s="2">
        <v>306.22621504346745</v>
      </c>
      <c r="K37" s="2">
        <f t="shared" si="10"/>
        <v>306.22623182159657</v>
      </c>
      <c r="L37" s="2">
        <v>314.09684329821459</v>
      </c>
      <c r="M37" s="2">
        <f t="shared" si="7"/>
        <v>314.09684329821459</v>
      </c>
      <c r="N37" s="2">
        <f t="shared" si="8"/>
        <v>0.90315670178540586</v>
      </c>
      <c r="O37" s="8">
        <v>256.62506194081999</v>
      </c>
      <c r="P37" s="1">
        <f>O37/(Abmessung!F$17*Q37)</f>
        <v>45.313723590746235</v>
      </c>
      <c r="Q37" s="2">
        <f t="shared" si="2"/>
        <v>13.272896456131086</v>
      </c>
      <c r="R37" s="1">
        <f t="shared" si="3"/>
        <v>4178.5638774063182</v>
      </c>
      <c r="S37" s="1">
        <f t="shared" si="4"/>
        <v>991.68186521707889</v>
      </c>
      <c r="T37" s="1">
        <f t="shared" si="5"/>
        <v>1007.121058827376</v>
      </c>
      <c r="U37" s="7">
        <f t="shared" si="6"/>
        <v>1.1757123498099955</v>
      </c>
      <c r="Y37" s="4">
        <v>-144.24372570197801</v>
      </c>
      <c r="Z37" s="5">
        <v>10.528700058400901</v>
      </c>
      <c r="AA37" s="4">
        <v>-3.1256926142924198E-2</v>
      </c>
      <c r="AB37" s="4">
        <v>2.9456116190551199E-5</v>
      </c>
      <c r="AC37" s="6">
        <v>17554.453889016499</v>
      </c>
      <c r="AD37" s="6">
        <v>-125.692345063977</v>
      </c>
      <c r="AE37" s="6">
        <v>0.39362054142913999</v>
      </c>
      <c r="AF37" s="6">
        <v>-4.1079636190540202E-4</v>
      </c>
      <c r="AG37" s="6">
        <v>2.30640101199999</v>
      </c>
      <c r="AH37" s="6">
        <v>-3.7612753199999698E-3</v>
      </c>
      <c r="AI37" s="6">
        <v>995.176197</v>
      </c>
      <c r="AJ37" s="6">
        <v>3.9734999999999798E-2</v>
      </c>
      <c r="AL37" s="6">
        <v>-7.3107128370890097E-3</v>
      </c>
      <c r="AM37" s="6">
        <v>2.5528079661440501</v>
      </c>
      <c r="AN37" s="6">
        <v>1.58291033403489</v>
      </c>
    </row>
    <row r="38" spans="1:40" x14ac:dyDescent="0.45">
      <c r="A38">
        <v>7.3999999999999996E-2</v>
      </c>
      <c r="B38" s="1">
        <f t="shared" si="0"/>
        <v>268.6382945682887</v>
      </c>
      <c r="C38">
        <v>800</v>
      </c>
      <c r="D38" s="2">
        <f t="shared" si="1"/>
        <v>0.6872750286776631</v>
      </c>
      <c r="E38" s="1">
        <v>69.5</v>
      </c>
      <c r="F38" s="2">
        <v>1.81</v>
      </c>
      <c r="G38">
        <v>315</v>
      </c>
      <c r="H38">
        <v>295</v>
      </c>
      <c r="I38" s="2">
        <f t="shared" si="9"/>
        <v>11.252429480518407</v>
      </c>
      <c r="J38" s="2">
        <v>306.25241503128393</v>
      </c>
      <c r="K38" s="2">
        <f t="shared" si="10"/>
        <v>306.2524294805184</v>
      </c>
      <c r="L38" s="2">
        <v>314.16816988450341</v>
      </c>
      <c r="M38" s="2">
        <f t="shared" si="7"/>
        <v>314.16816988450341</v>
      </c>
      <c r="N38" s="2">
        <f t="shared" si="8"/>
        <v>0.83183011549658659</v>
      </c>
      <c r="O38" s="8">
        <v>257.21327802395598</v>
      </c>
      <c r="P38" s="1">
        <f>O38/(Abmessung!F$17*Q38)</f>
        <v>45.381193585800752</v>
      </c>
      <c r="Q38" s="2">
        <f t="shared" si="2"/>
        <v>13.283540995582291</v>
      </c>
      <c r="R38" s="1">
        <f t="shared" si="3"/>
        <v>4178.5636798649366</v>
      </c>
      <c r="S38" s="1">
        <f t="shared" si="4"/>
        <v>991.66799889090373</v>
      </c>
      <c r="T38" s="1">
        <f t="shared" si="5"/>
        <v>1007.1215793556339</v>
      </c>
      <c r="U38" s="7">
        <f t="shared" si="6"/>
        <v>1.1756630771262164</v>
      </c>
      <c r="Y38" s="4">
        <v>-144.24372570197801</v>
      </c>
      <c r="Z38" s="5">
        <v>10.528700058400901</v>
      </c>
      <c r="AA38" s="4">
        <v>-3.1256926142924198E-2</v>
      </c>
      <c r="AB38" s="4">
        <v>2.9456116190551199E-5</v>
      </c>
      <c r="AC38" s="6">
        <v>17554.453889016499</v>
      </c>
      <c r="AD38" s="6">
        <v>-125.692345063977</v>
      </c>
      <c r="AE38" s="6">
        <v>0.39362054142913999</v>
      </c>
      <c r="AF38" s="6">
        <v>-4.1079636190540202E-4</v>
      </c>
      <c r="AG38" s="6">
        <v>2.30640101199999</v>
      </c>
      <c r="AH38" s="6">
        <v>-3.7612753199999698E-3</v>
      </c>
      <c r="AI38" s="6">
        <v>995.176197</v>
      </c>
      <c r="AJ38" s="6">
        <v>3.9734999999999798E-2</v>
      </c>
      <c r="AL38" s="6">
        <v>-7.3107128370890097E-3</v>
      </c>
      <c r="AM38" s="6">
        <v>2.5528079661440501</v>
      </c>
      <c r="AN38" s="6">
        <v>1.58291033403489</v>
      </c>
    </row>
    <row r="39" spans="1:40" x14ac:dyDescent="0.45">
      <c r="A39">
        <v>8.0000000000000002E-3</v>
      </c>
      <c r="B39" s="1">
        <f t="shared" si="0"/>
        <v>29.004052922633033</v>
      </c>
      <c r="C39">
        <v>1000</v>
      </c>
      <c r="D39" s="2">
        <f t="shared" si="1"/>
        <v>0.92262964281476212</v>
      </c>
      <c r="E39" s="1">
        <v>93.3</v>
      </c>
      <c r="F39" s="2">
        <v>2.76</v>
      </c>
      <c r="G39">
        <v>315</v>
      </c>
      <c r="H39">
        <v>295</v>
      </c>
      <c r="I39" s="2">
        <f t="shared" si="9"/>
        <v>8.6633857342449208</v>
      </c>
      <c r="J39" s="2">
        <v>303.66330053063137</v>
      </c>
      <c r="K39" s="2">
        <f t="shared" si="10"/>
        <v>303.66338573424491</v>
      </c>
      <c r="L39" s="2">
        <v>307.01526455398118</v>
      </c>
      <c r="M39" s="2">
        <f t="shared" si="7"/>
        <v>307.01526454445332</v>
      </c>
      <c r="N39" s="2">
        <f t="shared" si="8"/>
        <v>7.9847354460188171</v>
      </c>
      <c r="O39" s="8">
        <v>266.934295068815</v>
      </c>
      <c r="P39" s="1">
        <f>O39/(Abmessung!F$17*Q39)</f>
        <v>53.595660620234355</v>
      </c>
      <c r="Q39" s="2">
        <f t="shared" si="2"/>
        <v>11.672694962686984</v>
      </c>
      <c r="R39" s="1">
        <f t="shared" si="3"/>
        <v>4178.8218369117239</v>
      </c>
      <c r="S39" s="1">
        <f t="shared" si="4"/>
        <v>992.96467555147092</v>
      </c>
      <c r="T39" s="1">
        <f t="shared" si="5"/>
        <v>1007.0701401232923</v>
      </c>
      <c r="U39" s="7">
        <f t="shared" si="6"/>
        <v>1.1805322633621955</v>
      </c>
      <c r="Y39" s="4">
        <v>-144.24372570197801</v>
      </c>
      <c r="Z39" s="5">
        <v>10.528700058400901</v>
      </c>
      <c r="AA39" s="4">
        <v>-3.1256926142924198E-2</v>
      </c>
      <c r="AB39" s="4">
        <v>2.9456116190551199E-5</v>
      </c>
      <c r="AC39" s="6">
        <v>17554.453889016499</v>
      </c>
      <c r="AD39" s="6">
        <v>-125.692345063977</v>
      </c>
      <c r="AE39" s="6">
        <v>0.39362054142913999</v>
      </c>
      <c r="AF39" s="6">
        <v>-4.1079636190540202E-4</v>
      </c>
      <c r="AG39" s="6">
        <v>2.30640101199999</v>
      </c>
      <c r="AH39" s="6">
        <v>-3.7612753199999698E-3</v>
      </c>
      <c r="AI39" s="6">
        <v>995.176197</v>
      </c>
      <c r="AJ39" s="6">
        <v>3.9734999999999798E-2</v>
      </c>
      <c r="AL39" s="6">
        <v>-7.3107128370890097E-3</v>
      </c>
      <c r="AM39" s="6">
        <v>2.5528079661440501</v>
      </c>
      <c r="AN39" s="6">
        <v>1.58291033403489</v>
      </c>
    </row>
    <row r="40" spans="1:40" x14ac:dyDescent="0.45">
      <c r="A40">
        <v>1.4E-2</v>
      </c>
      <c r="B40" s="1">
        <f t="shared" si="0"/>
        <v>50.782541367040707</v>
      </c>
      <c r="C40">
        <v>1000</v>
      </c>
      <c r="D40" s="2">
        <f t="shared" si="1"/>
        <v>0.92262964281476212</v>
      </c>
      <c r="E40" s="1">
        <v>93.3</v>
      </c>
      <c r="F40" s="2">
        <v>2.76</v>
      </c>
      <c r="G40">
        <v>315</v>
      </c>
      <c r="H40">
        <v>295</v>
      </c>
      <c r="I40" s="2">
        <f t="shared" si="9"/>
        <v>9.7179190174526138</v>
      </c>
      <c r="J40" s="2">
        <v>304.71784843557612</v>
      </c>
      <c r="K40" s="2">
        <f t="shared" si="10"/>
        <v>304.71791901745263</v>
      </c>
      <c r="L40" s="2">
        <v>309.89018892750289</v>
      </c>
      <c r="M40" s="2">
        <f t="shared" si="7"/>
        <v>309.89018892710681</v>
      </c>
      <c r="N40" s="2">
        <f t="shared" si="8"/>
        <v>5.1098110724971093</v>
      </c>
      <c r="O40" s="8">
        <v>298.92953847801499</v>
      </c>
      <c r="P40" s="1">
        <f>O40/(Abmessung!F$17*Q40)</f>
        <v>56.298228978900291</v>
      </c>
      <c r="Q40" s="2">
        <f t="shared" si="2"/>
        <v>12.444300476157151</v>
      </c>
      <c r="R40" s="1">
        <f t="shared" si="3"/>
        <v>4178.6495795425226</v>
      </c>
      <c r="S40" s="1">
        <f t="shared" si="4"/>
        <v>992.46706925760532</v>
      </c>
      <c r="T40" s="1">
        <f t="shared" si="5"/>
        <v>1007.0910913537938</v>
      </c>
      <c r="U40" s="7">
        <f t="shared" si="6"/>
        <v>1.1785490408578825</v>
      </c>
      <c r="Y40" s="4">
        <v>-144.24372570197801</v>
      </c>
      <c r="Z40" s="5">
        <v>10.528700058400901</v>
      </c>
      <c r="AA40" s="4">
        <v>-3.1256926142924198E-2</v>
      </c>
      <c r="AB40" s="4">
        <v>2.9456116190551199E-5</v>
      </c>
      <c r="AC40" s="6">
        <v>17554.453889016499</v>
      </c>
      <c r="AD40" s="6">
        <v>-125.692345063977</v>
      </c>
      <c r="AE40" s="6">
        <v>0.39362054142913999</v>
      </c>
      <c r="AF40" s="6">
        <v>-4.1079636190540202E-4</v>
      </c>
      <c r="AG40" s="6">
        <v>2.30640101199999</v>
      </c>
      <c r="AH40" s="6">
        <v>-3.7612753199999698E-3</v>
      </c>
      <c r="AI40" s="6">
        <v>995.176197</v>
      </c>
      <c r="AJ40" s="6">
        <v>3.9734999999999798E-2</v>
      </c>
      <c r="AL40" s="6">
        <v>-7.3107128370890097E-3</v>
      </c>
      <c r="AM40" s="6">
        <v>2.5528079661440501</v>
      </c>
      <c r="AN40" s="6">
        <v>1.58291033403489</v>
      </c>
    </row>
    <row r="41" spans="1:40" x14ac:dyDescent="0.45">
      <c r="A41">
        <v>0.02</v>
      </c>
      <c r="B41" s="1">
        <f t="shared" si="0"/>
        <v>72.5644518037155</v>
      </c>
      <c r="C41">
        <v>1000</v>
      </c>
      <c r="D41" s="2">
        <f t="shared" si="1"/>
        <v>0.92262964281476212</v>
      </c>
      <c r="E41" s="1">
        <v>93.3</v>
      </c>
      <c r="F41" s="2">
        <v>2.76</v>
      </c>
      <c r="G41">
        <v>315</v>
      </c>
      <c r="H41">
        <v>295</v>
      </c>
      <c r="I41" s="2">
        <f t="shared" si="9"/>
        <v>10.210060019921098</v>
      </c>
      <c r="J41" s="2">
        <v>305.21000770408313</v>
      </c>
      <c r="K41" s="2">
        <f t="shared" si="10"/>
        <v>305.21006001992112</v>
      </c>
      <c r="L41" s="2">
        <v>311.24486397056694</v>
      </c>
      <c r="M41" s="2">
        <f t="shared" si="7"/>
        <v>311.24486397052499</v>
      </c>
      <c r="N41" s="2">
        <f t="shared" si="8"/>
        <v>3.7551360294330607</v>
      </c>
      <c r="O41" s="8">
        <v>313.82451086803002</v>
      </c>
      <c r="P41" s="1">
        <f>O41/(Abmessung!F$17*Q41)</f>
        <v>57.703634024134701</v>
      </c>
      <c r="Q41" s="2">
        <f t="shared" si="2"/>
        <v>12.746181144404568</v>
      </c>
      <c r="R41" s="1">
        <f t="shared" si="3"/>
        <v>4178.603763016089</v>
      </c>
      <c r="S41" s="1">
        <f t="shared" si="4"/>
        <v>992.22137300447991</v>
      </c>
      <c r="T41" s="1">
        <f t="shared" si="5"/>
        <v>1007.1008693280608</v>
      </c>
      <c r="U41" s="7">
        <f t="shared" si="6"/>
        <v>1.1776234676028103</v>
      </c>
      <c r="Y41" s="4">
        <v>-144.24372570197801</v>
      </c>
      <c r="Z41" s="5">
        <v>10.528700058400901</v>
      </c>
      <c r="AA41" s="4">
        <v>-3.1256926142924198E-2</v>
      </c>
      <c r="AB41" s="4">
        <v>2.9456116190551199E-5</v>
      </c>
      <c r="AC41" s="6">
        <v>17554.453889016499</v>
      </c>
      <c r="AD41" s="6">
        <v>-125.692345063977</v>
      </c>
      <c r="AE41" s="6">
        <v>0.39362054142913999</v>
      </c>
      <c r="AF41" s="6">
        <v>-4.1079636190540202E-4</v>
      </c>
      <c r="AG41" s="6">
        <v>2.30640101199999</v>
      </c>
      <c r="AH41" s="6">
        <v>-3.7612753199999698E-3</v>
      </c>
      <c r="AI41" s="6">
        <v>995.176197</v>
      </c>
      <c r="AJ41" s="6">
        <v>3.9734999999999798E-2</v>
      </c>
      <c r="AL41" s="6">
        <v>-7.3107128370890097E-3</v>
      </c>
      <c r="AM41" s="6">
        <v>2.5528079661440501</v>
      </c>
      <c r="AN41" s="6">
        <v>1.58291033403489</v>
      </c>
    </row>
    <row r="42" spans="1:40" x14ac:dyDescent="0.45">
      <c r="A42">
        <v>2.5999999999999999E-2</v>
      </c>
      <c r="B42" s="1">
        <f t="shared" si="0"/>
        <v>94.347710840040151</v>
      </c>
      <c r="C42">
        <v>1000</v>
      </c>
      <c r="D42" s="2">
        <f t="shared" si="1"/>
        <v>0.92262964281476212</v>
      </c>
      <c r="E42" s="1">
        <v>93.3</v>
      </c>
      <c r="F42" s="2">
        <v>2.76</v>
      </c>
      <c r="G42">
        <v>315</v>
      </c>
      <c r="H42">
        <v>295</v>
      </c>
      <c r="I42" s="2">
        <f t="shared" si="9"/>
        <v>10.486105217342741</v>
      </c>
      <c r="J42" s="2">
        <v>305.48607024771684</v>
      </c>
      <c r="K42" s="2">
        <f t="shared" si="10"/>
        <v>305.48610521734275</v>
      </c>
      <c r="L42" s="2">
        <v>312.03461581801014</v>
      </c>
      <c r="M42" s="2">
        <f t="shared" si="7"/>
        <v>312.0346158180036</v>
      </c>
      <c r="N42" s="2">
        <f t="shared" si="8"/>
        <v>2.9653841819898616</v>
      </c>
      <c r="O42" s="8">
        <v>322.1689146933</v>
      </c>
      <c r="P42" s="1">
        <f>O42/(Abmessung!F$17*Q42)</f>
        <v>58.480543320892004</v>
      </c>
      <c r="Q42" s="2">
        <f t="shared" si="2"/>
        <v>12.91125996481745</v>
      </c>
      <c r="R42" s="1">
        <f t="shared" si="3"/>
        <v>4178.5857558754033</v>
      </c>
      <c r="S42" s="1">
        <f t="shared" si="4"/>
        <v>992.07494454944595</v>
      </c>
      <c r="T42" s="1">
        <f t="shared" si="5"/>
        <v>1007.1063540006464</v>
      </c>
      <c r="U42" s="7">
        <f t="shared" si="6"/>
        <v>1.1771042939867371</v>
      </c>
      <c r="Y42" s="4">
        <v>-144.24372570197801</v>
      </c>
      <c r="Z42" s="5">
        <v>10.528700058400901</v>
      </c>
      <c r="AA42" s="4">
        <v>-3.1256926142924198E-2</v>
      </c>
      <c r="AB42" s="4">
        <v>2.9456116190551199E-5</v>
      </c>
      <c r="AC42" s="6">
        <v>17554.453889016499</v>
      </c>
      <c r="AD42" s="6">
        <v>-125.692345063977</v>
      </c>
      <c r="AE42" s="6">
        <v>0.39362054142913999</v>
      </c>
      <c r="AF42" s="6">
        <v>-4.1079636190540202E-4</v>
      </c>
      <c r="AG42" s="6">
        <v>2.30640101199999</v>
      </c>
      <c r="AH42" s="6">
        <v>-3.7612753199999698E-3</v>
      </c>
      <c r="AI42" s="6">
        <v>995.176197</v>
      </c>
      <c r="AJ42" s="6">
        <v>3.9734999999999798E-2</v>
      </c>
      <c r="AL42" s="6">
        <v>-7.3107128370890097E-3</v>
      </c>
      <c r="AM42" s="6">
        <v>2.5528079661440501</v>
      </c>
      <c r="AN42" s="6">
        <v>1.58291033403489</v>
      </c>
    </row>
    <row r="43" spans="1:40" x14ac:dyDescent="0.45">
      <c r="A43">
        <v>3.2000000000000001E-2</v>
      </c>
      <c r="B43" s="1">
        <f t="shared" si="0"/>
        <v>116.13163622982005</v>
      </c>
      <c r="C43">
        <v>1000</v>
      </c>
      <c r="D43" s="2">
        <f t="shared" si="1"/>
        <v>0.92262964281476212</v>
      </c>
      <c r="E43" s="1">
        <v>93.3</v>
      </c>
      <c r="F43" s="2">
        <v>2.76</v>
      </c>
      <c r="G43">
        <v>315</v>
      </c>
      <c r="H43">
        <v>295</v>
      </c>
      <c r="I43" s="2">
        <f t="shared" si="9"/>
        <v>10.656803512179232</v>
      </c>
      <c r="J43" s="2">
        <v>305.65678452875096</v>
      </c>
      <c r="K43" s="2">
        <f t="shared" si="10"/>
        <v>305.65680351217924</v>
      </c>
      <c r="L43" s="2">
        <v>312.55205880500102</v>
      </c>
      <c r="M43" s="2">
        <f t="shared" si="7"/>
        <v>312.55205880499994</v>
      </c>
      <c r="N43" s="2">
        <f t="shared" si="8"/>
        <v>2.4479411949989753</v>
      </c>
      <c r="O43" s="8">
        <v>327.32514979017998</v>
      </c>
      <c r="P43" s="1">
        <f>O43/(Abmessung!F$17*Q43)</f>
        <v>58.924134323925834</v>
      </c>
      <c r="Q43" s="2">
        <f t="shared" si="2"/>
        <v>13.019147723577875</v>
      </c>
      <c r="R43" s="1">
        <f t="shared" si="3"/>
        <v>4178.5770637937439</v>
      </c>
      <c r="S43" s="1">
        <f t="shared" si="4"/>
        <v>991.97775679336519</v>
      </c>
      <c r="T43" s="1">
        <f t="shared" si="5"/>
        <v>1007.1097456666249</v>
      </c>
      <c r="U43" s="7">
        <f t="shared" si="6"/>
        <v>1.1767832422807247</v>
      </c>
      <c r="Y43" s="4">
        <v>-144.24372570197801</v>
      </c>
      <c r="Z43" s="5">
        <v>10.528700058400901</v>
      </c>
      <c r="AA43" s="4">
        <v>-3.1256926142924198E-2</v>
      </c>
      <c r="AB43" s="4">
        <v>2.9456116190551199E-5</v>
      </c>
      <c r="AC43" s="6">
        <v>17554.453889016499</v>
      </c>
      <c r="AD43" s="6">
        <v>-125.692345063977</v>
      </c>
      <c r="AE43" s="6">
        <v>0.39362054142913999</v>
      </c>
      <c r="AF43" s="6">
        <v>-4.1079636190540202E-4</v>
      </c>
      <c r="AG43" s="6">
        <v>2.30640101199999</v>
      </c>
      <c r="AH43" s="6">
        <v>-3.7612753199999698E-3</v>
      </c>
      <c r="AI43" s="6">
        <v>995.176197</v>
      </c>
      <c r="AJ43" s="6">
        <v>3.9734999999999798E-2</v>
      </c>
      <c r="AL43" s="6">
        <v>-7.3107128370890097E-3</v>
      </c>
      <c r="AM43" s="6">
        <v>2.5528079661440501</v>
      </c>
      <c r="AN43" s="6">
        <v>1.58291033403489</v>
      </c>
    </row>
    <row r="44" spans="1:40" x14ac:dyDescent="0.45">
      <c r="A44">
        <v>3.7999999999999999E-2</v>
      </c>
      <c r="B44" s="1">
        <f t="shared" si="0"/>
        <v>137.91593699505884</v>
      </c>
      <c r="C44">
        <v>1000</v>
      </c>
      <c r="D44" s="2">
        <f t="shared" si="1"/>
        <v>0.92262964281476212</v>
      </c>
      <c r="E44" s="1">
        <v>93.3</v>
      </c>
      <c r="F44" s="2">
        <v>2.76</v>
      </c>
      <c r="G44">
        <v>315</v>
      </c>
      <c r="H44">
        <v>295</v>
      </c>
      <c r="I44" s="2">
        <f t="shared" si="9"/>
        <v>10.768739435608426</v>
      </c>
      <c r="J44" s="2">
        <v>305.76873514274428</v>
      </c>
      <c r="K44" s="2">
        <f t="shared" si="10"/>
        <v>305.76873943560844</v>
      </c>
      <c r="L44" s="2">
        <v>312.91728895273889</v>
      </c>
      <c r="M44" s="2">
        <f t="shared" si="7"/>
        <v>312.91728895273883</v>
      </c>
      <c r="N44" s="2">
        <f t="shared" si="8"/>
        <v>2.0827110472611139</v>
      </c>
      <c r="O44" s="8">
        <v>330.70483012179</v>
      </c>
      <c r="P44" s="1">
        <f>O44/(Abmessung!F$17*Q44)</f>
        <v>59.175344116607675</v>
      </c>
      <c r="Q44" s="2">
        <f t="shared" si="2"/>
        <v>13.097733100402547</v>
      </c>
      <c r="R44" s="1">
        <f t="shared" si="3"/>
        <v>4178.5722982839516</v>
      </c>
      <c r="S44" s="1">
        <f t="shared" si="4"/>
        <v>991.90857112402603</v>
      </c>
      <c r="T44" s="1">
        <f t="shared" si="5"/>
        <v>1007.1119698454484</v>
      </c>
      <c r="U44" s="7">
        <f t="shared" si="6"/>
        <v>1.1765727037399887</v>
      </c>
      <c r="Y44" s="4">
        <v>-144.24372570197801</v>
      </c>
      <c r="Z44" s="5">
        <v>10.528700058400901</v>
      </c>
      <c r="AA44" s="4">
        <v>-3.1256926142924198E-2</v>
      </c>
      <c r="AB44" s="4">
        <v>2.9456116190551199E-5</v>
      </c>
      <c r="AC44" s="6">
        <v>17554.453889016499</v>
      </c>
      <c r="AD44" s="6">
        <v>-125.692345063977</v>
      </c>
      <c r="AE44" s="6">
        <v>0.39362054142913999</v>
      </c>
      <c r="AF44" s="6">
        <v>-4.1079636190540202E-4</v>
      </c>
      <c r="AG44" s="6">
        <v>2.30640101199999</v>
      </c>
      <c r="AH44" s="6">
        <v>-3.7612753199999698E-3</v>
      </c>
      <c r="AI44" s="6">
        <v>995.176197</v>
      </c>
      <c r="AJ44" s="6">
        <v>3.9734999999999798E-2</v>
      </c>
      <c r="AL44" s="6">
        <v>-7.3107128370890097E-3</v>
      </c>
      <c r="AM44" s="6">
        <v>2.5528079661440501</v>
      </c>
      <c r="AN44" s="6">
        <v>1.58291033403489</v>
      </c>
    </row>
    <row r="45" spans="1:40" x14ac:dyDescent="0.45">
      <c r="A45">
        <v>4.3999999999999997E-2</v>
      </c>
      <c r="B45" s="1">
        <f t="shared" si="0"/>
        <v>159.70046857265561</v>
      </c>
      <c r="C45">
        <v>1000</v>
      </c>
      <c r="D45" s="2">
        <f t="shared" si="1"/>
        <v>0.92262964281476212</v>
      </c>
      <c r="E45" s="1">
        <v>93.3</v>
      </c>
      <c r="F45" s="2">
        <v>2.76</v>
      </c>
      <c r="G45">
        <v>315</v>
      </c>
      <c r="H45">
        <v>295</v>
      </c>
      <c r="I45" s="2">
        <f t="shared" si="9"/>
        <v>10.844841326260191</v>
      </c>
      <c r="J45" s="2">
        <v>305.84485057893386</v>
      </c>
      <c r="K45" s="2">
        <f t="shared" si="10"/>
        <v>305.84484132626017</v>
      </c>
      <c r="L45" s="2">
        <v>313.18880011663651</v>
      </c>
      <c r="M45" s="2">
        <f t="shared" si="7"/>
        <v>313.18880011663657</v>
      </c>
      <c r="N45" s="2">
        <f t="shared" si="8"/>
        <v>1.8111998833634857</v>
      </c>
      <c r="O45" s="8">
        <v>333.00187795276997</v>
      </c>
      <c r="P45" s="1">
        <f>O45/(Abmessung!F$17*Q45)</f>
        <v>59.308056910316822</v>
      </c>
      <c r="Q45" s="2">
        <f t="shared" si="2"/>
        <v>13.159196662940198</v>
      </c>
      <c r="R45" s="1">
        <f t="shared" si="3"/>
        <v>4178.5694491500753</v>
      </c>
      <c r="S45" s="1">
        <f t="shared" si="4"/>
        <v>991.85682681911499</v>
      </c>
      <c r="T45" s="1">
        <f t="shared" si="5"/>
        <v>1007.1134820688769</v>
      </c>
      <c r="U45" s="7">
        <f t="shared" si="6"/>
        <v>1.1764295581841833</v>
      </c>
      <c r="Y45" s="4">
        <v>-144.24372570197801</v>
      </c>
      <c r="Z45" s="5">
        <v>10.528700058400901</v>
      </c>
      <c r="AA45" s="4">
        <v>-3.1256926142924198E-2</v>
      </c>
      <c r="AB45" s="4">
        <v>2.9456116190551199E-5</v>
      </c>
      <c r="AC45" s="6">
        <v>17554.453889016499</v>
      </c>
      <c r="AD45" s="6">
        <v>-125.692345063977</v>
      </c>
      <c r="AE45" s="6">
        <v>0.39362054142913999</v>
      </c>
      <c r="AF45" s="6">
        <v>-4.1079636190540202E-4</v>
      </c>
      <c r="AG45" s="6">
        <v>2.30640101199999</v>
      </c>
      <c r="AH45" s="6">
        <v>-3.7612753199999698E-3</v>
      </c>
      <c r="AI45" s="6">
        <v>995.176197</v>
      </c>
      <c r="AJ45" s="6">
        <v>3.9734999999999798E-2</v>
      </c>
      <c r="AL45" s="6">
        <v>-7.3107128370890097E-3</v>
      </c>
      <c r="AM45" s="6">
        <v>2.5528079661440501</v>
      </c>
      <c r="AN45" s="6">
        <v>1.58291033403489</v>
      </c>
    </row>
    <row r="46" spans="1:40" x14ac:dyDescent="0.45">
      <c r="A46">
        <v>0.05</v>
      </c>
      <c r="B46" s="1">
        <f t="shared" si="0"/>
        <v>181.48515103804246</v>
      </c>
      <c r="C46">
        <v>1000</v>
      </c>
      <c r="D46" s="2">
        <f t="shared" si="1"/>
        <v>0.92262964281476212</v>
      </c>
      <c r="E46" s="1">
        <v>93.3</v>
      </c>
      <c r="F46" s="2">
        <v>2.76</v>
      </c>
      <c r="G46">
        <v>315</v>
      </c>
      <c r="H46">
        <v>295</v>
      </c>
      <c r="I46" s="2">
        <f t="shared" si="9"/>
        <v>10.89770418813071</v>
      </c>
      <c r="J46" s="2">
        <v>305.89772597856097</v>
      </c>
      <c r="K46" s="2">
        <f t="shared" si="10"/>
        <v>305.89770418813072</v>
      </c>
      <c r="L46" s="2">
        <v>313.39850791298124</v>
      </c>
      <c r="M46" s="2">
        <f t="shared" si="7"/>
        <v>313.39850791298136</v>
      </c>
      <c r="N46" s="2">
        <f t="shared" si="8"/>
        <v>1.6014920870187552</v>
      </c>
      <c r="O46" s="8">
        <v>334.59715019377501</v>
      </c>
      <c r="P46" s="1">
        <f>O46/(Abmessung!F$17*Q46)</f>
        <v>59.364537738652757</v>
      </c>
      <c r="Q46" s="2">
        <f t="shared" si="2"/>
        <v>13.20965690186995</v>
      </c>
      <c r="R46" s="1">
        <f t="shared" si="3"/>
        <v>4178.5676358434939</v>
      </c>
      <c r="S46" s="1">
        <f t="shared" si="4"/>
        <v>991.81668015511013</v>
      </c>
      <c r="T46" s="1">
        <f t="shared" si="5"/>
        <v>1007.114532570879</v>
      </c>
      <c r="U46" s="7">
        <f t="shared" si="6"/>
        <v>1.1763301187163568</v>
      </c>
      <c r="Y46" s="4">
        <v>-144.24372570197801</v>
      </c>
      <c r="Z46" s="5">
        <v>10.528700058400901</v>
      </c>
      <c r="AA46" s="4">
        <v>-3.1256926142924198E-2</v>
      </c>
      <c r="AB46" s="4">
        <v>2.9456116190551199E-5</v>
      </c>
      <c r="AC46" s="6">
        <v>17554.453889016499</v>
      </c>
      <c r="AD46" s="6">
        <v>-125.692345063977</v>
      </c>
      <c r="AE46" s="6">
        <v>0.39362054142913999</v>
      </c>
      <c r="AF46" s="6">
        <v>-4.1079636190540202E-4</v>
      </c>
      <c r="AG46" s="6">
        <v>2.30640101199999</v>
      </c>
      <c r="AH46" s="6">
        <v>-3.7612753199999698E-3</v>
      </c>
      <c r="AI46" s="6">
        <v>995.176197</v>
      </c>
      <c r="AJ46" s="6">
        <v>3.9734999999999798E-2</v>
      </c>
      <c r="AL46" s="6">
        <v>-7.3107128370890097E-3</v>
      </c>
      <c r="AM46" s="6">
        <v>2.5528079661440501</v>
      </c>
      <c r="AN46" s="6">
        <v>1.58291033403489</v>
      </c>
    </row>
    <row r="47" spans="1:40" x14ac:dyDescent="0.45">
      <c r="A47">
        <v>5.6000000000000001E-2</v>
      </c>
      <c r="B47" s="1">
        <f t="shared" si="0"/>
        <v>203.26993710765137</v>
      </c>
      <c r="C47">
        <v>1000</v>
      </c>
      <c r="D47" s="2">
        <f t="shared" si="1"/>
        <v>0.92262964281476212</v>
      </c>
      <c r="E47" s="1">
        <v>93.3</v>
      </c>
      <c r="F47" s="2">
        <v>2.76</v>
      </c>
      <c r="G47">
        <v>315</v>
      </c>
      <c r="H47">
        <v>295</v>
      </c>
      <c r="I47" s="2">
        <f t="shared" si="9"/>
        <v>10.934724662300791</v>
      </c>
      <c r="J47" s="2">
        <v>305.93475812045534</v>
      </c>
      <c r="K47" s="2">
        <f t="shared" si="10"/>
        <v>305.93472466230077</v>
      </c>
      <c r="L47" s="2">
        <v>313.56532232139045</v>
      </c>
      <c r="M47" s="2">
        <f t="shared" si="7"/>
        <v>313.56532232139051</v>
      </c>
      <c r="N47" s="2">
        <f t="shared" si="8"/>
        <v>1.4346776786095461</v>
      </c>
      <c r="O47" s="8">
        <v>335.71417488741997</v>
      </c>
      <c r="P47" s="1">
        <f>O47/(Abmessung!F$17*Q47)</f>
        <v>59.369831671783075</v>
      </c>
      <c r="Q47" s="2">
        <f t="shared" si="2"/>
        <v>13.252574419515128</v>
      </c>
      <c r="R47" s="1">
        <f t="shared" si="3"/>
        <v>4178.5664261138845</v>
      </c>
      <c r="S47" s="1">
        <f t="shared" si="4"/>
        <v>991.78463312670294</v>
      </c>
      <c r="T47" s="1">
        <f t="shared" si="5"/>
        <v>1007.1152683069581</v>
      </c>
      <c r="U47" s="7">
        <f t="shared" si="6"/>
        <v>1.17626047467568</v>
      </c>
      <c r="Y47" s="4">
        <v>-144.24372570197801</v>
      </c>
      <c r="Z47" s="5">
        <v>10.528700058400901</v>
      </c>
      <c r="AA47" s="4">
        <v>-3.1256926142924198E-2</v>
      </c>
      <c r="AB47" s="4">
        <v>2.9456116190551199E-5</v>
      </c>
      <c r="AC47" s="6">
        <v>17554.453889016499</v>
      </c>
      <c r="AD47" s="6">
        <v>-125.692345063977</v>
      </c>
      <c r="AE47" s="6">
        <v>0.39362054142913999</v>
      </c>
      <c r="AF47" s="6">
        <v>-4.1079636190540202E-4</v>
      </c>
      <c r="AG47" s="6">
        <v>2.30640101199999</v>
      </c>
      <c r="AH47" s="6">
        <v>-3.7612753199999698E-3</v>
      </c>
      <c r="AI47" s="6">
        <v>995.176197</v>
      </c>
      <c r="AJ47" s="6">
        <v>3.9734999999999798E-2</v>
      </c>
      <c r="AL47" s="6">
        <v>-7.3107128370890097E-3</v>
      </c>
      <c r="AM47" s="6">
        <v>2.5528079661440501</v>
      </c>
      <c r="AN47" s="6">
        <v>1.58291033403489</v>
      </c>
    </row>
    <row r="48" spans="1:40" x14ac:dyDescent="0.45">
      <c r="A48">
        <v>6.2E-2</v>
      </c>
      <c r="B48" s="1">
        <f t="shared" si="0"/>
        <v>225.05479737735317</v>
      </c>
      <c r="C48">
        <v>1000</v>
      </c>
      <c r="D48" s="2">
        <f t="shared" si="1"/>
        <v>0.92262964281476212</v>
      </c>
      <c r="E48" s="1">
        <v>93.3</v>
      </c>
      <c r="F48" s="2">
        <v>2.76</v>
      </c>
      <c r="G48">
        <v>315</v>
      </c>
      <c r="H48">
        <v>295</v>
      </c>
      <c r="I48" s="2">
        <f t="shared" si="9"/>
        <v>10.960462552583037</v>
      </c>
      <c r="J48" s="2">
        <v>305.96050694537638</v>
      </c>
      <c r="K48" s="2">
        <f t="shared" si="10"/>
        <v>305.96046255258301</v>
      </c>
      <c r="L48" s="2">
        <v>313.70116453742179</v>
      </c>
      <c r="M48" s="2">
        <f t="shared" si="7"/>
        <v>313.70116453742185</v>
      </c>
      <c r="N48" s="2">
        <f t="shared" si="8"/>
        <v>1.2988354625782108</v>
      </c>
      <c r="O48" s="8">
        <v>336.49068851965001</v>
      </c>
      <c r="P48" s="1">
        <f>O48/(Abmessung!F$17*Q48)</f>
        <v>59.339140555971134</v>
      </c>
      <c r="Q48" s="2">
        <f t="shared" si="2"/>
        <v>13.290098180129194</v>
      </c>
      <c r="R48" s="1">
        <f t="shared" si="3"/>
        <v>4178.5655889768132</v>
      </c>
      <c r="S48" s="1">
        <f t="shared" si="4"/>
        <v>991.75846327664283</v>
      </c>
      <c r="T48" s="1">
        <f t="shared" si="5"/>
        <v>1007.1157798717372</v>
      </c>
      <c r="U48" s="7">
        <f t="shared" si="6"/>
        <v>1.1762120504658327</v>
      </c>
      <c r="Y48" s="4">
        <v>-144.24372570197801</v>
      </c>
      <c r="Z48" s="5">
        <v>10.528700058400901</v>
      </c>
      <c r="AA48" s="4">
        <v>-3.1256926142924198E-2</v>
      </c>
      <c r="AB48" s="4">
        <v>2.9456116190551199E-5</v>
      </c>
      <c r="AC48" s="6">
        <v>17554.453889016499</v>
      </c>
      <c r="AD48" s="6">
        <v>-125.692345063977</v>
      </c>
      <c r="AE48" s="6">
        <v>0.39362054142913999</v>
      </c>
      <c r="AF48" s="6">
        <v>-4.1079636190540202E-4</v>
      </c>
      <c r="AG48" s="6">
        <v>2.30640101199999</v>
      </c>
      <c r="AH48" s="6">
        <v>-3.7612753199999698E-3</v>
      </c>
      <c r="AI48" s="6">
        <v>995.176197</v>
      </c>
      <c r="AJ48" s="6">
        <v>3.9734999999999798E-2</v>
      </c>
      <c r="AL48" s="6">
        <v>-7.3107128370890097E-3</v>
      </c>
      <c r="AM48" s="6">
        <v>2.5528079661440501</v>
      </c>
      <c r="AN48" s="6">
        <v>1.58291033403489</v>
      </c>
    </row>
    <row r="49" spans="1:40" x14ac:dyDescent="0.45">
      <c r="A49">
        <v>6.8000000000000005E-2</v>
      </c>
      <c r="B49" s="1">
        <f t="shared" si="0"/>
        <v>246.83971201223483</v>
      </c>
      <c r="C49">
        <v>1000</v>
      </c>
      <c r="D49" s="2">
        <f t="shared" si="1"/>
        <v>0.92262964281476212</v>
      </c>
      <c r="E49" s="1">
        <v>93.3</v>
      </c>
      <c r="F49" s="2">
        <v>2.76</v>
      </c>
      <c r="G49">
        <v>315</v>
      </c>
      <c r="H49">
        <v>295</v>
      </c>
      <c r="I49" s="2">
        <f t="shared" si="9"/>
        <v>10.977997456173171</v>
      </c>
      <c r="J49" s="2">
        <v>305.97805213514067</v>
      </c>
      <c r="K49" s="2">
        <f t="shared" si="10"/>
        <v>305.97799745617317</v>
      </c>
      <c r="L49" s="2">
        <v>313.81390578766491</v>
      </c>
      <c r="M49" s="2">
        <f t="shared" si="7"/>
        <v>313.81390578766491</v>
      </c>
      <c r="N49" s="2">
        <f t="shared" si="8"/>
        <v>1.1860942123350924</v>
      </c>
      <c r="O49" s="8">
        <v>337.01967925089502</v>
      </c>
      <c r="P49" s="1">
        <f>O49/(Abmessung!F$17*Q49)</f>
        <v>59.283199912608403</v>
      </c>
      <c r="Q49" s="2">
        <f t="shared" si="2"/>
        <v>13.323551774929518</v>
      </c>
      <c r="R49" s="1">
        <f t="shared" si="3"/>
        <v>4178.5649926849928</v>
      </c>
      <c r="S49" s="1">
        <f t="shared" si="4"/>
        <v>991.73669424742457</v>
      </c>
      <c r="T49" s="1">
        <f t="shared" si="5"/>
        <v>1007.1161284507948</v>
      </c>
      <c r="U49" s="7">
        <f t="shared" si="6"/>
        <v>1.1761790543212101</v>
      </c>
      <c r="Y49" s="4">
        <v>-144.24372570197801</v>
      </c>
      <c r="Z49" s="5">
        <v>10.528700058400901</v>
      </c>
      <c r="AA49" s="4">
        <v>-3.1256926142924198E-2</v>
      </c>
      <c r="AB49" s="4">
        <v>2.9456116190551199E-5</v>
      </c>
      <c r="AC49" s="6">
        <v>17554.453889016499</v>
      </c>
      <c r="AD49" s="6">
        <v>-125.692345063977</v>
      </c>
      <c r="AE49" s="6">
        <v>0.39362054142913999</v>
      </c>
      <c r="AF49" s="6">
        <v>-4.1079636190540202E-4</v>
      </c>
      <c r="AG49" s="6">
        <v>2.30640101199999</v>
      </c>
      <c r="AH49" s="6">
        <v>-3.7612753199999698E-3</v>
      </c>
      <c r="AI49" s="6">
        <v>995.176197</v>
      </c>
      <c r="AJ49" s="6">
        <v>3.9734999999999798E-2</v>
      </c>
      <c r="AL49" s="6">
        <v>-7.3107128370890097E-3</v>
      </c>
      <c r="AM49" s="6">
        <v>2.5528079661440501</v>
      </c>
      <c r="AN49" s="6">
        <v>1.58291033403489</v>
      </c>
    </row>
    <row r="50" spans="1:40" x14ac:dyDescent="0.45">
      <c r="A50">
        <v>7.3999999999999996E-2</v>
      </c>
      <c r="B50" s="1">
        <f t="shared" si="0"/>
        <v>268.62466774550364</v>
      </c>
      <c r="C50">
        <v>1000</v>
      </c>
      <c r="D50" s="2">
        <f t="shared" si="1"/>
        <v>0.92262964281476212</v>
      </c>
      <c r="E50" s="1">
        <v>93.3</v>
      </c>
      <c r="F50" s="2">
        <v>2.76</v>
      </c>
      <c r="G50">
        <v>315</v>
      </c>
      <c r="H50">
        <v>295</v>
      </c>
      <c r="I50" s="2">
        <f t="shared" si="9"/>
        <v>10.989366892850587</v>
      </c>
      <c r="J50" s="2">
        <v>305.98942720381399</v>
      </c>
      <c r="K50" s="2">
        <f t="shared" si="10"/>
        <v>305.98936689285057</v>
      </c>
      <c r="L50" s="2">
        <v>313.9089662869099</v>
      </c>
      <c r="M50" s="2">
        <f t="shared" si="7"/>
        <v>313.90896628690996</v>
      </c>
      <c r="N50" s="2">
        <f t="shared" si="8"/>
        <v>1.0910337130900984</v>
      </c>
      <c r="O50" s="8">
        <v>337.362655571755</v>
      </c>
      <c r="P50" s="1">
        <f>O50/(Abmessung!F$17*Q50)</f>
        <v>59.208779416398293</v>
      </c>
      <c r="Q50" s="2">
        <f t="shared" si="2"/>
        <v>13.353874448956242</v>
      </c>
      <c r="R50" s="1">
        <f t="shared" si="3"/>
        <v>4178.5645579289185</v>
      </c>
      <c r="S50" s="1">
        <f t="shared" si="4"/>
        <v>991.71830433826221</v>
      </c>
      <c r="T50" s="1">
        <f t="shared" si="5"/>
        <v>1007.1163544449716</v>
      </c>
      <c r="U50" s="7">
        <f t="shared" si="6"/>
        <v>1.176157661938678</v>
      </c>
      <c r="Y50" s="4">
        <v>-144.24372570197801</v>
      </c>
      <c r="Z50" s="5">
        <v>10.528700058400901</v>
      </c>
      <c r="AA50" s="4">
        <v>-3.1256926142924198E-2</v>
      </c>
      <c r="AB50" s="4">
        <v>2.9456116190551199E-5</v>
      </c>
      <c r="AC50" s="6">
        <v>17554.453889016499</v>
      </c>
      <c r="AD50" s="6">
        <v>-125.692345063977</v>
      </c>
      <c r="AE50" s="6">
        <v>0.39362054142913999</v>
      </c>
      <c r="AF50" s="6">
        <v>-4.1079636190540202E-4</v>
      </c>
      <c r="AG50" s="6">
        <v>2.30640101199999</v>
      </c>
      <c r="AH50" s="6">
        <v>-3.7612753199999698E-3</v>
      </c>
      <c r="AI50" s="6">
        <v>995.176197</v>
      </c>
      <c r="AJ50" s="6">
        <v>3.9734999999999798E-2</v>
      </c>
      <c r="AL50" s="6">
        <v>-7.3107128370890097E-3</v>
      </c>
      <c r="AM50" s="6">
        <v>2.5528079661440501</v>
      </c>
      <c r="AN50" s="6">
        <v>1.58291033403489</v>
      </c>
    </row>
    <row r="51" spans="1:40" x14ac:dyDescent="0.45">
      <c r="A51">
        <v>8.0000000000000002E-3</v>
      </c>
      <c r="B51" s="1">
        <f t="shared" si="0"/>
        <v>28.994073765127524</v>
      </c>
      <c r="C51">
        <v>1200</v>
      </c>
      <c r="D51" s="2">
        <f t="shared" si="1"/>
        <v>1.3438946244215024</v>
      </c>
      <c r="E51" s="1">
        <v>135.9</v>
      </c>
      <c r="F51" s="2">
        <v>4.8600000000000003</v>
      </c>
      <c r="G51">
        <v>315</v>
      </c>
      <c r="H51">
        <v>295</v>
      </c>
      <c r="I51" s="2">
        <f t="shared" si="9"/>
        <v>7.4972434709084528</v>
      </c>
      <c r="J51" s="2">
        <v>302.49720340968969</v>
      </c>
      <c r="K51" s="2">
        <f t="shared" si="10"/>
        <v>302.49724347090847</v>
      </c>
      <c r="L51" s="2">
        <v>304.91706040286209</v>
      </c>
      <c r="M51" s="2">
        <f t="shared" si="7"/>
        <v>304.91706037389656</v>
      </c>
      <c r="N51" s="2">
        <f t="shared" si="8"/>
        <v>10.082939597137909</v>
      </c>
      <c r="O51" s="8">
        <v>337.09489433869999</v>
      </c>
      <c r="P51" s="1">
        <f>O51/(Abmessung!F$17*Q51)</f>
        <v>70.79172776898919</v>
      </c>
      <c r="Q51" s="2">
        <f t="shared" si="2"/>
        <v>11.160047757464545</v>
      </c>
      <c r="R51" s="1">
        <f t="shared" si="3"/>
        <v>4179.0254980056261</v>
      </c>
      <c r="S51" s="1">
        <f t="shared" si="4"/>
        <v>993.30643335256514</v>
      </c>
      <c r="T51" s="1">
        <f t="shared" si="5"/>
        <v>1007.046972688742</v>
      </c>
      <c r="U51" s="7">
        <f t="shared" si="6"/>
        <v>1.1827252695230561</v>
      </c>
      <c r="Y51" s="4">
        <v>-144.24372570197801</v>
      </c>
      <c r="Z51" s="5">
        <v>10.528700058400901</v>
      </c>
      <c r="AA51" s="4">
        <v>-3.1256926142924198E-2</v>
      </c>
      <c r="AB51" s="4">
        <v>2.9456116190551199E-5</v>
      </c>
      <c r="AC51" s="6">
        <v>17554.453889016499</v>
      </c>
      <c r="AD51" s="6">
        <v>-125.692345063977</v>
      </c>
      <c r="AE51" s="6">
        <v>0.39362054142913999</v>
      </c>
      <c r="AF51" s="6">
        <v>-4.1079636190540202E-4</v>
      </c>
      <c r="AG51" s="6">
        <v>2.30640101199999</v>
      </c>
      <c r="AH51" s="6">
        <v>-3.7612753199999698E-3</v>
      </c>
      <c r="AI51" s="6">
        <v>995.176197</v>
      </c>
      <c r="AJ51" s="6">
        <v>3.9734999999999798E-2</v>
      </c>
      <c r="AL51" s="6">
        <v>-7.3107128370890097E-3</v>
      </c>
      <c r="AM51" s="6">
        <v>2.5528079661440501</v>
      </c>
      <c r="AN51" s="6">
        <v>1.58291033403489</v>
      </c>
    </row>
    <row r="52" spans="1:40" x14ac:dyDescent="0.45">
      <c r="A52">
        <v>1.4E-2</v>
      </c>
      <c r="B52" s="1">
        <f t="shared" si="0"/>
        <v>50.768185078372575</v>
      </c>
      <c r="C52">
        <v>1200</v>
      </c>
      <c r="D52" s="2">
        <f t="shared" si="1"/>
        <v>1.3438946244215024</v>
      </c>
      <c r="E52" s="1">
        <v>135.9</v>
      </c>
      <c r="F52" s="2">
        <v>4.8600000000000003</v>
      </c>
      <c r="G52">
        <v>315</v>
      </c>
      <c r="H52">
        <v>295</v>
      </c>
      <c r="I52" s="2">
        <f t="shared" si="9"/>
        <v>8.7447082430074978</v>
      </c>
      <c r="J52" s="2">
        <v>303.74465977991952</v>
      </c>
      <c r="K52" s="2">
        <f t="shared" si="10"/>
        <v>303.74470824300749</v>
      </c>
      <c r="L52" s="2">
        <v>308.29232883972605</v>
      </c>
      <c r="M52" s="2">
        <f t="shared" si="7"/>
        <v>308.29232883784499</v>
      </c>
      <c r="N52" s="2">
        <f t="shared" si="8"/>
        <v>6.7076711602739465</v>
      </c>
      <c r="O52" s="8">
        <v>392.41379405480001</v>
      </c>
      <c r="P52" s="1">
        <f>O52/(Abmessung!F$17*Q52)</f>
        <v>75.103504986837521</v>
      </c>
      <c r="Q52" s="2">
        <f t="shared" si="2"/>
        <v>12.245610741374705</v>
      </c>
      <c r="R52" s="1">
        <f t="shared" si="3"/>
        <v>4178.7314912430429</v>
      </c>
      <c r="S52" s="1">
        <f t="shared" si="4"/>
        <v>992.74772029364078</v>
      </c>
      <c r="T52" s="1">
        <f t="shared" si="5"/>
        <v>1007.0717565281775</v>
      </c>
      <c r="U52" s="7">
        <f t="shared" si="6"/>
        <v>1.1803792560939952</v>
      </c>
      <c r="Y52" s="4">
        <v>-144.24372570197801</v>
      </c>
      <c r="Z52" s="5">
        <v>10.528700058400901</v>
      </c>
      <c r="AA52" s="4">
        <v>-3.1256926142924198E-2</v>
      </c>
      <c r="AB52" s="4">
        <v>2.9456116190551199E-5</v>
      </c>
      <c r="AC52" s="6">
        <v>17554.453889016499</v>
      </c>
      <c r="AD52" s="6">
        <v>-125.692345063977</v>
      </c>
      <c r="AE52" s="6">
        <v>0.39362054142913999</v>
      </c>
      <c r="AF52" s="6">
        <v>-4.1079636190540202E-4</v>
      </c>
      <c r="AG52" s="6">
        <v>2.30640101199999</v>
      </c>
      <c r="AH52" s="6">
        <v>-3.7612753199999698E-3</v>
      </c>
      <c r="AI52" s="6">
        <v>995.176197</v>
      </c>
      <c r="AJ52" s="6">
        <v>3.9734999999999798E-2</v>
      </c>
      <c r="AL52" s="6">
        <v>-7.3107128370890097E-3</v>
      </c>
      <c r="AM52" s="6">
        <v>2.5528079661440501</v>
      </c>
      <c r="AN52" s="6">
        <v>1.58291033403489</v>
      </c>
    </row>
    <row r="53" spans="1:40" x14ac:dyDescent="0.45">
      <c r="A53">
        <v>0.02</v>
      </c>
      <c r="B53" s="1">
        <f t="shared" si="0"/>
        <v>72.54744341103428</v>
      </c>
      <c r="C53">
        <v>1200</v>
      </c>
      <c r="D53" s="2">
        <f t="shared" si="1"/>
        <v>1.3438946244215024</v>
      </c>
      <c r="E53" s="1">
        <v>135.9</v>
      </c>
      <c r="F53" s="2">
        <v>4.8600000000000003</v>
      </c>
      <c r="G53">
        <v>315</v>
      </c>
      <c r="H53">
        <v>295</v>
      </c>
      <c r="I53" s="2">
        <f t="shared" si="9"/>
        <v>9.3898067899892599</v>
      </c>
      <c r="J53" s="2">
        <v>304.38975179016865</v>
      </c>
      <c r="K53" s="2">
        <f t="shared" si="10"/>
        <v>304.38980678998928</v>
      </c>
      <c r="L53" s="2">
        <v>309.96326742672488</v>
      </c>
      <c r="M53" s="2">
        <f t="shared" si="7"/>
        <v>309.96326742640952</v>
      </c>
      <c r="N53" s="2">
        <f t="shared" si="8"/>
        <v>5.0367325732751169</v>
      </c>
      <c r="O53" s="8">
        <v>420.93450754600002</v>
      </c>
      <c r="P53" s="1">
        <f>O53/(Abmessung!F$17*Q53)</f>
        <v>77.910938065610878</v>
      </c>
      <c r="Q53" s="2">
        <f t="shared" si="2"/>
        <v>12.662296740484074</v>
      </c>
      <c r="R53" s="1">
        <f t="shared" si="3"/>
        <v>4178.6465868082732</v>
      </c>
      <c r="S53" s="1">
        <f t="shared" si="4"/>
        <v>992.45399444426164</v>
      </c>
      <c r="T53" s="1">
        <f t="shared" si="5"/>
        <v>1007.0845728936911</v>
      </c>
      <c r="U53" s="7">
        <f t="shared" si="6"/>
        <v>1.1791660717653554</v>
      </c>
      <c r="Y53" s="4">
        <v>-144.24372570197801</v>
      </c>
      <c r="Z53" s="5">
        <v>10.528700058400901</v>
      </c>
      <c r="AA53" s="4">
        <v>-3.1256926142924198E-2</v>
      </c>
      <c r="AB53" s="4">
        <v>2.9456116190551199E-5</v>
      </c>
      <c r="AC53" s="6">
        <v>17554.453889016499</v>
      </c>
      <c r="AD53" s="6">
        <v>-125.692345063977</v>
      </c>
      <c r="AE53" s="6">
        <v>0.39362054142913999</v>
      </c>
      <c r="AF53" s="6">
        <v>-4.1079636190540202E-4</v>
      </c>
      <c r="AG53" s="6">
        <v>2.30640101199999</v>
      </c>
      <c r="AH53" s="6">
        <v>-3.7612753199999698E-3</v>
      </c>
      <c r="AI53" s="6">
        <v>995.176197</v>
      </c>
      <c r="AJ53" s="6">
        <v>3.9734999999999798E-2</v>
      </c>
      <c r="AL53" s="6">
        <v>-7.3107128370890097E-3</v>
      </c>
      <c r="AM53" s="6">
        <v>2.5528079661440501</v>
      </c>
      <c r="AN53" s="6">
        <v>1.58291033403489</v>
      </c>
    </row>
    <row r="54" spans="1:40" x14ac:dyDescent="0.45">
      <c r="A54">
        <v>2.5999999999999999E-2</v>
      </c>
      <c r="B54" s="1">
        <f t="shared" si="0"/>
        <v>94.329063829341123</v>
      </c>
      <c r="C54">
        <v>1200</v>
      </c>
      <c r="D54" s="2">
        <f t="shared" si="1"/>
        <v>1.3438946244215024</v>
      </c>
      <c r="E54" s="1">
        <v>135.9</v>
      </c>
      <c r="F54" s="2">
        <v>4.8600000000000003</v>
      </c>
      <c r="G54">
        <v>315</v>
      </c>
      <c r="H54">
        <v>295</v>
      </c>
      <c r="I54" s="2">
        <f t="shared" si="9"/>
        <v>9.7628623343087195</v>
      </c>
      <c r="J54" s="2">
        <v>304.76280741398085</v>
      </c>
      <c r="K54" s="2">
        <f t="shared" si="10"/>
        <v>304.76286233430869</v>
      </c>
      <c r="L54" s="2">
        <v>310.97399385394658</v>
      </c>
      <c r="M54" s="2">
        <f t="shared" si="7"/>
        <v>310.97399385387115</v>
      </c>
      <c r="N54" s="2">
        <f t="shared" si="8"/>
        <v>4.0260061460534189</v>
      </c>
      <c r="O54" s="8">
        <v>437.400989573</v>
      </c>
      <c r="P54" s="1">
        <f>O54/(Abmessung!F$17*Q54)</f>
        <v>79.506479054512482</v>
      </c>
      <c r="Q54" s="2">
        <f t="shared" si="2"/>
        <v>12.893583302555486</v>
      </c>
      <c r="R54" s="1">
        <f t="shared" si="3"/>
        <v>4178.6113515382985</v>
      </c>
      <c r="S54" s="1">
        <f t="shared" si="4"/>
        <v>992.27105835948782</v>
      </c>
      <c r="T54" s="1">
        <f t="shared" si="5"/>
        <v>1007.0919845762971</v>
      </c>
      <c r="U54" s="7">
        <f t="shared" si="6"/>
        <v>1.1784644893099394</v>
      </c>
      <c r="Y54" s="4">
        <v>-144.24372570197801</v>
      </c>
      <c r="Z54" s="5">
        <v>10.528700058400901</v>
      </c>
      <c r="AA54" s="4">
        <v>-3.1256926142924198E-2</v>
      </c>
      <c r="AB54" s="4">
        <v>2.9456116190551199E-5</v>
      </c>
      <c r="AC54" s="6">
        <v>17554.453889016499</v>
      </c>
      <c r="AD54" s="6">
        <v>-125.692345063977</v>
      </c>
      <c r="AE54" s="6">
        <v>0.39362054142913999</v>
      </c>
      <c r="AF54" s="6">
        <v>-4.1079636190540202E-4</v>
      </c>
      <c r="AG54" s="6">
        <v>2.30640101199999</v>
      </c>
      <c r="AH54" s="6">
        <v>-3.7612753199999698E-3</v>
      </c>
      <c r="AI54" s="6">
        <v>995.176197</v>
      </c>
      <c r="AJ54" s="6">
        <v>3.9734999999999798E-2</v>
      </c>
      <c r="AL54" s="6">
        <v>-7.3107128370890097E-3</v>
      </c>
      <c r="AM54" s="6">
        <v>2.5528079661440501</v>
      </c>
      <c r="AN54" s="6">
        <v>1.58291033403489</v>
      </c>
    </row>
    <row r="55" spans="1:40" x14ac:dyDescent="0.45">
      <c r="A55">
        <v>3.2000000000000001E-2</v>
      </c>
      <c r="B55" s="1">
        <f t="shared" si="0"/>
        <v>116.11194200685999</v>
      </c>
      <c r="C55">
        <v>1200</v>
      </c>
      <c r="D55" s="2">
        <f t="shared" si="1"/>
        <v>1.3438946244215024</v>
      </c>
      <c r="E55" s="1">
        <v>135.9</v>
      </c>
      <c r="F55" s="2">
        <v>4.8600000000000003</v>
      </c>
      <c r="G55">
        <v>315</v>
      </c>
      <c r="H55">
        <v>295</v>
      </c>
      <c r="I55" s="2">
        <f t="shared" si="9"/>
        <v>9.9932164598821025</v>
      </c>
      <c r="J55" s="2">
        <v>304.99316688119529</v>
      </c>
      <c r="K55" s="2">
        <f t="shared" si="10"/>
        <v>304.99321645988209</v>
      </c>
      <c r="L55" s="2">
        <v>311.65288945563401</v>
      </c>
      <c r="M55" s="2">
        <f t="shared" si="7"/>
        <v>311.65288945561235</v>
      </c>
      <c r="N55" s="2">
        <f t="shared" si="8"/>
        <v>3.3471105443659894</v>
      </c>
      <c r="O55" s="8">
        <v>447.55888275900003</v>
      </c>
      <c r="P55" s="1">
        <f>O55/(Abmessung!F$17*Q55)</f>
        <v>80.383980243752745</v>
      </c>
      <c r="Q55" s="2">
        <f t="shared" si="2"/>
        <v>13.048995001979485</v>
      </c>
      <c r="R55" s="1">
        <f t="shared" si="3"/>
        <v>4178.5937156065684</v>
      </c>
      <c r="S55" s="1">
        <f t="shared" si="4"/>
        <v>992.14601021136912</v>
      </c>
      <c r="T55" s="1">
        <f t="shared" si="5"/>
        <v>1007.096561243012</v>
      </c>
      <c r="U55" s="7">
        <f t="shared" si="6"/>
        <v>1.1780312666205583</v>
      </c>
      <c r="Y55" s="4">
        <v>-144.24372570197801</v>
      </c>
      <c r="Z55" s="5">
        <v>10.528700058400901</v>
      </c>
      <c r="AA55" s="4">
        <v>-3.1256926142924198E-2</v>
      </c>
      <c r="AB55" s="4">
        <v>2.9456116190551199E-5</v>
      </c>
      <c r="AC55" s="6">
        <v>17554.453889016499</v>
      </c>
      <c r="AD55" s="6">
        <v>-125.692345063977</v>
      </c>
      <c r="AE55" s="6">
        <v>0.39362054142913999</v>
      </c>
      <c r="AF55" s="6">
        <v>-4.1079636190540202E-4</v>
      </c>
      <c r="AG55" s="6">
        <v>2.30640101199999</v>
      </c>
      <c r="AH55" s="6">
        <v>-3.7612753199999698E-3</v>
      </c>
      <c r="AI55" s="6">
        <v>995.176197</v>
      </c>
      <c r="AJ55" s="6">
        <v>3.9734999999999798E-2</v>
      </c>
      <c r="AL55" s="6">
        <v>-7.3107128370890097E-3</v>
      </c>
      <c r="AM55" s="6">
        <v>2.5528079661440501</v>
      </c>
      <c r="AN55" s="6">
        <v>1.58291033403489</v>
      </c>
    </row>
    <row r="56" spans="1:40" x14ac:dyDescent="0.45">
      <c r="A56">
        <v>3.7999999999999999E-2</v>
      </c>
      <c r="B56" s="1">
        <f t="shared" si="0"/>
        <v>137.89555064758341</v>
      </c>
      <c r="C56">
        <v>1200</v>
      </c>
      <c r="D56" s="2">
        <f t="shared" si="1"/>
        <v>1.3438946244215024</v>
      </c>
      <c r="E56" s="1">
        <v>135.9</v>
      </c>
      <c r="F56" s="2">
        <v>4.8600000000000003</v>
      </c>
      <c r="G56">
        <v>315</v>
      </c>
      <c r="H56">
        <v>295</v>
      </c>
      <c r="I56" s="2">
        <f t="shared" si="9"/>
        <v>10.141969207817571</v>
      </c>
      <c r="J56" s="2">
        <v>305.14192813421164</v>
      </c>
      <c r="K56" s="2">
        <f t="shared" si="10"/>
        <v>305.14196920781757</v>
      </c>
      <c r="L56" s="2">
        <v>312.1400885572906</v>
      </c>
      <c r="M56" s="2">
        <f t="shared" si="7"/>
        <v>312.14008855728366</v>
      </c>
      <c r="N56" s="2">
        <f t="shared" si="8"/>
        <v>2.8599114427094037</v>
      </c>
      <c r="O56" s="8">
        <v>454.11442490460001</v>
      </c>
      <c r="P56" s="1">
        <f>O56/(Abmessung!F$17*Q56)</f>
        <v>80.841958164714526</v>
      </c>
      <c r="Q56" s="2">
        <f t="shared" si="2"/>
        <v>13.165121250986607</v>
      </c>
      <c r="R56" s="1">
        <f t="shared" si="3"/>
        <v>4178.5837925814567</v>
      </c>
      <c r="S56" s="1">
        <f t="shared" si="4"/>
        <v>992.05521394679886</v>
      </c>
      <c r="T56" s="1">
        <f t="shared" si="5"/>
        <v>1007.0995167572064</v>
      </c>
      <c r="U56" s="7">
        <f t="shared" si="6"/>
        <v>1.1777515006057873</v>
      </c>
      <c r="Y56" s="4">
        <v>-144.24372570197801</v>
      </c>
      <c r="Z56" s="5">
        <v>10.528700058400901</v>
      </c>
      <c r="AA56" s="4">
        <v>-3.1256926142924198E-2</v>
      </c>
      <c r="AB56" s="4">
        <v>2.9456116190551199E-5</v>
      </c>
      <c r="AC56" s="6">
        <v>17554.453889016499</v>
      </c>
      <c r="AD56" s="6">
        <v>-125.692345063977</v>
      </c>
      <c r="AE56" s="6">
        <v>0.39362054142913999</v>
      </c>
      <c r="AF56" s="6">
        <v>-4.1079636190540202E-4</v>
      </c>
      <c r="AG56" s="6">
        <v>2.30640101199999</v>
      </c>
      <c r="AH56" s="6">
        <v>-3.7612753199999698E-3</v>
      </c>
      <c r="AI56" s="6">
        <v>995.176197</v>
      </c>
      <c r="AJ56" s="6">
        <v>3.9734999999999798E-2</v>
      </c>
      <c r="AL56" s="6">
        <v>-7.3107128370890097E-3</v>
      </c>
      <c r="AM56" s="6">
        <v>2.5528079661440501</v>
      </c>
      <c r="AN56" s="6">
        <v>1.58291033403489</v>
      </c>
    </row>
    <row r="57" spans="1:40" x14ac:dyDescent="0.45">
      <c r="A57">
        <v>4.3999999999999997E-2</v>
      </c>
      <c r="B57" s="1">
        <f t="shared" si="0"/>
        <v>159.67960924637345</v>
      </c>
      <c r="C57">
        <v>1200</v>
      </c>
      <c r="D57" s="2">
        <f t="shared" si="1"/>
        <v>1.3438946244215024</v>
      </c>
      <c r="E57" s="1">
        <v>135.9</v>
      </c>
      <c r="F57" s="2">
        <v>4.8600000000000003</v>
      </c>
      <c r="G57">
        <v>315</v>
      </c>
      <c r="H57">
        <v>295</v>
      </c>
      <c r="I57" s="2">
        <f t="shared" si="9"/>
        <v>10.241290504832811</v>
      </c>
      <c r="J57" s="2">
        <v>305.24125949730086</v>
      </c>
      <c r="K57" s="2">
        <f t="shared" si="10"/>
        <v>305.24129050483282</v>
      </c>
      <c r="L57" s="2">
        <v>312.50627537716235</v>
      </c>
      <c r="M57" s="2">
        <f t="shared" si="7"/>
        <v>312.50627537716008</v>
      </c>
      <c r="N57" s="2">
        <f t="shared" si="8"/>
        <v>2.4937246228376466</v>
      </c>
      <c r="O57" s="8">
        <v>458.4897766656</v>
      </c>
      <c r="P57" s="1">
        <f>O57/(Abmessung!F$17*Q57)</f>
        <v>81.053129784892775</v>
      </c>
      <c r="Q57" s="2">
        <f t="shared" si="2"/>
        <v>13.257335814842575</v>
      </c>
      <c r="R57" s="1">
        <f t="shared" si="3"/>
        <v>4178.577739300913</v>
      </c>
      <c r="S57" s="1">
        <f t="shared" si="4"/>
        <v>991.9863954301195</v>
      </c>
      <c r="T57" s="1">
        <f t="shared" si="5"/>
        <v>1007.1014902230626</v>
      </c>
      <c r="U57" s="7">
        <f t="shared" si="6"/>
        <v>1.1775646943035425</v>
      </c>
      <c r="Y57" s="4">
        <v>-144.24372570197801</v>
      </c>
      <c r="Z57" s="5">
        <v>10.528700058400901</v>
      </c>
      <c r="AA57" s="4">
        <v>-3.1256926142924198E-2</v>
      </c>
      <c r="AB57" s="4">
        <v>2.9456116190551199E-5</v>
      </c>
      <c r="AC57" s="6">
        <v>17554.453889016499</v>
      </c>
      <c r="AD57" s="6">
        <v>-125.692345063977</v>
      </c>
      <c r="AE57" s="6">
        <v>0.39362054142913999</v>
      </c>
      <c r="AF57" s="6">
        <v>-4.1079636190540202E-4</v>
      </c>
      <c r="AG57" s="6">
        <v>2.30640101199999</v>
      </c>
      <c r="AH57" s="6">
        <v>-3.7612753199999698E-3</v>
      </c>
      <c r="AI57" s="6">
        <v>995.176197</v>
      </c>
      <c r="AJ57" s="6">
        <v>3.9734999999999798E-2</v>
      </c>
      <c r="AL57" s="6">
        <v>-7.3107128370890097E-3</v>
      </c>
      <c r="AM57" s="6">
        <v>2.5528079661440501</v>
      </c>
      <c r="AN57" s="6">
        <v>1.58291033403489</v>
      </c>
    </row>
    <row r="58" spans="1:40" x14ac:dyDescent="0.45">
      <c r="A58">
        <v>0.05</v>
      </c>
      <c r="B58" s="1">
        <f t="shared" si="0"/>
        <v>181.46395750300672</v>
      </c>
      <c r="C58">
        <v>1200</v>
      </c>
      <c r="D58" s="2">
        <f t="shared" si="1"/>
        <v>1.3438946244215024</v>
      </c>
      <c r="E58" s="1">
        <v>135.9</v>
      </c>
      <c r="F58" s="2">
        <v>4.8600000000000003</v>
      </c>
      <c r="G58">
        <v>315</v>
      </c>
      <c r="H58">
        <v>295</v>
      </c>
      <c r="I58" s="2">
        <f t="shared" si="9"/>
        <v>10.309366565965465</v>
      </c>
      <c r="J58" s="2">
        <v>305.30934615712408</v>
      </c>
      <c r="K58" s="2">
        <f t="shared" si="10"/>
        <v>305.30936656596549</v>
      </c>
      <c r="L58" s="2">
        <v>312.79117033824758</v>
      </c>
      <c r="M58" s="2">
        <f t="shared" si="7"/>
        <v>312.79117033824684</v>
      </c>
      <c r="N58" s="2">
        <f t="shared" si="8"/>
        <v>2.2088296617524179</v>
      </c>
      <c r="O58" s="8">
        <v>461.48788992030001</v>
      </c>
      <c r="P58" s="1">
        <f>O58/(Abmessung!F$17*Q58)</f>
        <v>81.118356223192578</v>
      </c>
      <c r="Q58" s="2">
        <f t="shared" si="2"/>
        <v>13.33329714395566</v>
      </c>
      <c r="R58" s="1">
        <f t="shared" si="3"/>
        <v>4178.5738204368236</v>
      </c>
      <c r="S58" s="1">
        <f t="shared" si="4"/>
        <v>991.93251638974948</v>
      </c>
      <c r="T58" s="1">
        <f t="shared" si="5"/>
        <v>1007.1028429347766</v>
      </c>
      <c r="U58" s="7">
        <f t="shared" si="6"/>
        <v>1.1774366479669354</v>
      </c>
      <c r="Y58" s="4">
        <v>-144.24372570197801</v>
      </c>
      <c r="Z58" s="5">
        <v>10.528700058400901</v>
      </c>
      <c r="AA58" s="4">
        <v>-3.1256926142924198E-2</v>
      </c>
      <c r="AB58" s="4">
        <v>2.9456116190551199E-5</v>
      </c>
      <c r="AC58" s="6">
        <v>17554.453889016499</v>
      </c>
      <c r="AD58" s="6">
        <v>-125.692345063977</v>
      </c>
      <c r="AE58" s="6">
        <v>0.39362054142913999</v>
      </c>
      <c r="AF58" s="6">
        <v>-4.1079636190540202E-4</v>
      </c>
      <c r="AG58" s="6">
        <v>2.30640101199999</v>
      </c>
      <c r="AH58" s="6">
        <v>-3.7612753199999698E-3</v>
      </c>
      <c r="AI58" s="6">
        <v>995.176197</v>
      </c>
      <c r="AJ58" s="6">
        <v>3.9734999999999798E-2</v>
      </c>
      <c r="AL58" s="6">
        <v>-7.3107128370890097E-3</v>
      </c>
      <c r="AM58" s="6">
        <v>2.5528079661440501</v>
      </c>
      <c r="AN58" s="6">
        <v>1.58291033403489</v>
      </c>
    </row>
    <row r="59" spans="1:40" x14ac:dyDescent="0.45">
      <c r="A59">
        <v>5.6000000000000001E-2</v>
      </c>
      <c r="B59" s="1">
        <f t="shared" si="0"/>
        <v>203.24849885102518</v>
      </c>
      <c r="C59">
        <v>1200</v>
      </c>
      <c r="D59" s="2">
        <f t="shared" si="1"/>
        <v>1.3438946244215024</v>
      </c>
      <c r="E59" s="1">
        <v>135.9</v>
      </c>
      <c r="F59" s="2">
        <v>4.8600000000000003</v>
      </c>
      <c r="G59">
        <v>315</v>
      </c>
      <c r="H59">
        <v>295</v>
      </c>
      <c r="I59" s="2">
        <f t="shared" si="9"/>
        <v>10.357026831051892</v>
      </c>
      <c r="J59" s="2">
        <v>305.35701694592859</v>
      </c>
      <c r="K59" s="2">
        <f t="shared" si="10"/>
        <v>305.35702683105188</v>
      </c>
      <c r="L59" s="2">
        <v>313.01886104359545</v>
      </c>
      <c r="M59" s="2">
        <f t="shared" si="7"/>
        <v>313.01886104359528</v>
      </c>
      <c r="N59" s="2">
        <f t="shared" si="8"/>
        <v>1.9811389564045498</v>
      </c>
      <c r="O59" s="8">
        <v>463.58648653889998</v>
      </c>
      <c r="P59" s="1">
        <f>O59/(Abmessung!F$17*Q59)</f>
        <v>81.097566716258768</v>
      </c>
      <c r="Q59" s="2">
        <f t="shared" si="2"/>
        <v>13.397363305522612</v>
      </c>
      <c r="R59" s="1">
        <f t="shared" si="3"/>
        <v>4178.5711648360329</v>
      </c>
      <c r="S59" s="1">
        <f t="shared" si="4"/>
        <v>991.88924464217837</v>
      </c>
      <c r="T59" s="1">
        <f t="shared" si="5"/>
        <v>1007.1037900341732</v>
      </c>
      <c r="U59" s="7">
        <f t="shared" si="6"/>
        <v>1.1773469964862275</v>
      </c>
      <c r="Y59" s="4">
        <v>-144.24372570197801</v>
      </c>
      <c r="Z59" s="5">
        <v>10.528700058400901</v>
      </c>
      <c r="AA59" s="4">
        <v>-3.1256926142924198E-2</v>
      </c>
      <c r="AB59" s="4">
        <v>2.9456116190551199E-5</v>
      </c>
      <c r="AC59" s="6">
        <v>17554.453889016499</v>
      </c>
      <c r="AD59" s="6">
        <v>-125.692345063977</v>
      </c>
      <c r="AE59" s="6">
        <v>0.39362054142913999</v>
      </c>
      <c r="AF59" s="6">
        <v>-4.1079636190540202E-4</v>
      </c>
      <c r="AG59" s="6">
        <v>2.30640101199999</v>
      </c>
      <c r="AH59" s="6">
        <v>-3.7612753199999698E-3</v>
      </c>
      <c r="AI59" s="6">
        <v>995.176197</v>
      </c>
      <c r="AJ59" s="6">
        <v>3.9734999999999798E-2</v>
      </c>
      <c r="AL59" s="6">
        <v>-7.3107128370890097E-3</v>
      </c>
      <c r="AM59" s="6">
        <v>2.5528079661440501</v>
      </c>
      <c r="AN59" s="6">
        <v>1.58291033403489</v>
      </c>
    </row>
    <row r="60" spans="1:40" x14ac:dyDescent="0.45">
      <c r="A60">
        <v>6.2E-2</v>
      </c>
      <c r="B60" s="1">
        <f t="shared" si="0"/>
        <v>225.03317243474686</v>
      </c>
      <c r="C60">
        <v>1200</v>
      </c>
      <c r="D60" s="2">
        <f t="shared" si="1"/>
        <v>1.3438946244215024</v>
      </c>
      <c r="E60" s="1">
        <v>135.9</v>
      </c>
      <c r="F60" s="2">
        <v>4.8600000000000003</v>
      </c>
      <c r="G60">
        <v>315</v>
      </c>
      <c r="H60">
        <v>295</v>
      </c>
      <c r="I60" s="2">
        <f t="shared" si="9"/>
        <v>10.39101725861774</v>
      </c>
      <c r="J60" s="2">
        <v>305.39101747856154</v>
      </c>
      <c r="K60" s="2">
        <f t="shared" si="10"/>
        <v>305.39101725861775</v>
      </c>
      <c r="L60" s="2">
        <v>313.20480703410925</v>
      </c>
      <c r="M60" s="2">
        <f t="shared" si="7"/>
        <v>313.20480703410925</v>
      </c>
      <c r="N60" s="2">
        <f t="shared" si="8"/>
        <v>1.7951929658907488</v>
      </c>
      <c r="O60" s="8">
        <v>465.08296921200002</v>
      </c>
      <c r="P60" s="1">
        <f>O60/(Abmessung!F$17*Q60)</f>
        <v>81.027332378868422</v>
      </c>
      <c r="Q60" s="2">
        <f t="shared" si="2"/>
        <v>13.452261026833849</v>
      </c>
      <c r="R60" s="1">
        <f t="shared" si="3"/>
        <v>4178.5692990250645</v>
      </c>
      <c r="S60" s="1">
        <f t="shared" si="4"/>
        <v>991.85376798045888</v>
      </c>
      <c r="T60" s="1">
        <f t="shared" si="5"/>
        <v>1007.1044655397552</v>
      </c>
      <c r="U60" s="7">
        <f t="shared" si="6"/>
        <v>1.1772830538040981</v>
      </c>
      <c r="Y60" s="4">
        <v>-144.24372570197801</v>
      </c>
      <c r="Z60" s="5">
        <v>10.528700058400901</v>
      </c>
      <c r="AA60" s="4">
        <v>-3.1256926142924198E-2</v>
      </c>
      <c r="AB60" s="4">
        <v>2.9456116190551199E-5</v>
      </c>
      <c r="AC60" s="6">
        <v>17554.453889016499</v>
      </c>
      <c r="AD60" s="6">
        <v>-125.692345063977</v>
      </c>
      <c r="AE60" s="6">
        <v>0.39362054142913999</v>
      </c>
      <c r="AF60" s="6">
        <v>-4.1079636190540202E-4</v>
      </c>
      <c r="AG60" s="6">
        <v>2.30640101199999</v>
      </c>
      <c r="AH60" s="6">
        <v>-3.7612753199999698E-3</v>
      </c>
      <c r="AI60" s="6">
        <v>995.176197</v>
      </c>
      <c r="AJ60" s="6">
        <v>3.9734999999999798E-2</v>
      </c>
      <c r="AL60" s="6">
        <v>-7.3107128370890097E-3</v>
      </c>
      <c r="AM60" s="6">
        <v>2.5528079661440501</v>
      </c>
      <c r="AN60" s="6">
        <v>1.58291033403489</v>
      </c>
    </row>
    <row r="61" spans="1:40" x14ac:dyDescent="0.45">
      <c r="A61">
        <v>6.8000000000000005E-2</v>
      </c>
      <c r="B61" s="1">
        <f t="shared" si="0"/>
        <v>246.81793908143618</v>
      </c>
      <c r="C61">
        <v>1200</v>
      </c>
      <c r="D61" s="2">
        <f t="shared" si="1"/>
        <v>1.3438946244215024</v>
      </c>
      <c r="E61" s="1">
        <v>135.9</v>
      </c>
      <c r="F61" s="2">
        <v>4.8600000000000003</v>
      </c>
      <c r="G61">
        <v>315</v>
      </c>
      <c r="H61">
        <v>295</v>
      </c>
      <c r="I61" s="2">
        <f t="shared" si="9"/>
        <v>10.415613427199744</v>
      </c>
      <c r="J61" s="2">
        <v>305.41562317166427</v>
      </c>
      <c r="K61" s="2">
        <f t="shared" si="10"/>
        <v>305.41561342719973</v>
      </c>
      <c r="L61" s="2">
        <v>313.35939518553079</v>
      </c>
      <c r="M61" s="2">
        <f t="shared" si="7"/>
        <v>313.35939518553084</v>
      </c>
      <c r="N61" s="2">
        <f t="shared" si="8"/>
        <v>1.6406048144692136</v>
      </c>
      <c r="O61" s="8">
        <v>466.16575124550002</v>
      </c>
      <c r="P61" s="1">
        <f>O61/(Abmessung!F$17*Q61)</f>
        <v>80.929491077653182</v>
      </c>
      <c r="Q61" s="2">
        <f t="shared" si="2"/>
        <v>13.499881122156843</v>
      </c>
      <c r="R61" s="1">
        <f t="shared" si="3"/>
        <v>4178.5679490432522</v>
      </c>
      <c r="S61" s="1">
        <f t="shared" si="4"/>
        <v>991.82417984306107</v>
      </c>
      <c r="T61" s="1">
        <f t="shared" si="5"/>
        <v>1007.104954393363</v>
      </c>
      <c r="U61" s="7">
        <f t="shared" si="6"/>
        <v>1.1772367794109986</v>
      </c>
      <c r="Y61" s="4">
        <v>-144.24372570197801</v>
      </c>
      <c r="Z61" s="5">
        <v>10.528700058400901</v>
      </c>
      <c r="AA61" s="4">
        <v>-3.1256926142924198E-2</v>
      </c>
      <c r="AB61" s="4">
        <v>2.9456116190551199E-5</v>
      </c>
      <c r="AC61" s="6">
        <v>17554.453889016499</v>
      </c>
      <c r="AD61" s="6">
        <v>-125.692345063977</v>
      </c>
      <c r="AE61" s="6">
        <v>0.39362054142913999</v>
      </c>
      <c r="AF61" s="6">
        <v>-4.1079636190540202E-4</v>
      </c>
      <c r="AG61" s="6">
        <v>2.30640101199999</v>
      </c>
      <c r="AH61" s="6">
        <v>-3.7612753199999698E-3</v>
      </c>
      <c r="AI61" s="6">
        <v>995.176197</v>
      </c>
      <c r="AJ61" s="6">
        <v>3.9734999999999798E-2</v>
      </c>
      <c r="AL61" s="6">
        <v>-7.3107128370890097E-3</v>
      </c>
      <c r="AM61" s="6">
        <v>2.5528079661440501</v>
      </c>
      <c r="AN61" s="6">
        <v>1.58291033403489</v>
      </c>
    </row>
    <row r="62" spans="1:40" x14ac:dyDescent="0.45">
      <c r="A62">
        <v>7.3999999999999996E-2</v>
      </c>
      <c r="B62" s="1">
        <f t="shared" si="0"/>
        <v>268.60277241759246</v>
      </c>
      <c r="C62">
        <v>1200</v>
      </c>
      <c r="D62" s="2">
        <f t="shared" si="1"/>
        <v>1.3438946244215024</v>
      </c>
      <c r="E62" s="1">
        <v>135.9</v>
      </c>
      <c r="F62" s="2">
        <v>4.8600000000000003</v>
      </c>
      <c r="G62">
        <v>315</v>
      </c>
      <c r="H62">
        <v>295</v>
      </c>
      <c r="I62" s="2">
        <f t="shared" si="9"/>
        <v>10.433658286654667</v>
      </c>
      <c r="J62" s="2">
        <v>305.43367690234965</v>
      </c>
      <c r="K62" s="2">
        <f t="shared" si="10"/>
        <v>305.43365828665469</v>
      </c>
      <c r="L62" s="2">
        <v>313.48984799374347</v>
      </c>
      <c r="M62" s="2">
        <f t="shared" si="7"/>
        <v>313.48984799374352</v>
      </c>
      <c r="N62" s="2">
        <f t="shared" si="8"/>
        <v>1.5101520062565328</v>
      </c>
      <c r="O62" s="8">
        <v>466.96007326279999</v>
      </c>
      <c r="P62" s="1">
        <f>O62/(Abmessung!F$17*Q62)</f>
        <v>80.817843285751124</v>
      </c>
      <c r="Q62" s="2">
        <f t="shared" si="2"/>
        <v>13.541565732402239</v>
      </c>
      <c r="R62" s="1">
        <f t="shared" si="3"/>
        <v>4178.5669483370548</v>
      </c>
      <c r="S62" s="1">
        <f t="shared" si="4"/>
        <v>991.79914489427574</v>
      </c>
      <c r="T62" s="1">
        <f t="shared" si="5"/>
        <v>1007.1053130758573</v>
      </c>
      <c r="U62" s="7">
        <f t="shared" si="6"/>
        <v>1.1772028268851682</v>
      </c>
      <c r="Y62" s="4">
        <v>-144.24372570197801</v>
      </c>
      <c r="Z62" s="5">
        <v>10.528700058400901</v>
      </c>
      <c r="AA62" s="4">
        <v>-3.1256926142924198E-2</v>
      </c>
      <c r="AB62" s="4">
        <v>2.9456116190551199E-5</v>
      </c>
      <c r="AC62" s="6">
        <v>17554.453889016499</v>
      </c>
      <c r="AD62" s="6">
        <v>-125.692345063977</v>
      </c>
      <c r="AE62" s="6">
        <v>0.39362054142913999</v>
      </c>
      <c r="AF62" s="6">
        <v>-4.1079636190540202E-4</v>
      </c>
      <c r="AG62" s="6">
        <v>2.30640101199999</v>
      </c>
      <c r="AH62" s="6">
        <v>-3.7612753199999698E-3</v>
      </c>
      <c r="AI62" s="6">
        <v>995.176197</v>
      </c>
      <c r="AJ62" s="6">
        <v>3.9734999999999798E-2</v>
      </c>
      <c r="AL62" s="6">
        <v>-7.3107128370890097E-3</v>
      </c>
      <c r="AM62" s="6">
        <v>2.5528079661440501</v>
      </c>
      <c r="AN62" s="6">
        <v>1.58291033403489</v>
      </c>
    </row>
    <row r="63" spans="1:40" x14ac:dyDescent="0.45">
      <c r="A63">
        <v>8.0000000000000002E-3</v>
      </c>
      <c r="B63" s="1">
        <f t="shared" si="0"/>
        <v>28.988777967076171</v>
      </c>
      <c r="C63">
        <v>1500</v>
      </c>
      <c r="D63" s="2">
        <f t="shared" si="1"/>
        <v>1.5367271864245877</v>
      </c>
      <c r="E63" s="1">
        <v>155.4</v>
      </c>
      <c r="F63" s="2">
        <v>5.98</v>
      </c>
      <c r="G63">
        <v>315</v>
      </c>
      <c r="H63">
        <v>295</v>
      </c>
      <c r="I63" s="2">
        <f t="shared" si="9"/>
        <v>7.3114981364655467</v>
      </c>
      <c r="J63" s="2">
        <v>302.31145111537285</v>
      </c>
      <c r="K63" s="2">
        <f t="shared" si="10"/>
        <v>302.31149813646556</v>
      </c>
      <c r="L63" s="2">
        <v>303.75304498435781</v>
      </c>
      <c r="M63" s="2">
        <f t="shared" si="7"/>
        <v>303.75304491308964</v>
      </c>
      <c r="N63" s="2">
        <f t="shared" si="8"/>
        <v>11.246955015642186</v>
      </c>
      <c r="O63" s="8">
        <v>376.02364528803997</v>
      </c>
      <c r="P63" s="1">
        <f>O63/(Abmessung!F$17*Q63)</f>
        <v>83.144618131733736</v>
      </c>
      <c r="Q63" s="2">
        <f t="shared" si="2"/>
        <v>10.599305324397546</v>
      </c>
      <c r="R63" s="1">
        <f t="shared" si="3"/>
        <v>4179.1716333702416</v>
      </c>
      <c r="S63" s="1">
        <f t="shared" si="4"/>
        <v>993.4878949609199</v>
      </c>
      <c r="T63" s="1">
        <f t="shared" si="5"/>
        <v>1007.0432822550347</v>
      </c>
      <c r="U63" s="7">
        <f t="shared" si="6"/>
        <v>1.1830746022831797</v>
      </c>
      <c r="Y63" s="4">
        <v>-144.24372570197801</v>
      </c>
      <c r="Z63" s="5">
        <v>10.528700058400901</v>
      </c>
      <c r="AA63" s="4">
        <v>-3.1256926142924198E-2</v>
      </c>
      <c r="AB63" s="4">
        <v>2.9456116190551199E-5</v>
      </c>
      <c r="AC63" s="6">
        <v>17554.453889016499</v>
      </c>
      <c r="AD63" s="6">
        <v>-125.692345063977</v>
      </c>
      <c r="AE63" s="6">
        <v>0.39362054142913999</v>
      </c>
      <c r="AF63" s="6">
        <v>-4.1079636190540202E-4</v>
      </c>
      <c r="AG63" s="6">
        <v>2.30640101199999</v>
      </c>
      <c r="AH63" s="6">
        <v>-3.7612753199999698E-3</v>
      </c>
      <c r="AI63" s="6">
        <v>995.176197</v>
      </c>
      <c r="AJ63" s="6">
        <v>3.9734999999999798E-2</v>
      </c>
      <c r="AL63" s="6">
        <v>-7.3107128370890097E-3</v>
      </c>
      <c r="AM63" s="6">
        <v>2.5528079661440501</v>
      </c>
      <c r="AN63" s="6">
        <v>1.58291033403489</v>
      </c>
    </row>
    <row r="64" spans="1:40" x14ac:dyDescent="0.45">
      <c r="A64">
        <v>1.4E-2</v>
      </c>
      <c r="B64" s="1">
        <f t="shared" si="0"/>
        <v>50.759501188873614</v>
      </c>
      <c r="C64">
        <v>1500</v>
      </c>
      <c r="D64" s="2">
        <f t="shared" si="1"/>
        <v>1.5367271864245877</v>
      </c>
      <c r="E64" s="1">
        <v>155.4</v>
      </c>
      <c r="F64" s="2">
        <v>5.98</v>
      </c>
      <c r="G64">
        <v>315</v>
      </c>
      <c r="H64">
        <v>295</v>
      </c>
      <c r="I64" s="2">
        <f t="shared" si="9"/>
        <v>8.7840354796935198</v>
      </c>
      <c r="J64" s="2">
        <v>303.78397632252057</v>
      </c>
      <c r="K64" s="2">
        <f t="shared" si="10"/>
        <v>303.7840354796935</v>
      </c>
      <c r="L64" s="2">
        <v>307.29596768032991</v>
      </c>
      <c r="M64" s="2">
        <f t="shared" si="7"/>
        <v>307.29596767515102</v>
      </c>
      <c r="N64" s="2">
        <f t="shared" si="8"/>
        <v>7.7040323196700911</v>
      </c>
      <c r="O64" s="8">
        <v>450.71053682951998</v>
      </c>
      <c r="P64" s="1">
        <f>O64/(Abmessung!F$17*Q64)</f>
        <v>89.916703358226371</v>
      </c>
      <c r="Q64" s="2">
        <f t="shared" si="2"/>
        <v>11.747723758595944</v>
      </c>
      <c r="R64" s="1">
        <f t="shared" si="3"/>
        <v>4178.7999343795882</v>
      </c>
      <c r="S64" s="1">
        <f t="shared" si="4"/>
        <v>992.91755867466202</v>
      </c>
      <c r="T64" s="1">
        <f t="shared" si="5"/>
        <v>1007.0725376495876</v>
      </c>
      <c r="U64" s="7">
        <f t="shared" si="6"/>
        <v>1.1803053159233186</v>
      </c>
      <c r="Y64" s="4">
        <v>-144.24372570197801</v>
      </c>
      <c r="Z64" s="5">
        <v>10.528700058400901</v>
      </c>
      <c r="AA64" s="4">
        <v>-3.1256926142924198E-2</v>
      </c>
      <c r="AB64" s="4">
        <v>2.9456116190551199E-5</v>
      </c>
      <c r="AC64" s="6">
        <v>17554.453889016499</v>
      </c>
      <c r="AD64" s="6">
        <v>-125.692345063977</v>
      </c>
      <c r="AE64" s="6">
        <v>0.39362054142913999</v>
      </c>
      <c r="AF64" s="6">
        <v>-4.1079636190540202E-4</v>
      </c>
      <c r="AG64" s="6">
        <v>2.30640101199999</v>
      </c>
      <c r="AH64" s="6">
        <v>-3.7612753199999698E-3</v>
      </c>
      <c r="AI64" s="6">
        <v>995.176197</v>
      </c>
      <c r="AJ64" s="6">
        <v>3.9734999999999798E-2</v>
      </c>
      <c r="AL64" s="6">
        <v>-7.3107128370890097E-3</v>
      </c>
      <c r="AM64" s="6">
        <v>2.5528079661440501</v>
      </c>
      <c r="AN64" s="6">
        <v>1.58291033403489</v>
      </c>
    </row>
    <row r="65" spans="1:40" x14ac:dyDescent="0.45">
      <c r="A65">
        <v>0.02</v>
      </c>
      <c r="B65" s="1">
        <f t="shared" si="0"/>
        <v>72.536750644364048</v>
      </c>
      <c r="C65">
        <v>1500</v>
      </c>
      <c r="D65" s="2">
        <f t="shared" si="1"/>
        <v>1.5367271864245877</v>
      </c>
      <c r="E65" s="1">
        <v>155.4</v>
      </c>
      <c r="F65" s="2">
        <v>5.98</v>
      </c>
      <c r="G65">
        <v>315</v>
      </c>
      <c r="H65">
        <v>295</v>
      </c>
      <c r="I65" s="2">
        <f t="shared" si="9"/>
        <v>9.5582878381752341</v>
      </c>
      <c r="J65" s="2">
        <v>304.5582261073568</v>
      </c>
      <c r="K65" s="2">
        <f t="shared" si="10"/>
        <v>304.55828783817526</v>
      </c>
      <c r="L65" s="2">
        <v>309.13882433808567</v>
      </c>
      <c r="M65" s="2">
        <f t="shared" si="7"/>
        <v>309.13882433726479</v>
      </c>
      <c r="N65" s="2">
        <f t="shared" si="8"/>
        <v>5.8611756619143307</v>
      </c>
      <c r="O65" s="8">
        <v>489.84002682443997</v>
      </c>
      <c r="P65" s="1">
        <f>O65/(Abmessung!F$17*Q65)</f>
        <v>94.12296374902769</v>
      </c>
      <c r="Q65" s="2">
        <f t="shared" si="2"/>
        <v>12.197057376168964</v>
      </c>
      <c r="R65" s="1">
        <f t="shared" si="3"/>
        <v>4178.6840645196389</v>
      </c>
      <c r="S65" s="1">
        <f t="shared" si="4"/>
        <v>992.60029378768786</v>
      </c>
      <c r="T65" s="1">
        <f t="shared" si="5"/>
        <v>1007.0879200571878</v>
      </c>
      <c r="U65" s="7">
        <f t="shared" si="6"/>
        <v>1.1788492326197086</v>
      </c>
      <c r="Y65" s="4">
        <v>-144.24372570197801</v>
      </c>
      <c r="Z65" s="5">
        <v>10.528700058400901</v>
      </c>
      <c r="AA65" s="4">
        <v>-3.1256926142924198E-2</v>
      </c>
      <c r="AB65" s="4">
        <v>2.9456116190551199E-5</v>
      </c>
      <c r="AC65" s="6">
        <v>17554.453889016499</v>
      </c>
      <c r="AD65" s="6">
        <v>-125.692345063977</v>
      </c>
      <c r="AE65" s="6">
        <v>0.39362054142913999</v>
      </c>
      <c r="AF65" s="6">
        <v>-4.1079636190540202E-4</v>
      </c>
      <c r="AG65" s="6">
        <v>2.30640101199999</v>
      </c>
      <c r="AH65" s="6">
        <v>-3.7612753199999698E-3</v>
      </c>
      <c r="AI65" s="6">
        <v>995.176197</v>
      </c>
      <c r="AJ65" s="6">
        <v>3.9734999999999798E-2</v>
      </c>
      <c r="AL65" s="6">
        <v>-7.3107128370890097E-3</v>
      </c>
      <c r="AM65" s="6">
        <v>2.5528079661440501</v>
      </c>
      <c r="AN65" s="6">
        <v>1.58291033403489</v>
      </c>
    </row>
    <row r="66" spans="1:40" x14ac:dyDescent="0.45">
      <c r="A66">
        <v>2.5999999999999999E-2</v>
      </c>
      <c r="B66" s="1">
        <f t="shared" ref="B66:B110" si="12">A66/S66*3600*1000</f>
        <v>94.317015848041493</v>
      </c>
      <c r="C66">
        <v>1500</v>
      </c>
      <c r="D66" s="2">
        <f t="shared" si="1"/>
        <v>1.5367271864245877</v>
      </c>
      <c r="E66" s="1">
        <v>155.4</v>
      </c>
      <c r="F66" s="2">
        <v>5.98</v>
      </c>
      <c r="G66">
        <v>315</v>
      </c>
      <c r="H66">
        <v>295</v>
      </c>
      <c r="I66" s="2">
        <f t="shared" si="9"/>
        <v>10.022164831878639</v>
      </c>
      <c r="J66" s="2">
        <v>305.02210706289293</v>
      </c>
      <c r="K66" s="2">
        <f t="shared" si="10"/>
        <v>305.02216483187863</v>
      </c>
      <c r="L66" s="2">
        <v>310.27599403800036</v>
      </c>
      <c r="M66" s="2">
        <f t="shared" si="7"/>
        <v>310.27599403781323</v>
      </c>
      <c r="N66" s="2">
        <f t="shared" si="8"/>
        <v>4.7240059619996373</v>
      </c>
      <c r="O66" s="8">
        <v>513.23724855143996</v>
      </c>
      <c r="P66" s="1">
        <f>O66/(Abmessung!F$17*Q66)</f>
        <v>96.696956765502605</v>
      </c>
      <c r="Q66" s="2">
        <f t="shared" si="2"/>
        <v>12.439466424162971</v>
      </c>
      <c r="R66" s="1">
        <f t="shared" si="3"/>
        <v>4178.6344752871146</v>
      </c>
      <c r="S66" s="1">
        <f t="shared" si="4"/>
        <v>992.39781028275206</v>
      </c>
      <c r="T66" s="1">
        <f t="shared" si="5"/>
        <v>1007.097136212072</v>
      </c>
      <c r="U66" s="7">
        <f t="shared" si="6"/>
        <v>1.1779768406249707</v>
      </c>
      <c r="Y66" s="4">
        <v>-144.24372570197801</v>
      </c>
      <c r="Z66" s="5">
        <v>10.528700058400901</v>
      </c>
      <c r="AA66" s="4">
        <v>-3.1256926142924198E-2</v>
      </c>
      <c r="AB66" s="4">
        <v>2.9456116190551199E-5</v>
      </c>
      <c r="AC66" s="6">
        <v>17554.453889016499</v>
      </c>
      <c r="AD66" s="6">
        <v>-125.692345063977</v>
      </c>
      <c r="AE66" s="6">
        <v>0.39362054142913999</v>
      </c>
      <c r="AF66" s="6">
        <v>-4.1079636190540202E-4</v>
      </c>
      <c r="AG66" s="6">
        <v>2.30640101199999</v>
      </c>
      <c r="AH66" s="6">
        <v>-3.7612753199999698E-3</v>
      </c>
      <c r="AI66" s="6">
        <v>995.176197</v>
      </c>
      <c r="AJ66" s="6">
        <v>3.9734999999999798E-2</v>
      </c>
      <c r="AL66" s="6">
        <v>-7.3107128370890097E-3</v>
      </c>
      <c r="AM66" s="6">
        <v>2.5528079661440501</v>
      </c>
      <c r="AN66" s="6">
        <v>1.58291033403489</v>
      </c>
    </row>
    <row r="67" spans="1:40" x14ac:dyDescent="0.45">
      <c r="A67">
        <v>3.2000000000000001E-2</v>
      </c>
      <c r="B67" s="1">
        <f t="shared" si="12"/>
        <v>116.09891395363826</v>
      </c>
      <c r="C67">
        <v>1500</v>
      </c>
      <c r="D67" s="2">
        <f t="shared" ref="D67:D110" si="13">E67/(0.02809*3600)</f>
        <v>1.5367271864245877</v>
      </c>
      <c r="E67" s="1">
        <v>155.4</v>
      </c>
      <c r="F67" s="2">
        <v>5.98</v>
      </c>
      <c r="G67">
        <v>315</v>
      </c>
      <c r="H67">
        <v>295</v>
      </c>
      <c r="I67" s="2">
        <f t="shared" si="9"/>
        <v>10.321599064115926</v>
      </c>
      <c r="J67" s="2">
        <v>305.32154955497668</v>
      </c>
      <c r="K67" s="2">
        <f t="shared" si="10"/>
        <v>305.3215990641159</v>
      </c>
      <c r="L67" s="2">
        <v>311.04891132035419</v>
      </c>
      <c r="M67" s="2">
        <f t="shared" si="7"/>
        <v>311.04891132030252</v>
      </c>
      <c r="N67" s="2">
        <f t="shared" si="8"/>
        <v>3.9510886796458067</v>
      </c>
      <c r="O67" s="8">
        <v>528.32177338604004</v>
      </c>
      <c r="P67" s="1">
        <f>O67/(Abmessung!F$17*Q67)</f>
        <v>98.2993553149511</v>
      </c>
      <c r="Q67" s="2">
        <f t="shared" ref="Q67:Q110" si="14">((G67-J67)-(L67-H67))/LN((G67-J67)/(L67-H67))</f>
        <v>12.596335811305787</v>
      </c>
      <c r="R67" s="1">
        <f t="shared" ref="R67:R110" si="15">((AC67 + AD67*G67 +AE67*G67^2 +  AF67*G67^3)+(AC67 + AD67*L67 + AE67*L67^2 +  AF67*L67^3))/2</f>
        <v>4178.609177554019</v>
      </c>
      <c r="S67" s="1">
        <f t="shared" ref="S67:S110" si="16">((Y67 + Z67*G67 + AA67*G67^2 +  AB67*G67^3)+(Y67 + Z67*L67 + AA67*L67^2 +  AB67*L67^3))/2</f>
        <v>992.25734399206169</v>
      </c>
      <c r="T67" s="1">
        <f t="shared" ref="T67:T110" si="17">((AI67 + AJ67*H67)+(AI67 + AJ67*J67))/2</f>
        <v>1007.1030853857835</v>
      </c>
      <c r="U67" s="7">
        <f t="shared" ref="U67:U110" si="18">((AG67 + AH67*H67)+(AG67 + AH67*J67))/2</f>
        <v>1.1774136977973537</v>
      </c>
      <c r="Y67" s="4">
        <v>-144.24372570197801</v>
      </c>
      <c r="Z67" s="5">
        <v>10.528700058400901</v>
      </c>
      <c r="AA67" s="4">
        <v>-3.1256926142924198E-2</v>
      </c>
      <c r="AB67" s="4">
        <v>2.9456116190551199E-5</v>
      </c>
      <c r="AC67" s="6">
        <v>17554.453889016499</v>
      </c>
      <c r="AD67" s="6">
        <v>-125.692345063977</v>
      </c>
      <c r="AE67" s="6">
        <v>0.39362054142913999</v>
      </c>
      <c r="AF67" s="6">
        <v>-4.1079636190540202E-4</v>
      </c>
      <c r="AG67" s="6">
        <v>2.30640101199999</v>
      </c>
      <c r="AH67" s="6">
        <v>-3.7612753199999698E-3</v>
      </c>
      <c r="AI67" s="6">
        <v>995.176197</v>
      </c>
      <c r="AJ67" s="6">
        <v>3.9734999999999798E-2</v>
      </c>
      <c r="AL67" s="6">
        <v>-7.3107128370890097E-3</v>
      </c>
      <c r="AM67" s="6">
        <v>2.5528079661440501</v>
      </c>
      <c r="AN67" s="6">
        <v>1.58291033403489</v>
      </c>
    </row>
    <row r="68" spans="1:40" x14ac:dyDescent="0.45">
      <c r="A68">
        <v>3.7999999999999999E-2</v>
      </c>
      <c r="B68" s="1">
        <f t="shared" si="12"/>
        <v>137.88178361217911</v>
      </c>
      <c r="C68">
        <v>1500</v>
      </c>
      <c r="D68" s="2">
        <f t="shared" si="13"/>
        <v>1.5367271864245877</v>
      </c>
      <c r="E68" s="1">
        <v>155.4</v>
      </c>
      <c r="F68" s="2">
        <v>5.98</v>
      </c>
      <c r="G68">
        <v>315</v>
      </c>
      <c r="H68">
        <v>295</v>
      </c>
      <c r="I68" s="2">
        <f t="shared" si="9"/>
        <v>10.52477681931863</v>
      </c>
      <c r="J68" s="2">
        <v>305.52473806520703</v>
      </c>
      <c r="K68" s="2">
        <f t="shared" si="10"/>
        <v>305.52477681931862</v>
      </c>
      <c r="L68" s="2">
        <v>311.60834757156624</v>
      </c>
      <c r="M68" s="2">
        <f t="shared" ref="M68:M110" si="19">G68-O68/(R68*A68)</f>
        <v>311.6083475715505</v>
      </c>
      <c r="N68" s="2">
        <f t="shared" ref="N68:N110" si="20">G68-L68</f>
        <v>3.3916524284337584</v>
      </c>
      <c r="O68" s="8">
        <v>538.54895708647996</v>
      </c>
      <c r="P68" s="1">
        <f>O68/(Abmessung!F$17*Q68)</f>
        <v>99.30659365237878</v>
      </c>
      <c r="Q68" s="2">
        <f t="shared" si="14"/>
        <v>12.709939822642108</v>
      </c>
      <c r="R68" s="1">
        <f t="shared" si="15"/>
        <v>4178.5947336705512</v>
      </c>
      <c r="S68" s="1">
        <f t="shared" si="16"/>
        <v>992.15426734526545</v>
      </c>
      <c r="T68" s="1">
        <f t="shared" si="17"/>
        <v>1007.1071222335104</v>
      </c>
      <c r="U68" s="7">
        <f t="shared" si="18"/>
        <v>1.1770315738329353</v>
      </c>
      <c r="Y68" s="4">
        <v>-144.24372570197801</v>
      </c>
      <c r="Z68" s="5">
        <v>10.528700058400901</v>
      </c>
      <c r="AA68" s="4">
        <v>-3.1256926142924198E-2</v>
      </c>
      <c r="AB68" s="4">
        <v>2.9456116190551199E-5</v>
      </c>
      <c r="AC68" s="6">
        <v>17554.453889016499</v>
      </c>
      <c r="AD68" s="6">
        <v>-125.692345063977</v>
      </c>
      <c r="AE68" s="6">
        <v>0.39362054142913999</v>
      </c>
      <c r="AF68" s="6">
        <v>-4.1079636190540202E-4</v>
      </c>
      <c r="AG68" s="6">
        <v>2.30640101199999</v>
      </c>
      <c r="AH68" s="6">
        <v>-3.7612753199999698E-3</v>
      </c>
      <c r="AI68" s="6">
        <v>995.176197</v>
      </c>
      <c r="AJ68" s="6">
        <v>3.9734999999999798E-2</v>
      </c>
      <c r="AL68" s="6">
        <v>-7.3107128370890097E-3</v>
      </c>
      <c r="AM68" s="6">
        <v>2.5528079661440501</v>
      </c>
      <c r="AN68" s="6">
        <v>1.58291033403489</v>
      </c>
    </row>
    <row r="69" spans="1:40" x14ac:dyDescent="0.45">
      <c r="A69">
        <v>4.3999999999999997E-2</v>
      </c>
      <c r="B69" s="1">
        <f t="shared" si="12"/>
        <v>159.66526939129582</v>
      </c>
      <c r="C69">
        <v>1500</v>
      </c>
      <c r="D69" s="2">
        <f t="shared" si="13"/>
        <v>1.5367271864245877</v>
      </c>
      <c r="E69" s="1">
        <v>155.4</v>
      </c>
      <c r="F69" s="2">
        <v>5.98</v>
      </c>
      <c r="G69">
        <v>315</v>
      </c>
      <c r="H69">
        <v>295</v>
      </c>
      <c r="I69" s="2">
        <f t="shared" si="9"/>
        <v>10.667783079526927</v>
      </c>
      <c r="J69" s="2">
        <v>305.66775630486308</v>
      </c>
      <c r="K69" s="2">
        <f t="shared" si="10"/>
        <v>305.66778307952694</v>
      </c>
      <c r="L69" s="2">
        <v>312.03170923524209</v>
      </c>
      <c r="M69" s="2">
        <f t="shared" si="19"/>
        <v>312.03170923523726</v>
      </c>
      <c r="N69" s="2">
        <f t="shared" si="20"/>
        <v>2.96829076475791</v>
      </c>
      <c r="O69" s="8">
        <v>545.74333764508003</v>
      </c>
      <c r="P69" s="1">
        <f>O69/(Abmessung!F$17*Q69)</f>
        <v>99.938558974495152</v>
      </c>
      <c r="Q69" s="2">
        <f t="shared" si="14"/>
        <v>12.798284201653551</v>
      </c>
      <c r="R69" s="1">
        <f t="shared" si="15"/>
        <v>4178.5858114015473</v>
      </c>
      <c r="S69" s="1">
        <f t="shared" si="16"/>
        <v>992.07548769923767</v>
      </c>
      <c r="T69" s="1">
        <f t="shared" si="17"/>
        <v>1007.1099636483868</v>
      </c>
      <c r="U69" s="7">
        <f t="shared" si="18"/>
        <v>1.1767626083453711</v>
      </c>
      <c r="Y69" s="4">
        <v>-144.24372570197801</v>
      </c>
      <c r="Z69" s="5">
        <v>10.528700058400901</v>
      </c>
      <c r="AA69" s="4">
        <v>-3.1256926142924198E-2</v>
      </c>
      <c r="AB69" s="4">
        <v>2.9456116190551199E-5</v>
      </c>
      <c r="AC69" s="6">
        <v>17554.453889016499</v>
      </c>
      <c r="AD69" s="6">
        <v>-125.692345063977</v>
      </c>
      <c r="AE69" s="6">
        <v>0.39362054142913999</v>
      </c>
      <c r="AF69" s="6">
        <v>-4.1079636190540202E-4</v>
      </c>
      <c r="AG69" s="6">
        <v>2.30640101199999</v>
      </c>
      <c r="AH69" s="6">
        <v>-3.7612753199999698E-3</v>
      </c>
      <c r="AI69" s="6">
        <v>995.176197</v>
      </c>
      <c r="AJ69" s="6">
        <v>3.9734999999999798E-2</v>
      </c>
      <c r="AL69" s="6">
        <v>-7.3107128370890097E-3</v>
      </c>
      <c r="AM69" s="6">
        <v>2.5528079661440501</v>
      </c>
      <c r="AN69" s="6">
        <v>1.58291033403489</v>
      </c>
    </row>
    <row r="70" spans="1:40" x14ac:dyDescent="0.45">
      <c r="A70">
        <v>0.05</v>
      </c>
      <c r="B70" s="1">
        <f t="shared" si="12"/>
        <v>181.44916471743912</v>
      </c>
      <c r="C70">
        <v>1500</v>
      </c>
      <c r="D70" s="2">
        <f t="shared" si="13"/>
        <v>1.5367271864245877</v>
      </c>
      <c r="E70" s="1">
        <v>155.4</v>
      </c>
      <c r="F70" s="2">
        <v>5.98</v>
      </c>
      <c r="G70">
        <v>315</v>
      </c>
      <c r="H70">
        <v>295</v>
      </c>
      <c r="I70" s="2">
        <f t="shared" si="9"/>
        <v>10.771334942033336</v>
      </c>
      <c r="J70" s="2">
        <v>305.77132054914409</v>
      </c>
      <c r="K70" s="2">
        <f t="shared" si="10"/>
        <v>305.77133494203332</v>
      </c>
      <c r="L70" s="2">
        <v>312.36297603978034</v>
      </c>
      <c r="M70" s="2">
        <f t="shared" si="19"/>
        <v>312.36297603977908</v>
      </c>
      <c r="N70" s="2">
        <f t="shared" si="20"/>
        <v>2.6370239602196648</v>
      </c>
      <c r="O70" s="8">
        <v>550.95077492088001</v>
      </c>
      <c r="P70" s="1">
        <f>O70/(Abmessung!F$17*Q70)</f>
        <v>100.32816390221252</v>
      </c>
      <c r="Q70" s="2">
        <f t="shared" si="14"/>
        <v>12.870230479413195</v>
      </c>
      <c r="R70" s="1">
        <f t="shared" si="15"/>
        <v>4178.5799691764996</v>
      </c>
      <c r="S70" s="1">
        <f t="shared" si="16"/>
        <v>992.01338446668638</v>
      </c>
      <c r="T70" s="1">
        <f t="shared" si="17"/>
        <v>1007.1120212110101</v>
      </c>
      <c r="U70" s="7">
        <f t="shared" si="18"/>
        <v>1.1765678415273468</v>
      </c>
      <c r="Y70" s="4">
        <v>-144.24372570197801</v>
      </c>
      <c r="Z70" s="5">
        <v>10.528700058400901</v>
      </c>
      <c r="AA70" s="4">
        <v>-3.1256926142924198E-2</v>
      </c>
      <c r="AB70" s="4">
        <v>2.9456116190551199E-5</v>
      </c>
      <c r="AC70" s="6">
        <v>17554.453889016499</v>
      </c>
      <c r="AD70" s="6">
        <v>-125.692345063977</v>
      </c>
      <c r="AE70" s="6">
        <v>0.39362054142913999</v>
      </c>
      <c r="AF70" s="6">
        <v>-4.1079636190540202E-4</v>
      </c>
      <c r="AG70" s="6">
        <v>2.30640101199999</v>
      </c>
      <c r="AH70" s="6">
        <v>-3.7612753199999698E-3</v>
      </c>
      <c r="AI70" s="6">
        <v>995.176197</v>
      </c>
      <c r="AJ70" s="6">
        <v>3.9734999999999798E-2</v>
      </c>
      <c r="AL70" s="6">
        <v>-7.3107128370890097E-3</v>
      </c>
      <c r="AM70" s="6">
        <v>2.5528079661440501</v>
      </c>
      <c r="AN70" s="6">
        <v>1.58291033403489</v>
      </c>
    </row>
    <row r="71" spans="1:40" x14ac:dyDescent="0.45">
      <c r="A71">
        <v>5.6000000000000001E-2</v>
      </c>
      <c r="B71" s="1">
        <f t="shared" si="12"/>
        <v>203.23334251236523</v>
      </c>
      <c r="C71">
        <v>1500</v>
      </c>
      <c r="D71" s="2">
        <f t="shared" si="13"/>
        <v>1.5367271864245877</v>
      </c>
      <c r="E71" s="1">
        <v>155.4</v>
      </c>
      <c r="F71" s="2">
        <v>5.98</v>
      </c>
      <c r="G71">
        <v>315</v>
      </c>
      <c r="H71">
        <v>295</v>
      </c>
      <c r="I71" s="2">
        <f t="shared" si="9"/>
        <v>10.848038926395024</v>
      </c>
      <c r="J71" s="2">
        <v>305.84803681662186</v>
      </c>
      <c r="K71" s="2">
        <f t="shared" si="10"/>
        <v>305.84803892639502</v>
      </c>
      <c r="L71" s="2">
        <v>312.6290326566974</v>
      </c>
      <c r="M71" s="2">
        <f t="shared" si="19"/>
        <v>312.62903265669729</v>
      </c>
      <c r="N71" s="2">
        <f t="shared" si="20"/>
        <v>2.3709673433025955</v>
      </c>
      <c r="O71" s="8">
        <v>554.80696103584</v>
      </c>
      <c r="P71" s="1">
        <f>O71/(Abmessung!F$17*Q71)</f>
        <v>100.55817742804578</v>
      </c>
      <c r="Q71" s="2">
        <f t="shared" si="14"/>
        <v>12.930666132775073</v>
      </c>
      <c r="R71" s="1">
        <f t="shared" si="15"/>
        <v>4178.5759678805598</v>
      </c>
      <c r="S71" s="1">
        <f t="shared" si="16"/>
        <v>991.96321581796633</v>
      </c>
      <c r="T71" s="1">
        <f t="shared" si="17"/>
        <v>1007.1135453714542</v>
      </c>
      <c r="U71" s="7">
        <f t="shared" si="18"/>
        <v>1.1764235660255935</v>
      </c>
      <c r="Y71" s="4">
        <v>-144.24372570197801</v>
      </c>
      <c r="Z71" s="5">
        <v>10.528700058400901</v>
      </c>
      <c r="AA71" s="4">
        <v>-3.1256926142924198E-2</v>
      </c>
      <c r="AB71" s="4">
        <v>2.9456116190551199E-5</v>
      </c>
      <c r="AC71" s="6">
        <v>17554.453889016499</v>
      </c>
      <c r="AD71" s="6">
        <v>-125.692345063977</v>
      </c>
      <c r="AE71" s="6">
        <v>0.39362054142913999</v>
      </c>
      <c r="AF71" s="6">
        <v>-4.1079636190540202E-4</v>
      </c>
      <c r="AG71" s="6">
        <v>2.30640101199999</v>
      </c>
      <c r="AH71" s="6">
        <v>-3.7612753199999698E-3</v>
      </c>
      <c r="AI71" s="6">
        <v>995.176197</v>
      </c>
      <c r="AJ71" s="6">
        <v>3.9734999999999798E-2</v>
      </c>
      <c r="AL71" s="6">
        <v>-7.3107128370890097E-3</v>
      </c>
      <c r="AM71" s="6">
        <v>2.5528079661440501</v>
      </c>
      <c r="AN71" s="6">
        <v>1.58291033403489</v>
      </c>
    </row>
    <row r="72" spans="1:40" x14ac:dyDescent="0.45">
      <c r="A72">
        <v>6.2E-2</v>
      </c>
      <c r="B72" s="1">
        <f t="shared" si="12"/>
        <v>225.01772060654818</v>
      </c>
      <c r="C72">
        <v>1500</v>
      </c>
      <c r="D72" s="2">
        <f t="shared" si="13"/>
        <v>1.5367271864245877</v>
      </c>
      <c r="E72" s="1">
        <v>155.4</v>
      </c>
      <c r="F72" s="2">
        <v>5.98</v>
      </c>
      <c r="G72">
        <v>315</v>
      </c>
      <c r="H72">
        <v>295</v>
      </c>
      <c r="I72" s="2">
        <f t="shared" si="9"/>
        <v>10.905973243750649</v>
      </c>
      <c r="J72" s="2">
        <v>305.90598301357153</v>
      </c>
      <c r="K72" s="2">
        <f t="shared" si="10"/>
        <v>305.90597324375062</v>
      </c>
      <c r="L72" s="2">
        <v>312.84723976654186</v>
      </c>
      <c r="M72" s="2">
        <f t="shared" si="19"/>
        <v>312.84723976654215</v>
      </c>
      <c r="N72" s="2">
        <f t="shared" si="20"/>
        <v>2.1527602334581388</v>
      </c>
      <c r="O72" s="8">
        <v>557.71889586288</v>
      </c>
      <c r="P72" s="1">
        <f>O72/(Abmessung!F$17*Q72)</f>
        <v>100.68232066238704</v>
      </c>
      <c r="Q72" s="2">
        <f t="shared" si="14"/>
        <v>12.9825060033474</v>
      </c>
      <c r="R72" s="1">
        <f t="shared" si="15"/>
        <v>4178.5731278840913</v>
      </c>
      <c r="S72" s="1">
        <f t="shared" si="16"/>
        <v>991.9218779674402</v>
      </c>
      <c r="T72" s="1">
        <f t="shared" si="17"/>
        <v>1007.1146966175221</v>
      </c>
      <c r="U72" s="7">
        <f t="shared" si="18"/>
        <v>1.1763145902253562</v>
      </c>
      <c r="Y72" s="4">
        <v>-144.24372570197801</v>
      </c>
      <c r="Z72" s="5">
        <v>10.528700058400901</v>
      </c>
      <c r="AA72" s="4">
        <v>-3.1256926142924198E-2</v>
      </c>
      <c r="AB72" s="4">
        <v>2.9456116190551199E-5</v>
      </c>
      <c r="AC72" s="6">
        <v>17554.453889016499</v>
      </c>
      <c r="AD72" s="6">
        <v>-125.692345063977</v>
      </c>
      <c r="AE72" s="6">
        <v>0.39362054142913999</v>
      </c>
      <c r="AF72" s="6">
        <v>-4.1079636190540202E-4</v>
      </c>
      <c r="AG72" s="6">
        <v>2.30640101199999</v>
      </c>
      <c r="AH72" s="6">
        <v>-3.7612753199999698E-3</v>
      </c>
      <c r="AI72" s="6">
        <v>995.176197</v>
      </c>
      <c r="AJ72" s="6">
        <v>3.9734999999999798E-2</v>
      </c>
      <c r="AL72" s="6">
        <v>-7.3107128370890097E-3</v>
      </c>
      <c r="AM72" s="6">
        <v>2.5528079661440501</v>
      </c>
      <c r="AN72" s="6">
        <v>1.58291033403489</v>
      </c>
    </row>
    <row r="73" spans="1:40" x14ac:dyDescent="0.45">
      <c r="A73">
        <v>6.8000000000000005E-2</v>
      </c>
      <c r="B73" s="1">
        <f t="shared" si="12"/>
        <v>246.80224455102032</v>
      </c>
      <c r="C73">
        <v>1500</v>
      </c>
      <c r="D73" s="2">
        <f t="shared" si="13"/>
        <v>1.5367271864245877</v>
      </c>
      <c r="E73" s="1">
        <v>155.4</v>
      </c>
      <c r="F73" s="2">
        <v>5.98</v>
      </c>
      <c r="G73">
        <v>315</v>
      </c>
      <c r="H73">
        <v>295</v>
      </c>
      <c r="I73" s="2">
        <f t="shared" si="9"/>
        <v>10.950430662995444</v>
      </c>
      <c r="J73" s="2">
        <v>305.95045175425224</v>
      </c>
      <c r="K73" s="2">
        <f t="shared" si="10"/>
        <v>305.95043066299547</v>
      </c>
      <c r="L73" s="2">
        <v>313.02932534778466</v>
      </c>
      <c r="M73" s="2">
        <f t="shared" si="19"/>
        <v>313.029325347785</v>
      </c>
      <c r="N73" s="2">
        <f t="shared" si="20"/>
        <v>1.9706746522153367</v>
      </c>
      <c r="O73" s="8">
        <v>559.95307580951999</v>
      </c>
      <c r="P73" s="1">
        <f>O73/(Abmessung!F$17*Q73)</f>
        <v>100.73517769877274</v>
      </c>
      <c r="Q73" s="2">
        <f t="shared" si="14"/>
        <v>13.027673570200236</v>
      </c>
      <c r="R73" s="1">
        <f t="shared" si="15"/>
        <v>4178.5710526934718</v>
      </c>
      <c r="S73" s="1">
        <f t="shared" si="16"/>
        <v>991.88725145242188</v>
      </c>
      <c r="T73" s="1">
        <f t="shared" si="17"/>
        <v>1007.1155801002276</v>
      </c>
      <c r="U73" s="7">
        <f t="shared" si="18"/>
        <v>1.1762309606369392</v>
      </c>
      <c r="Y73" s="4">
        <v>-144.24372570197801</v>
      </c>
      <c r="Z73" s="5">
        <v>10.528700058400901</v>
      </c>
      <c r="AA73" s="4">
        <v>-3.1256926142924198E-2</v>
      </c>
      <c r="AB73" s="4">
        <v>2.9456116190551199E-5</v>
      </c>
      <c r="AC73" s="6">
        <v>17554.453889016499</v>
      </c>
      <c r="AD73" s="6">
        <v>-125.692345063977</v>
      </c>
      <c r="AE73" s="6">
        <v>0.39362054142913999</v>
      </c>
      <c r="AF73" s="6">
        <v>-4.1079636190540202E-4</v>
      </c>
      <c r="AG73" s="6">
        <v>2.30640101199999</v>
      </c>
      <c r="AH73" s="6">
        <v>-3.7612753199999698E-3</v>
      </c>
      <c r="AI73" s="6">
        <v>995.176197</v>
      </c>
      <c r="AJ73" s="6">
        <v>3.9734999999999798E-2</v>
      </c>
      <c r="AL73" s="6">
        <v>-7.3107128370890097E-3</v>
      </c>
      <c r="AM73" s="6">
        <v>2.5528079661440501</v>
      </c>
      <c r="AN73" s="6">
        <v>1.58291033403489</v>
      </c>
    </row>
    <row r="74" spans="1:40" x14ac:dyDescent="0.45">
      <c r="A74">
        <v>7.3999999999999996E-2</v>
      </c>
      <c r="B74" s="1">
        <f t="shared" si="12"/>
        <v>268.5868769825417</v>
      </c>
      <c r="C74">
        <v>1500</v>
      </c>
      <c r="D74" s="2">
        <f t="shared" si="13"/>
        <v>1.5367271864245877</v>
      </c>
      <c r="E74" s="1">
        <v>155.4</v>
      </c>
      <c r="F74" s="2">
        <v>5.98</v>
      </c>
      <c r="G74">
        <v>315</v>
      </c>
      <c r="H74">
        <v>295</v>
      </c>
      <c r="I74" s="2">
        <f t="shared" si="9"/>
        <v>10.985007003352017</v>
      </c>
      <c r="J74" s="2">
        <v>305.98503878704577</v>
      </c>
      <c r="K74" s="2">
        <f t="shared" si="10"/>
        <v>305.985007003352</v>
      </c>
      <c r="L74" s="2">
        <v>313.18349037830478</v>
      </c>
      <c r="M74" s="2">
        <f t="shared" si="19"/>
        <v>313.18349037830507</v>
      </c>
      <c r="N74" s="2">
        <f t="shared" si="20"/>
        <v>1.8165096216952179</v>
      </c>
      <c r="O74" s="8">
        <v>561.69046584052001</v>
      </c>
      <c r="P74" s="1">
        <f>O74/(Abmessung!F$17*Q74)</f>
        <v>100.73977980553313</v>
      </c>
      <c r="Q74" s="2">
        <f t="shared" si="14"/>
        <v>13.067498091317271</v>
      </c>
      <c r="R74" s="1">
        <f t="shared" si="15"/>
        <v>4178.569499381525</v>
      </c>
      <c r="S74" s="1">
        <f t="shared" si="16"/>
        <v>991.85784127984834</v>
      </c>
      <c r="T74" s="1">
        <f t="shared" si="17"/>
        <v>1007.1162672581015</v>
      </c>
      <c r="U74" s="7">
        <f t="shared" si="18"/>
        <v>1.1761659149605199</v>
      </c>
      <c r="Y74" s="4">
        <v>-144.24372570197801</v>
      </c>
      <c r="Z74" s="5">
        <v>10.528700058400901</v>
      </c>
      <c r="AA74" s="4">
        <v>-3.1256926142924198E-2</v>
      </c>
      <c r="AB74" s="4">
        <v>2.9456116190551199E-5</v>
      </c>
      <c r="AC74" s="6">
        <v>17554.453889016499</v>
      </c>
      <c r="AD74" s="6">
        <v>-125.692345063977</v>
      </c>
      <c r="AE74" s="6">
        <v>0.39362054142913999</v>
      </c>
      <c r="AF74" s="6">
        <v>-4.1079636190540202E-4</v>
      </c>
      <c r="AG74" s="6">
        <v>2.30640101199999</v>
      </c>
      <c r="AH74" s="6">
        <v>-3.7612753199999698E-3</v>
      </c>
      <c r="AI74" s="6">
        <v>995.176197</v>
      </c>
      <c r="AJ74" s="6">
        <v>3.9734999999999798E-2</v>
      </c>
      <c r="AL74" s="6">
        <v>-7.3107128370890097E-3</v>
      </c>
      <c r="AM74" s="6">
        <v>2.5528079661440501</v>
      </c>
      <c r="AN74" s="6">
        <v>1.58291033403489</v>
      </c>
    </row>
    <row r="75" spans="1:40" x14ac:dyDescent="0.45">
      <c r="A75">
        <v>8.0000000000000002E-3</v>
      </c>
      <c r="B75" s="1">
        <f t="shared" si="12"/>
        <v>28.982274736340845</v>
      </c>
      <c r="C75">
        <v>2000</v>
      </c>
      <c r="D75" s="2">
        <f t="shared" si="13"/>
        <v>2.0509473517661485</v>
      </c>
      <c r="E75" s="1">
        <v>207.4</v>
      </c>
      <c r="F75" s="2">
        <v>9.49</v>
      </c>
      <c r="G75">
        <v>315</v>
      </c>
      <c r="H75">
        <v>295</v>
      </c>
      <c r="I75" s="2">
        <f t="shared" si="9"/>
        <v>6.1915395557465018</v>
      </c>
      <c r="J75" s="2">
        <v>301.19150789931592</v>
      </c>
      <c r="K75" s="2">
        <f t="shared" si="10"/>
        <v>301.19153955574649</v>
      </c>
      <c r="L75" s="2">
        <v>302.26718295019964</v>
      </c>
      <c r="M75" s="2">
        <f t="shared" si="19"/>
        <v>302.26718277983491</v>
      </c>
      <c r="N75" s="2">
        <f t="shared" si="20"/>
        <v>12.73281704980036</v>
      </c>
      <c r="O75" s="8">
        <v>425.72392242463599</v>
      </c>
      <c r="P75" s="1">
        <f>O75/(Abmessung!F$17*Q75)</f>
        <v>97.912316470373156</v>
      </c>
      <c r="Q75" s="2">
        <f t="shared" si="14"/>
        <v>10.190303520846404</v>
      </c>
      <c r="R75" s="1">
        <f t="shared" si="15"/>
        <v>4179.3963883186498</v>
      </c>
      <c r="S75" s="1">
        <f t="shared" si="16"/>
        <v>993.71082021687243</v>
      </c>
      <c r="T75" s="1">
        <f t="shared" si="17"/>
        <v>1007.0210317831896</v>
      </c>
      <c r="U75" s="7">
        <f t="shared" si="18"/>
        <v>1.1851808096723579</v>
      </c>
      <c r="Y75" s="4">
        <v>-144.24372570197801</v>
      </c>
      <c r="Z75" s="5">
        <v>10.528700058400901</v>
      </c>
      <c r="AA75" s="4">
        <v>-3.1256926142924198E-2</v>
      </c>
      <c r="AB75" s="4">
        <v>2.9456116190551199E-5</v>
      </c>
      <c r="AC75" s="6">
        <v>17554.453889016499</v>
      </c>
      <c r="AD75" s="6">
        <v>-125.692345063977</v>
      </c>
      <c r="AE75" s="6">
        <v>0.39362054142913999</v>
      </c>
      <c r="AF75" s="6">
        <v>-4.1079636190540202E-4</v>
      </c>
      <c r="AG75" s="6">
        <v>2.30640101199999</v>
      </c>
      <c r="AH75" s="6">
        <v>-3.7612753199999698E-3</v>
      </c>
      <c r="AI75" s="6">
        <v>995.176197</v>
      </c>
      <c r="AJ75" s="6">
        <v>3.9734999999999798E-2</v>
      </c>
      <c r="AL75" s="6">
        <v>-7.3107128370890097E-3</v>
      </c>
      <c r="AM75" s="6">
        <v>2.5528079661440501</v>
      </c>
      <c r="AN75" s="6">
        <v>1.58291033403489</v>
      </c>
    </row>
    <row r="76" spans="1:40" x14ac:dyDescent="0.45">
      <c r="A76">
        <v>1.4E-2</v>
      </c>
      <c r="B76" s="1">
        <f t="shared" si="12"/>
        <v>50.747340619074834</v>
      </c>
      <c r="C76">
        <v>2000</v>
      </c>
      <c r="D76" s="2">
        <f t="shared" si="13"/>
        <v>2.0509473517661485</v>
      </c>
      <c r="E76" s="1">
        <v>207.4</v>
      </c>
      <c r="F76" s="2">
        <v>9.49</v>
      </c>
      <c r="G76">
        <v>315</v>
      </c>
      <c r="H76">
        <v>295</v>
      </c>
      <c r="I76" s="2">
        <f t="shared" si="9"/>
        <v>7.7983967939766732</v>
      </c>
      <c r="J76" s="2">
        <v>302.79834234736052</v>
      </c>
      <c r="K76" s="2">
        <f t="shared" si="10"/>
        <v>302.79839679397668</v>
      </c>
      <c r="L76" s="2">
        <v>305.85787553022089</v>
      </c>
      <c r="M76" s="2">
        <f t="shared" si="19"/>
        <v>305.85787551111099</v>
      </c>
      <c r="N76" s="2">
        <f t="shared" si="20"/>
        <v>9.1421244697791053</v>
      </c>
      <c r="O76" s="8">
        <v>534.85955440019995</v>
      </c>
      <c r="P76" s="1">
        <f>O76/(Abmessung!F$17*Q76)</f>
        <v>108.84487047555172</v>
      </c>
      <c r="Q76" s="2">
        <f t="shared" si="14"/>
        <v>11.516703385715333</v>
      </c>
      <c r="R76" s="1">
        <f t="shared" si="15"/>
        <v>4178.925142854976</v>
      </c>
      <c r="S76" s="1">
        <f t="shared" si="16"/>
        <v>993.15549120727178</v>
      </c>
      <c r="T76" s="1">
        <f t="shared" si="17"/>
        <v>1007.0529555665862</v>
      </c>
      <c r="U76" s="7">
        <f t="shared" si="18"/>
        <v>1.1821589362959801</v>
      </c>
      <c r="Y76" s="4">
        <v>-144.24372570197801</v>
      </c>
      <c r="Z76" s="5">
        <v>10.528700058400901</v>
      </c>
      <c r="AA76" s="4">
        <v>-3.1256926142924198E-2</v>
      </c>
      <c r="AB76" s="4">
        <v>2.9456116190551199E-5</v>
      </c>
      <c r="AC76" s="6">
        <v>17554.453889016499</v>
      </c>
      <c r="AD76" s="6">
        <v>-125.692345063977</v>
      </c>
      <c r="AE76" s="6">
        <v>0.39362054142913999</v>
      </c>
      <c r="AF76" s="6">
        <v>-4.1079636190540202E-4</v>
      </c>
      <c r="AG76" s="6">
        <v>2.30640101199999</v>
      </c>
      <c r="AH76" s="6">
        <v>-3.7612753199999698E-3</v>
      </c>
      <c r="AI76" s="6">
        <v>995.176197</v>
      </c>
      <c r="AJ76" s="6">
        <v>3.9734999999999798E-2</v>
      </c>
      <c r="AL76" s="6">
        <v>-7.3107128370890097E-3</v>
      </c>
      <c r="AM76" s="6">
        <v>2.5528079661440501</v>
      </c>
      <c r="AN76" s="6">
        <v>1.58291033403489</v>
      </c>
    </row>
    <row r="77" spans="1:40" x14ac:dyDescent="0.45">
      <c r="A77">
        <v>0.02</v>
      </c>
      <c r="B77" s="1">
        <f t="shared" si="12"/>
        <v>72.520833218249791</v>
      </c>
      <c r="C77">
        <v>2000</v>
      </c>
      <c r="D77" s="2">
        <f t="shared" si="13"/>
        <v>2.0509473517661485</v>
      </c>
      <c r="E77" s="1">
        <v>207.4</v>
      </c>
      <c r="F77" s="2">
        <v>9.49</v>
      </c>
      <c r="G77">
        <v>315</v>
      </c>
      <c r="H77">
        <v>295</v>
      </c>
      <c r="I77" s="2">
        <f t="shared" si="9"/>
        <v>8.685775125124513</v>
      </c>
      <c r="J77" s="2">
        <v>303.68570968384336</v>
      </c>
      <c r="K77" s="2">
        <f t="shared" si="10"/>
        <v>303.68577512512451</v>
      </c>
      <c r="L77" s="2">
        <v>307.88196880371646</v>
      </c>
      <c r="M77" s="2">
        <f t="shared" si="19"/>
        <v>307.8819688000425</v>
      </c>
      <c r="N77" s="2">
        <f t="shared" si="20"/>
        <v>7.118031196283539</v>
      </c>
      <c r="O77" s="8">
        <v>594.89059148239198</v>
      </c>
      <c r="P77" s="1">
        <f>O77/(Abmessung!F$17*Q77)</f>
        <v>115.40484866857869</v>
      </c>
      <c r="Q77" s="2">
        <f t="shared" si="14"/>
        <v>12.081182222780479</v>
      </c>
      <c r="R77" s="1">
        <f t="shared" si="15"/>
        <v>4178.7579653060839</v>
      </c>
      <c r="S77" s="1">
        <f t="shared" si="16"/>
        <v>992.8181572778908</v>
      </c>
      <c r="T77" s="1">
        <f t="shared" si="17"/>
        <v>1007.0705853371437</v>
      </c>
      <c r="U77" s="7">
        <f t="shared" si="18"/>
        <v>1.1804901198647366</v>
      </c>
      <c r="Y77" s="4">
        <v>-144.24372570197801</v>
      </c>
      <c r="Z77" s="5">
        <v>10.528700058400901</v>
      </c>
      <c r="AA77" s="4">
        <v>-3.1256926142924198E-2</v>
      </c>
      <c r="AB77" s="4">
        <v>2.9456116190551199E-5</v>
      </c>
      <c r="AC77" s="6">
        <v>17554.453889016499</v>
      </c>
      <c r="AD77" s="6">
        <v>-125.692345063977</v>
      </c>
      <c r="AE77" s="6">
        <v>0.39362054142913999</v>
      </c>
      <c r="AF77" s="6">
        <v>-4.1079636190540202E-4</v>
      </c>
      <c r="AG77" s="6">
        <v>2.30640101199999</v>
      </c>
      <c r="AH77" s="6">
        <v>-3.7612753199999698E-3</v>
      </c>
      <c r="AI77" s="6">
        <v>995.176197</v>
      </c>
      <c r="AJ77" s="6">
        <v>3.9734999999999798E-2</v>
      </c>
      <c r="AL77" s="6">
        <v>-7.3107128370890097E-3</v>
      </c>
      <c r="AM77" s="6">
        <v>2.5528079661440501</v>
      </c>
      <c r="AN77" s="6">
        <v>1.58291033403489</v>
      </c>
    </row>
    <row r="78" spans="1:40" x14ac:dyDescent="0.45">
      <c r="A78">
        <v>2.5999999999999999E-2</v>
      </c>
      <c r="B78" s="1">
        <f t="shared" si="12"/>
        <v>94.298317032887084</v>
      </c>
      <c r="C78">
        <v>2000</v>
      </c>
      <c r="D78" s="2">
        <f t="shared" si="13"/>
        <v>2.0509473517661485</v>
      </c>
      <c r="E78" s="1">
        <v>207.4</v>
      </c>
      <c r="F78" s="2">
        <v>9.49</v>
      </c>
      <c r="G78">
        <v>315</v>
      </c>
      <c r="H78">
        <v>295</v>
      </c>
      <c r="I78" s="2">
        <f t="shared" si="9"/>
        <v>9.2544661365233942</v>
      </c>
      <c r="J78" s="2">
        <v>304.25439429768119</v>
      </c>
      <c r="K78" s="2">
        <f t="shared" si="10"/>
        <v>304.25446613652338</v>
      </c>
      <c r="L78" s="2">
        <v>309.17120998461439</v>
      </c>
      <c r="M78" s="2">
        <f t="shared" si="19"/>
        <v>309.17120998359979</v>
      </c>
      <c r="N78" s="2">
        <f t="shared" si="20"/>
        <v>5.8287900153856071</v>
      </c>
      <c r="O78" s="8">
        <v>633.27322388552</v>
      </c>
      <c r="P78" s="1">
        <f>O78/(Abmessung!F$17*Q78)</f>
        <v>119.89025245800612</v>
      </c>
      <c r="Q78" s="2">
        <f t="shared" si="14"/>
        <v>12.379515308430332</v>
      </c>
      <c r="R78" s="1">
        <f t="shared" si="15"/>
        <v>4178.682434708423</v>
      </c>
      <c r="S78" s="1">
        <f t="shared" si="16"/>
        <v>992.59459707384224</v>
      </c>
      <c r="T78" s="1">
        <f t="shared" si="17"/>
        <v>1007.0818836787091</v>
      </c>
      <c r="U78" s="7">
        <f t="shared" si="18"/>
        <v>1.1794206301632906</v>
      </c>
      <c r="Y78" s="4">
        <v>-144.24372570197801</v>
      </c>
      <c r="Z78" s="5">
        <v>10.528700058400901</v>
      </c>
      <c r="AA78" s="4">
        <v>-3.1256926142924198E-2</v>
      </c>
      <c r="AB78" s="4">
        <v>2.9456116190551199E-5</v>
      </c>
      <c r="AC78" s="6">
        <v>17554.453889016499</v>
      </c>
      <c r="AD78" s="6">
        <v>-125.692345063977</v>
      </c>
      <c r="AE78" s="6">
        <v>0.39362054142913999</v>
      </c>
      <c r="AF78" s="6">
        <v>-4.1079636190540202E-4</v>
      </c>
      <c r="AG78" s="6">
        <v>2.30640101199999</v>
      </c>
      <c r="AH78" s="6">
        <v>-3.7612753199999698E-3</v>
      </c>
      <c r="AI78" s="6">
        <v>995.176197</v>
      </c>
      <c r="AJ78" s="6">
        <v>3.9734999999999798E-2</v>
      </c>
      <c r="AL78" s="6">
        <v>-7.3107128370890097E-3</v>
      </c>
      <c r="AM78" s="6">
        <v>2.5528079661440501</v>
      </c>
      <c r="AN78" s="6">
        <v>1.58291033403489</v>
      </c>
    </row>
    <row r="79" spans="1:40" x14ac:dyDescent="0.45">
      <c r="A79">
        <v>3.2000000000000001E-2</v>
      </c>
      <c r="B79" s="1">
        <f t="shared" si="12"/>
        <v>116.07803587711105</v>
      </c>
      <c r="C79">
        <v>2000</v>
      </c>
      <c r="D79" s="2">
        <f t="shared" si="13"/>
        <v>2.0509473517661485</v>
      </c>
      <c r="E79" s="1">
        <v>207.4</v>
      </c>
      <c r="F79" s="2">
        <v>9.49</v>
      </c>
      <c r="G79">
        <v>315</v>
      </c>
      <c r="H79">
        <v>295</v>
      </c>
      <c r="I79" s="2">
        <f t="shared" ref="I79:I110" si="21">O79*3600/(T79*U79*E79)</f>
        <v>9.6500664743569562</v>
      </c>
      <c r="J79" s="2">
        <v>304.64999067253137</v>
      </c>
      <c r="K79" s="2">
        <f t="shared" ref="K79:K110" si="22">H79+I79</f>
        <v>304.65006647435695</v>
      </c>
      <c r="L79" s="2">
        <v>310.06469255118503</v>
      </c>
      <c r="M79" s="2">
        <f t="shared" si="19"/>
        <v>310.0646925508313</v>
      </c>
      <c r="N79" s="2">
        <f t="shared" si="20"/>
        <v>4.9353074488149673</v>
      </c>
      <c r="O79" s="8">
        <v>659.93234032884197</v>
      </c>
      <c r="P79" s="1">
        <f>O79/(Abmessung!F$17*Q79)</f>
        <v>123.13984812411269</v>
      </c>
      <c r="Q79" s="2">
        <f t="shared" si="14"/>
        <v>12.560218324829631</v>
      </c>
      <c r="R79" s="1">
        <f t="shared" si="15"/>
        <v>4178.6425359882942</v>
      </c>
      <c r="S79" s="1">
        <f t="shared" si="16"/>
        <v>992.43581379994578</v>
      </c>
      <c r="T79" s="1">
        <f t="shared" si="17"/>
        <v>1007.0897431896865</v>
      </c>
      <c r="U79" s="7">
        <f t="shared" si="18"/>
        <v>1.1786766567225877</v>
      </c>
      <c r="Y79" s="4">
        <v>-144.24372570197801</v>
      </c>
      <c r="Z79" s="5">
        <v>10.528700058400901</v>
      </c>
      <c r="AA79" s="4">
        <v>-3.1256926142924198E-2</v>
      </c>
      <c r="AB79" s="4">
        <v>2.9456116190551199E-5</v>
      </c>
      <c r="AC79" s="6">
        <v>17554.453889016499</v>
      </c>
      <c r="AD79" s="6">
        <v>-125.692345063977</v>
      </c>
      <c r="AE79" s="6">
        <v>0.39362054142913999</v>
      </c>
      <c r="AF79" s="6">
        <v>-4.1079636190540202E-4</v>
      </c>
      <c r="AG79" s="6">
        <v>2.30640101199999</v>
      </c>
      <c r="AH79" s="6">
        <v>-3.7612753199999698E-3</v>
      </c>
      <c r="AI79" s="6">
        <v>995.176197</v>
      </c>
      <c r="AJ79" s="6">
        <v>3.9734999999999798E-2</v>
      </c>
      <c r="AL79" s="6">
        <v>-7.3107128370890097E-3</v>
      </c>
      <c r="AM79" s="6">
        <v>2.5528079661440501</v>
      </c>
      <c r="AN79" s="6">
        <v>1.58291033403489</v>
      </c>
    </row>
    <row r="80" spans="1:40" x14ac:dyDescent="0.45">
      <c r="A80">
        <v>3.7999999999999999E-2</v>
      </c>
      <c r="B80" s="1">
        <f t="shared" si="12"/>
        <v>137.85913938210632</v>
      </c>
      <c r="C80">
        <v>2000</v>
      </c>
      <c r="D80" s="2">
        <f t="shared" si="13"/>
        <v>2.0509473517661485</v>
      </c>
      <c r="E80" s="1">
        <v>207.4</v>
      </c>
      <c r="F80" s="2">
        <v>9.49</v>
      </c>
      <c r="G80">
        <v>315</v>
      </c>
      <c r="H80">
        <v>295</v>
      </c>
      <c r="I80" s="2">
        <f t="shared" si="21"/>
        <v>9.9403036435469918</v>
      </c>
      <c r="J80" s="2">
        <v>304.94022547817082</v>
      </c>
      <c r="K80" s="2">
        <f t="shared" si="22"/>
        <v>304.940303643547</v>
      </c>
      <c r="L80" s="2">
        <v>310.72088756451444</v>
      </c>
      <c r="M80" s="2">
        <f t="shared" si="19"/>
        <v>310.72088756436978</v>
      </c>
      <c r="N80" s="2">
        <f t="shared" si="20"/>
        <v>4.2791124354855583</v>
      </c>
      <c r="O80" s="8">
        <v>679.46968118378402</v>
      </c>
      <c r="P80" s="1">
        <f>O80/(Abmessung!F$17*Q80)</f>
        <v>125.58364703692068</v>
      </c>
      <c r="Q80" s="2">
        <f t="shared" si="14"/>
        <v>12.680412511540879</v>
      </c>
      <c r="R80" s="1">
        <f t="shared" si="15"/>
        <v>4178.6191301959625</v>
      </c>
      <c r="S80" s="1">
        <f t="shared" si="16"/>
        <v>992.31723491925572</v>
      </c>
      <c r="T80" s="1">
        <f t="shared" si="17"/>
        <v>1007.0955094296876</v>
      </c>
      <c r="U80" s="7">
        <f t="shared" si="18"/>
        <v>1.1781308302168596</v>
      </c>
      <c r="Y80" s="4">
        <v>-144.24372570197801</v>
      </c>
      <c r="Z80" s="5">
        <v>10.528700058400901</v>
      </c>
      <c r="AA80" s="4">
        <v>-3.1256926142924198E-2</v>
      </c>
      <c r="AB80" s="4">
        <v>2.9456116190551199E-5</v>
      </c>
      <c r="AC80" s="6">
        <v>17554.453889016499</v>
      </c>
      <c r="AD80" s="6">
        <v>-125.692345063977</v>
      </c>
      <c r="AE80" s="6">
        <v>0.39362054142913999</v>
      </c>
      <c r="AF80" s="6">
        <v>-4.1079636190540202E-4</v>
      </c>
      <c r="AG80" s="6">
        <v>2.30640101199999</v>
      </c>
      <c r="AH80" s="6">
        <v>-3.7612753199999698E-3</v>
      </c>
      <c r="AI80" s="6">
        <v>995.176197</v>
      </c>
      <c r="AJ80" s="6">
        <v>3.9734999999999798E-2</v>
      </c>
      <c r="AL80" s="6">
        <v>-7.3107128370890097E-3</v>
      </c>
      <c r="AM80" s="6">
        <v>2.5528079661440501</v>
      </c>
      <c r="AN80" s="6">
        <v>1.58291033403489</v>
      </c>
    </row>
    <row r="81" spans="1:40" x14ac:dyDescent="0.45">
      <c r="A81">
        <v>4.3999999999999997E-2</v>
      </c>
      <c r="B81" s="1">
        <f t="shared" si="12"/>
        <v>159.6411611803868</v>
      </c>
      <c r="C81">
        <v>2000</v>
      </c>
      <c r="D81" s="2">
        <f t="shared" si="13"/>
        <v>2.0509473517661485</v>
      </c>
      <c r="E81" s="1">
        <v>207.4</v>
      </c>
      <c r="F81" s="2">
        <v>9.49</v>
      </c>
      <c r="G81">
        <v>315</v>
      </c>
      <c r="H81">
        <v>295</v>
      </c>
      <c r="I81" s="2">
        <f t="shared" si="21"/>
        <v>10.161482431532258</v>
      </c>
      <c r="J81" s="2">
        <v>305.1614030517182</v>
      </c>
      <c r="K81" s="2">
        <f t="shared" si="22"/>
        <v>305.16148243153225</v>
      </c>
      <c r="L81" s="2">
        <v>311.22347720967923</v>
      </c>
      <c r="M81" s="2">
        <f t="shared" si="19"/>
        <v>311.22347720961295</v>
      </c>
      <c r="N81" s="2">
        <f t="shared" si="20"/>
        <v>3.7765227903207688</v>
      </c>
      <c r="O81" s="8">
        <v>694.34615814689198</v>
      </c>
      <c r="P81" s="1">
        <f>O81/(Abmessung!F$17*Q81)</f>
        <v>127.47256392811023</v>
      </c>
      <c r="Q81" s="2">
        <f t="shared" si="14"/>
        <v>12.766025457467244</v>
      </c>
      <c r="R81" s="1">
        <f t="shared" si="15"/>
        <v>4178.6043350531681</v>
      </c>
      <c r="S81" s="1">
        <f t="shared" si="16"/>
        <v>992.22530598493734</v>
      </c>
      <c r="T81" s="1">
        <f t="shared" si="17"/>
        <v>1007.09990367513</v>
      </c>
      <c r="U81" s="7">
        <f t="shared" si="18"/>
        <v>1.1777148753424989</v>
      </c>
      <c r="Y81" s="4">
        <v>-144.24372570197801</v>
      </c>
      <c r="Z81" s="5">
        <v>10.528700058400901</v>
      </c>
      <c r="AA81" s="4">
        <v>-3.1256926142924198E-2</v>
      </c>
      <c r="AB81" s="4">
        <v>2.9456116190551199E-5</v>
      </c>
      <c r="AC81" s="6">
        <v>17554.453889016499</v>
      </c>
      <c r="AD81" s="6">
        <v>-125.692345063977</v>
      </c>
      <c r="AE81" s="6">
        <v>0.39362054142913999</v>
      </c>
      <c r="AF81" s="6">
        <v>-4.1079636190540202E-4</v>
      </c>
      <c r="AG81" s="6">
        <v>2.30640101199999</v>
      </c>
      <c r="AH81" s="6">
        <v>-3.7612753199999698E-3</v>
      </c>
      <c r="AI81" s="6">
        <v>995.176197</v>
      </c>
      <c r="AJ81" s="6">
        <v>3.9734999999999798E-2</v>
      </c>
      <c r="AL81" s="6">
        <v>-7.3107128370890097E-3</v>
      </c>
      <c r="AM81" s="6">
        <v>2.5528079661440501</v>
      </c>
      <c r="AN81" s="6">
        <v>1.58291033403489</v>
      </c>
    </row>
    <row r="82" spans="1:40" x14ac:dyDescent="0.45">
      <c r="A82">
        <v>0.05</v>
      </c>
      <c r="B82" s="1">
        <f t="shared" si="12"/>
        <v>181.42382314287116</v>
      </c>
      <c r="C82">
        <v>2000</v>
      </c>
      <c r="D82" s="2">
        <f t="shared" si="13"/>
        <v>2.0509473517661485</v>
      </c>
      <c r="E82" s="1">
        <v>207.4</v>
      </c>
      <c r="F82" s="2">
        <v>9.49</v>
      </c>
      <c r="G82">
        <v>315</v>
      </c>
      <c r="H82">
        <v>295</v>
      </c>
      <c r="I82" s="2">
        <f t="shared" si="21"/>
        <v>10.334932021696682</v>
      </c>
      <c r="J82" s="2">
        <v>305.33485228427554</v>
      </c>
      <c r="K82" s="2">
        <f t="shared" si="22"/>
        <v>305.33493202169666</v>
      </c>
      <c r="L82" s="2">
        <v>311.62084941899889</v>
      </c>
      <c r="M82" s="2">
        <f t="shared" si="19"/>
        <v>311.62084941896575</v>
      </c>
      <c r="N82" s="2">
        <f t="shared" si="20"/>
        <v>3.3791505810011131</v>
      </c>
      <c r="O82" s="8">
        <v>706.00499250649</v>
      </c>
      <c r="P82" s="1">
        <f>O82/(Abmessung!F$17*Q82)</f>
        <v>128.96381029705401</v>
      </c>
      <c r="Q82" s="2">
        <f t="shared" si="14"/>
        <v>12.830285087812218</v>
      </c>
      <c r="R82" s="1">
        <f t="shared" si="15"/>
        <v>4178.5944460066476</v>
      </c>
      <c r="S82" s="1">
        <f t="shared" si="16"/>
        <v>992.15195050900297</v>
      </c>
      <c r="T82" s="1">
        <f t="shared" si="17"/>
        <v>1007.1033496777578</v>
      </c>
      <c r="U82" s="7">
        <f t="shared" si="18"/>
        <v>1.1773886801836535</v>
      </c>
      <c r="Y82" s="4">
        <v>-144.24372570197801</v>
      </c>
      <c r="Z82" s="5">
        <v>10.528700058400901</v>
      </c>
      <c r="AA82" s="4">
        <v>-3.1256926142924198E-2</v>
      </c>
      <c r="AB82" s="4">
        <v>2.9456116190551199E-5</v>
      </c>
      <c r="AC82" s="6">
        <v>17554.453889016499</v>
      </c>
      <c r="AD82" s="6">
        <v>-125.692345063977</v>
      </c>
      <c r="AE82" s="6">
        <v>0.39362054142913999</v>
      </c>
      <c r="AF82" s="6">
        <v>-4.1079636190540202E-4</v>
      </c>
      <c r="AG82" s="6">
        <v>2.30640101199999</v>
      </c>
      <c r="AH82" s="6">
        <v>-3.7612753199999698E-3</v>
      </c>
      <c r="AI82" s="6">
        <v>995.176197</v>
      </c>
      <c r="AJ82" s="6">
        <v>3.9734999999999798E-2</v>
      </c>
      <c r="AL82" s="6">
        <v>-7.3107128370890097E-3</v>
      </c>
      <c r="AM82" s="6">
        <v>2.5528079661440501</v>
      </c>
      <c r="AN82" s="6">
        <v>1.58291033403489</v>
      </c>
    </row>
    <row r="83" spans="1:40" x14ac:dyDescent="0.45">
      <c r="A83">
        <v>5.6000000000000001E-2</v>
      </c>
      <c r="B83" s="1">
        <f t="shared" si="12"/>
        <v>203.20694863927781</v>
      </c>
      <c r="C83">
        <v>2000</v>
      </c>
      <c r="D83" s="2">
        <f t="shared" si="13"/>
        <v>2.0509473517661485</v>
      </c>
      <c r="E83" s="1">
        <v>207.4</v>
      </c>
      <c r="F83" s="2">
        <v>9.49</v>
      </c>
      <c r="G83">
        <v>315</v>
      </c>
      <c r="H83">
        <v>295</v>
      </c>
      <c r="I83" s="2">
        <f t="shared" si="21"/>
        <v>10.47405690934378</v>
      </c>
      <c r="J83" s="2">
        <v>305.4739774583752</v>
      </c>
      <c r="K83" s="2">
        <f t="shared" si="22"/>
        <v>305.4740569093438</v>
      </c>
      <c r="L83" s="2">
        <v>311.94295229968787</v>
      </c>
      <c r="M83" s="2">
        <f t="shared" si="19"/>
        <v>311.94295229967014</v>
      </c>
      <c r="N83" s="2">
        <f t="shared" si="20"/>
        <v>3.0570477003121255</v>
      </c>
      <c r="O83" s="8">
        <v>715.35192075968598</v>
      </c>
      <c r="P83" s="1">
        <f>O83/(Abmessung!F$17*Q83)</f>
        <v>130.16141185167177</v>
      </c>
      <c r="Q83" s="2">
        <f t="shared" si="14"/>
        <v>12.880534561307105</v>
      </c>
      <c r="R83" s="1">
        <f t="shared" si="15"/>
        <v>4178.5875440409009</v>
      </c>
      <c r="S83" s="1">
        <f t="shared" si="16"/>
        <v>992.09205861296414</v>
      </c>
      <c r="T83" s="1">
        <f t="shared" si="17"/>
        <v>1007.1061137471543</v>
      </c>
      <c r="U83" s="7">
        <f t="shared" si="18"/>
        <v>1.1771270361417876</v>
      </c>
      <c r="Y83" s="4">
        <v>-144.24372570197801</v>
      </c>
      <c r="Z83" s="5">
        <v>10.528700058400901</v>
      </c>
      <c r="AA83" s="4">
        <v>-3.1256926142924198E-2</v>
      </c>
      <c r="AB83" s="4">
        <v>2.9456116190551199E-5</v>
      </c>
      <c r="AC83" s="6">
        <v>17554.453889016499</v>
      </c>
      <c r="AD83" s="6">
        <v>-125.692345063977</v>
      </c>
      <c r="AE83" s="6">
        <v>0.39362054142913999</v>
      </c>
      <c r="AF83" s="6">
        <v>-4.1079636190540202E-4</v>
      </c>
      <c r="AG83" s="6">
        <v>2.30640101199999</v>
      </c>
      <c r="AH83" s="6">
        <v>-3.7612753199999698E-3</v>
      </c>
      <c r="AI83" s="6">
        <v>995.176197</v>
      </c>
      <c r="AJ83" s="6">
        <v>3.9734999999999798E-2</v>
      </c>
      <c r="AL83" s="6">
        <v>-7.3107128370890097E-3</v>
      </c>
      <c r="AM83" s="6">
        <v>2.5528079661440501</v>
      </c>
      <c r="AN83" s="6">
        <v>1.58291033403489</v>
      </c>
    </row>
    <row r="84" spans="1:40" x14ac:dyDescent="0.45">
      <c r="A84">
        <v>6.2E-2</v>
      </c>
      <c r="B84" s="1">
        <f t="shared" si="12"/>
        <v>224.99042005734341</v>
      </c>
      <c r="C84">
        <v>2000</v>
      </c>
      <c r="D84" s="2">
        <f t="shared" si="13"/>
        <v>2.0509473517661485</v>
      </c>
      <c r="E84" s="1">
        <v>207.4</v>
      </c>
      <c r="F84" s="2">
        <v>9.49</v>
      </c>
      <c r="G84">
        <v>315</v>
      </c>
      <c r="H84">
        <v>295</v>
      </c>
      <c r="I84" s="2">
        <f t="shared" si="21"/>
        <v>10.587711965518901</v>
      </c>
      <c r="J84" s="2">
        <v>305.58763328545507</v>
      </c>
      <c r="K84" s="2">
        <f t="shared" si="22"/>
        <v>305.58771196551891</v>
      </c>
      <c r="L84" s="2">
        <v>312.20933075558196</v>
      </c>
      <c r="M84" s="2">
        <f t="shared" si="19"/>
        <v>312.20933075557195</v>
      </c>
      <c r="N84" s="2">
        <f t="shared" si="20"/>
        <v>2.7906692444180408</v>
      </c>
      <c r="O84" s="8">
        <v>722.984593432672</v>
      </c>
      <c r="P84" s="1">
        <f>O84/(Abmessung!F$17*Q84)</f>
        <v>131.13688069023982</v>
      </c>
      <c r="Q84" s="2">
        <f t="shared" si="14"/>
        <v>12.921132621458096</v>
      </c>
      <c r="R84" s="1">
        <f t="shared" si="15"/>
        <v>4178.5825578728209</v>
      </c>
      <c r="S84" s="1">
        <f t="shared" si="16"/>
        <v>992.04223870115402</v>
      </c>
      <c r="T84" s="1">
        <f t="shared" si="17"/>
        <v>1007.1083718042987</v>
      </c>
      <c r="U84" s="7">
        <f t="shared" si="18"/>
        <v>1.1769132907131028</v>
      </c>
      <c r="Y84" s="4">
        <v>-144.24372570197801</v>
      </c>
      <c r="Z84" s="5">
        <v>10.528700058400901</v>
      </c>
      <c r="AA84" s="4">
        <v>-3.1256926142924198E-2</v>
      </c>
      <c r="AB84" s="4">
        <v>2.9456116190551199E-5</v>
      </c>
      <c r="AC84" s="6">
        <v>17554.453889016499</v>
      </c>
      <c r="AD84" s="6">
        <v>-125.692345063977</v>
      </c>
      <c r="AE84" s="6">
        <v>0.39362054142913999</v>
      </c>
      <c r="AF84" s="6">
        <v>-4.1079636190540202E-4</v>
      </c>
      <c r="AG84" s="6">
        <v>2.30640101199999</v>
      </c>
      <c r="AH84" s="6">
        <v>-3.7612753199999698E-3</v>
      </c>
      <c r="AI84" s="6">
        <v>995.176197</v>
      </c>
      <c r="AJ84" s="6">
        <v>3.9734999999999798E-2</v>
      </c>
      <c r="AL84" s="6">
        <v>-7.3107128370890097E-3</v>
      </c>
      <c r="AM84" s="6">
        <v>2.5528079661440501</v>
      </c>
      <c r="AN84" s="6">
        <v>1.58291033403489</v>
      </c>
    </row>
    <row r="85" spans="1:40" x14ac:dyDescent="0.45">
      <c r="A85">
        <v>6.8000000000000005E-2</v>
      </c>
      <c r="B85" s="1">
        <f t="shared" si="12"/>
        <v>246.77415598198229</v>
      </c>
      <c r="C85">
        <v>2000</v>
      </c>
      <c r="D85" s="2">
        <f t="shared" si="13"/>
        <v>2.0509473517661485</v>
      </c>
      <c r="E85" s="1">
        <v>207.4</v>
      </c>
      <c r="F85" s="2">
        <v>9.49</v>
      </c>
      <c r="G85">
        <v>315</v>
      </c>
      <c r="H85">
        <v>295</v>
      </c>
      <c r="I85" s="2">
        <f t="shared" si="21"/>
        <v>10.681989320182451</v>
      </c>
      <c r="J85" s="2">
        <v>305.68191177168165</v>
      </c>
      <c r="K85" s="2">
        <f t="shared" si="22"/>
        <v>305.68198932018242</v>
      </c>
      <c r="L85" s="2">
        <v>312.43328927614482</v>
      </c>
      <c r="M85" s="2">
        <f t="shared" si="19"/>
        <v>312.43328927613891</v>
      </c>
      <c r="N85" s="2">
        <f t="shared" si="20"/>
        <v>2.5667107238551807</v>
      </c>
      <c r="O85" s="8">
        <v>729.31381437290395</v>
      </c>
      <c r="P85" s="1">
        <f>O85/(Abmessung!F$17*Q85)</f>
        <v>131.94106516185781</v>
      </c>
      <c r="Q85" s="2">
        <f t="shared" si="14"/>
        <v>12.954803932335444</v>
      </c>
      <c r="R85" s="1">
        <f t="shared" si="15"/>
        <v>4178.5788530189029</v>
      </c>
      <c r="S85" s="1">
        <f t="shared" si="16"/>
        <v>992.00015101205963</v>
      </c>
      <c r="T85" s="1">
        <f t="shared" si="17"/>
        <v>1007.1102448821239</v>
      </c>
      <c r="U85" s="7">
        <f t="shared" si="18"/>
        <v>1.1767359870413774</v>
      </c>
      <c r="Y85" s="4">
        <v>-144.24372570197801</v>
      </c>
      <c r="Z85" s="5">
        <v>10.528700058400901</v>
      </c>
      <c r="AA85" s="4">
        <v>-3.1256926142924198E-2</v>
      </c>
      <c r="AB85" s="4">
        <v>2.9456116190551199E-5</v>
      </c>
      <c r="AC85" s="6">
        <v>17554.453889016499</v>
      </c>
      <c r="AD85" s="6">
        <v>-125.692345063977</v>
      </c>
      <c r="AE85" s="6">
        <v>0.39362054142913999</v>
      </c>
      <c r="AF85" s="6">
        <v>-4.1079636190540202E-4</v>
      </c>
      <c r="AG85" s="6">
        <v>2.30640101199999</v>
      </c>
      <c r="AH85" s="6">
        <v>-3.7612753199999698E-3</v>
      </c>
      <c r="AI85" s="6">
        <v>995.176197</v>
      </c>
      <c r="AJ85" s="6">
        <v>3.9734999999999798E-2</v>
      </c>
      <c r="AL85" s="6">
        <v>-7.3107128370890097E-3</v>
      </c>
      <c r="AM85" s="6">
        <v>2.5528079661440501</v>
      </c>
      <c r="AN85" s="6">
        <v>1.58291033403489</v>
      </c>
    </row>
    <row r="86" spans="1:40" x14ac:dyDescent="0.45">
      <c r="A86">
        <v>7.3999999999999996E-2</v>
      </c>
      <c r="B86" s="1">
        <f t="shared" si="12"/>
        <v>268.55809849922991</v>
      </c>
      <c r="C86">
        <v>2000</v>
      </c>
      <c r="D86" s="2">
        <f t="shared" si="13"/>
        <v>2.0509473517661485</v>
      </c>
      <c r="E86" s="1">
        <v>207.4</v>
      </c>
      <c r="F86" s="2">
        <v>9.49</v>
      </c>
      <c r="G86">
        <v>315</v>
      </c>
      <c r="H86">
        <v>295</v>
      </c>
      <c r="I86" s="2">
        <f t="shared" si="21"/>
        <v>10.761197284809967</v>
      </c>
      <c r="J86" s="2">
        <v>305.76112113803737</v>
      </c>
      <c r="K86" s="2">
        <f t="shared" si="22"/>
        <v>305.76119728480995</v>
      </c>
      <c r="L86" s="2">
        <v>312.62420719743204</v>
      </c>
      <c r="M86" s="2">
        <f t="shared" si="19"/>
        <v>312.6242071974284</v>
      </c>
      <c r="N86" s="2">
        <f t="shared" si="20"/>
        <v>2.3757928025679576</v>
      </c>
      <c r="O86" s="8">
        <v>734.62988432441</v>
      </c>
      <c r="P86" s="1">
        <f>O86/(Abmessung!F$17*Q86)</f>
        <v>132.61067061634373</v>
      </c>
      <c r="Q86" s="2">
        <f t="shared" si="14"/>
        <v>12.983342391931274</v>
      </c>
      <c r="R86" s="1">
        <f t="shared" si="15"/>
        <v>4178.5760351252893</v>
      </c>
      <c r="S86" s="1">
        <f t="shared" si="16"/>
        <v>991.96412801814608</v>
      </c>
      <c r="T86" s="1">
        <f t="shared" si="17"/>
        <v>1007.1118185742099</v>
      </c>
      <c r="U86" s="7">
        <f t="shared" si="18"/>
        <v>1.1765870229239841</v>
      </c>
      <c r="Y86" s="4">
        <v>-144.24372570197801</v>
      </c>
      <c r="Z86" s="5">
        <v>10.528700058400901</v>
      </c>
      <c r="AA86" s="4">
        <v>-3.1256926142924198E-2</v>
      </c>
      <c r="AB86" s="4">
        <v>2.9456116190551199E-5</v>
      </c>
      <c r="AC86" s="6">
        <v>17554.453889016499</v>
      </c>
      <c r="AD86" s="6">
        <v>-125.692345063977</v>
      </c>
      <c r="AE86" s="6">
        <v>0.39362054142913999</v>
      </c>
      <c r="AF86" s="6">
        <v>-4.1079636190540202E-4</v>
      </c>
      <c r="AG86" s="6">
        <v>2.30640101199999</v>
      </c>
      <c r="AH86" s="6">
        <v>-3.7612753199999698E-3</v>
      </c>
      <c r="AI86" s="6">
        <v>995.176197</v>
      </c>
      <c r="AJ86" s="6">
        <v>3.9734999999999798E-2</v>
      </c>
      <c r="AL86" s="6">
        <v>-7.3107128370890097E-3</v>
      </c>
      <c r="AM86" s="6">
        <v>2.5528079661440501</v>
      </c>
      <c r="AN86" s="6">
        <v>1.58291033403489</v>
      </c>
    </row>
    <row r="87" spans="1:40" x14ac:dyDescent="0.45">
      <c r="A87">
        <v>8.0000000000000002E-3</v>
      </c>
      <c r="B87" s="1">
        <f t="shared" si="12"/>
        <v>28.977805794722492</v>
      </c>
      <c r="C87">
        <v>2500</v>
      </c>
      <c r="D87" s="2">
        <f t="shared" si="13"/>
        <v>2.6917447885764014</v>
      </c>
      <c r="E87">
        <v>272.2</v>
      </c>
      <c r="F87" s="2">
        <v>14.86</v>
      </c>
      <c r="G87">
        <v>315</v>
      </c>
      <c r="H87">
        <v>295</v>
      </c>
      <c r="I87" s="2">
        <f t="shared" si="21"/>
        <v>5.1027133349662339</v>
      </c>
      <c r="J87" s="2">
        <v>300.10269536025498</v>
      </c>
      <c r="K87" s="2">
        <f t="shared" si="22"/>
        <v>300.10271333496621</v>
      </c>
      <c r="L87" s="2">
        <v>301.20482849264118</v>
      </c>
      <c r="M87" s="2">
        <f t="shared" si="19"/>
        <v>301.20482820695827</v>
      </c>
      <c r="N87" s="2">
        <f t="shared" si="20"/>
        <v>13.795171507358816</v>
      </c>
      <c r="O87" s="8">
        <v>461.26479116925401</v>
      </c>
      <c r="P87" s="1">
        <f>O87/(Abmessung!F$17*Q87)</f>
        <v>108.92665651779467</v>
      </c>
      <c r="Q87" s="2">
        <f t="shared" si="14"/>
        <v>9.9245888210247362</v>
      </c>
      <c r="R87" s="1">
        <f t="shared" si="15"/>
        <v>4179.5854202583787</v>
      </c>
      <c r="S87" s="1">
        <f t="shared" si="16"/>
        <v>993.86406976490696</v>
      </c>
      <c r="T87" s="1">
        <f t="shared" si="17"/>
        <v>1006.9993998000698</v>
      </c>
      <c r="U87" s="7">
        <f t="shared" si="18"/>
        <v>1.1872284715379962</v>
      </c>
      <c r="Y87" s="4">
        <v>-144.24372570197801</v>
      </c>
      <c r="Z87" s="5">
        <v>10.528700058400901</v>
      </c>
      <c r="AA87" s="4">
        <v>-3.1256926142924198E-2</v>
      </c>
      <c r="AB87" s="4">
        <v>2.9456116190551199E-5</v>
      </c>
      <c r="AC87" s="6">
        <v>17554.453889016499</v>
      </c>
      <c r="AD87" s="6">
        <v>-125.692345063977</v>
      </c>
      <c r="AE87" s="6">
        <v>0.39362054142913999</v>
      </c>
      <c r="AF87" s="6">
        <v>-4.1079636190540202E-4</v>
      </c>
      <c r="AG87" s="6">
        <v>2.30640101199999</v>
      </c>
      <c r="AH87" s="6">
        <v>-3.7612753199999698E-3</v>
      </c>
      <c r="AI87" s="6">
        <v>995.176197</v>
      </c>
      <c r="AJ87" s="6">
        <v>3.9734999999999798E-2</v>
      </c>
      <c r="AL87" s="6">
        <v>-7.3107128370890097E-3</v>
      </c>
      <c r="AM87" s="6">
        <v>2.5528079661440501</v>
      </c>
      <c r="AN87" s="6">
        <v>1.58291033403489</v>
      </c>
    </row>
    <row r="88" spans="1:40" x14ac:dyDescent="0.45">
      <c r="A88">
        <v>1.4E-2</v>
      </c>
      <c r="B88" s="1">
        <f t="shared" si="12"/>
        <v>50.737959924296462</v>
      </c>
      <c r="C88">
        <v>2500</v>
      </c>
      <c r="D88" s="2">
        <f t="shared" si="13"/>
        <v>2.6917447885764014</v>
      </c>
      <c r="E88">
        <v>272.2</v>
      </c>
      <c r="F88" s="2">
        <v>14.86</v>
      </c>
      <c r="G88">
        <v>315</v>
      </c>
      <c r="H88">
        <v>295</v>
      </c>
      <c r="I88" s="2">
        <f t="shared" si="21"/>
        <v>6.6762619595949459</v>
      </c>
      <c r="J88" s="2">
        <v>301.67621743316954</v>
      </c>
      <c r="K88" s="2">
        <f t="shared" si="22"/>
        <v>301.67626195959497</v>
      </c>
      <c r="L88" s="2">
        <v>304.71020869793841</v>
      </c>
      <c r="M88" s="2">
        <f t="shared" si="19"/>
        <v>304.7102086470058</v>
      </c>
      <c r="N88" s="2">
        <f t="shared" si="20"/>
        <v>10.289791302061587</v>
      </c>
      <c r="O88" s="8">
        <v>602.02168458334199</v>
      </c>
      <c r="P88" s="1">
        <f>O88/(Abmessung!F$17*Q88)</f>
        <v>123.52952232346416</v>
      </c>
      <c r="Q88" s="2">
        <f t="shared" si="14"/>
        <v>11.421884468371399</v>
      </c>
      <c r="R88" s="1">
        <f t="shared" si="15"/>
        <v>4179.0496448013264</v>
      </c>
      <c r="S88" s="1">
        <f t="shared" si="16"/>
        <v>993.33911089841376</v>
      </c>
      <c r="T88" s="1">
        <f t="shared" si="17"/>
        <v>1007.0306617498534</v>
      </c>
      <c r="U88" s="7">
        <f t="shared" si="18"/>
        <v>1.1842692466688318</v>
      </c>
      <c r="Y88" s="4">
        <v>-144.24372570197801</v>
      </c>
      <c r="Z88" s="5">
        <v>10.528700058400901</v>
      </c>
      <c r="AA88" s="4">
        <v>-3.1256926142924198E-2</v>
      </c>
      <c r="AB88" s="4">
        <v>2.9456116190551199E-5</v>
      </c>
      <c r="AC88" s="6">
        <v>17554.453889016499</v>
      </c>
      <c r="AD88" s="6">
        <v>-125.692345063977</v>
      </c>
      <c r="AE88" s="6">
        <v>0.39362054142913999</v>
      </c>
      <c r="AF88" s="6">
        <v>-4.1079636190540202E-4</v>
      </c>
      <c r="AG88" s="6">
        <v>2.30640101199999</v>
      </c>
      <c r="AH88" s="6">
        <v>-3.7612753199999698E-3</v>
      </c>
      <c r="AI88" s="6">
        <v>995.176197</v>
      </c>
      <c r="AJ88" s="6">
        <v>3.9734999999999798E-2</v>
      </c>
      <c r="AL88" s="6">
        <v>-7.3107128370890097E-3</v>
      </c>
      <c r="AM88" s="6">
        <v>2.5528079661440501</v>
      </c>
      <c r="AN88" s="6">
        <v>1.58291033403489</v>
      </c>
    </row>
    <row r="89" spans="1:40" x14ac:dyDescent="0.45">
      <c r="A89">
        <v>0.02</v>
      </c>
      <c r="B89" s="1">
        <f t="shared" si="12"/>
        <v>72.507680499659372</v>
      </c>
      <c r="C89">
        <v>2500</v>
      </c>
      <c r="D89" s="2">
        <f t="shared" si="13"/>
        <v>2.6917447885764014</v>
      </c>
      <c r="E89">
        <v>272.2</v>
      </c>
      <c r="F89" s="2">
        <v>14.86</v>
      </c>
      <c r="G89">
        <v>315</v>
      </c>
      <c r="H89">
        <v>295</v>
      </c>
      <c r="I89" s="2">
        <f t="shared" si="21"/>
        <v>7.5980971056604947</v>
      </c>
      <c r="J89" s="2">
        <v>302.59803005796988</v>
      </c>
      <c r="K89" s="2">
        <f t="shared" si="22"/>
        <v>302.59809710566049</v>
      </c>
      <c r="L89" s="2">
        <v>306.81403781175334</v>
      </c>
      <c r="M89" s="2">
        <f t="shared" si="19"/>
        <v>306.8140377988725</v>
      </c>
      <c r="N89" s="2">
        <f t="shared" si="20"/>
        <v>8.1859621882466627</v>
      </c>
      <c r="O89" s="8">
        <v>684.15624350118003</v>
      </c>
      <c r="P89" s="1">
        <f>O89/(Abmessung!F$17*Q89)</f>
        <v>132.45381987055512</v>
      </c>
      <c r="Q89" s="2">
        <f t="shared" si="14"/>
        <v>12.105624469131067</v>
      </c>
      <c r="R89" s="1">
        <f t="shared" si="15"/>
        <v>4178.8382763784848</v>
      </c>
      <c r="S89" s="1">
        <f t="shared" si="16"/>
        <v>992.99825210017912</v>
      </c>
      <c r="T89" s="1">
        <f t="shared" si="17"/>
        <v>1007.0489758621767</v>
      </c>
      <c r="U89" s="7">
        <f t="shared" si="18"/>
        <v>1.1825356511311689</v>
      </c>
      <c r="Y89" s="4">
        <v>-144.24372570197801</v>
      </c>
      <c r="Z89" s="5">
        <v>10.528700058400901</v>
      </c>
      <c r="AA89" s="4">
        <v>-3.1256926142924198E-2</v>
      </c>
      <c r="AB89" s="4">
        <v>2.9456116190551199E-5</v>
      </c>
      <c r="AC89" s="6">
        <v>17554.453889016499</v>
      </c>
      <c r="AD89" s="6">
        <v>-125.692345063977</v>
      </c>
      <c r="AE89" s="6">
        <v>0.39362054142913999</v>
      </c>
      <c r="AF89" s="6">
        <v>-4.1079636190540202E-4</v>
      </c>
      <c r="AG89" s="6">
        <v>2.30640101199999</v>
      </c>
      <c r="AH89" s="6">
        <v>-3.7612753199999698E-3</v>
      </c>
      <c r="AI89" s="6">
        <v>995.176197</v>
      </c>
      <c r="AJ89" s="6">
        <v>3.9734999999999798E-2</v>
      </c>
      <c r="AL89" s="6">
        <v>-7.3107128370890097E-3</v>
      </c>
      <c r="AM89" s="6">
        <v>2.5528079661440501</v>
      </c>
      <c r="AN89" s="6">
        <v>1.58291033403489</v>
      </c>
    </row>
    <row r="90" spans="1:40" x14ac:dyDescent="0.45">
      <c r="A90">
        <v>2.5999999999999999E-2</v>
      </c>
      <c r="B90" s="1">
        <f t="shared" si="12"/>
        <v>94.282068609378641</v>
      </c>
      <c r="C90">
        <v>2500</v>
      </c>
      <c r="D90" s="2">
        <f t="shared" si="13"/>
        <v>2.6917447885764014</v>
      </c>
      <c r="E90">
        <v>272.2</v>
      </c>
      <c r="F90" s="2">
        <v>14.86</v>
      </c>
      <c r="G90">
        <v>315</v>
      </c>
      <c r="H90">
        <v>295</v>
      </c>
      <c r="I90" s="2">
        <f t="shared" si="21"/>
        <v>8.227347590236791</v>
      </c>
      <c r="J90" s="2">
        <v>303.2272583544227</v>
      </c>
      <c r="K90" s="2">
        <f t="shared" si="22"/>
        <v>303.22734759023677</v>
      </c>
      <c r="L90" s="2">
        <v>308.18819211112367</v>
      </c>
      <c r="M90" s="2">
        <f t="shared" si="19"/>
        <v>308.18819210666561</v>
      </c>
      <c r="N90" s="2">
        <f t="shared" si="20"/>
        <v>6.8118078888763307</v>
      </c>
      <c r="O90" s="8">
        <v>740.08377067853201</v>
      </c>
      <c r="P90" s="1">
        <f>O90/(Abmessung!F$17*Q90)</f>
        <v>139.12737810220338</v>
      </c>
      <c r="Q90" s="2">
        <f t="shared" si="14"/>
        <v>12.46707781639897</v>
      </c>
      <c r="R90" s="1">
        <f t="shared" si="15"/>
        <v>4178.7379879821028</v>
      </c>
      <c r="S90" s="1">
        <f t="shared" si="16"/>
        <v>992.76565926650869</v>
      </c>
      <c r="T90" s="1">
        <f t="shared" si="17"/>
        <v>1007.0614770553564</v>
      </c>
      <c r="U90" s="7">
        <f t="shared" si="18"/>
        <v>1.1813523007001221</v>
      </c>
      <c r="Y90" s="4">
        <v>-144.24372570197801</v>
      </c>
      <c r="Z90" s="5">
        <v>10.528700058400901</v>
      </c>
      <c r="AA90" s="4">
        <v>-3.1256926142924198E-2</v>
      </c>
      <c r="AB90" s="4">
        <v>2.9456116190551199E-5</v>
      </c>
      <c r="AC90" s="6">
        <v>17554.453889016499</v>
      </c>
      <c r="AD90" s="6">
        <v>-125.692345063977</v>
      </c>
      <c r="AE90" s="6">
        <v>0.39362054142913999</v>
      </c>
      <c r="AF90" s="6">
        <v>-4.1079636190540202E-4</v>
      </c>
      <c r="AG90" s="6">
        <v>2.30640101199999</v>
      </c>
      <c r="AH90" s="6">
        <v>-3.7612753199999698E-3</v>
      </c>
      <c r="AI90" s="6">
        <v>995.176197</v>
      </c>
      <c r="AJ90" s="6">
        <v>3.9734999999999798E-2</v>
      </c>
      <c r="AL90" s="6">
        <v>-7.3107128370890097E-3</v>
      </c>
      <c r="AM90" s="6">
        <v>2.5528079661440501</v>
      </c>
      <c r="AN90" s="6">
        <v>1.58291033403489</v>
      </c>
    </row>
    <row r="91" spans="1:40" x14ac:dyDescent="0.45">
      <c r="A91">
        <v>3.2000000000000001E-2</v>
      </c>
      <c r="B91" s="1">
        <f t="shared" si="12"/>
        <v>116.05915946333613</v>
      </c>
      <c r="C91">
        <v>2500</v>
      </c>
      <c r="D91" s="2">
        <f t="shared" si="13"/>
        <v>2.6917447885764014</v>
      </c>
      <c r="E91">
        <v>272.2</v>
      </c>
      <c r="F91" s="2">
        <v>14.86</v>
      </c>
      <c r="G91">
        <v>315</v>
      </c>
      <c r="H91">
        <v>295</v>
      </c>
      <c r="I91" s="2">
        <f t="shared" si="21"/>
        <v>8.6931633828723935</v>
      </c>
      <c r="J91" s="2">
        <v>303.69305179620375</v>
      </c>
      <c r="K91" s="2">
        <f t="shared" si="22"/>
        <v>303.6931633828724</v>
      </c>
      <c r="L91" s="2">
        <v>309.15625456526192</v>
      </c>
      <c r="M91" s="2">
        <f t="shared" si="19"/>
        <v>309.15625456337165</v>
      </c>
      <c r="N91" s="2">
        <f t="shared" si="20"/>
        <v>5.8437454347380822</v>
      </c>
      <c r="O91" s="8">
        <v>781.41314552096401</v>
      </c>
      <c r="P91" s="1">
        <f>O91/(Abmessung!F$17*Q91)</f>
        <v>144.44969782719363</v>
      </c>
      <c r="Q91" s="2">
        <f t="shared" si="14"/>
        <v>12.678283699782728</v>
      </c>
      <c r="R91" s="1">
        <f t="shared" si="15"/>
        <v>4178.6831856965791</v>
      </c>
      <c r="S91" s="1">
        <f t="shared" si="16"/>
        <v>992.59722828160284</v>
      </c>
      <c r="T91" s="1">
        <f t="shared" si="17"/>
        <v>1007.070731206561</v>
      </c>
      <c r="U91" s="7">
        <f t="shared" si="18"/>
        <v>1.1804763120117276</v>
      </c>
      <c r="Y91" s="4">
        <v>-144.24372570197801</v>
      </c>
      <c r="Z91" s="5">
        <v>10.528700058400901</v>
      </c>
      <c r="AA91" s="4">
        <v>-3.1256926142924198E-2</v>
      </c>
      <c r="AB91" s="4">
        <v>2.9456116190551199E-5</v>
      </c>
      <c r="AC91" s="6">
        <v>17554.453889016499</v>
      </c>
      <c r="AD91" s="6">
        <v>-125.692345063977</v>
      </c>
      <c r="AE91" s="6">
        <v>0.39362054142913999</v>
      </c>
      <c r="AF91" s="6">
        <v>-4.1079636190540202E-4</v>
      </c>
      <c r="AG91" s="6">
        <v>2.30640101199999</v>
      </c>
      <c r="AH91" s="6">
        <v>-3.7612753199999698E-3</v>
      </c>
      <c r="AI91" s="6">
        <v>995.176197</v>
      </c>
      <c r="AJ91" s="6">
        <v>3.9734999999999798E-2</v>
      </c>
      <c r="AL91" s="6">
        <v>-7.3107128370890097E-3</v>
      </c>
      <c r="AM91" s="6">
        <v>2.5528079661440501</v>
      </c>
      <c r="AN91" s="6">
        <v>1.58291033403489</v>
      </c>
    </row>
    <row r="92" spans="1:40" x14ac:dyDescent="0.45">
      <c r="A92">
        <v>3.7999999999999999E-2</v>
      </c>
      <c r="B92" s="1">
        <f t="shared" si="12"/>
        <v>137.83798414312844</v>
      </c>
      <c r="C92">
        <v>2500</v>
      </c>
      <c r="D92" s="2">
        <f t="shared" si="13"/>
        <v>2.6917447885764014</v>
      </c>
      <c r="E92">
        <v>272.2</v>
      </c>
      <c r="F92" s="2">
        <v>14.86</v>
      </c>
      <c r="G92">
        <v>315</v>
      </c>
      <c r="H92">
        <v>295</v>
      </c>
      <c r="I92" s="2">
        <f t="shared" si="21"/>
        <v>9.0560828748593583</v>
      </c>
      <c r="J92" s="2">
        <v>304.0559490446991</v>
      </c>
      <c r="K92" s="2">
        <f t="shared" si="22"/>
        <v>304.05608287485938</v>
      </c>
      <c r="L92" s="2">
        <v>309.87639542637299</v>
      </c>
      <c r="M92" s="2">
        <f t="shared" si="19"/>
        <v>309.87639542545458</v>
      </c>
      <c r="N92" s="2">
        <f t="shared" si="20"/>
        <v>5.1236045736270057</v>
      </c>
      <c r="O92" s="8">
        <v>813.57053918769202</v>
      </c>
      <c r="P92" s="1">
        <f>O92/(Abmessung!F$17*Q92)</f>
        <v>148.85031692091945</v>
      </c>
      <c r="Q92" s="2">
        <f t="shared" si="14"/>
        <v>12.809784993549274</v>
      </c>
      <c r="R92" s="1">
        <f t="shared" si="15"/>
        <v>4178.6501514228476</v>
      </c>
      <c r="S92" s="1">
        <f t="shared" si="16"/>
        <v>992.46953479782007</v>
      </c>
      <c r="T92" s="1">
        <f t="shared" si="17"/>
        <v>1007.0779410676455</v>
      </c>
      <c r="U92" s="7">
        <f t="shared" si="18"/>
        <v>1.1797938337794969</v>
      </c>
      <c r="Y92" s="4">
        <v>-144.24372570197801</v>
      </c>
      <c r="Z92" s="5">
        <v>10.528700058400901</v>
      </c>
      <c r="AA92" s="4">
        <v>-3.1256926142924198E-2</v>
      </c>
      <c r="AB92" s="4">
        <v>2.9456116190551199E-5</v>
      </c>
      <c r="AC92" s="6">
        <v>17554.453889016499</v>
      </c>
      <c r="AD92" s="6">
        <v>-125.692345063977</v>
      </c>
      <c r="AE92" s="6">
        <v>0.39362054142913999</v>
      </c>
      <c r="AF92" s="6">
        <v>-4.1079636190540202E-4</v>
      </c>
      <c r="AG92" s="6">
        <v>2.30640101199999</v>
      </c>
      <c r="AH92" s="6">
        <v>-3.7612753199999698E-3</v>
      </c>
      <c r="AI92" s="6">
        <v>995.176197</v>
      </c>
      <c r="AJ92" s="6">
        <v>3.9734999999999798E-2</v>
      </c>
      <c r="AL92" s="6">
        <v>-7.3107128370890097E-3</v>
      </c>
      <c r="AM92" s="6">
        <v>2.5528079661440501</v>
      </c>
      <c r="AN92" s="6">
        <v>1.58291033403489</v>
      </c>
    </row>
    <row r="93" spans="1:40" x14ac:dyDescent="0.45">
      <c r="A93">
        <v>4.3999999999999997E-2</v>
      </c>
      <c r="B93" s="1">
        <f t="shared" si="12"/>
        <v>159.6180001588672</v>
      </c>
      <c r="C93">
        <v>2500</v>
      </c>
      <c r="D93" s="2">
        <f t="shared" si="13"/>
        <v>2.6917447885764014</v>
      </c>
      <c r="E93">
        <v>272.2</v>
      </c>
      <c r="F93" s="2">
        <v>14.86</v>
      </c>
      <c r="G93">
        <v>315</v>
      </c>
      <c r="H93">
        <v>295</v>
      </c>
      <c r="I93" s="2">
        <f t="shared" si="21"/>
        <v>9.3490646296142312</v>
      </c>
      <c r="J93" s="2">
        <v>304.34890897933411</v>
      </c>
      <c r="K93" s="2">
        <f t="shared" si="22"/>
        <v>304.34906462961425</v>
      </c>
      <c r="L93" s="2">
        <v>310.43399721765263</v>
      </c>
      <c r="M93" s="2">
        <f t="shared" si="19"/>
        <v>310.43399721716111</v>
      </c>
      <c r="N93" s="2">
        <f t="shared" si="20"/>
        <v>4.5660027823473683</v>
      </c>
      <c r="O93" s="8">
        <v>839.50374733963395</v>
      </c>
      <c r="P93" s="1">
        <f>O93/(Abmessung!F$17*Q93)</f>
        <v>152.57947879100777</v>
      </c>
      <c r="Q93" s="2">
        <f t="shared" si="14"/>
        <v>12.895046199196599</v>
      </c>
      <c r="R93" s="1">
        <f t="shared" si="15"/>
        <v>4178.6287763698328</v>
      </c>
      <c r="S93" s="1">
        <f t="shared" si="16"/>
        <v>992.36928067226154</v>
      </c>
      <c r="T93" s="1">
        <f t="shared" si="17"/>
        <v>1007.0837614491469</v>
      </c>
      <c r="U93" s="7">
        <f t="shared" si="18"/>
        <v>1.179242882293551</v>
      </c>
      <c r="Y93" s="4">
        <v>-144.24372570197801</v>
      </c>
      <c r="Z93" s="5">
        <v>10.528700058400901</v>
      </c>
      <c r="AA93" s="4">
        <v>-3.1256926142924198E-2</v>
      </c>
      <c r="AB93" s="4">
        <v>2.9456116190551199E-5</v>
      </c>
      <c r="AC93" s="6">
        <v>17554.453889016499</v>
      </c>
      <c r="AD93" s="6">
        <v>-125.692345063977</v>
      </c>
      <c r="AE93" s="6">
        <v>0.39362054142913999</v>
      </c>
      <c r="AF93" s="6">
        <v>-4.1079636190540202E-4</v>
      </c>
      <c r="AG93" s="6">
        <v>2.30640101199999</v>
      </c>
      <c r="AH93" s="6">
        <v>-3.7612753199999698E-3</v>
      </c>
      <c r="AI93" s="6">
        <v>995.176197</v>
      </c>
      <c r="AJ93" s="6">
        <v>3.9734999999999798E-2</v>
      </c>
      <c r="AL93" s="6">
        <v>-7.3107128370890097E-3</v>
      </c>
      <c r="AM93" s="6">
        <v>2.5528079661440501</v>
      </c>
      <c r="AN93" s="6">
        <v>1.58291033403489</v>
      </c>
    </row>
    <row r="94" spans="1:40" x14ac:dyDescent="0.45">
      <c r="A94">
        <v>0.05</v>
      </c>
      <c r="B94" s="1">
        <f t="shared" si="12"/>
        <v>181.39887642678846</v>
      </c>
      <c r="C94">
        <v>2500</v>
      </c>
      <c r="D94" s="2">
        <f t="shared" si="13"/>
        <v>2.6917447885764014</v>
      </c>
      <c r="E94">
        <v>272.2</v>
      </c>
      <c r="F94" s="2">
        <v>14.86</v>
      </c>
      <c r="G94">
        <v>315</v>
      </c>
      <c r="H94">
        <v>295</v>
      </c>
      <c r="I94" s="2">
        <f t="shared" si="21"/>
        <v>9.5918806045162111</v>
      </c>
      <c r="J94" s="2">
        <v>304.59170378360898</v>
      </c>
      <c r="K94" s="2">
        <f t="shared" si="22"/>
        <v>304.59188060451623</v>
      </c>
      <c r="L94" s="2">
        <v>310.87912113142443</v>
      </c>
      <c r="M94" s="2">
        <f t="shared" si="19"/>
        <v>310.8791211311418</v>
      </c>
      <c r="N94" s="2">
        <f t="shared" si="20"/>
        <v>4.1208788685755735</v>
      </c>
      <c r="O94" s="8">
        <v>860.97814547508801</v>
      </c>
      <c r="P94" s="1">
        <f>O94/(Abmessung!F$17*Q94)</f>
        <v>155.79789082586132</v>
      </c>
      <c r="Q94" s="2">
        <f t="shared" si="14"/>
        <v>12.951705006205396</v>
      </c>
      <c r="R94" s="1">
        <f t="shared" si="15"/>
        <v>4178.614188257563</v>
      </c>
      <c r="S94" s="1">
        <f t="shared" si="16"/>
        <v>992.28839530683081</v>
      </c>
      <c r="T94" s="1">
        <f t="shared" si="17"/>
        <v>1007.0885851749208</v>
      </c>
      <c r="U94" s="7">
        <f t="shared" si="18"/>
        <v>1.1787862732409795</v>
      </c>
      <c r="Y94" s="4">
        <v>-144.24372570197801</v>
      </c>
      <c r="Z94" s="5">
        <v>10.528700058400901</v>
      </c>
      <c r="AA94" s="4">
        <v>-3.1256926142924198E-2</v>
      </c>
      <c r="AB94" s="4">
        <v>2.9456116190551199E-5</v>
      </c>
      <c r="AC94" s="6">
        <v>17554.453889016499</v>
      </c>
      <c r="AD94" s="6">
        <v>-125.692345063977</v>
      </c>
      <c r="AE94" s="6">
        <v>0.39362054142913999</v>
      </c>
      <c r="AF94" s="6">
        <v>-4.1079636190540202E-4</v>
      </c>
      <c r="AG94" s="6">
        <v>2.30640101199999</v>
      </c>
      <c r="AH94" s="6">
        <v>-3.7612753199999698E-3</v>
      </c>
      <c r="AI94" s="6">
        <v>995.176197</v>
      </c>
      <c r="AJ94" s="6">
        <v>3.9734999999999798E-2</v>
      </c>
      <c r="AL94" s="6">
        <v>-7.3107128370890097E-3</v>
      </c>
      <c r="AM94" s="6">
        <v>2.5528079661440501</v>
      </c>
      <c r="AN94" s="6">
        <v>1.58291033403489</v>
      </c>
    </row>
    <row r="95" spans="1:40" x14ac:dyDescent="0.45">
      <c r="A95">
        <v>5.6000000000000001E-2</v>
      </c>
      <c r="B95" s="1">
        <f t="shared" si="12"/>
        <v>203.18039751795445</v>
      </c>
      <c r="C95">
        <v>2500</v>
      </c>
      <c r="D95" s="2">
        <f t="shared" si="13"/>
        <v>2.6917447885764014</v>
      </c>
      <c r="E95">
        <v>272.2</v>
      </c>
      <c r="F95" s="2">
        <v>14.86</v>
      </c>
      <c r="G95">
        <v>315</v>
      </c>
      <c r="H95">
        <v>295</v>
      </c>
      <c r="I95" s="2">
        <f t="shared" si="21"/>
        <v>9.7972546537839484</v>
      </c>
      <c r="J95" s="2">
        <v>304.79705744285434</v>
      </c>
      <c r="K95" s="2">
        <f t="shared" si="22"/>
        <v>304.79725465378397</v>
      </c>
      <c r="L95" s="2">
        <v>311.24307098966045</v>
      </c>
      <c r="M95" s="2">
        <f t="shared" si="19"/>
        <v>311.2430709894885</v>
      </c>
      <c r="N95" s="2">
        <f t="shared" si="20"/>
        <v>3.7569290103395474</v>
      </c>
      <c r="O95" s="8">
        <v>879.12820129211002</v>
      </c>
      <c r="P95" s="1">
        <f>O95/(Abmessung!F$17*Q95)</f>
        <v>158.6157386608925</v>
      </c>
      <c r="Q95" s="2">
        <f t="shared" si="14"/>
        <v>12.989795806961327</v>
      </c>
      <c r="R95" s="1">
        <f t="shared" si="15"/>
        <v>4178.6038107967743</v>
      </c>
      <c r="S95" s="1">
        <f t="shared" si="16"/>
        <v>992.22170279583793</v>
      </c>
      <c r="T95" s="1">
        <f t="shared" si="17"/>
        <v>1007.0926650387458</v>
      </c>
      <c r="U95" s="7">
        <f t="shared" si="18"/>
        <v>1.1784000774157839</v>
      </c>
      <c r="Y95" s="4">
        <v>-144.24372570197801</v>
      </c>
      <c r="Z95" s="5">
        <v>10.528700058400901</v>
      </c>
      <c r="AA95" s="4">
        <v>-3.1256926142924198E-2</v>
      </c>
      <c r="AB95" s="4">
        <v>2.9456116190551199E-5</v>
      </c>
      <c r="AC95" s="6">
        <v>17554.453889016499</v>
      </c>
      <c r="AD95" s="6">
        <v>-125.692345063977</v>
      </c>
      <c r="AE95" s="6">
        <v>0.39362054142913999</v>
      </c>
      <c r="AF95" s="6">
        <v>-4.1079636190540202E-4</v>
      </c>
      <c r="AG95" s="6">
        <v>2.30640101199999</v>
      </c>
      <c r="AH95" s="6">
        <v>-3.7612753199999698E-3</v>
      </c>
      <c r="AI95" s="6">
        <v>995.176197</v>
      </c>
      <c r="AJ95" s="6">
        <v>3.9734999999999798E-2</v>
      </c>
      <c r="AL95" s="6">
        <v>-7.3107128370890097E-3</v>
      </c>
      <c r="AM95" s="6">
        <v>2.5528079661440501</v>
      </c>
      <c r="AN95" s="6">
        <v>1.58291033403489</v>
      </c>
    </row>
    <row r="96" spans="1:40" x14ac:dyDescent="0.45">
      <c r="A96">
        <v>6.2E-2</v>
      </c>
      <c r="B96" s="1">
        <f t="shared" si="12"/>
        <v>224.96241658067726</v>
      </c>
      <c r="C96">
        <v>2500</v>
      </c>
      <c r="D96" s="2">
        <f t="shared" si="13"/>
        <v>2.6917447885764014</v>
      </c>
      <c r="E96">
        <v>272.2</v>
      </c>
      <c r="F96" s="2">
        <v>14.86</v>
      </c>
      <c r="G96">
        <v>315</v>
      </c>
      <c r="H96">
        <v>295</v>
      </c>
      <c r="I96" s="2">
        <f t="shared" si="21"/>
        <v>9.9737925661120599</v>
      </c>
      <c r="J96" s="2">
        <v>304.97357581280244</v>
      </c>
      <c r="K96" s="2">
        <f t="shared" si="22"/>
        <v>304.97379256611208</v>
      </c>
      <c r="L96" s="2">
        <v>311.54645432232797</v>
      </c>
      <c r="M96" s="2">
        <f t="shared" si="19"/>
        <v>311.54645432221866</v>
      </c>
      <c r="N96" s="2">
        <f t="shared" si="20"/>
        <v>3.4535456776720252</v>
      </c>
      <c r="O96" s="8">
        <v>894.72031214263995</v>
      </c>
      <c r="P96" s="1">
        <f>O96/(Abmessung!F$17*Q96)</f>
        <v>161.11151006608571</v>
      </c>
      <c r="Q96" s="2">
        <f t="shared" si="14"/>
        <v>13.015387991949062</v>
      </c>
      <c r="R96" s="1">
        <f t="shared" si="15"/>
        <v>4178.5961799598963</v>
      </c>
      <c r="S96" s="1">
        <f t="shared" si="16"/>
        <v>992.16572880276999</v>
      </c>
      <c r="T96" s="1">
        <f t="shared" si="17"/>
        <v>1007.0961720174607</v>
      </c>
      <c r="U96" s="7">
        <f t="shared" si="18"/>
        <v>1.1780681103215778</v>
      </c>
      <c r="Y96" s="4">
        <v>-144.24372570197801</v>
      </c>
      <c r="Z96" s="5">
        <v>10.528700058400901</v>
      </c>
      <c r="AA96" s="4">
        <v>-3.1256926142924198E-2</v>
      </c>
      <c r="AB96" s="4">
        <v>2.9456116190551199E-5</v>
      </c>
      <c r="AC96" s="6">
        <v>17554.453889016499</v>
      </c>
      <c r="AD96" s="6">
        <v>-125.692345063977</v>
      </c>
      <c r="AE96" s="6">
        <v>0.39362054142913999</v>
      </c>
      <c r="AF96" s="6">
        <v>-4.1079636190540202E-4</v>
      </c>
      <c r="AG96" s="6">
        <v>2.30640101199999</v>
      </c>
      <c r="AH96" s="6">
        <v>-3.7612753199999698E-3</v>
      </c>
      <c r="AI96" s="6">
        <v>995.176197</v>
      </c>
      <c r="AJ96" s="6">
        <v>3.9734999999999798E-2</v>
      </c>
      <c r="AL96" s="6">
        <v>-7.3107128370890097E-3</v>
      </c>
      <c r="AM96" s="6">
        <v>2.5528079661440501</v>
      </c>
      <c r="AN96" s="6">
        <v>1.58291033403489</v>
      </c>
    </row>
    <row r="97" spans="1:40" x14ac:dyDescent="0.45">
      <c r="A97">
        <v>6.8000000000000005E-2</v>
      </c>
      <c r="B97" s="1">
        <f t="shared" si="12"/>
        <v>246.74482941213171</v>
      </c>
      <c r="C97">
        <v>2500</v>
      </c>
      <c r="D97" s="2">
        <f t="shared" si="13"/>
        <v>2.6917447885764014</v>
      </c>
      <c r="E97">
        <v>272.2</v>
      </c>
      <c r="F97" s="2">
        <v>14.86</v>
      </c>
      <c r="G97">
        <v>315</v>
      </c>
      <c r="H97">
        <v>295</v>
      </c>
      <c r="I97" s="2">
        <f t="shared" si="21"/>
        <v>10.127569390173493</v>
      </c>
      <c r="J97" s="2">
        <v>305.12733396187326</v>
      </c>
      <c r="K97" s="2">
        <f t="shared" si="22"/>
        <v>305.12756939017351</v>
      </c>
      <c r="L97" s="2">
        <v>311.80340084264651</v>
      </c>
      <c r="M97" s="2">
        <f t="shared" si="19"/>
        <v>311.80340084257438</v>
      </c>
      <c r="N97" s="2">
        <f t="shared" si="20"/>
        <v>3.1965991573534893</v>
      </c>
      <c r="O97" s="8">
        <v>908.29494476769605</v>
      </c>
      <c r="P97" s="1">
        <f>O97/(Abmessung!F$17*Q97)</f>
        <v>163.34341080028474</v>
      </c>
      <c r="Q97" s="2">
        <f t="shared" si="14"/>
        <v>13.032317968187195</v>
      </c>
      <c r="R97" s="1">
        <f t="shared" si="15"/>
        <v>4178.5904149089984</v>
      </c>
      <c r="S97" s="1">
        <f t="shared" si="16"/>
        <v>992.11805403677454</v>
      </c>
      <c r="T97" s="1">
        <f t="shared" si="17"/>
        <v>1007.0992268074874</v>
      </c>
      <c r="U97" s="7">
        <f t="shared" si="18"/>
        <v>1.1777789469559032</v>
      </c>
      <c r="Y97" s="4">
        <v>-144.24372570197801</v>
      </c>
      <c r="Z97" s="5">
        <v>10.528700058400901</v>
      </c>
      <c r="AA97" s="4">
        <v>-3.1256926142924198E-2</v>
      </c>
      <c r="AB97" s="4">
        <v>2.9456116190551199E-5</v>
      </c>
      <c r="AC97" s="6">
        <v>17554.453889016499</v>
      </c>
      <c r="AD97" s="6">
        <v>-125.692345063977</v>
      </c>
      <c r="AE97" s="6">
        <v>0.39362054142913999</v>
      </c>
      <c r="AF97" s="6">
        <v>-4.1079636190540202E-4</v>
      </c>
      <c r="AG97" s="6">
        <v>2.30640101199999</v>
      </c>
      <c r="AH97" s="6">
        <v>-3.7612753199999698E-3</v>
      </c>
      <c r="AI97" s="6">
        <v>995.176197</v>
      </c>
      <c r="AJ97" s="6">
        <v>3.9734999999999798E-2</v>
      </c>
      <c r="AL97" s="6">
        <v>-7.3107128370890097E-3</v>
      </c>
      <c r="AM97" s="6">
        <v>2.5528079661440501</v>
      </c>
      <c r="AN97" s="6">
        <v>1.58291033403489</v>
      </c>
    </row>
    <row r="98" spans="1:40" x14ac:dyDescent="0.45">
      <c r="A98">
        <v>7.3999999999999996E-2</v>
      </c>
      <c r="B98" s="1">
        <f t="shared" si="12"/>
        <v>268.52755976880036</v>
      </c>
      <c r="C98">
        <v>2500</v>
      </c>
      <c r="D98" s="2">
        <f t="shared" si="13"/>
        <v>2.6917447885764014</v>
      </c>
      <c r="E98">
        <v>272.2</v>
      </c>
      <c r="F98" s="2">
        <v>14.86</v>
      </c>
      <c r="G98">
        <v>315</v>
      </c>
      <c r="H98">
        <v>295</v>
      </c>
      <c r="I98" s="2">
        <f t="shared" si="21"/>
        <v>10.263013595942002</v>
      </c>
      <c r="J98" s="2">
        <v>305.2627603506707</v>
      </c>
      <c r="K98" s="2">
        <f t="shared" si="22"/>
        <v>305.26301359594203</v>
      </c>
      <c r="L98" s="2">
        <v>312.0239326879838</v>
      </c>
      <c r="M98" s="2">
        <f t="shared" si="19"/>
        <v>312.02393268793469</v>
      </c>
      <c r="N98" s="2">
        <f t="shared" si="20"/>
        <v>2.9760673120161982</v>
      </c>
      <c r="O98" s="8">
        <v>920.24572845417003</v>
      </c>
      <c r="P98" s="1">
        <f>O98/(Abmessung!F$17*Q98)</f>
        <v>165.35572468700656</v>
      </c>
      <c r="Q98" s="2">
        <f t="shared" si="14"/>
        <v>13.04310425474908</v>
      </c>
      <c r="R98" s="1">
        <f t="shared" si="15"/>
        <v>4178.5859603385588</v>
      </c>
      <c r="S98" s="1">
        <f t="shared" si="16"/>
        <v>992.07694074071128</v>
      </c>
      <c r="T98" s="1">
        <f t="shared" si="17"/>
        <v>1007.1019173912669</v>
      </c>
      <c r="U98" s="7">
        <f t="shared" si="18"/>
        <v>1.1775242589889729</v>
      </c>
      <c r="Y98" s="4">
        <v>-144.24372570197801</v>
      </c>
      <c r="Z98" s="5">
        <v>10.528700058400901</v>
      </c>
      <c r="AA98" s="4">
        <v>-3.1256926142924198E-2</v>
      </c>
      <c r="AB98" s="4">
        <v>2.9456116190551199E-5</v>
      </c>
      <c r="AC98" s="6">
        <v>17554.453889016499</v>
      </c>
      <c r="AD98" s="6">
        <v>-125.692345063977</v>
      </c>
      <c r="AE98" s="6">
        <v>0.39362054142913999</v>
      </c>
      <c r="AF98" s="6">
        <v>-4.1079636190540202E-4</v>
      </c>
      <c r="AG98" s="6">
        <v>2.30640101199999</v>
      </c>
      <c r="AH98" s="6">
        <v>-3.7612753199999698E-3</v>
      </c>
      <c r="AI98" s="6">
        <v>995.176197</v>
      </c>
      <c r="AJ98" s="6">
        <v>3.9734999999999798E-2</v>
      </c>
      <c r="AL98" s="6">
        <v>-7.3107128370890097E-3</v>
      </c>
      <c r="AM98" s="6">
        <v>2.5528079661440501</v>
      </c>
      <c r="AN98" s="6">
        <v>1.58291033403489</v>
      </c>
    </row>
    <row r="99" spans="1:40" x14ac:dyDescent="0.45">
      <c r="A99">
        <v>8.0000000000000002E-3</v>
      </c>
      <c r="B99" s="1">
        <f t="shared" si="12"/>
        <v>28.975973234087164</v>
      </c>
      <c r="C99">
        <v>3000</v>
      </c>
      <c r="D99" s="2">
        <f t="shared" si="13"/>
        <v>3.2890312883192916</v>
      </c>
      <c r="E99">
        <v>332.6</v>
      </c>
      <c r="F99" s="2">
        <v>20.91</v>
      </c>
      <c r="G99">
        <v>315</v>
      </c>
      <c r="H99">
        <v>295</v>
      </c>
      <c r="I99" s="2">
        <f t="shared" si="21"/>
        <v>4.3059571409095856</v>
      </c>
      <c r="J99" s="2">
        <v>299.30594376678278</v>
      </c>
      <c r="K99" s="2">
        <f t="shared" si="22"/>
        <v>299.30595714090958</v>
      </c>
      <c r="L99" s="2">
        <v>300.75830518633836</v>
      </c>
      <c r="M99" s="2">
        <f t="shared" si="19"/>
        <v>300.75830475811682</v>
      </c>
      <c r="N99" s="2">
        <f t="shared" si="20"/>
        <v>14.241694813661638</v>
      </c>
      <c r="O99" s="8">
        <v>476.20495745732802</v>
      </c>
      <c r="P99" s="1">
        <f>O99/(Abmessung!F$17*Q99)</f>
        <v>112.62482677709794</v>
      </c>
      <c r="Q99" s="2">
        <f t="shared" si="14"/>
        <v>9.9096009589071929</v>
      </c>
      <c r="R99" s="1">
        <f t="shared" si="15"/>
        <v>4179.6723403480819</v>
      </c>
      <c r="S99" s="1">
        <f t="shared" si="16"/>
        <v>993.92692584764859</v>
      </c>
      <c r="T99" s="1">
        <f t="shared" si="17"/>
        <v>1006.9835703377864</v>
      </c>
      <c r="U99" s="7">
        <f t="shared" si="18"/>
        <v>1.188726872590345</v>
      </c>
      <c r="Y99" s="4">
        <v>-144.24372570197801</v>
      </c>
      <c r="Z99" s="5">
        <v>10.528700058400901</v>
      </c>
      <c r="AA99" s="4">
        <v>-3.1256926142924198E-2</v>
      </c>
      <c r="AB99" s="4">
        <v>2.9456116190551199E-5</v>
      </c>
      <c r="AC99" s="6">
        <v>17554.453889016499</v>
      </c>
      <c r="AD99" s="6">
        <v>-125.692345063977</v>
      </c>
      <c r="AE99" s="6">
        <v>0.39362054142913999</v>
      </c>
      <c r="AF99" s="6">
        <v>-4.1079636190540202E-4</v>
      </c>
      <c r="AG99" s="6">
        <v>2.30640101199999</v>
      </c>
      <c r="AH99" s="6">
        <v>-3.7612753199999698E-3</v>
      </c>
      <c r="AI99" s="6">
        <v>995.176197</v>
      </c>
      <c r="AJ99" s="6">
        <v>3.9734999999999798E-2</v>
      </c>
      <c r="AL99" s="6">
        <v>-7.3107128370890097E-3</v>
      </c>
      <c r="AM99" s="6">
        <v>2.5528079661440501</v>
      </c>
      <c r="AN99" s="6">
        <v>1.58291033403489</v>
      </c>
    </row>
    <row r="100" spans="1:40" x14ac:dyDescent="0.45">
      <c r="A100">
        <v>1.4E-2</v>
      </c>
      <c r="B100" s="1">
        <f t="shared" si="12"/>
        <v>50.733266306404033</v>
      </c>
      <c r="C100">
        <v>3000</v>
      </c>
      <c r="D100" s="2">
        <f t="shared" si="13"/>
        <v>3.2890312883192916</v>
      </c>
      <c r="E100">
        <v>332.6</v>
      </c>
      <c r="F100" s="2">
        <v>20.91</v>
      </c>
      <c r="G100">
        <v>315</v>
      </c>
      <c r="H100">
        <v>295</v>
      </c>
      <c r="I100" s="2">
        <f t="shared" si="21"/>
        <v>5.7680508330639073</v>
      </c>
      <c r="J100" s="2">
        <v>300.76801088488151</v>
      </c>
      <c r="K100" s="2">
        <f t="shared" si="22"/>
        <v>300.76805083306391</v>
      </c>
      <c r="L100" s="2">
        <v>304.12205279199344</v>
      </c>
      <c r="M100" s="2">
        <f t="shared" si="19"/>
        <v>304.12205269388335</v>
      </c>
      <c r="N100" s="2">
        <f t="shared" si="20"/>
        <v>10.87794720800656</v>
      </c>
      <c r="O100" s="8">
        <v>636.44385160479203</v>
      </c>
      <c r="P100" s="1">
        <f>O100/(Abmessung!F$17*Q100)</f>
        <v>129.83840126215404</v>
      </c>
      <c r="Q100" s="2">
        <f t="shared" si="14"/>
        <v>11.488235414144075</v>
      </c>
      <c r="R100" s="1">
        <f t="shared" si="15"/>
        <v>4179.1225711367151</v>
      </c>
      <c r="S100" s="1">
        <f t="shared" si="16"/>
        <v>993.43101024895054</v>
      </c>
      <c r="T100" s="1">
        <f t="shared" si="17"/>
        <v>1007.0126179562553</v>
      </c>
      <c r="U100" s="7">
        <f t="shared" si="18"/>
        <v>1.1859772541066009</v>
      </c>
      <c r="Y100" s="4">
        <v>-144.24372570197801</v>
      </c>
      <c r="Z100" s="5">
        <v>10.528700058400901</v>
      </c>
      <c r="AA100" s="4">
        <v>-3.1256926142924198E-2</v>
      </c>
      <c r="AB100" s="4">
        <v>2.9456116190551199E-5</v>
      </c>
      <c r="AC100" s="6">
        <v>17554.453889016499</v>
      </c>
      <c r="AD100" s="6">
        <v>-125.692345063977</v>
      </c>
      <c r="AE100" s="6">
        <v>0.39362054142913999</v>
      </c>
      <c r="AF100" s="6">
        <v>-4.1079636190540202E-4</v>
      </c>
      <c r="AG100" s="6">
        <v>2.30640101199999</v>
      </c>
      <c r="AH100" s="6">
        <v>-3.7612753199999698E-3</v>
      </c>
      <c r="AI100" s="6">
        <v>995.176197</v>
      </c>
      <c r="AJ100" s="6">
        <v>3.9734999999999798E-2</v>
      </c>
      <c r="AL100" s="6">
        <v>-7.3107128370890097E-3</v>
      </c>
      <c r="AM100" s="6">
        <v>2.5528079661440501</v>
      </c>
      <c r="AN100" s="6">
        <v>1.58291033403489</v>
      </c>
    </row>
    <row r="101" spans="1:40" x14ac:dyDescent="0.45">
      <c r="A101">
        <v>0.02</v>
      </c>
      <c r="B101" s="1">
        <f t="shared" si="12"/>
        <v>72.500741008420349</v>
      </c>
      <c r="C101">
        <v>3000</v>
      </c>
      <c r="D101" s="2">
        <f t="shared" si="13"/>
        <v>3.2890312883192916</v>
      </c>
      <c r="E101">
        <v>332.6</v>
      </c>
      <c r="F101" s="2">
        <v>20.91</v>
      </c>
      <c r="G101">
        <v>315</v>
      </c>
      <c r="H101">
        <v>295</v>
      </c>
      <c r="I101" s="2">
        <f t="shared" si="21"/>
        <v>6.6453440993164872</v>
      </c>
      <c r="J101" s="2">
        <v>301.64527864858911</v>
      </c>
      <c r="K101" s="2">
        <f t="shared" si="22"/>
        <v>301.6453440993165</v>
      </c>
      <c r="L101" s="2">
        <v>306.23885985483014</v>
      </c>
      <c r="M101" s="2">
        <f t="shared" si="19"/>
        <v>306.23885982701142</v>
      </c>
      <c r="N101" s="2">
        <f t="shared" si="20"/>
        <v>8.7611401451698612</v>
      </c>
      <c r="O101" s="8">
        <v>732.23660437758394</v>
      </c>
      <c r="P101" s="1">
        <f>O101/(Abmessung!F$17*Q101)</f>
        <v>139.90428134801562</v>
      </c>
      <c r="Q101" s="2">
        <f t="shared" si="14"/>
        <v>12.266391474214322</v>
      </c>
      <c r="R101" s="1">
        <f t="shared" si="15"/>
        <v>4178.8887628755137</v>
      </c>
      <c r="S101" s="1">
        <f t="shared" si="16"/>
        <v>993.09329806212327</v>
      </c>
      <c r="T101" s="1">
        <f t="shared" si="17"/>
        <v>1007.0300470735508</v>
      </c>
      <c r="U101" s="7">
        <f t="shared" si="18"/>
        <v>1.1843274313122683</v>
      </c>
      <c r="Y101" s="4">
        <v>-144.24372570197801</v>
      </c>
      <c r="Z101" s="5">
        <v>10.528700058400901</v>
      </c>
      <c r="AA101" s="4">
        <v>-3.1256926142924198E-2</v>
      </c>
      <c r="AB101" s="4">
        <v>2.9456116190551199E-5</v>
      </c>
      <c r="AC101" s="6">
        <v>17554.453889016499</v>
      </c>
      <c r="AD101" s="6">
        <v>-125.692345063977</v>
      </c>
      <c r="AE101" s="6">
        <v>0.39362054142913999</v>
      </c>
      <c r="AF101" s="6">
        <v>-4.1079636190540202E-4</v>
      </c>
      <c r="AG101" s="6">
        <v>2.30640101199999</v>
      </c>
      <c r="AH101" s="6">
        <v>-3.7612753199999698E-3</v>
      </c>
      <c r="AI101" s="6">
        <v>995.176197</v>
      </c>
      <c r="AJ101" s="6">
        <v>3.9734999999999798E-2</v>
      </c>
      <c r="AL101" s="6">
        <v>-7.3107128370890097E-3</v>
      </c>
      <c r="AM101" s="6">
        <v>2.5528079661440501</v>
      </c>
      <c r="AN101" s="6">
        <v>1.58291033403489</v>
      </c>
    </row>
    <row r="102" spans="1:40" x14ac:dyDescent="0.45">
      <c r="A102">
        <v>2.5999999999999999E-2</v>
      </c>
      <c r="B102" s="1">
        <f t="shared" si="12"/>
        <v>94.273042006082761</v>
      </c>
      <c r="C102">
        <v>3000</v>
      </c>
      <c r="D102" s="2">
        <f t="shared" si="13"/>
        <v>3.2890312883192916</v>
      </c>
      <c r="E102">
        <v>332.6</v>
      </c>
      <c r="F102" s="2">
        <v>20.91</v>
      </c>
      <c r="G102">
        <v>315</v>
      </c>
      <c r="H102">
        <v>295</v>
      </c>
      <c r="I102" s="2">
        <f t="shared" si="21"/>
        <v>7.2721085727319803</v>
      </c>
      <c r="J102" s="2">
        <v>302.27201502305115</v>
      </c>
      <c r="K102" s="2">
        <f t="shared" si="22"/>
        <v>302.27210857273201</v>
      </c>
      <c r="L102" s="2">
        <v>307.63208019460262</v>
      </c>
      <c r="M102" s="2">
        <f t="shared" si="19"/>
        <v>307.63208018401525</v>
      </c>
      <c r="N102" s="2">
        <f t="shared" si="20"/>
        <v>7.3679198053973778</v>
      </c>
      <c r="O102" s="8">
        <v>800.51090560051205</v>
      </c>
      <c r="P102" s="1">
        <f>O102/(Abmessung!F$17*Q102)</f>
        <v>147.96034794758563</v>
      </c>
      <c r="Q102" s="2">
        <f t="shared" si="14"/>
        <v>12.679972137966038</v>
      </c>
      <c r="R102" s="1">
        <f t="shared" si="15"/>
        <v>4178.7752518476673</v>
      </c>
      <c r="S102" s="1">
        <f t="shared" si="16"/>
        <v>992.86071615213871</v>
      </c>
      <c r="T102" s="1">
        <f t="shared" si="17"/>
        <v>1007.0424987584704</v>
      </c>
      <c r="U102" s="7">
        <f t="shared" si="18"/>
        <v>1.1831487672835632</v>
      </c>
      <c r="Y102" s="4">
        <v>-144.24372570197801</v>
      </c>
      <c r="Z102" s="5">
        <v>10.528700058400901</v>
      </c>
      <c r="AA102" s="4">
        <v>-3.1256926142924198E-2</v>
      </c>
      <c r="AB102" s="4">
        <v>2.9456116190551199E-5</v>
      </c>
      <c r="AC102" s="6">
        <v>17554.453889016499</v>
      </c>
      <c r="AD102" s="6">
        <v>-125.692345063977</v>
      </c>
      <c r="AE102" s="6">
        <v>0.39362054142913999</v>
      </c>
      <c r="AF102" s="6">
        <v>-4.1079636190540202E-4</v>
      </c>
      <c r="AG102" s="6">
        <v>2.30640101199999</v>
      </c>
      <c r="AH102" s="6">
        <v>-3.7612753199999698E-3</v>
      </c>
      <c r="AI102" s="6">
        <v>995.176197</v>
      </c>
      <c r="AJ102" s="6">
        <v>3.9734999999999798E-2</v>
      </c>
      <c r="AL102" s="6">
        <v>-7.3107128370890097E-3</v>
      </c>
      <c r="AM102" s="6">
        <v>2.5528079661440501</v>
      </c>
      <c r="AN102" s="6">
        <v>1.58291033403489</v>
      </c>
    </row>
    <row r="103" spans="1:40" x14ac:dyDescent="0.45">
      <c r="A103">
        <v>3.2000000000000001E-2</v>
      </c>
      <c r="B103" s="1">
        <f t="shared" si="12"/>
        <v>116.04815482441384</v>
      </c>
      <c r="C103">
        <v>3000</v>
      </c>
      <c r="D103" s="2">
        <f t="shared" si="13"/>
        <v>3.2890312883192916</v>
      </c>
      <c r="E103">
        <v>332.6</v>
      </c>
      <c r="F103" s="2">
        <v>20.91</v>
      </c>
      <c r="G103">
        <v>315</v>
      </c>
      <c r="H103">
        <v>295</v>
      </c>
      <c r="I103" s="2">
        <f t="shared" si="21"/>
        <v>7.7585456839900164</v>
      </c>
      <c r="J103" s="2">
        <v>302.75842126076731</v>
      </c>
      <c r="K103" s="2">
        <f t="shared" si="22"/>
        <v>302.75854568399001</v>
      </c>
      <c r="L103" s="2">
        <v>308.6179081568194</v>
      </c>
      <c r="M103" s="2">
        <f t="shared" si="19"/>
        <v>308.61790815194524</v>
      </c>
      <c r="N103" s="2">
        <f t="shared" si="20"/>
        <v>6.3820918431806035</v>
      </c>
      <c r="O103" s="8">
        <v>853.40558792057595</v>
      </c>
      <c r="P103" s="1">
        <f>O103/(Abmessung!F$17*Q103)</f>
        <v>154.83621580396758</v>
      </c>
      <c r="Q103" s="2">
        <f t="shared" si="14"/>
        <v>12.9175253935146</v>
      </c>
      <c r="R103" s="1">
        <f t="shared" si="15"/>
        <v>4178.7121303568392</v>
      </c>
      <c r="S103" s="1">
        <f t="shared" si="16"/>
        <v>992.69135450109366</v>
      </c>
      <c r="T103" s="1">
        <f t="shared" si="17"/>
        <v>1007.0521624343983</v>
      </c>
      <c r="U103" s="7">
        <f t="shared" si="18"/>
        <v>1.1822340133948552</v>
      </c>
      <c r="Y103" s="4">
        <v>-144.24372570197801</v>
      </c>
      <c r="Z103" s="5">
        <v>10.528700058400901</v>
      </c>
      <c r="AA103" s="4">
        <v>-3.1256926142924198E-2</v>
      </c>
      <c r="AB103" s="4">
        <v>2.9456116190551199E-5</v>
      </c>
      <c r="AC103" s="6">
        <v>17554.453889016499</v>
      </c>
      <c r="AD103" s="6">
        <v>-125.692345063977</v>
      </c>
      <c r="AE103" s="6">
        <v>0.39362054142913999</v>
      </c>
      <c r="AF103" s="6">
        <v>-4.1079636190540202E-4</v>
      </c>
      <c r="AG103" s="6">
        <v>2.30640101199999</v>
      </c>
      <c r="AH103" s="6">
        <v>-3.7612753199999698E-3</v>
      </c>
      <c r="AI103" s="6">
        <v>995.176197</v>
      </c>
      <c r="AJ103" s="6">
        <v>3.9734999999999798E-2</v>
      </c>
      <c r="AL103" s="6">
        <v>-7.3107128370890097E-3</v>
      </c>
      <c r="AM103" s="6">
        <v>2.5528079661440501</v>
      </c>
      <c r="AN103" s="6">
        <v>1.58291033403489</v>
      </c>
    </row>
    <row r="104" spans="1:40" x14ac:dyDescent="0.45">
      <c r="A104">
        <v>3.7999999999999999E-2</v>
      </c>
      <c r="B104" s="1">
        <f t="shared" si="12"/>
        <v>137.82509878036001</v>
      </c>
      <c r="C104">
        <v>3000</v>
      </c>
      <c r="D104" s="2">
        <f t="shared" si="13"/>
        <v>3.2890312883192916</v>
      </c>
      <c r="E104">
        <v>332.6</v>
      </c>
      <c r="F104" s="2">
        <v>20.91</v>
      </c>
      <c r="G104">
        <v>315</v>
      </c>
      <c r="H104">
        <v>295</v>
      </c>
      <c r="I104" s="2">
        <f t="shared" si="21"/>
        <v>8.1552797462597972</v>
      </c>
      <c r="J104" s="2">
        <v>303.15512227714993</v>
      </c>
      <c r="K104" s="2">
        <f t="shared" si="22"/>
        <v>303.15527974625979</v>
      </c>
      <c r="L104" s="2">
        <v>309.35425522932093</v>
      </c>
      <c r="M104" s="2">
        <f t="shared" si="19"/>
        <v>309.35425522677502</v>
      </c>
      <c r="N104" s="2">
        <f t="shared" si="20"/>
        <v>5.6457447706790731</v>
      </c>
      <c r="O104" s="8">
        <v>896.48550832340004</v>
      </c>
      <c r="P104" s="1">
        <f>O104/(Abmessung!F$17*Q104)</f>
        <v>160.88520977505425</v>
      </c>
      <c r="Q104" s="2">
        <f t="shared" si="14"/>
        <v>13.059409582010668</v>
      </c>
      <c r="R104" s="1">
        <f t="shared" si="15"/>
        <v>4178.673470173766</v>
      </c>
      <c r="S104" s="1">
        <f t="shared" si="16"/>
        <v>992.56232145355739</v>
      </c>
      <c r="T104" s="1">
        <f t="shared" si="17"/>
        <v>1007.0600438918412</v>
      </c>
      <c r="U104" s="7">
        <f t="shared" si="18"/>
        <v>1.1814879625236858</v>
      </c>
      <c r="Y104" s="4">
        <v>-144.24372570197801</v>
      </c>
      <c r="Z104" s="5">
        <v>10.528700058400901</v>
      </c>
      <c r="AA104" s="4">
        <v>-3.1256926142924198E-2</v>
      </c>
      <c r="AB104" s="4">
        <v>2.9456116190551199E-5</v>
      </c>
      <c r="AC104" s="6">
        <v>17554.453889016499</v>
      </c>
      <c r="AD104" s="6">
        <v>-125.692345063977</v>
      </c>
      <c r="AE104" s="6">
        <v>0.39362054142913999</v>
      </c>
      <c r="AF104" s="6">
        <v>-4.1079636190540202E-4</v>
      </c>
      <c r="AG104" s="6">
        <v>2.30640101199999</v>
      </c>
      <c r="AH104" s="6">
        <v>-3.7612753199999698E-3</v>
      </c>
      <c r="AI104" s="6">
        <v>995.176197</v>
      </c>
      <c r="AJ104" s="6">
        <v>3.9734999999999798E-2</v>
      </c>
      <c r="AL104" s="6">
        <v>-7.3107128370890097E-3</v>
      </c>
      <c r="AM104" s="6">
        <v>2.5528079661440501</v>
      </c>
      <c r="AN104" s="6">
        <v>1.58291033403489</v>
      </c>
    </row>
    <row r="105" spans="1:40" x14ac:dyDescent="0.45">
      <c r="A105">
        <v>4.3999999999999997E-2</v>
      </c>
      <c r="B105" s="1">
        <f t="shared" si="12"/>
        <v>159.60332477994956</v>
      </c>
      <c r="C105">
        <v>3000</v>
      </c>
      <c r="D105" s="2">
        <f t="shared" si="13"/>
        <v>3.2890312883192916</v>
      </c>
      <c r="E105">
        <v>332.6</v>
      </c>
      <c r="F105" s="2">
        <v>20.91</v>
      </c>
      <c r="G105">
        <v>315</v>
      </c>
      <c r="H105">
        <v>295</v>
      </c>
      <c r="I105" s="2">
        <f t="shared" si="21"/>
        <v>8.4898026561013129</v>
      </c>
      <c r="J105" s="2">
        <v>303.48961061269495</v>
      </c>
      <c r="K105" s="2">
        <f t="shared" si="22"/>
        <v>303.48980265610129</v>
      </c>
      <c r="L105" s="2">
        <v>309.9267634954806</v>
      </c>
      <c r="M105" s="2">
        <f t="shared" si="19"/>
        <v>309.92676349402723</v>
      </c>
      <c r="N105" s="2">
        <f t="shared" si="20"/>
        <v>5.0732365045194001</v>
      </c>
      <c r="O105" s="8">
        <v>932.767877989976</v>
      </c>
      <c r="P105" s="1">
        <f>O105/(Abmessung!F$17*Q105)</f>
        <v>166.31079883817443</v>
      </c>
      <c r="Q105" s="2">
        <f t="shared" si="14"/>
        <v>13.144665006249593</v>
      </c>
      <c r="R105" s="1">
        <f t="shared" si="15"/>
        <v>4178.6480739384879</v>
      </c>
      <c r="S105" s="1">
        <f t="shared" si="16"/>
        <v>992.46052811488335</v>
      </c>
      <c r="T105" s="1">
        <f t="shared" si="17"/>
        <v>1007.0666893388477</v>
      </c>
      <c r="U105" s="7">
        <f t="shared" si="18"/>
        <v>1.1808589111630292</v>
      </c>
      <c r="Y105" s="4">
        <v>-144.24372570197801</v>
      </c>
      <c r="Z105" s="5">
        <v>10.528700058400901</v>
      </c>
      <c r="AA105" s="4">
        <v>-3.1256926142924198E-2</v>
      </c>
      <c r="AB105" s="4">
        <v>2.9456116190551199E-5</v>
      </c>
      <c r="AC105" s="6">
        <v>17554.453889016499</v>
      </c>
      <c r="AD105" s="6">
        <v>-125.692345063977</v>
      </c>
      <c r="AE105" s="6">
        <v>0.39362054142913999</v>
      </c>
      <c r="AF105" s="6">
        <v>-4.1079636190540202E-4</v>
      </c>
      <c r="AG105" s="6">
        <v>2.30640101199999</v>
      </c>
      <c r="AH105" s="6">
        <v>-3.7612753199999698E-3</v>
      </c>
      <c r="AI105" s="6">
        <v>995.176197</v>
      </c>
      <c r="AJ105" s="6">
        <v>3.9734999999999798E-2</v>
      </c>
      <c r="AL105" s="6">
        <v>-7.3107128370890097E-3</v>
      </c>
      <c r="AM105" s="6">
        <v>2.5528079661440501</v>
      </c>
      <c r="AN105" s="6">
        <v>1.58291033403489</v>
      </c>
    </row>
    <row r="106" spans="1:40" x14ac:dyDescent="0.45">
      <c r="A106">
        <v>0.05</v>
      </c>
      <c r="B106" s="1">
        <f t="shared" si="12"/>
        <v>181.38249557505807</v>
      </c>
      <c r="C106">
        <v>3000</v>
      </c>
      <c r="D106" s="2">
        <f t="shared" si="13"/>
        <v>3.2890312883192916</v>
      </c>
      <c r="E106">
        <v>332.6</v>
      </c>
      <c r="F106" s="2">
        <v>20.91</v>
      </c>
      <c r="G106">
        <v>315</v>
      </c>
      <c r="H106">
        <v>295</v>
      </c>
      <c r="I106" s="2">
        <f t="shared" si="21"/>
        <v>8.7787030419666667</v>
      </c>
      <c r="J106" s="2">
        <v>303.77847542318744</v>
      </c>
      <c r="K106" s="2">
        <f t="shared" si="22"/>
        <v>303.77870304196665</v>
      </c>
      <c r="L106" s="2">
        <v>310.38570873219902</v>
      </c>
      <c r="M106" s="2">
        <f t="shared" si="19"/>
        <v>310.38570873131283</v>
      </c>
      <c r="N106" s="2">
        <f t="shared" si="20"/>
        <v>4.6142912678009793</v>
      </c>
      <c r="O106" s="8">
        <v>964.070908924896</v>
      </c>
      <c r="P106" s="1">
        <f>O106/(Abmessung!F$17*Q106)</f>
        <v>171.24572284386355</v>
      </c>
      <c r="Q106" s="2">
        <f t="shared" si="14"/>
        <v>13.194278156125035</v>
      </c>
      <c r="R106" s="1">
        <f t="shared" si="15"/>
        <v>4178.6304885742002</v>
      </c>
      <c r="S106" s="1">
        <f t="shared" si="16"/>
        <v>992.37800995804491</v>
      </c>
      <c r="T106" s="1">
        <f t="shared" si="17"/>
        <v>1007.0724283604702</v>
      </c>
      <c r="U106" s="7">
        <f t="shared" si="18"/>
        <v>1.1803156611217682</v>
      </c>
      <c r="Y106" s="4">
        <v>-144.24372570197801</v>
      </c>
      <c r="Z106" s="5">
        <v>10.528700058400901</v>
      </c>
      <c r="AA106" s="4">
        <v>-3.1256926142924198E-2</v>
      </c>
      <c r="AB106" s="4">
        <v>2.9456116190551199E-5</v>
      </c>
      <c r="AC106" s="6">
        <v>17554.453889016499</v>
      </c>
      <c r="AD106" s="6">
        <v>-125.692345063977</v>
      </c>
      <c r="AE106" s="6">
        <v>0.39362054142913999</v>
      </c>
      <c r="AF106" s="6">
        <v>-4.1079636190540202E-4</v>
      </c>
      <c r="AG106" s="6">
        <v>2.30640101199999</v>
      </c>
      <c r="AH106" s="6">
        <v>-3.7612753199999698E-3</v>
      </c>
      <c r="AI106" s="6">
        <v>995.176197</v>
      </c>
      <c r="AJ106" s="6">
        <v>3.9734999999999798E-2</v>
      </c>
      <c r="AL106" s="6">
        <v>-7.3107128370890097E-3</v>
      </c>
      <c r="AM106" s="6">
        <v>2.5528079661440501</v>
      </c>
      <c r="AN106" s="6">
        <v>1.58291033403489</v>
      </c>
    </row>
    <row r="107" spans="1:40" x14ac:dyDescent="0.45">
      <c r="A107">
        <v>5.6000000000000001E-2</v>
      </c>
      <c r="B107" s="1">
        <f t="shared" si="12"/>
        <v>203.16238977261733</v>
      </c>
      <c r="C107">
        <v>3000</v>
      </c>
      <c r="D107" s="2">
        <f t="shared" si="13"/>
        <v>3.2890312883192916</v>
      </c>
      <c r="E107">
        <v>332.6</v>
      </c>
      <c r="F107" s="2">
        <v>20.91</v>
      </c>
      <c r="G107">
        <v>315</v>
      </c>
      <c r="H107">
        <v>295</v>
      </c>
      <c r="I107" s="2">
        <f t="shared" si="21"/>
        <v>9.0327536434680855</v>
      </c>
      <c r="J107" s="2">
        <v>304.03248984818651</v>
      </c>
      <c r="K107" s="2">
        <f t="shared" si="22"/>
        <v>304.03275364346808</v>
      </c>
      <c r="L107" s="2">
        <v>310.76255107310288</v>
      </c>
      <c r="M107" s="2">
        <f t="shared" si="19"/>
        <v>310.76255107253428</v>
      </c>
      <c r="N107" s="2">
        <f t="shared" si="20"/>
        <v>4.2374489268971161</v>
      </c>
      <c r="O107" s="8">
        <v>991.57405359396796</v>
      </c>
      <c r="P107" s="1">
        <f>O107/(Abmessung!F$17*Q107)</f>
        <v>175.78279971155476</v>
      </c>
      <c r="Q107" s="2">
        <f t="shared" si="14"/>
        <v>13.220417405243317</v>
      </c>
      <c r="R107" s="1">
        <f t="shared" si="15"/>
        <v>4178.6178032011021</v>
      </c>
      <c r="S107" s="1">
        <f t="shared" si="16"/>
        <v>992.30965054916919</v>
      </c>
      <c r="T107" s="1">
        <f t="shared" si="17"/>
        <v>1007.0774749920588</v>
      </c>
      <c r="U107" s="7">
        <f t="shared" si="18"/>
        <v>1.1798379520279318</v>
      </c>
      <c r="Y107" s="4">
        <v>-144.24372570197801</v>
      </c>
      <c r="Z107" s="5">
        <v>10.528700058400901</v>
      </c>
      <c r="AA107" s="4">
        <v>-3.1256926142924198E-2</v>
      </c>
      <c r="AB107" s="4">
        <v>2.9456116190551199E-5</v>
      </c>
      <c r="AC107" s="6">
        <v>17554.453889016499</v>
      </c>
      <c r="AD107" s="6">
        <v>-125.692345063977</v>
      </c>
      <c r="AE107" s="6">
        <v>0.39362054142913999</v>
      </c>
      <c r="AF107" s="6">
        <v>-4.1079636190540202E-4</v>
      </c>
      <c r="AG107" s="6">
        <v>2.30640101199999</v>
      </c>
      <c r="AH107" s="6">
        <v>-3.7612753199999698E-3</v>
      </c>
      <c r="AI107" s="6">
        <v>995.176197</v>
      </c>
      <c r="AJ107" s="6">
        <v>3.9734999999999798E-2</v>
      </c>
      <c r="AL107" s="6">
        <v>-7.3107128370890097E-3</v>
      </c>
      <c r="AM107" s="6">
        <v>2.5528079661440501</v>
      </c>
      <c r="AN107" s="6">
        <v>1.58291033403489</v>
      </c>
    </row>
    <row r="108" spans="1:40" x14ac:dyDescent="0.45">
      <c r="A108">
        <v>6.2E-2</v>
      </c>
      <c r="B108" s="1">
        <f t="shared" si="12"/>
        <v>224.9428547782131</v>
      </c>
      <c r="C108">
        <v>3000</v>
      </c>
      <c r="D108" s="2">
        <f t="shared" si="13"/>
        <v>3.2890312883192916</v>
      </c>
      <c r="E108">
        <v>332.6</v>
      </c>
      <c r="F108" s="2">
        <v>20.91</v>
      </c>
      <c r="G108">
        <v>315</v>
      </c>
      <c r="H108">
        <v>295</v>
      </c>
      <c r="I108" s="2">
        <f t="shared" si="21"/>
        <v>9.2593271126478349</v>
      </c>
      <c r="J108" s="2">
        <v>304.25902683863285</v>
      </c>
      <c r="K108" s="2">
        <f t="shared" si="22"/>
        <v>304.25932711264784</v>
      </c>
      <c r="L108" s="2">
        <v>311.07801300449972</v>
      </c>
      <c r="M108" s="2">
        <f t="shared" si="19"/>
        <v>311.07801300411973</v>
      </c>
      <c r="N108" s="2">
        <f t="shared" si="20"/>
        <v>3.9219869955002764</v>
      </c>
      <c r="O108" s="8">
        <v>1016.08375147009</v>
      </c>
      <c r="P108" s="1">
        <f>O108/(Abmessung!F$17*Q108)</f>
        <v>179.98957025673212</v>
      </c>
      <c r="Q108" s="2">
        <f t="shared" si="14"/>
        <v>13.230570058846403</v>
      </c>
      <c r="R108" s="1">
        <f t="shared" si="15"/>
        <v>4178.6083486689222</v>
      </c>
      <c r="S108" s="1">
        <f t="shared" si="16"/>
        <v>992.25201093881583</v>
      </c>
      <c r="T108" s="1">
        <f t="shared" si="17"/>
        <v>1007.0819757157165</v>
      </c>
      <c r="U108" s="7">
        <f t="shared" si="18"/>
        <v>1.1794119180323155</v>
      </c>
      <c r="Y108" s="4">
        <v>-144.24372570197801</v>
      </c>
      <c r="Z108" s="5">
        <v>10.528700058400901</v>
      </c>
      <c r="AA108" s="4">
        <v>-3.1256926142924198E-2</v>
      </c>
      <c r="AB108" s="4">
        <v>2.9456116190551199E-5</v>
      </c>
      <c r="AC108" s="6">
        <v>17554.453889016499</v>
      </c>
      <c r="AD108" s="6">
        <v>-125.692345063977</v>
      </c>
      <c r="AE108" s="6">
        <v>0.39362054142913999</v>
      </c>
      <c r="AF108" s="6">
        <v>-4.1079636190540202E-4</v>
      </c>
      <c r="AG108" s="6">
        <v>2.30640101199999</v>
      </c>
      <c r="AH108" s="6">
        <v>-3.7612753199999698E-3</v>
      </c>
      <c r="AI108" s="6">
        <v>995.176197</v>
      </c>
      <c r="AJ108" s="6">
        <v>3.9734999999999798E-2</v>
      </c>
      <c r="AL108" s="6">
        <v>-7.3107128370890097E-3</v>
      </c>
      <c r="AM108" s="6">
        <v>2.5528079661440501</v>
      </c>
      <c r="AN108" s="6">
        <v>1.58291033403489</v>
      </c>
    </row>
    <row r="109" spans="1:40" x14ac:dyDescent="0.45">
      <c r="A109">
        <v>6.8000000000000005E-2</v>
      </c>
      <c r="B109" s="1">
        <f t="shared" si="12"/>
        <v>246.72378094702466</v>
      </c>
      <c r="C109">
        <v>3000</v>
      </c>
      <c r="D109" s="2">
        <f t="shared" si="13"/>
        <v>3.2890312883192916</v>
      </c>
      <c r="E109">
        <v>332.6</v>
      </c>
      <c r="F109" s="2">
        <v>20.91</v>
      </c>
      <c r="G109">
        <v>315</v>
      </c>
      <c r="H109">
        <v>295</v>
      </c>
      <c r="I109" s="2">
        <f t="shared" si="21"/>
        <v>9.4636992607187533</v>
      </c>
      <c r="J109" s="2">
        <v>304.46336242324912</v>
      </c>
      <c r="K109" s="2">
        <f t="shared" si="22"/>
        <v>304.46369926071873</v>
      </c>
      <c r="L109" s="2">
        <v>311.34631244623586</v>
      </c>
      <c r="M109" s="2">
        <f t="shared" si="19"/>
        <v>311.34631244597335</v>
      </c>
      <c r="N109" s="2">
        <f t="shared" si="20"/>
        <v>3.6536875537641436</v>
      </c>
      <c r="O109" s="8">
        <v>1038.1765955626399</v>
      </c>
      <c r="P109" s="1">
        <f>O109/(Abmessung!F$17*Q109)</f>
        <v>183.91731061527702</v>
      </c>
      <c r="Q109" s="2">
        <f t="shared" si="14"/>
        <v>13.229548314460459</v>
      </c>
      <c r="R109" s="1">
        <f t="shared" si="15"/>
        <v>4178.6011119356499</v>
      </c>
      <c r="S109" s="1">
        <f t="shared" si="16"/>
        <v>992.20269347510634</v>
      </c>
      <c r="T109" s="1">
        <f t="shared" si="17"/>
        <v>1007.0860353529438</v>
      </c>
      <c r="U109" s="7">
        <f t="shared" si="18"/>
        <v>1.1790276368366079</v>
      </c>
      <c r="Y109" s="4">
        <v>-144.24372570197801</v>
      </c>
      <c r="Z109" s="5">
        <v>10.528700058400901</v>
      </c>
      <c r="AA109" s="4">
        <v>-3.1256926142924198E-2</v>
      </c>
      <c r="AB109" s="4">
        <v>2.9456116190551199E-5</v>
      </c>
      <c r="AC109" s="6">
        <v>17554.453889016499</v>
      </c>
      <c r="AD109" s="6">
        <v>-125.692345063977</v>
      </c>
      <c r="AE109" s="6">
        <v>0.39362054142913999</v>
      </c>
      <c r="AF109" s="6">
        <v>-4.1079636190540202E-4</v>
      </c>
      <c r="AG109" s="6">
        <v>2.30640101199999</v>
      </c>
      <c r="AH109" s="6">
        <v>-3.7612753199999698E-3</v>
      </c>
      <c r="AI109" s="6">
        <v>995.176197</v>
      </c>
      <c r="AJ109" s="6">
        <v>3.9734999999999798E-2</v>
      </c>
      <c r="AL109" s="6">
        <v>-7.3107128370890097E-3</v>
      </c>
      <c r="AM109" s="6">
        <v>2.5528079661440501</v>
      </c>
      <c r="AN109" s="6">
        <v>1.58291033403489</v>
      </c>
    </row>
    <row r="110" spans="1:40" x14ac:dyDescent="0.45">
      <c r="A110">
        <v>7.3999999999999996E-2</v>
      </c>
      <c r="B110" s="1">
        <f t="shared" si="12"/>
        <v>268.50508698697405</v>
      </c>
      <c r="C110">
        <v>3000</v>
      </c>
      <c r="D110" s="2">
        <f t="shared" si="13"/>
        <v>3.2890312883192916</v>
      </c>
      <c r="E110">
        <v>332.6</v>
      </c>
      <c r="F110" s="2">
        <v>20.91</v>
      </c>
      <c r="G110">
        <v>315</v>
      </c>
      <c r="H110">
        <v>295</v>
      </c>
      <c r="I110" s="2">
        <f t="shared" si="21"/>
        <v>9.64977158147585</v>
      </c>
      <c r="J110" s="2">
        <v>304.64939825376524</v>
      </c>
      <c r="K110" s="2">
        <f t="shared" si="22"/>
        <v>304.64977158147587</v>
      </c>
      <c r="L110" s="2">
        <v>311.57754306839149</v>
      </c>
      <c r="M110" s="2">
        <f t="shared" si="19"/>
        <v>311.57754306820499</v>
      </c>
      <c r="N110" s="2">
        <f t="shared" si="20"/>
        <v>3.4224569316085081</v>
      </c>
      <c r="O110" s="8">
        <v>1058.27865897984</v>
      </c>
      <c r="P110" s="1">
        <f>O110/(Abmessung!F$17*Q110)</f>
        <v>187.60591296784824</v>
      </c>
      <c r="Q110" s="2">
        <f t="shared" si="14"/>
        <v>13.220561669582201</v>
      </c>
      <c r="R110" s="1">
        <f t="shared" si="15"/>
        <v>4178.5954488801799</v>
      </c>
      <c r="S110" s="1">
        <f t="shared" si="16"/>
        <v>992.15997353869056</v>
      </c>
      <c r="T110" s="1">
        <f t="shared" si="17"/>
        <v>1007.0897314198066</v>
      </c>
      <c r="U110" s="7">
        <f t="shared" si="18"/>
        <v>1.1786777708476299</v>
      </c>
      <c r="Y110" s="4">
        <v>-144.24372570197801</v>
      </c>
      <c r="Z110" s="5">
        <v>10.528700058400901</v>
      </c>
      <c r="AA110" s="4">
        <v>-3.1256926142924198E-2</v>
      </c>
      <c r="AB110" s="4">
        <v>2.9456116190551199E-5</v>
      </c>
      <c r="AC110" s="6">
        <v>17554.453889016499</v>
      </c>
      <c r="AD110" s="6">
        <v>-125.692345063977</v>
      </c>
      <c r="AE110" s="6">
        <v>0.39362054142913999</v>
      </c>
      <c r="AF110" s="6">
        <v>-4.1079636190540202E-4</v>
      </c>
      <c r="AG110" s="6">
        <v>2.30640101199999</v>
      </c>
      <c r="AH110" s="6">
        <v>-3.7612753199999698E-3</v>
      </c>
      <c r="AI110" s="6">
        <v>995.176197</v>
      </c>
      <c r="AJ110" s="6">
        <v>3.9734999999999798E-2</v>
      </c>
      <c r="AL110" s="6">
        <v>-7.3107128370890097E-3</v>
      </c>
      <c r="AM110" s="6">
        <v>2.5528079661440501</v>
      </c>
      <c r="AN110" s="6">
        <v>1.58291033403489</v>
      </c>
    </row>
    <row r="111" spans="1:40" x14ac:dyDescent="0.45">
      <c r="Y111" s="4">
        <v>-144.24372570197801</v>
      </c>
      <c r="Z111" s="5">
        <v>10.528700058400901</v>
      </c>
      <c r="AA111" s="4">
        <v>-3.1256926142924198E-2</v>
      </c>
      <c r="AB111" s="4">
        <v>2.9456116190551199E-5</v>
      </c>
      <c r="AC111" s="6">
        <v>17554.453889016499</v>
      </c>
      <c r="AD111" s="6">
        <v>-125.692345063977</v>
      </c>
      <c r="AE111" s="6">
        <v>0.39362054142913999</v>
      </c>
      <c r="AF111" s="6">
        <v>-4.1079636190540202E-4</v>
      </c>
      <c r="AG111" s="6">
        <v>2.30640101199999</v>
      </c>
      <c r="AH111" s="6">
        <v>-3.7612753199999698E-3</v>
      </c>
      <c r="AI111" s="6">
        <v>995.176197</v>
      </c>
      <c r="AJ111" s="6">
        <v>3.9734999999999798E-2</v>
      </c>
      <c r="AL111" s="6">
        <v>-7.3107128370890097E-3</v>
      </c>
      <c r="AM111" s="6">
        <v>2.5528079661440501</v>
      </c>
      <c r="AN111" s="6">
        <v>1.58291033403489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$Y$195 - $Z$195*EXP(-$AA$195*A121^$AB$195)</f>
        <v>44.304775503135033</v>
      </c>
      <c r="C121" s="9">
        <f>20/B121</f>
        <v>0.45141860607294554</v>
      </c>
      <c r="AK121" s="6"/>
      <c r="AL121" s="6"/>
      <c r="AM121" s="6"/>
    </row>
    <row r="122" spans="1:39" x14ac:dyDescent="0.45">
      <c r="A122">
        <v>5</v>
      </c>
      <c r="B122" s="8">
        <f t="shared" ref="B122:B185" si="23">$Y$195 - $Z$195*EXP(-$AA$195*A122^$AB$195)</f>
        <v>44.362620674478364</v>
      </c>
      <c r="C122" s="9">
        <f t="shared" ref="C122:C185" si="24">20/B122</f>
        <v>0.45082999371824573</v>
      </c>
      <c r="AK122" s="6"/>
      <c r="AL122" s="6"/>
      <c r="AM122" s="6"/>
    </row>
    <row r="123" spans="1:39" x14ac:dyDescent="0.45">
      <c r="A123">
        <v>10</v>
      </c>
      <c r="B123" s="8">
        <f t="shared" si="23"/>
        <v>44.482716957931302</v>
      </c>
      <c r="C123" s="9">
        <f t="shared" si="24"/>
        <v>0.44961282421023485</v>
      </c>
      <c r="AK123" s="6"/>
      <c r="AL123" s="6"/>
      <c r="AM123" s="6"/>
    </row>
    <row r="124" spans="1:39" x14ac:dyDescent="0.45">
      <c r="A124">
        <v>15</v>
      </c>
      <c r="B124" s="8">
        <f t="shared" si="23"/>
        <v>44.648094065492216</v>
      </c>
      <c r="C124" s="9">
        <f t="shared" si="24"/>
        <v>0.44794745259815411</v>
      </c>
    </row>
    <row r="125" spans="1:39" x14ac:dyDescent="0.45">
      <c r="A125">
        <v>20</v>
      </c>
      <c r="B125" s="8">
        <f t="shared" si="23"/>
        <v>44.85199671859084</v>
      </c>
      <c r="C125" s="9">
        <f t="shared" si="24"/>
        <v>0.44591102878838257</v>
      </c>
    </row>
    <row r="126" spans="1:39" x14ac:dyDescent="0.45">
      <c r="A126">
        <v>25</v>
      </c>
      <c r="B126" s="8">
        <f t="shared" si="23"/>
        <v>45.090313987232264</v>
      </c>
      <c r="C126" s="9">
        <f t="shared" si="24"/>
        <v>0.44355424106523594</v>
      </c>
      <c r="D126">
        <v>0</v>
      </c>
      <c r="E126" s="8">
        <f>$AC$195 - $AD$195*EXP(-$AE$195*D126^$AF$195)</f>
        <v>57.101459732370927</v>
      </c>
      <c r="F126" s="9">
        <f>20/E126</f>
        <v>0.35025374296450712</v>
      </c>
    </row>
    <row r="127" spans="1:39" x14ac:dyDescent="0.45">
      <c r="A127">
        <v>30</v>
      </c>
      <c r="B127" s="8">
        <f t="shared" si="23"/>
        <v>45.360163084776559</v>
      </c>
      <c r="C127" s="9">
        <f t="shared" si="24"/>
        <v>0.44091552234106168</v>
      </c>
      <c r="D127">
        <v>5</v>
      </c>
      <c r="E127" s="8">
        <f t="shared" ref="E127:E190" si="25">$AC$195 - $AD$195*EXP(-$AE$195*D127^$AF$195)</f>
        <v>57.13451644699353</v>
      </c>
      <c r="F127" s="9">
        <f t="shared" ref="F127:F190" si="26">20/E127</f>
        <v>0.35005109421998826</v>
      </c>
    </row>
    <row r="128" spans="1:39" x14ac:dyDescent="0.45">
      <c r="A128">
        <v>35</v>
      </c>
      <c r="B128" s="8">
        <f t="shared" si="23"/>
        <v>45.659358563906096</v>
      </c>
      <c r="C128" s="9">
        <f t="shared" si="24"/>
        <v>0.43802630236268975</v>
      </c>
      <c r="D128">
        <v>10</v>
      </c>
      <c r="E128" s="8">
        <f t="shared" si="25"/>
        <v>57.210700962164083</v>
      </c>
      <c r="F128" s="9">
        <f t="shared" si="26"/>
        <v>0.34958494938257911</v>
      </c>
      <c r="G128">
        <v>0</v>
      </c>
      <c r="H128" s="8">
        <f>$AG$195 - $AH$195*EXP(-$AI$195*G128^$AJ$195)</f>
        <v>64.706368937758043</v>
      </c>
      <c r="I128" s="9">
        <f>20/H128</f>
        <v>0.30908858476108092</v>
      </c>
    </row>
    <row r="129" spans="1:20" x14ac:dyDescent="0.45">
      <c r="A129">
        <v>40</v>
      </c>
      <c r="B129" s="8">
        <f t="shared" si="23"/>
        <v>45.986158454739723</v>
      </c>
      <c r="C129" s="9">
        <f t="shared" si="24"/>
        <v>0.43491347553382403</v>
      </c>
      <c r="D129">
        <v>15</v>
      </c>
      <c r="E129" s="8">
        <f t="shared" si="25"/>
        <v>57.321262037343899</v>
      </c>
      <c r="F129" s="9">
        <f t="shared" si="26"/>
        <v>0.3489106709997124</v>
      </c>
      <c r="G129">
        <v>5</v>
      </c>
      <c r="H129" s="8">
        <f t="shared" ref="H129:H192" si="27">$AG$195 - $AH$195*EXP(-$AI$195*G129^$AJ$195)</f>
        <v>64.730811278383726</v>
      </c>
      <c r="I129" s="9">
        <f t="shared" ref="I129:I192" si="28">20/H129</f>
        <v>0.30897187297695466</v>
      </c>
    </row>
    <row r="130" spans="1:20" x14ac:dyDescent="0.45">
      <c r="A130">
        <v>45</v>
      </c>
      <c r="B130" s="8">
        <f t="shared" si="23"/>
        <v>46.339124539277975</v>
      </c>
      <c r="C130" s="9">
        <f t="shared" si="24"/>
        <v>0.43160073045936803</v>
      </c>
      <c r="D130">
        <v>20</v>
      </c>
      <c r="E130" s="8">
        <f t="shared" si="25"/>
        <v>57.462411655071946</v>
      </c>
      <c r="F130" s="9">
        <f t="shared" si="26"/>
        <v>0.34805361320463635</v>
      </c>
      <c r="G130">
        <v>10</v>
      </c>
      <c r="H130" s="8">
        <f t="shared" si="27"/>
        <v>64.790326145670974</v>
      </c>
      <c r="I130" s="9">
        <f t="shared" si="28"/>
        <v>0.3086880586931004</v>
      </c>
    </row>
    <row r="131" spans="1:20" x14ac:dyDescent="0.45">
      <c r="A131">
        <v>50</v>
      </c>
      <c r="B131" s="8">
        <f t="shared" si="23"/>
        <v>46.717037910277725</v>
      </c>
      <c r="C131" s="9">
        <f t="shared" si="24"/>
        <v>0.42810933429492992</v>
      </c>
      <c r="D131">
        <v>25</v>
      </c>
      <c r="E131" s="8">
        <f t="shared" si="25"/>
        <v>57.631755278294008</v>
      </c>
      <c r="F131" s="9">
        <f t="shared" si="26"/>
        <v>0.347030901686464</v>
      </c>
      <c r="G131">
        <v>15</v>
      </c>
      <c r="H131" s="8">
        <f t="shared" si="27"/>
        <v>64.879164022959571</v>
      </c>
      <c r="I131" s="9">
        <f t="shared" si="28"/>
        <v>0.3082653776630408</v>
      </c>
      <c r="J131">
        <v>0</v>
      </c>
      <c r="K131" s="8">
        <f>$AK$195 - $AL$195*EXP(-$AM$195*J131^$AN$195)</f>
        <v>69.75308803682401</v>
      </c>
      <c r="L131" s="9">
        <f>20/K131</f>
        <v>0.28672565706971442</v>
      </c>
      <c r="M131" s="8">
        <f>$AO$195 - $AP$195*EXP(-$AQ$195*J131^$AR$195)</f>
        <v>73.383582214094986</v>
      </c>
      <c r="N131" s="9">
        <f>20/M131</f>
        <v>0.27254052468644063</v>
      </c>
      <c r="O131" s="8">
        <f>$AS$195 - $AT$195*EXP(-$AU$195*J131^$AV$195)</f>
        <v>76.147556473007967</v>
      </c>
      <c r="P131" s="9">
        <f>20/O131</f>
        <v>0.26264795518539591</v>
      </c>
      <c r="Q131" s="8">
        <f>$AW$195 - $AX$195*EXP(-$AY$195*J131^$AZ$195)</f>
        <v>78.339673650020927</v>
      </c>
      <c r="R131" s="9">
        <f>20/Q131</f>
        <v>0.25529848502240549</v>
      </c>
      <c r="S131" s="8">
        <f>$BA$195 - $BB$195*EXP(-$BC$195*J131^$BD$195)</f>
        <v>80.131499948950136</v>
      </c>
      <c r="T131" s="9">
        <f>20/S131</f>
        <v>0.24958973702902756</v>
      </c>
    </row>
    <row r="132" spans="1:20" x14ac:dyDescent="0.45">
      <c r="A132">
        <v>100</v>
      </c>
      <c r="B132" s="8">
        <f t="shared" si="23"/>
        <v>51.683766964025381</v>
      </c>
      <c r="C132" s="9">
        <f t="shared" si="24"/>
        <v>0.38696869781030185</v>
      </c>
      <c r="D132">
        <v>75</v>
      </c>
      <c r="E132" s="8">
        <f t="shared" si="25"/>
        <v>60.619209039654038</v>
      </c>
      <c r="F132" s="9">
        <f t="shared" si="26"/>
        <v>0.32992842230780356</v>
      </c>
      <c r="G132">
        <v>65</v>
      </c>
      <c r="H132" s="8">
        <f t="shared" si="27"/>
        <v>67.053872076426728</v>
      </c>
      <c r="I132" s="9">
        <f t="shared" si="28"/>
        <v>0.29826763735887435</v>
      </c>
      <c r="J132">
        <v>50</v>
      </c>
      <c r="K132" s="8">
        <f t="shared" ref="K132:K195" si="29">$AK$195 - $AL$195*EXP(-$AM$195*J132^$AN$195)</f>
        <v>71.110884859582256</v>
      </c>
      <c r="L132" s="9">
        <f t="shared" ref="L132:L195" si="30">20/K132</f>
        <v>0.28125089484531962</v>
      </c>
      <c r="M132" s="8">
        <f t="shared" ref="M132:M195" si="31">$AO$195 - $AP$195*EXP(-$AQ$195*J132^$AR$195)</f>
        <v>74.693360310679509</v>
      </c>
      <c r="N132" s="9">
        <f t="shared" ref="N132:N195" si="32">20/M132</f>
        <v>0.26776141703642753</v>
      </c>
      <c r="O132" s="8">
        <f t="shared" ref="O132:O195" si="33">$AS$195 - $AT$195*EXP(-$AU$195*J132^$AV$195)</f>
        <v>77.440819687169096</v>
      </c>
      <c r="P132" s="9">
        <f t="shared" ref="P132:P195" si="34">20/O132</f>
        <v>0.25826172916030915</v>
      </c>
      <c r="Q132" s="8">
        <f t="shared" ref="Q132:Q195" si="35">$AW$195 - $AX$195*EXP(-$AY$195*J132^$AZ$195)</f>
        <v>79.633112128221569</v>
      </c>
      <c r="R132" s="9">
        <f t="shared" ref="R132:R195" si="36">20/Q132</f>
        <v>0.2511518068990814</v>
      </c>
      <c r="S132" s="8">
        <f t="shared" ref="S132:S195" si="37">$BA$195 - $BB$195*EXP(-$BC$195*J132^$BD$195)</f>
        <v>81.434771031807031</v>
      </c>
      <c r="T132" s="9">
        <f t="shared" ref="T132:T195" si="38">20/S132</f>
        <v>0.2455953365692935</v>
      </c>
    </row>
    <row r="133" spans="1:20" x14ac:dyDescent="0.45">
      <c r="A133">
        <v>150</v>
      </c>
      <c r="B133" s="8">
        <f t="shared" si="23"/>
        <v>58.432340035814718</v>
      </c>
      <c r="C133" s="9">
        <f t="shared" si="24"/>
        <v>0.34227621190151675</v>
      </c>
      <c r="D133">
        <v>125</v>
      </c>
      <c r="E133" s="8">
        <f t="shared" si="25"/>
        <v>65.555156051092126</v>
      </c>
      <c r="F133" s="9">
        <f t="shared" si="26"/>
        <v>0.30508660500193879</v>
      </c>
      <c r="G133">
        <v>115</v>
      </c>
      <c r="H133" s="8">
        <f t="shared" si="27"/>
        <v>71.169628126604493</v>
      </c>
      <c r="I133" s="9">
        <f t="shared" si="28"/>
        <v>0.28101875092591133</v>
      </c>
      <c r="J133">
        <v>100</v>
      </c>
      <c r="K133" s="8">
        <f t="shared" si="29"/>
        <v>74.485579334261729</v>
      </c>
      <c r="L133" s="9">
        <f t="shared" si="30"/>
        <v>0.26850834992163963</v>
      </c>
      <c r="M133" s="8">
        <f t="shared" si="31"/>
        <v>77.977693780739287</v>
      </c>
      <c r="N133" s="9">
        <f t="shared" si="32"/>
        <v>0.25648360486572963</v>
      </c>
      <c r="O133" s="8">
        <f t="shared" si="33"/>
        <v>80.687427794904124</v>
      </c>
      <c r="P133" s="9">
        <f t="shared" si="34"/>
        <v>0.2478700901314779</v>
      </c>
      <c r="Q133" s="8">
        <f t="shared" si="35"/>
        <v>82.870385322750394</v>
      </c>
      <c r="R133" s="9">
        <f t="shared" si="36"/>
        <v>0.24134073857756522</v>
      </c>
      <c r="S133" s="8">
        <f t="shared" si="37"/>
        <v>84.679252404525073</v>
      </c>
      <c r="T133" s="9">
        <f t="shared" si="38"/>
        <v>0.23618536338106882</v>
      </c>
    </row>
    <row r="134" spans="1:20" x14ac:dyDescent="0.45">
      <c r="A134">
        <v>200</v>
      </c>
      <c r="B134" s="8">
        <f t="shared" si="23"/>
        <v>66.610355306960571</v>
      </c>
      <c r="C134" s="9">
        <f t="shared" si="24"/>
        <v>0.30025361534004702</v>
      </c>
      <c r="D134">
        <v>175</v>
      </c>
      <c r="E134" s="8">
        <f t="shared" si="25"/>
        <v>72.119779267649278</v>
      </c>
      <c r="F134" s="9">
        <f t="shared" si="26"/>
        <v>0.27731643389778632</v>
      </c>
      <c r="G134">
        <v>165</v>
      </c>
      <c r="H134" s="8">
        <f t="shared" si="27"/>
        <v>76.945673058410989</v>
      </c>
      <c r="I134" s="9">
        <f t="shared" si="28"/>
        <v>0.25992364749110197</v>
      </c>
      <c r="J134">
        <v>150</v>
      </c>
      <c r="K134" s="8">
        <f t="shared" si="29"/>
        <v>79.55717602947891</v>
      </c>
      <c r="L134" s="9">
        <f t="shared" si="30"/>
        <v>0.25139152742914417</v>
      </c>
      <c r="M134" s="8">
        <f t="shared" si="31"/>
        <v>82.93816399683692</v>
      </c>
      <c r="N134" s="9">
        <f t="shared" si="32"/>
        <v>0.24114351025135733</v>
      </c>
      <c r="O134" s="8">
        <f t="shared" si="33"/>
        <v>85.595127602267894</v>
      </c>
      <c r="P134" s="9">
        <f t="shared" si="34"/>
        <v>0.23365815976037038</v>
      </c>
      <c r="Q134" s="8">
        <f t="shared" si="35"/>
        <v>87.757304642838676</v>
      </c>
      <c r="R134" s="9">
        <f t="shared" si="36"/>
        <v>0.22790125655519519</v>
      </c>
      <c r="S134" s="8">
        <f t="shared" si="37"/>
        <v>89.564270985164399</v>
      </c>
      <c r="T134" s="9">
        <f t="shared" si="38"/>
        <v>0.22330333044649958</v>
      </c>
    </row>
    <row r="135" spans="1:20" x14ac:dyDescent="0.45">
      <c r="A135">
        <v>250</v>
      </c>
      <c r="B135" s="8">
        <f t="shared" si="23"/>
        <v>75.972619335628679</v>
      </c>
      <c r="C135" s="9">
        <f t="shared" si="24"/>
        <v>0.26325273730059023</v>
      </c>
      <c r="D135">
        <v>225</v>
      </c>
      <c r="E135" s="8">
        <f t="shared" si="25"/>
        <v>80.108177172656724</v>
      </c>
      <c r="F135" s="9">
        <f t="shared" si="26"/>
        <v>0.24966240283927704</v>
      </c>
      <c r="G135">
        <v>215</v>
      </c>
      <c r="H135" s="8">
        <f t="shared" si="27"/>
        <v>84.209258695997619</v>
      </c>
      <c r="I135" s="9">
        <f t="shared" si="28"/>
        <v>0.23750357513776071</v>
      </c>
      <c r="J135">
        <v>200</v>
      </c>
      <c r="K135" s="8">
        <f t="shared" si="29"/>
        <v>86.158003610416131</v>
      </c>
      <c r="L135" s="9">
        <f t="shared" si="30"/>
        <v>0.23213165535305053</v>
      </c>
      <c r="M135" s="8">
        <f t="shared" si="31"/>
        <v>89.418238969298727</v>
      </c>
      <c r="N135" s="9">
        <f t="shared" si="32"/>
        <v>0.2236680148315926</v>
      </c>
      <c r="O135" s="8">
        <f t="shared" si="33"/>
        <v>92.011675874104185</v>
      </c>
      <c r="P135" s="9">
        <f t="shared" si="34"/>
        <v>0.21736371835423562</v>
      </c>
      <c r="Q135" s="8">
        <f t="shared" si="35"/>
        <v>94.14225271369628</v>
      </c>
      <c r="R135" s="9">
        <f t="shared" si="36"/>
        <v>0.21244445956507582</v>
      </c>
      <c r="S135" s="8">
        <f t="shared" si="37"/>
        <v>95.936773826001399</v>
      </c>
      <c r="T135" s="9">
        <f t="shared" si="38"/>
        <v>0.20847063333892799</v>
      </c>
    </row>
    <row r="136" spans="1:20" x14ac:dyDescent="0.45">
      <c r="A136">
        <v>300</v>
      </c>
      <c r="B136" s="8">
        <f t="shared" si="23"/>
        <v>86.324010482673316</v>
      </c>
      <c r="C136" s="9">
        <f t="shared" si="24"/>
        <v>0.23168525058291095</v>
      </c>
      <c r="D136">
        <v>275</v>
      </c>
      <c r="E136" s="8">
        <f t="shared" si="25"/>
        <v>89.359582599436521</v>
      </c>
      <c r="F136" s="9">
        <f t="shared" si="26"/>
        <v>0.22381483236836555</v>
      </c>
      <c r="G136">
        <v>265</v>
      </c>
      <c r="H136" s="8">
        <f t="shared" si="27"/>
        <v>92.824943883407286</v>
      </c>
      <c r="I136" s="9">
        <f t="shared" si="28"/>
        <v>0.21545932766865972</v>
      </c>
      <c r="J136">
        <v>250</v>
      </c>
      <c r="K136" s="8">
        <f t="shared" si="29"/>
        <v>94.161744878448872</v>
      </c>
      <c r="L136" s="9">
        <f t="shared" si="30"/>
        <v>0.21240048201971531</v>
      </c>
      <c r="M136" s="8">
        <f t="shared" si="31"/>
        <v>97.300172420065223</v>
      </c>
      <c r="N136" s="9">
        <f t="shared" si="32"/>
        <v>0.20554948159450132</v>
      </c>
      <c r="O136" s="8">
        <f t="shared" si="33"/>
        <v>99.823367119735394</v>
      </c>
      <c r="P136" s="9">
        <f t="shared" si="34"/>
        <v>0.20035389084812724</v>
      </c>
      <c r="Q136" s="8">
        <f t="shared" si="35"/>
        <v>101.91309039753821</v>
      </c>
      <c r="R136" s="9">
        <f t="shared" si="36"/>
        <v>0.19624564343976675</v>
      </c>
      <c r="S136" s="8">
        <f t="shared" si="37"/>
        <v>103.68477014678069</v>
      </c>
      <c r="T136" s="9">
        <f t="shared" si="38"/>
        <v>0.19289235990673584</v>
      </c>
    </row>
    <row r="137" spans="1:20" x14ac:dyDescent="0.45">
      <c r="A137">
        <v>350</v>
      </c>
      <c r="B137" s="8">
        <f t="shared" si="23"/>
        <v>97.498769016045799</v>
      </c>
      <c r="C137" s="9">
        <f t="shared" si="24"/>
        <v>0.20513079500222728</v>
      </c>
      <c r="D137">
        <v>325</v>
      </c>
      <c r="E137" s="8">
        <f t="shared" si="25"/>
        <v>99.735875518657167</v>
      </c>
      <c r="F137" s="9">
        <f t="shared" si="26"/>
        <v>0.20052964789243449</v>
      </c>
      <c r="G137">
        <v>315</v>
      </c>
      <c r="H137" s="8">
        <f t="shared" si="27"/>
        <v>102.67510940772581</v>
      </c>
      <c r="I137" s="9">
        <f t="shared" si="28"/>
        <v>0.19478917641645185</v>
      </c>
      <c r="J137">
        <v>300</v>
      </c>
      <c r="K137" s="8">
        <f t="shared" si="29"/>
        <v>103.46035277352792</v>
      </c>
      <c r="L137" s="9">
        <f t="shared" si="30"/>
        <v>0.19331076556233567</v>
      </c>
      <c r="M137" s="8">
        <f t="shared" si="31"/>
        <v>106.48336682176387</v>
      </c>
      <c r="N137" s="9">
        <f t="shared" si="32"/>
        <v>0.18782276140344814</v>
      </c>
      <c r="O137" s="8">
        <f t="shared" si="33"/>
        <v>108.93366404340588</v>
      </c>
      <c r="P137" s="9">
        <f t="shared" si="34"/>
        <v>0.1835979738277303</v>
      </c>
      <c r="Q137" s="8">
        <f t="shared" si="35"/>
        <v>110.97543806523083</v>
      </c>
      <c r="R137" s="9">
        <f t="shared" si="36"/>
        <v>0.18022005903904695</v>
      </c>
      <c r="S137" s="8">
        <f t="shared" si="37"/>
        <v>112.71491820201607</v>
      </c>
      <c r="T137" s="9">
        <f t="shared" si="38"/>
        <v>0.17743880152718128</v>
      </c>
    </row>
    <row r="138" spans="1:20" x14ac:dyDescent="0.45">
      <c r="A138">
        <v>400</v>
      </c>
      <c r="B138" s="8">
        <f t="shared" si="23"/>
        <v>109.35102586720956</v>
      </c>
      <c r="C138" s="9">
        <f t="shared" si="24"/>
        <v>0.18289723248035189</v>
      </c>
      <c r="D138">
        <v>375</v>
      </c>
      <c r="E138" s="8">
        <f t="shared" si="25"/>
        <v>111.11255309452474</v>
      </c>
      <c r="F138" s="9">
        <f t="shared" si="26"/>
        <v>0.17999766401718595</v>
      </c>
      <c r="G138">
        <v>365</v>
      </c>
      <c r="H138" s="8">
        <f t="shared" si="27"/>
        <v>113.65204985425339</v>
      </c>
      <c r="I138" s="9">
        <f t="shared" si="28"/>
        <v>0.17597570853889449</v>
      </c>
      <c r="J138">
        <v>350</v>
      </c>
      <c r="K138" s="8">
        <f t="shared" si="29"/>
        <v>113.95530688515237</v>
      </c>
      <c r="L138" s="9">
        <f t="shared" si="30"/>
        <v>0.17550740326781455</v>
      </c>
      <c r="M138" s="8">
        <f t="shared" si="31"/>
        <v>116.87612188288767</v>
      </c>
      <c r="N138" s="9">
        <f t="shared" si="32"/>
        <v>0.17112135205889548</v>
      </c>
      <c r="O138" s="8">
        <f t="shared" si="33"/>
        <v>119.2550064673984</v>
      </c>
      <c r="P138" s="9">
        <f t="shared" si="34"/>
        <v>0.16770784382513571</v>
      </c>
      <c r="Q138" s="8">
        <f t="shared" si="35"/>
        <v>121.24432055296029</v>
      </c>
      <c r="R138" s="9">
        <f t="shared" si="36"/>
        <v>0.16495618028775108</v>
      </c>
      <c r="S138" s="8">
        <f t="shared" si="37"/>
        <v>122.94388232025631</v>
      </c>
      <c r="T138" s="9">
        <f t="shared" si="38"/>
        <v>0.16267584545526254</v>
      </c>
    </row>
    <row r="139" spans="1:20" x14ac:dyDescent="0.45">
      <c r="A139">
        <v>450</v>
      </c>
      <c r="B139" s="8">
        <f t="shared" si="23"/>
        <v>121.74987052684878</v>
      </c>
      <c r="C139" s="9">
        <f t="shared" si="24"/>
        <v>0.16427122191961196</v>
      </c>
      <c r="D139">
        <v>425</v>
      </c>
      <c r="E139" s="8">
        <f t="shared" si="25"/>
        <v>123.37432416917284</v>
      </c>
      <c r="F139" s="9">
        <f t="shared" si="26"/>
        <v>0.16210828415623726</v>
      </c>
      <c r="G139">
        <v>415</v>
      </c>
      <c r="H139" s="8">
        <f t="shared" si="27"/>
        <v>125.65420584763456</v>
      </c>
      <c r="I139" s="9">
        <f t="shared" si="28"/>
        <v>0.15916697626700652</v>
      </c>
      <c r="J139">
        <v>400</v>
      </c>
      <c r="K139" s="8">
        <f t="shared" si="29"/>
        <v>125.55357006310385</v>
      </c>
      <c r="L139" s="9">
        <f t="shared" si="30"/>
        <v>0.15929455442762719</v>
      </c>
      <c r="M139" s="8">
        <f t="shared" si="31"/>
        <v>128.3917862353909</v>
      </c>
      <c r="N139" s="9">
        <f t="shared" si="32"/>
        <v>0.15577320470744449</v>
      </c>
      <c r="O139" s="8">
        <f t="shared" si="33"/>
        <v>130.70495952544172</v>
      </c>
      <c r="P139" s="9">
        <f t="shared" si="34"/>
        <v>0.15301638187728447</v>
      </c>
      <c r="Q139" s="8">
        <f t="shared" si="35"/>
        <v>132.64021022386214</v>
      </c>
      <c r="R139" s="9">
        <f t="shared" si="36"/>
        <v>0.15078383822104327</v>
      </c>
      <c r="S139" s="8">
        <f t="shared" si="37"/>
        <v>134.29421602241348</v>
      </c>
      <c r="T139" s="9">
        <f t="shared" si="38"/>
        <v>0.14892674154084218</v>
      </c>
    </row>
    <row r="140" spans="1:20" x14ac:dyDescent="0.45">
      <c r="A140">
        <v>500</v>
      </c>
      <c r="B140" s="8">
        <f t="shared" si="23"/>
        <v>134.57655299809539</v>
      </c>
      <c r="C140" s="9">
        <f t="shared" si="24"/>
        <v>0.14861429836357193</v>
      </c>
      <c r="D140">
        <v>475</v>
      </c>
      <c r="E140" s="8">
        <f t="shared" si="25"/>
        <v>136.41278713069676</v>
      </c>
      <c r="F140" s="9">
        <f t="shared" si="26"/>
        <v>0.14661382133361184</v>
      </c>
      <c r="G140">
        <v>465</v>
      </c>
      <c r="H140" s="8">
        <f t="shared" si="27"/>
        <v>138.58423179246824</v>
      </c>
      <c r="I140" s="9">
        <f t="shared" si="28"/>
        <v>0.1443165628680633</v>
      </c>
      <c r="J140">
        <v>450</v>
      </c>
      <c r="K140" s="8">
        <f t="shared" si="29"/>
        <v>138.16553784297275</v>
      </c>
      <c r="L140" s="9">
        <f t="shared" si="30"/>
        <v>0.14475389675485001</v>
      </c>
      <c r="M140" s="8">
        <f t="shared" si="31"/>
        <v>140.94678257662122</v>
      </c>
      <c r="N140" s="9">
        <f t="shared" si="32"/>
        <v>0.14189752780718948</v>
      </c>
      <c r="O140" s="8">
        <f t="shared" si="33"/>
        <v>143.2042102762108</v>
      </c>
      <c r="P140" s="9">
        <f t="shared" si="34"/>
        <v>0.13966069825338379</v>
      </c>
      <c r="Q140" s="8">
        <f t="shared" si="35"/>
        <v>145.08694341412092</v>
      </c>
      <c r="R140" s="9">
        <f t="shared" si="36"/>
        <v>0.13784837925018589</v>
      </c>
      <c r="S140" s="8">
        <f t="shared" si="37"/>
        <v>146.69217167669581</v>
      </c>
      <c r="T140" s="9">
        <f t="shared" si="38"/>
        <v>0.13633992715084531</v>
      </c>
    </row>
    <row r="141" spans="1:20" x14ac:dyDescent="0.45">
      <c r="A141">
        <v>550</v>
      </c>
      <c r="B141" s="8">
        <f t="shared" si="23"/>
        <v>147.72278959868549</v>
      </c>
      <c r="C141" s="9">
        <f t="shared" si="24"/>
        <v>0.13538872407117045</v>
      </c>
      <c r="D141">
        <v>525</v>
      </c>
      <c r="E141" s="8">
        <f t="shared" si="25"/>
        <v>150.12516389722663</v>
      </c>
      <c r="F141" s="9">
        <f t="shared" si="26"/>
        <v>0.13322216929396122</v>
      </c>
      <c r="G141">
        <v>515</v>
      </c>
      <c r="H141" s="8">
        <f t="shared" si="27"/>
        <v>152.34798950816037</v>
      </c>
      <c r="I141" s="9">
        <f t="shared" si="28"/>
        <v>0.13127839799243771</v>
      </c>
      <c r="J141">
        <v>500</v>
      </c>
      <c r="K141" s="8">
        <f t="shared" si="29"/>
        <v>151.70396869637636</v>
      </c>
      <c r="L141" s="9">
        <f t="shared" si="30"/>
        <v>0.13183570721230395</v>
      </c>
      <c r="M141" s="8">
        <f t="shared" si="31"/>
        <v>154.45955870269347</v>
      </c>
      <c r="N141" s="9">
        <f t="shared" si="32"/>
        <v>0.12948373132734606</v>
      </c>
      <c r="O141" s="8">
        <f t="shared" si="33"/>
        <v>156.67547944616433</v>
      </c>
      <c r="P141" s="9">
        <f t="shared" si="34"/>
        <v>0.12765239379319884</v>
      </c>
      <c r="Q141" s="8">
        <f t="shared" si="35"/>
        <v>158.51056481903288</v>
      </c>
      <c r="R141" s="9">
        <f t="shared" si="36"/>
        <v>0.12617455513349188</v>
      </c>
      <c r="S141" s="8">
        <f t="shared" si="37"/>
        <v>160.06646423841596</v>
      </c>
      <c r="T141" s="9">
        <f t="shared" si="38"/>
        <v>0.12494809637458087</v>
      </c>
    </row>
    <row r="142" spans="1:20" x14ac:dyDescent="0.45">
      <c r="A142">
        <v>600</v>
      </c>
      <c r="B142" s="8">
        <f t="shared" si="23"/>
        <v>161.08967576427449</v>
      </c>
      <c r="C142" s="9">
        <f t="shared" si="24"/>
        <v>0.12415444940907555</v>
      </c>
      <c r="D142">
        <v>575</v>
      </c>
      <c r="E142" s="8">
        <f t="shared" si="25"/>
        <v>164.41361128134906</v>
      </c>
      <c r="F142" s="9">
        <f t="shared" si="26"/>
        <v>0.121644429826284</v>
      </c>
      <c r="G142">
        <v>565</v>
      </c>
      <c r="H142" s="8">
        <f t="shared" si="27"/>
        <v>166.85404958021536</v>
      </c>
      <c r="I142" s="9">
        <f t="shared" si="28"/>
        <v>0.11986523581727615</v>
      </c>
      <c r="J142">
        <v>550</v>
      </c>
      <c r="K142" s="8">
        <f t="shared" si="29"/>
        <v>166.08344595411359</v>
      </c>
      <c r="L142" s="9">
        <f t="shared" si="30"/>
        <v>0.12042139350556169</v>
      </c>
      <c r="M142" s="8">
        <f t="shared" si="31"/>
        <v>168.85004324100987</v>
      </c>
      <c r="N142" s="9">
        <f t="shared" si="32"/>
        <v>0.11844829658380834</v>
      </c>
      <c r="O142" s="8">
        <f t="shared" si="33"/>
        <v>171.04293344928749</v>
      </c>
      <c r="P142" s="9">
        <f t="shared" si="34"/>
        <v>0.11692970645834835</v>
      </c>
      <c r="Q142" s="8">
        <f t="shared" si="35"/>
        <v>172.83867985517645</v>
      </c>
      <c r="R142" s="9">
        <f t="shared" si="36"/>
        <v>0.11571483892817415</v>
      </c>
      <c r="S142" s="8">
        <f t="shared" si="37"/>
        <v>174.34755755521132</v>
      </c>
      <c r="T142" s="9">
        <f t="shared" si="38"/>
        <v>0.11471339363997986</v>
      </c>
    </row>
    <row r="143" spans="1:20" x14ac:dyDescent="0.45">
      <c r="A143">
        <v>650</v>
      </c>
      <c r="B143" s="8">
        <f t="shared" si="23"/>
        <v>174.58694510994474</v>
      </c>
      <c r="C143" s="9">
        <f t="shared" si="24"/>
        <v>0.11455610261927179</v>
      </c>
      <c r="D143">
        <v>625</v>
      </c>
      <c r="E143" s="8">
        <f t="shared" si="25"/>
        <v>179.18486291372022</v>
      </c>
      <c r="F143" s="9">
        <f t="shared" si="26"/>
        <v>0.11161657114769931</v>
      </c>
      <c r="G143">
        <v>615</v>
      </c>
      <c r="H143" s="8">
        <f t="shared" si="27"/>
        <v>182.01348624814659</v>
      </c>
      <c r="I143" s="9">
        <f t="shared" si="28"/>
        <v>0.10988196760724182</v>
      </c>
      <c r="J143">
        <v>600</v>
      </c>
      <c r="K143" s="8">
        <f t="shared" si="29"/>
        <v>181.22014695478163</v>
      </c>
      <c r="L143" s="9">
        <f t="shared" si="30"/>
        <v>0.11036300508568971</v>
      </c>
      <c r="M143" s="8">
        <f t="shared" si="31"/>
        <v>184.03939537562837</v>
      </c>
      <c r="N143" s="9">
        <f t="shared" si="32"/>
        <v>0.10867238484010214</v>
      </c>
      <c r="O143" s="8">
        <f t="shared" si="33"/>
        <v>186.23188923110251</v>
      </c>
      <c r="P143" s="9">
        <f t="shared" si="34"/>
        <v>0.1073929931257971</v>
      </c>
      <c r="Q143" s="8">
        <f t="shared" si="35"/>
        <v>188.00010520001683</v>
      </c>
      <c r="R143" s="9">
        <f t="shared" si="36"/>
        <v>0.10638291919422931</v>
      </c>
      <c r="S143" s="8">
        <f t="shared" si="37"/>
        <v>189.4672579275308</v>
      </c>
      <c r="T143" s="9">
        <f t="shared" si="38"/>
        <v>0.10555913575130636</v>
      </c>
    </row>
    <row r="144" spans="1:20" x14ac:dyDescent="0.45">
      <c r="A144">
        <v>700</v>
      </c>
      <c r="B144" s="8">
        <f t="shared" si="23"/>
        <v>188.1324292467628</v>
      </c>
      <c r="C144" s="9">
        <f t="shared" si="24"/>
        <v>0.1063080941445088</v>
      </c>
      <c r="D144">
        <v>675</v>
      </c>
      <c r="E144" s="8">
        <f t="shared" si="25"/>
        <v>194.35006448197942</v>
      </c>
      <c r="F144" s="9">
        <f t="shared" si="26"/>
        <v>0.10290709217569849</v>
      </c>
      <c r="G144">
        <v>665</v>
      </c>
      <c r="H144" s="8">
        <f t="shared" si="27"/>
        <v>197.73984681485047</v>
      </c>
      <c r="I144" s="9">
        <f t="shared" si="28"/>
        <v>0.1011429932922249</v>
      </c>
      <c r="J144">
        <v>650</v>
      </c>
      <c r="K144" s="8">
        <f t="shared" si="29"/>
        <v>197.03179687302759</v>
      </c>
      <c r="L144" s="9">
        <f t="shared" si="30"/>
        <v>0.10150645894423081</v>
      </c>
      <c r="M144" s="8">
        <f t="shared" si="31"/>
        <v>199.94993342940279</v>
      </c>
      <c r="N144" s="9">
        <f t="shared" si="32"/>
        <v>0.10002503955352147</v>
      </c>
      <c r="O144" s="8">
        <f t="shared" si="33"/>
        <v>202.16869867776268</v>
      </c>
      <c r="P144" s="9">
        <f t="shared" si="34"/>
        <v>9.8927282664454719E-2</v>
      </c>
      <c r="Q144" s="8">
        <f t="shared" si="35"/>
        <v>203.92470313584636</v>
      </c>
      <c r="R144" s="9">
        <f t="shared" si="36"/>
        <v>9.8075415545299638E-2</v>
      </c>
      <c r="S144" s="8">
        <f t="shared" si="37"/>
        <v>205.35849773131872</v>
      </c>
      <c r="T144" s="9">
        <f t="shared" si="38"/>
        <v>9.7390661798505404E-2</v>
      </c>
    </row>
    <row r="145" spans="1:20" x14ac:dyDescent="0.45">
      <c r="A145">
        <v>750</v>
      </c>
      <c r="B145" s="8">
        <f t="shared" si="23"/>
        <v>201.65163351601865</v>
      </c>
      <c r="C145" s="9">
        <f t="shared" si="24"/>
        <v>9.9180947117947629E-2</v>
      </c>
      <c r="D145">
        <v>725</v>
      </c>
      <c r="E145" s="8">
        <f t="shared" si="25"/>
        <v>209.82472142119025</v>
      </c>
      <c r="F145" s="9">
        <f t="shared" si="26"/>
        <v>9.5317653060780827E-2</v>
      </c>
      <c r="G145">
        <v>715</v>
      </c>
      <c r="H145" s="8">
        <f t="shared" si="27"/>
        <v>213.94922507679189</v>
      </c>
      <c r="I145" s="9">
        <f t="shared" si="28"/>
        <v>9.3480123579889038E-2</v>
      </c>
      <c r="J145">
        <v>700</v>
      </c>
      <c r="K145" s="8">
        <f t="shared" si="29"/>
        <v>213.43773550294384</v>
      </c>
      <c r="L145" s="9">
        <f t="shared" si="30"/>
        <v>9.3704142582248073E-2</v>
      </c>
      <c r="M145" s="8">
        <f t="shared" si="31"/>
        <v>216.50517486628303</v>
      </c>
      <c r="N145" s="9">
        <f t="shared" si="32"/>
        <v>9.2376544867125293E-2</v>
      </c>
      <c r="O145" s="8">
        <f t="shared" si="33"/>
        <v>218.78074634293353</v>
      </c>
      <c r="P145" s="9">
        <f t="shared" si="34"/>
        <v>9.1415722518152873E-2</v>
      </c>
      <c r="Q145" s="8">
        <f t="shared" si="35"/>
        <v>220.5433329339055</v>
      </c>
      <c r="R145" s="9">
        <f t="shared" si="36"/>
        <v>9.0685126292136833E-2</v>
      </c>
      <c r="S145" s="8">
        <f t="shared" si="37"/>
        <v>221.95524083382531</v>
      </c>
      <c r="T145" s="9">
        <f t="shared" si="38"/>
        <v>9.0108257524649807E-2</v>
      </c>
    </row>
    <row r="146" spans="1:20" x14ac:dyDescent="0.45">
      <c r="A146">
        <v>800</v>
      </c>
      <c r="B146" s="8">
        <f t="shared" si="23"/>
        <v>215.07737772282695</v>
      </c>
      <c r="C146" s="9">
        <f t="shared" si="24"/>
        <v>9.2989789124983027E-2</v>
      </c>
      <c r="D146">
        <v>775</v>
      </c>
      <c r="E146" s="8">
        <f t="shared" si="25"/>
        <v>225.52870925366784</v>
      </c>
      <c r="F146" s="9">
        <f t="shared" si="26"/>
        <v>8.868050575993236E-2</v>
      </c>
      <c r="G146">
        <v>765</v>
      </c>
      <c r="H146" s="8">
        <f t="shared" si="27"/>
        <v>230.56039482688027</v>
      </c>
      <c r="I146" s="9">
        <f t="shared" si="28"/>
        <v>8.6745167204529211E-2</v>
      </c>
      <c r="J146">
        <v>750</v>
      </c>
      <c r="K146" s="8">
        <f t="shared" si="29"/>
        <v>230.35905258967182</v>
      </c>
      <c r="L146" s="9">
        <f t="shared" si="30"/>
        <v>8.6820985653318763E-2</v>
      </c>
      <c r="M146" s="8">
        <f t="shared" si="31"/>
        <v>233.62994592048858</v>
      </c>
      <c r="N146" s="9">
        <f t="shared" si="32"/>
        <v>8.560546432179808E-2</v>
      </c>
      <c r="O146" s="8">
        <f t="shared" si="33"/>
        <v>235.9965195074459</v>
      </c>
      <c r="P146" s="9">
        <f t="shared" si="34"/>
        <v>8.4747012548076928E-2</v>
      </c>
      <c r="Q146" s="8">
        <f t="shared" si="35"/>
        <v>237.78787808072263</v>
      </c>
      <c r="R146" s="9">
        <f t="shared" si="36"/>
        <v>8.4108576776190977E-2</v>
      </c>
      <c r="S146" s="8">
        <f t="shared" si="37"/>
        <v>239.1924677866092</v>
      </c>
      <c r="T146" s="9">
        <f t="shared" si="38"/>
        <v>8.3614673091807395E-2</v>
      </c>
    </row>
    <row r="147" spans="1:20" x14ac:dyDescent="0.45">
      <c r="A147">
        <v>850</v>
      </c>
      <c r="B147" s="8">
        <f t="shared" si="23"/>
        <v>228.34947086044806</v>
      </c>
      <c r="C147" s="9">
        <f t="shared" si="24"/>
        <v>8.7585050776065348E-2</v>
      </c>
      <c r="D147">
        <v>825</v>
      </c>
      <c r="E147" s="8">
        <f t="shared" si="25"/>
        <v>241.38631488871681</v>
      </c>
      <c r="F147" s="9">
        <f t="shared" si="26"/>
        <v>8.2854738510011808E-2</v>
      </c>
      <c r="G147">
        <v>815</v>
      </c>
      <c r="H147" s="8">
        <f t="shared" si="27"/>
        <v>247.49497490106836</v>
      </c>
      <c r="I147" s="9">
        <f t="shared" si="28"/>
        <v>8.0809721522607236E-2</v>
      </c>
      <c r="J147">
        <v>800</v>
      </c>
      <c r="K147" s="8">
        <f t="shared" si="29"/>
        <v>247.71876292022864</v>
      </c>
      <c r="L147" s="9">
        <f t="shared" si="30"/>
        <v>8.0736718382694639E-2</v>
      </c>
      <c r="M147" s="8">
        <f t="shared" si="31"/>
        <v>251.25053371075978</v>
      </c>
      <c r="N147" s="9">
        <f t="shared" si="32"/>
        <v>7.9601820957817537E-2</v>
      </c>
      <c r="O147" s="8">
        <f t="shared" si="33"/>
        <v>253.74572400438512</v>
      </c>
      <c r="P147" s="9">
        <f t="shared" si="34"/>
        <v>7.8819062187051356E-2</v>
      </c>
      <c r="Q147" s="8">
        <f t="shared" si="35"/>
        <v>255.59132272298552</v>
      </c>
      <c r="R147" s="9">
        <f t="shared" si="36"/>
        <v>7.8249917825560775E-2</v>
      </c>
      <c r="S147" s="8">
        <f t="shared" si="37"/>
        <v>257.00621372963667</v>
      </c>
      <c r="T147" s="9">
        <f t="shared" si="38"/>
        <v>7.7819130167177356E-2</v>
      </c>
    </row>
    <row r="148" spans="1:20" x14ac:dyDescent="0.45">
      <c r="A148">
        <v>900</v>
      </c>
      <c r="B148" s="8">
        <f t="shared" si="23"/>
        <v>241.41440097032847</v>
      </c>
      <c r="C148" s="9">
        <f t="shared" si="24"/>
        <v>8.2845099213688336E-2</v>
      </c>
      <c r="D148">
        <v>875</v>
      </c>
      <c r="E148" s="8">
        <f t="shared" si="25"/>
        <v>257.32628827862357</v>
      </c>
      <c r="F148" s="9">
        <f t="shared" si="26"/>
        <v>7.772233507034744E-2</v>
      </c>
      <c r="G148">
        <v>865</v>
      </c>
      <c r="H148" s="8">
        <f t="shared" si="27"/>
        <v>264.67760666385226</v>
      </c>
      <c r="I148" s="9">
        <f t="shared" si="28"/>
        <v>7.5563627207044168E-2</v>
      </c>
      <c r="J148">
        <v>850</v>
      </c>
      <c r="K148" s="8">
        <f t="shared" si="29"/>
        <v>265.44200179771485</v>
      </c>
      <c r="L148" s="9">
        <f t="shared" si="30"/>
        <v>7.5346026117002321E-2</v>
      </c>
      <c r="M148" s="8">
        <f t="shared" si="31"/>
        <v>269.29486251444848</v>
      </c>
      <c r="N148" s="9">
        <f t="shared" si="32"/>
        <v>7.4268033980510642E-2</v>
      </c>
      <c r="O148" s="8">
        <f t="shared" si="33"/>
        <v>271.95942790033257</v>
      </c>
      <c r="P148" s="9">
        <f t="shared" si="34"/>
        <v>7.3540381204690503E-2</v>
      </c>
      <c r="Q148" s="8">
        <f t="shared" si="35"/>
        <v>273.88785944271058</v>
      </c>
      <c r="R148" s="9">
        <f t="shared" si="36"/>
        <v>7.302258683789313E-2</v>
      </c>
      <c r="S148" s="8">
        <f t="shared" si="37"/>
        <v>275.3336408864302</v>
      </c>
      <c r="T148" s="9">
        <f t="shared" si="38"/>
        <v>7.2639144042153617E-2</v>
      </c>
    </row>
    <row r="149" spans="1:20" x14ac:dyDescent="0.45">
      <c r="A149">
        <v>950</v>
      </c>
      <c r="B149" s="8">
        <f t="shared" si="23"/>
        <v>254.22502893453049</v>
      </c>
      <c r="C149" s="9">
        <f t="shared" si="24"/>
        <v>7.8670460118820632E-2</v>
      </c>
      <c r="D149">
        <v>925</v>
      </c>
      <c r="E149" s="8">
        <f t="shared" si="25"/>
        <v>273.28189090316772</v>
      </c>
      <c r="F149" s="9">
        <f t="shared" si="26"/>
        <v>7.3184505324894081E-2</v>
      </c>
      <c r="G149">
        <v>915</v>
      </c>
      <c r="H149" s="8">
        <f t="shared" si="27"/>
        <v>282.03613085590371</v>
      </c>
      <c r="I149" s="9">
        <f t="shared" si="28"/>
        <v>7.09129001993659E-2</v>
      </c>
      <c r="J149">
        <v>900</v>
      </c>
      <c r="K149" s="8">
        <f t="shared" si="29"/>
        <v>283.45622746805384</v>
      </c>
      <c r="L149" s="9">
        <f t="shared" si="30"/>
        <v>7.0557631344522309E-2</v>
      </c>
      <c r="M149" s="8">
        <f t="shared" si="31"/>
        <v>287.69268142933936</v>
      </c>
      <c r="N149" s="9">
        <f t="shared" si="32"/>
        <v>6.9518626266870234E-2</v>
      </c>
      <c r="O149" s="8">
        <f t="shared" si="33"/>
        <v>290.57022055899176</v>
      </c>
      <c r="P149" s="9">
        <f t="shared" si="34"/>
        <v>6.8830177991139274E-2</v>
      </c>
      <c r="Q149" s="8">
        <f t="shared" si="35"/>
        <v>292.61301594248494</v>
      </c>
      <c r="R149" s="9">
        <f t="shared" si="36"/>
        <v>6.834965948312817E-2</v>
      </c>
      <c r="S149" s="8">
        <f t="shared" si="37"/>
        <v>294.11313311648757</v>
      </c>
      <c r="T149" s="9">
        <f t="shared" si="38"/>
        <v>6.8001043639485226E-2</v>
      </c>
    </row>
    <row r="150" spans="1:20" x14ac:dyDescent="0.45">
      <c r="A150">
        <v>1000</v>
      </c>
      <c r="B150" s="8">
        <f t="shared" si="23"/>
        <v>266.74027992623098</v>
      </c>
      <c r="C150" s="9">
        <f t="shared" si="24"/>
        <v>7.4979301984429009E-2</v>
      </c>
      <c r="D150">
        <v>975</v>
      </c>
      <c r="E150" s="8">
        <f t="shared" si="25"/>
        <v>289.19093224002262</v>
      </c>
      <c r="F150" s="9">
        <f t="shared" si="26"/>
        <v>6.9158461660894691E-2</v>
      </c>
      <c r="G150">
        <v>965</v>
      </c>
      <c r="H150" s="8">
        <f t="shared" si="27"/>
        <v>299.50175474503794</v>
      </c>
      <c r="I150" s="9">
        <f t="shared" si="28"/>
        <v>6.6777572028002802E-2</v>
      </c>
      <c r="J150">
        <v>950</v>
      </c>
      <c r="K150" s="8">
        <f t="shared" si="29"/>
        <v>301.69142098633085</v>
      </c>
      <c r="L150" s="9">
        <f t="shared" si="30"/>
        <v>6.6292902644076737E-2</v>
      </c>
      <c r="M150" s="8">
        <f t="shared" si="31"/>
        <v>306.37575429664537</v>
      </c>
      <c r="N150" s="9">
        <f t="shared" si="32"/>
        <v>6.5279317046202004E-2</v>
      </c>
      <c r="O150" s="8">
        <f t="shared" si="33"/>
        <v>309.51237816491778</v>
      </c>
      <c r="P150" s="9">
        <f t="shared" si="34"/>
        <v>6.4617771084242007E-2</v>
      </c>
      <c r="Q150" s="8">
        <f t="shared" si="35"/>
        <v>311.70379177805296</v>
      </c>
      <c r="R150" s="9">
        <f t="shared" si="36"/>
        <v>6.416347996896006E-2</v>
      </c>
      <c r="S150" s="8">
        <f t="shared" si="37"/>
        <v>313.28440361295952</v>
      </c>
      <c r="T150" s="9">
        <f t="shared" si="38"/>
        <v>6.3839756366258729E-2</v>
      </c>
    </row>
    <row r="151" spans="1:20" x14ac:dyDescent="0.45">
      <c r="A151">
        <v>1050</v>
      </c>
      <c r="B151" s="8">
        <f t="shared" si="23"/>
        <v>278.9248294660166</v>
      </c>
      <c r="C151" s="9">
        <f t="shared" si="24"/>
        <v>7.1703906885194471E-2</v>
      </c>
      <c r="D151">
        <v>1025</v>
      </c>
      <c r="E151" s="8">
        <f t="shared" si="25"/>
        <v>304.99578858059897</v>
      </c>
      <c r="F151" s="9">
        <f t="shared" si="26"/>
        <v>6.5574675942499938E-2</v>
      </c>
      <c r="G151">
        <v>1015</v>
      </c>
      <c r="H151" s="8">
        <f t="shared" si="27"/>
        <v>317.00920330246765</v>
      </c>
      <c r="I151" s="9">
        <f t="shared" si="28"/>
        <v>6.308965099955606E-2</v>
      </c>
      <c r="J151">
        <v>1000</v>
      </c>
      <c r="K151" s="8">
        <f t="shared" si="29"/>
        <v>320.08027669554053</v>
      </c>
      <c r="L151" s="9">
        <f t="shared" si="30"/>
        <v>6.2484324890233534E-2</v>
      </c>
      <c r="M151" s="8">
        <f t="shared" si="31"/>
        <v>325.27804524548458</v>
      </c>
      <c r="N151" s="9">
        <f t="shared" si="32"/>
        <v>6.1485858920807795E-2</v>
      </c>
      <c r="O151" s="8">
        <f t="shared" si="33"/>
        <v>328.72202919251322</v>
      </c>
      <c r="P151" s="9">
        <f t="shared" si="34"/>
        <v>6.0841678451331212E-2</v>
      </c>
      <c r="Q151" s="8">
        <f t="shared" si="35"/>
        <v>331.09879867299821</v>
      </c>
      <c r="R151" s="9">
        <f t="shared" si="36"/>
        <v>6.0404930734141743E-2</v>
      </c>
      <c r="S151" s="8">
        <f t="shared" si="37"/>
        <v>332.78860926261996</v>
      </c>
      <c r="T151" s="9">
        <f t="shared" si="38"/>
        <v>6.0098210826131405E-2</v>
      </c>
    </row>
    <row r="152" spans="1:20" x14ac:dyDescent="0.45">
      <c r="A152">
        <v>1100</v>
      </c>
      <c r="B152" s="8">
        <f t="shared" si="23"/>
        <v>290.74878314911297</v>
      </c>
      <c r="C152" s="9">
        <f t="shared" si="24"/>
        <v>6.8787906120806805E-2</v>
      </c>
      <c r="D152">
        <v>1075</v>
      </c>
      <c r="E152" s="8">
        <f t="shared" si="25"/>
        <v>320.6434007993754</v>
      </c>
      <c r="F152" s="9">
        <f t="shared" si="26"/>
        <v>6.2374587938311812E-2</v>
      </c>
      <c r="G152">
        <v>1065</v>
      </c>
      <c r="H152" s="8">
        <f t="shared" si="27"/>
        <v>334.49685011744572</v>
      </c>
      <c r="I152" s="9">
        <f t="shared" si="28"/>
        <v>5.9791295472521697E-2</v>
      </c>
      <c r="J152">
        <v>1050</v>
      </c>
      <c r="K152" s="8">
        <f t="shared" si="29"/>
        <v>338.55837840048792</v>
      </c>
      <c r="L152" s="9">
        <f t="shared" si="30"/>
        <v>5.9074006954102233E-2</v>
      </c>
      <c r="M152" s="8">
        <f t="shared" si="31"/>
        <v>344.33589497786306</v>
      </c>
      <c r="N152" s="9">
        <f t="shared" si="32"/>
        <v>5.8082820558936432E-2</v>
      </c>
      <c r="O152" s="8">
        <f t="shared" si="33"/>
        <v>348.13731499463188</v>
      </c>
      <c r="P152" s="9">
        <f t="shared" si="34"/>
        <v>5.7448596110153807E-2</v>
      </c>
      <c r="Q152" s="8">
        <f t="shared" si="35"/>
        <v>350.73839961980354</v>
      </c>
      <c r="R152" s="9">
        <f t="shared" si="36"/>
        <v>5.7022555904000738E-2</v>
      </c>
      <c r="S152" s="8">
        <f t="shared" si="37"/>
        <v>352.56846686593508</v>
      </c>
      <c r="T152" s="9">
        <f t="shared" si="38"/>
        <v>5.6726570523407141E-2</v>
      </c>
    </row>
    <row r="153" spans="1:20" x14ac:dyDescent="0.45">
      <c r="A153">
        <v>1150</v>
      </c>
      <c r="B153" s="8">
        <f t="shared" si="23"/>
        <v>302.18735049129145</v>
      </c>
      <c r="C153" s="9">
        <f t="shared" si="24"/>
        <v>6.6184107201986822E-2</v>
      </c>
      <c r="D153">
        <v>1125</v>
      </c>
      <c r="E153" s="8">
        <f t="shared" si="25"/>
        <v>336.08524929844248</v>
      </c>
      <c r="F153" s="9">
        <f t="shared" si="26"/>
        <v>5.9508711083716956E-2</v>
      </c>
      <c r="G153">
        <v>1115</v>
      </c>
      <c r="H153" s="8">
        <f t="shared" si="27"/>
        <v>351.90682523296329</v>
      </c>
      <c r="I153" s="9">
        <f t="shared" si="28"/>
        <v>5.6833225632267705E-2</v>
      </c>
      <c r="J153">
        <v>1100</v>
      </c>
      <c r="K153" s="8">
        <f t="shared" si="29"/>
        <v>357.06435772447838</v>
      </c>
      <c r="L153" s="9">
        <f t="shared" si="30"/>
        <v>5.6012311414830721E-2</v>
      </c>
      <c r="M153" s="8">
        <f t="shared" si="31"/>
        <v>363.48818419960412</v>
      </c>
      <c r="N153" s="9">
        <f t="shared" si="32"/>
        <v>5.5022421276333146E-2</v>
      </c>
      <c r="O153" s="8">
        <f t="shared" si="33"/>
        <v>367.69854190945148</v>
      </c>
      <c r="P153" s="9">
        <f t="shared" si="34"/>
        <v>5.4392383217350779E-2</v>
      </c>
      <c r="Q153" s="8">
        <f t="shared" si="35"/>
        <v>370.56484317055174</v>
      </c>
      <c r="R153" s="9">
        <f t="shared" si="36"/>
        <v>5.397166074601157E-2</v>
      </c>
      <c r="S153" s="8">
        <f t="shared" si="37"/>
        <v>372.56836761249519</v>
      </c>
      <c r="T153" s="9">
        <f t="shared" si="38"/>
        <v>5.3681422628991976E-2</v>
      </c>
    </row>
    <row r="154" spans="1:20" x14ac:dyDescent="0.45">
      <c r="A154">
        <v>1200</v>
      </c>
      <c r="B154" s="8">
        <f t="shared" si="23"/>
        <v>313.22051422332686</v>
      </c>
      <c r="C154" s="9">
        <f t="shared" si="24"/>
        <v>6.3852778128510312E-2</v>
      </c>
      <c r="D154">
        <v>1175</v>
      </c>
      <c r="E154" s="8">
        <f t="shared" si="25"/>
        <v>351.27730552617101</v>
      </c>
      <c r="F154" s="9">
        <f t="shared" si="26"/>
        <v>5.6935075751740963E-2</v>
      </c>
      <c r="G154">
        <v>1165</v>
      </c>
      <c r="H154" s="8">
        <f t="shared" si="27"/>
        <v>369.18509819831513</v>
      </c>
      <c r="I154" s="9">
        <f t="shared" si="28"/>
        <v>5.4173367499401617E-2</v>
      </c>
      <c r="J154">
        <v>1150</v>
      </c>
      <c r="K154" s="8">
        <f t="shared" si="29"/>
        <v>375.54003220196427</v>
      </c>
      <c r="L154" s="9">
        <f t="shared" si="30"/>
        <v>5.3256639199636809E-2</v>
      </c>
      <c r="M154" s="8">
        <f t="shared" si="31"/>
        <v>382.67648157352869</v>
      </c>
      <c r="N154" s="9">
        <f t="shared" si="32"/>
        <v>5.2263467871769734E-2</v>
      </c>
      <c r="O154" s="8">
        <f t="shared" si="33"/>
        <v>387.34832219917428</v>
      </c>
      <c r="P154" s="9">
        <f t="shared" si="34"/>
        <v>5.163311379909892E-2</v>
      </c>
      <c r="Q154" s="8">
        <f t="shared" si="35"/>
        <v>390.52239020701654</v>
      </c>
      <c r="R154" s="9">
        <f t="shared" si="36"/>
        <v>5.1213452804583032E-2</v>
      </c>
      <c r="S154" s="8">
        <f t="shared" si="37"/>
        <v>392.73448708396984</v>
      </c>
      <c r="T154" s="9">
        <f t="shared" si="38"/>
        <v>5.092499043946664E-2</v>
      </c>
    </row>
    <row r="155" spans="1:20" x14ac:dyDescent="0.45">
      <c r="A155">
        <v>1250</v>
      </c>
      <c r="B155" s="8">
        <f t="shared" si="23"/>
        <v>323.83269689856695</v>
      </c>
      <c r="C155" s="9">
        <f t="shared" si="24"/>
        <v>6.1760286072238511E-2</v>
      </c>
      <c r="D155">
        <v>1225</v>
      </c>
      <c r="E155" s="8">
        <f t="shared" si="25"/>
        <v>366.17996033637047</v>
      </c>
      <c r="F155" s="9">
        <f t="shared" si="26"/>
        <v>5.4617953373603881E-2</v>
      </c>
      <c r="G155">
        <v>1215</v>
      </c>
      <c r="H155" s="8">
        <f t="shared" si="27"/>
        <v>386.28153549552906</v>
      </c>
      <c r="I155" s="9">
        <f t="shared" si="28"/>
        <v>5.1775708032079849E-2</v>
      </c>
      <c r="J155">
        <v>1200</v>
      </c>
      <c r="K155" s="8">
        <f t="shared" si="29"/>
        <v>393.93052149025681</v>
      </c>
      <c r="L155" s="9">
        <f t="shared" si="30"/>
        <v>5.0770374238429415E-2</v>
      </c>
      <c r="M155" s="8">
        <f t="shared" si="31"/>
        <v>401.84517432483</v>
      </c>
      <c r="N155" s="9">
        <f t="shared" si="32"/>
        <v>4.9770412282798937E-2</v>
      </c>
      <c r="O155" s="8">
        <f t="shared" si="33"/>
        <v>407.03170183728855</v>
      </c>
      <c r="P155" s="9">
        <f t="shared" si="34"/>
        <v>4.9136221846412899E-2</v>
      </c>
      <c r="Q155" s="8">
        <f t="shared" si="35"/>
        <v>410.5574311534175</v>
      </c>
      <c r="R155" s="9">
        <f t="shared" si="36"/>
        <v>4.8714256477619039E-2</v>
      </c>
      <c r="S155" s="8">
        <f t="shared" si="37"/>
        <v>413.0148887157975</v>
      </c>
      <c r="T155" s="9">
        <f t="shared" si="38"/>
        <v>4.8424404413571487E-2</v>
      </c>
    </row>
    <row r="156" spans="1:20" x14ac:dyDescent="0.45">
      <c r="A156">
        <v>1300</v>
      </c>
      <c r="B156" s="8">
        <f t="shared" si="23"/>
        <v>334.01242696820469</v>
      </c>
      <c r="C156" s="9">
        <f t="shared" si="24"/>
        <v>5.9878011670218008E-2</v>
      </c>
      <c r="D156">
        <v>1275</v>
      </c>
      <c r="E156" s="8">
        <f t="shared" si="25"/>
        <v>380.75793009533749</v>
      </c>
      <c r="F156" s="9">
        <f t="shared" si="26"/>
        <v>5.2526811444195597E-2</v>
      </c>
      <c r="G156">
        <v>1265</v>
      </c>
      <c r="H156" s="8">
        <f t="shared" si="27"/>
        <v>403.14993217355851</v>
      </c>
      <c r="I156" s="9">
        <f t="shared" si="28"/>
        <v>4.9609334899726285E-2</v>
      </c>
      <c r="J156">
        <v>1250</v>
      </c>
      <c r="K156" s="8">
        <f t="shared" si="29"/>
        <v>412.1843407444627</v>
      </c>
      <c r="L156" s="9">
        <f t="shared" si="30"/>
        <v>4.8521979180182334E-2</v>
      </c>
      <c r="M156" s="8">
        <f t="shared" si="31"/>
        <v>420.94158022822228</v>
      </c>
      <c r="N156" s="9">
        <f t="shared" si="32"/>
        <v>4.751253128559213E-2</v>
      </c>
      <c r="O156" s="8">
        <f t="shared" si="33"/>
        <v>426.69627371556146</v>
      </c>
      <c r="P156" s="9">
        <f t="shared" si="34"/>
        <v>4.6871747498156341E-2</v>
      </c>
      <c r="Q156" s="8">
        <f t="shared" si="35"/>
        <v>430.61859211990077</v>
      </c>
      <c r="R156" s="9">
        <f t="shared" si="36"/>
        <v>4.6444813034062477E-2</v>
      </c>
      <c r="S156" s="8">
        <f t="shared" si="37"/>
        <v>433.35961915626615</v>
      </c>
      <c r="T156" s="9">
        <f t="shared" si="38"/>
        <v>4.6151046650214432E-2</v>
      </c>
    </row>
    <row r="157" spans="1:20" x14ac:dyDescent="0.45">
      <c r="A157">
        <v>1350</v>
      </c>
      <c r="B157" s="8">
        <f t="shared" si="23"/>
        <v>343.75200659506129</v>
      </c>
      <c r="C157" s="9">
        <f t="shared" si="24"/>
        <v>5.8181478555149012E-2</v>
      </c>
      <c r="D157">
        <v>1325</v>
      </c>
      <c r="E157" s="8">
        <f t="shared" si="25"/>
        <v>394.98014191513937</v>
      </c>
      <c r="F157" s="9">
        <f t="shared" si="26"/>
        <v>5.0635457020765759E-2</v>
      </c>
      <c r="G157">
        <v>1315</v>
      </c>
      <c r="H157" s="8">
        <f t="shared" si="27"/>
        <v>419.74801806174736</v>
      </c>
      <c r="I157" s="9">
        <f t="shared" si="28"/>
        <v>4.7647634150491412E-2</v>
      </c>
      <c r="J157">
        <v>1300</v>
      </c>
      <c r="K157" s="8">
        <f t="shared" si="29"/>
        <v>430.25347073550955</v>
      </c>
      <c r="L157" s="9">
        <f t="shared" si="30"/>
        <v>4.6484226997194018E-2</v>
      </c>
      <c r="M157" s="8">
        <f t="shared" si="31"/>
        <v>439.91604019341361</v>
      </c>
      <c r="N157" s="9">
        <f t="shared" si="32"/>
        <v>4.5463220643663718E-2</v>
      </c>
      <c r="O157" s="8">
        <f t="shared" si="33"/>
        <v>446.29227528879289</v>
      </c>
      <c r="P157" s="9">
        <f t="shared" si="34"/>
        <v>4.4813681767308489E-2</v>
      </c>
      <c r="Q157" s="8">
        <f t="shared" si="35"/>
        <v>450.65682888302592</v>
      </c>
      <c r="R157" s="9">
        <f t="shared" si="36"/>
        <v>4.4379667006424685E-2</v>
      </c>
      <c r="S157" s="8">
        <f t="shared" si="37"/>
        <v>453.72079436118736</v>
      </c>
      <c r="T157" s="9">
        <f t="shared" si="38"/>
        <v>4.4079972195585265E-2</v>
      </c>
    </row>
    <row r="158" spans="1:20" x14ac:dyDescent="0.45">
      <c r="A158">
        <v>1400</v>
      </c>
      <c r="B158" s="8">
        <f t="shared" si="23"/>
        <v>353.04718346923136</v>
      </c>
      <c r="C158" s="9">
        <f t="shared" si="24"/>
        <v>5.6649651764586396E-2</v>
      </c>
      <c r="D158">
        <v>1375</v>
      </c>
      <c r="E158" s="8">
        <f t="shared" si="25"/>
        <v>408.81959973134354</v>
      </c>
      <c r="F158" s="9">
        <f t="shared" si="26"/>
        <v>4.892133354942628E-2</v>
      </c>
      <c r="G158">
        <v>1365</v>
      </c>
      <c r="H158" s="8">
        <f t="shared" si="27"/>
        <v>436.03743936281552</v>
      </c>
      <c r="I158" s="9">
        <f t="shared" si="28"/>
        <v>4.5867620975910087E-2</v>
      </c>
      <c r="J158">
        <v>1350</v>
      </c>
      <c r="K158" s="8">
        <f t="shared" si="29"/>
        <v>448.09340473079436</v>
      </c>
      <c r="L158" s="9">
        <f t="shared" si="30"/>
        <v>4.4633551373101786E-2</v>
      </c>
      <c r="M158" s="8">
        <f t="shared" si="31"/>
        <v>458.72199106739328</v>
      </c>
      <c r="N158" s="9">
        <f t="shared" si="32"/>
        <v>4.3599392201499436E-2</v>
      </c>
      <c r="O158" s="8">
        <f t="shared" si="33"/>
        <v>465.77267004235154</v>
      </c>
      <c r="P158" s="9">
        <f t="shared" si="34"/>
        <v>4.2939402172698218E-2</v>
      </c>
      <c r="Q158" s="8">
        <f t="shared" si="35"/>
        <v>470.62550794951812</v>
      </c>
      <c r="R158" s="9">
        <f t="shared" si="36"/>
        <v>4.2496634079904803E-2</v>
      </c>
      <c r="S158" s="8">
        <f t="shared" si="37"/>
        <v>474.05267558335163</v>
      </c>
      <c r="T158" s="9">
        <f t="shared" si="38"/>
        <v>4.2189404321763907E-2</v>
      </c>
    </row>
    <row r="159" spans="1:20" x14ac:dyDescent="0.45">
      <c r="A159">
        <v>1450</v>
      </c>
      <c r="B159" s="8">
        <f t="shared" si="23"/>
        <v>361.89682879400993</v>
      </c>
      <c r="C159" s="9">
        <f t="shared" si="24"/>
        <v>5.5264369313896118E-2</v>
      </c>
      <c r="D159">
        <v>1425</v>
      </c>
      <c r="E159" s="8">
        <f t="shared" si="25"/>
        <v>422.25323318015376</v>
      </c>
      <c r="F159" s="9">
        <f t="shared" si="26"/>
        <v>4.7364942239452382E-2</v>
      </c>
      <c r="G159">
        <v>1415</v>
      </c>
      <c r="H159" s="8">
        <f t="shared" si="27"/>
        <v>451.98371676679875</v>
      </c>
      <c r="I159" s="9">
        <f t="shared" si="28"/>
        <v>4.4249381688055395E-2</v>
      </c>
      <c r="J159">
        <v>1400</v>
      </c>
      <c r="K159" s="8">
        <f t="shared" si="29"/>
        <v>465.66317252034179</v>
      </c>
      <c r="L159" s="9">
        <f t="shared" si="30"/>
        <v>4.294949908053193E-2</v>
      </c>
      <c r="M159" s="8">
        <f t="shared" si="31"/>
        <v>477.31601860765738</v>
      </c>
      <c r="N159" s="9">
        <f t="shared" si="32"/>
        <v>4.1900961250662602E-2</v>
      </c>
      <c r="O159" s="8">
        <f t="shared" si="33"/>
        <v>485.09321247326136</v>
      </c>
      <c r="P159" s="9">
        <f t="shared" si="34"/>
        <v>4.1229189536644797E-2</v>
      </c>
      <c r="Q159" s="8">
        <f t="shared" si="35"/>
        <v>490.48047423050809</v>
      </c>
      <c r="R159" s="9">
        <f t="shared" si="36"/>
        <v>4.0776342893928785E-2</v>
      </c>
      <c r="S159" s="8">
        <f t="shared" si="37"/>
        <v>494.31173467834572</v>
      </c>
      <c r="T159" s="9">
        <f t="shared" si="38"/>
        <v>4.0460297817963453E-2</v>
      </c>
    </row>
    <row r="160" spans="1:20" x14ac:dyDescent="0.45">
      <c r="A160">
        <v>1500</v>
      </c>
      <c r="B160" s="8">
        <f t="shared" si="23"/>
        <v>370.30262345489319</v>
      </c>
      <c r="C160" s="9">
        <f t="shared" si="24"/>
        <v>5.4009879307366594E-2</v>
      </c>
      <c r="D160">
        <v>1475</v>
      </c>
      <c r="E160" s="8">
        <f t="shared" si="25"/>
        <v>435.26173138404351</v>
      </c>
      <c r="F160" s="9">
        <f t="shared" si="26"/>
        <v>4.5949364618856063E-2</v>
      </c>
      <c r="G160">
        <v>1465</v>
      </c>
      <c r="H160" s="8">
        <f t="shared" si="27"/>
        <v>467.55618149624871</v>
      </c>
      <c r="I160" s="9">
        <f t="shared" si="28"/>
        <v>4.2775608133330742E-2</v>
      </c>
      <c r="J160">
        <v>1450</v>
      </c>
      <c r="K160" s="8">
        <f t="shared" si="29"/>
        <v>482.92534227239611</v>
      </c>
      <c r="L160" s="9">
        <f t="shared" si="30"/>
        <v>4.1414268934180126E-2</v>
      </c>
      <c r="M160" s="8">
        <f t="shared" si="31"/>
        <v>495.65789086273804</v>
      </c>
      <c r="N160" s="9">
        <f t="shared" si="32"/>
        <v>4.0350411783393915E-2</v>
      </c>
      <c r="O160" s="8">
        <f t="shared" si="33"/>
        <v>504.2124965331214</v>
      </c>
      <c r="P160" s="9">
        <f t="shared" si="34"/>
        <v>3.9665815777110973E-2</v>
      </c>
      <c r="Q160" s="8">
        <f t="shared" si="35"/>
        <v>510.1801050887218</v>
      </c>
      <c r="R160" s="9">
        <f t="shared" si="36"/>
        <v>3.9201842252398186E-2</v>
      </c>
      <c r="S160" s="8">
        <f t="shared" si="37"/>
        <v>514.456708365998</v>
      </c>
      <c r="T160" s="9">
        <f t="shared" si="38"/>
        <v>3.8875963078649323E-2</v>
      </c>
    </row>
    <row r="161" spans="1:20" x14ac:dyDescent="0.45">
      <c r="A161">
        <v>1550</v>
      </c>
      <c r="B161" s="8">
        <f t="shared" si="23"/>
        <v>378.26875418818594</v>
      </c>
      <c r="C161" s="9">
        <f t="shared" si="24"/>
        <v>5.2872461123368776E-2</v>
      </c>
      <c r="D161">
        <v>1525</v>
      </c>
      <c r="E161" s="8">
        <f t="shared" si="25"/>
        <v>447.82936384212474</v>
      </c>
      <c r="F161" s="9">
        <f t="shared" si="26"/>
        <v>4.4659867384334112E-2</v>
      </c>
      <c r="G161">
        <v>1515</v>
      </c>
      <c r="H161" s="8">
        <f t="shared" si="27"/>
        <v>482.72789090079118</v>
      </c>
      <c r="I161" s="9">
        <f t="shared" si="28"/>
        <v>4.1431208714042052E-2</v>
      </c>
      <c r="J161">
        <v>1500</v>
      </c>
      <c r="K161" s="8">
        <f t="shared" si="29"/>
        <v>499.84600115085681</v>
      </c>
      <c r="L161" s="9">
        <f t="shared" si="30"/>
        <v>4.0012323703603803E-2</v>
      </c>
      <c r="M161" s="8">
        <f t="shared" si="31"/>
        <v>513.71057243440191</v>
      </c>
      <c r="N161" s="9">
        <f t="shared" si="32"/>
        <v>3.893242824499956E-2</v>
      </c>
      <c r="O161" s="8">
        <f t="shared" si="33"/>
        <v>523.09198769940781</v>
      </c>
      <c r="P161" s="9">
        <f t="shared" si="34"/>
        <v>3.8234192972370476E-2</v>
      </c>
      <c r="Q161" s="8">
        <f t="shared" si="35"/>
        <v>529.68535071998031</v>
      </c>
      <c r="R161" s="9">
        <f t="shared" si="36"/>
        <v>3.7758265303759662E-2</v>
      </c>
      <c r="S161" s="8">
        <f t="shared" si="37"/>
        <v>534.44864126946618</v>
      </c>
      <c r="T161" s="9">
        <f t="shared" si="38"/>
        <v>3.74217435607926E-2</v>
      </c>
    </row>
    <row r="162" spans="1:20" x14ac:dyDescent="0.45">
      <c r="A162">
        <v>1600</v>
      </c>
      <c r="B162" s="8">
        <f t="shared" si="23"/>
        <v>385.80162134412308</v>
      </c>
      <c r="C162" s="9">
        <f t="shared" si="24"/>
        <v>5.1840113917407879E-2</v>
      </c>
      <c r="D162">
        <v>1575</v>
      </c>
      <c r="E162" s="8">
        <f t="shared" si="25"/>
        <v>459.94379065378314</v>
      </c>
      <c r="F162" s="9">
        <f t="shared" si="26"/>
        <v>4.3483574311485265E-2</v>
      </c>
      <c r="G162">
        <v>1565</v>
      </c>
      <c r="H162" s="8">
        <f t="shared" si="27"/>
        <v>497.47552537449565</v>
      </c>
      <c r="I162" s="9">
        <f t="shared" si="28"/>
        <v>4.0202982819997339E-2</v>
      </c>
      <c r="J162">
        <v>1550</v>
      </c>
      <c r="K162" s="8">
        <f t="shared" si="29"/>
        <v>516.39471583029467</v>
      </c>
      <c r="L162" s="9">
        <f t="shared" si="30"/>
        <v>3.8730063238239444E-2</v>
      </c>
      <c r="M162" s="8">
        <f t="shared" si="31"/>
        <v>531.44022029619828</v>
      </c>
      <c r="N162" s="9">
        <f t="shared" si="32"/>
        <v>3.7633583677300519E-2</v>
      </c>
      <c r="O162" s="8">
        <f t="shared" si="33"/>
        <v>541.69603902729079</v>
      </c>
      <c r="P162" s="9">
        <f t="shared" si="34"/>
        <v>3.6921074844692363E-2</v>
      </c>
      <c r="Q162" s="8">
        <f t="shared" si="35"/>
        <v>548.95976099955544</v>
      </c>
      <c r="R162" s="9">
        <f t="shared" si="36"/>
        <v>3.643254282168816E-2</v>
      </c>
      <c r="S162" s="8">
        <f t="shared" si="37"/>
        <v>554.25091770869722</v>
      </c>
      <c r="T162" s="9">
        <f t="shared" si="38"/>
        <v>3.6084739530393678E-2</v>
      </c>
    </row>
    <row r="163" spans="1:20" x14ac:dyDescent="0.45">
      <c r="A163">
        <v>1650</v>
      </c>
      <c r="B163" s="8">
        <f t="shared" si="23"/>
        <v>392.90955960416534</v>
      </c>
      <c r="C163" s="9">
        <f t="shared" si="24"/>
        <v>5.0902299297957768E-2</v>
      </c>
      <c r="D163">
        <v>1625</v>
      </c>
      <c r="E163" s="8">
        <f t="shared" si="25"/>
        <v>471.59586429143661</v>
      </c>
      <c r="F163" s="9">
        <f t="shared" si="26"/>
        <v>4.2409192943304544E-2</v>
      </c>
      <c r="G163">
        <v>1615</v>
      </c>
      <c r="H163" s="8">
        <f t="shared" si="27"/>
        <v>511.77926847932821</v>
      </c>
      <c r="I163" s="9">
        <f t="shared" si="28"/>
        <v>3.9079347741902214E-2</v>
      </c>
      <c r="J163">
        <v>1600</v>
      </c>
      <c r="K163" s="8">
        <f t="shared" si="29"/>
        <v>532.54447420781923</v>
      </c>
      <c r="L163" s="9">
        <f t="shared" si="30"/>
        <v>3.7555548820125836E-2</v>
      </c>
      <c r="M163" s="8">
        <f t="shared" si="31"/>
        <v>548.81616201044085</v>
      </c>
      <c r="N163" s="9">
        <f t="shared" si="32"/>
        <v>3.6442075478855002E-2</v>
      </c>
      <c r="O163" s="8">
        <f t="shared" si="33"/>
        <v>559.99189169161286</v>
      </c>
      <c r="P163" s="9">
        <f t="shared" si="34"/>
        <v>3.5714802833277423E-2</v>
      </c>
      <c r="Q163" s="8">
        <f t="shared" si="35"/>
        <v>567.96949906817588</v>
      </c>
      <c r="R163" s="9">
        <f t="shared" si="36"/>
        <v>3.5213158510822275E-2</v>
      </c>
      <c r="S163" s="8">
        <f t="shared" si="37"/>
        <v>573.82928235671943</v>
      </c>
      <c r="T163" s="9">
        <f t="shared" si="38"/>
        <v>3.4853571636950818E-2</v>
      </c>
    </row>
    <row r="164" spans="1:20" x14ac:dyDescent="0.45">
      <c r="A164">
        <v>1700</v>
      </c>
      <c r="B164" s="8">
        <f t="shared" si="23"/>
        <v>399.60257277229641</v>
      </c>
      <c r="C164" s="9">
        <f t="shared" si="24"/>
        <v>5.0049727811428538E-2</v>
      </c>
      <c r="D164">
        <v>1675</v>
      </c>
      <c r="E164" s="8">
        <f t="shared" si="25"/>
        <v>482.77942508864442</v>
      </c>
      <c r="F164" s="9">
        <f t="shared" si="26"/>
        <v>4.1426786148410832E-2</v>
      </c>
      <c r="G164">
        <v>1665</v>
      </c>
      <c r="H164" s="8">
        <f t="shared" si="27"/>
        <v>525.6226722277928</v>
      </c>
      <c r="I164" s="9">
        <f t="shared" si="28"/>
        <v>3.8050109054908611E-2</v>
      </c>
      <c r="J164">
        <v>1650</v>
      </c>
      <c r="K164" s="8">
        <f t="shared" si="29"/>
        <v>548.27160973935759</v>
      </c>
      <c r="L164" s="9">
        <f t="shared" si="30"/>
        <v>3.6478270340329647E-2</v>
      </c>
      <c r="M164" s="8">
        <f t="shared" si="31"/>
        <v>565.8108573240329</v>
      </c>
      <c r="N164" s="9">
        <f t="shared" si="32"/>
        <v>3.5347501273815689E-2</v>
      </c>
      <c r="O164" s="8">
        <f t="shared" si="33"/>
        <v>577.94966066169445</v>
      </c>
      <c r="P164" s="9">
        <f t="shared" si="34"/>
        <v>3.4605089960779635E-2</v>
      </c>
      <c r="Q164" s="8">
        <f t="shared" si="35"/>
        <v>586.68334205543931</v>
      </c>
      <c r="R164" s="9">
        <f t="shared" si="36"/>
        <v>3.4089940119878294E-2</v>
      </c>
      <c r="S164" s="8">
        <f t="shared" si="37"/>
        <v>593.15184997967299</v>
      </c>
      <c r="T164" s="9">
        <f t="shared" si="38"/>
        <v>3.3718178575495278E-2</v>
      </c>
    </row>
    <row r="165" spans="1:20" x14ac:dyDescent="0.45">
      <c r="A165">
        <v>1750</v>
      </c>
      <c r="B165" s="8">
        <f t="shared" si="23"/>
        <v>405.89208352270447</v>
      </c>
      <c r="C165" s="9">
        <f t="shared" si="24"/>
        <v>4.9274181024723675E-2</v>
      </c>
      <c r="D165">
        <v>1725</v>
      </c>
      <c r="E165" s="8">
        <f t="shared" si="25"/>
        <v>493.4910925301524</v>
      </c>
      <c r="F165" s="9">
        <f t="shared" si="26"/>
        <v>4.0527580543468465E-2</v>
      </c>
      <c r="G165">
        <v>1715</v>
      </c>
      <c r="H165" s="8">
        <f t="shared" si="27"/>
        <v>538.99250951268129</v>
      </c>
      <c r="I165" s="9">
        <f t="shared" si="28"/>
        <v>3.7106267057556284E-2</v>
      </c>
      <c r="J165">
        <v>1700</v>
      </c>
      <c r="K165" s="8">
        <f t="shared" si="29"/>
        <v>563.55570992433763</v>
      </c>
      <c r="L165" s="9">
        <f t="shared" si="30"/>
        <v>3.5488949269425696E-2</v>
      </c>
      <c r="M165" s="8">
        <f t="shared" si="31"/>
        <v>582.39984423553801</v>
      </c>
      <c r="N165" s="9">
        <f t="shared" si="32"/>
        <v>3.4340668525164417E-2</v>
      </c>
      <c r="O165" s="8">
        <f t="shared" si="33"/>
        <v>595.54230626281105</v>
      </c>
      <c r="P165" s="9">
        <f t="shared" si="34"/>
        <v>3.3582836667818625E-2</v>
      </c>
      <c r="Q165" s="8">
        <f t="shared" si="35"/>
        <v>605.0726694425897</v>
      </c>
      <c r="R165" s="9">
        <f t="shared" si="36"/>
        <v>3.305388097998968E-2</v>
      </c>
      <c r="S165" s="8">
        <f t="shared" si="37"/>
        <v>612.18910457734864</v>
      </c>
      <c r="T165" s="9">
        <f t="shared" si="38"/>
        <v>3.2669643824856813E-2</v>
      </c>
    </row>
    <row r="166" spans="1:20" x14ac:dyDescent="0.45">
      <c r="A166">
        <v>1800</v>
      </c>
      <c r="B166" s="8">
        <f t="shared" si="23"/>
        <v>411.79069875649191</v>
      </c>
      <c r="C166" s="9">
        <f t="shared" si="24"/>
        <v>4.8568362666750735E-2</v>
      </c>
      <c r="D166">
        <v>1775</v>
      </c>
      <c r="E166" s="8">
        <f t="shared" si="25"/>
        <v>503.7300543266316</v>
      </c>
      <c r="F166" s="9">
        <f t="shared" si="26"/>
        <v>3.9703805298524998E-2</v>
      </c>
      <c r="G166">
        <v>1765</v>
      </c>
      <c r="H166" s="8">
        <f t="shared" si="27"/>
        <v>551.87861567576397</v>
      </c>
      <c r="I166" s="9">
        <f t="shared" si="28"/>
        <v>3.6239853170448387E-2</v>
      </c>
      <c r="J166">
        <v>1750</v>
      </c>
      <c r="K166" s="8">
        <f t="shared" si="29"/>
        <v>578.37951053059146</v>
      </c>
      <c r="L166" s="9">
        <f t="shared" si="30"/>
        <v>3.4579371564619363E-2</v>
      </c>
      <c r="M166" s="8">
        <f t="shared" si="31"/>
        <v>598.56167071412642</v>
      </c>
      <c r="N166" s="9">
        <f t="shared" si="32"/>
        <v>3.3413432530917969E-2</v>
      </c>
      <c r="O166" s="8">
        <f t="shared" si="33"/>
        <v>612.745592469695</v>
      </c>
      <c r="P166" s="9">
        <f t="shared" si="34"/>
        <v>3.2639973662461151E-2</v>
      </c>
      <c r="Q166" s="8">
        <f t="shared" si="35"/>
        <v>623.11143965429471</v>
      </c>
      <c r="R166" s="9">
        <f t="shared" si="36"/>
        <v>3.2096987356059613E-2</v>
      </c>
      <c r="S166" s="8">
        <f t="shared" si="37"/>
        <v>630.91388832245912</v>
      </c>
      <c r="T166" s="9">
        <f t="shared" si="38"/>
        <v>3.1700047138252301E-2</v>
      </c>
    </row>
    <row r="167" spans="1:20" x14ac:dyDescent="0.45">
      <c r="A167">
        <v>1850</v>
      </c>
      <c r="B167" s="8">
        <f t="shared" si="23"/>
        <v>417.31199100204952</v>
      </c>
      <c r="C167" s="9">
        <f t="shared" si="24"/>
        <v>4.7925773596814221E-2</v>
      </c>
      <c r="D167">
        <v>1825</v>
      </c>
      <c r="E167" s="8">
        <f t="shared" si="25"/>
        <v>513.49785513402571</v>
      </c>
      <c r="F167" s="9">
        <f t="shared" si="26"/>
        <v>3.8948556065107401E-2</v>
      </c>
      <c r="G167">
        <v>1815</v>
      </c>
      <c r="H167" s="8">
        <f t="shared" si="27"/>
        <v>564.27372118424171</v>
      </c>
      <c r="I167" s="9">
        <f t="shared" si="28"/>
        <v>3.5443791282758985E-2</v>
      </c>
      <c r="J167">
        <v>1800</v>
      </c>
      <c r="K167" s="8">
        <f t="shared" si="29"/>
        <v>592.72877719310941</v>
      </c>
      <c r="L167" s="9">
        <f t="shared" si="30"/>
        <v>3.3742245643464099E-2</v>
      </c>
      <c r="M167" s="8">
        <f t="shared" si="31"/>
        <v>614.27781331742653</v>
      </c>
      <c r="N167" s="9">
        <f t="shared" si="32"/>
        <v>3.2558558304408514E-2</v>
      </c>
      <c r="O167" s="8">
        <f t="shared" si="33"/>
        <v>629.53803285093522</v>
      </c>
      <c r="P167" s="9">
        <f t="shared" si="34"/>
        <v>3.1769327596345064E-2</v>
      </c>
      <c r="Q167" s="8">
        <f t="shared" si="35"/>
        <v>640.77615554168369</v>
      </c>
      <c r="R167" s="9">
        <f t="shared" si="36"/>
        <v>3.1212147685322166E-2</v>
      </c>
      <c r="S167" s="8">
        <f t="shared" si="37"/>
        <v>649.30138076547701</v>
      </c>
      <c r="T167" s="9">
        <f t="shared" si="38"/>
        <v>3.0802337084854987E-2</v>
      </c>
    </row>
    <row r="168" spans="1:20" x14ac:dyDescent="0.45">
      <c r="A168">
        <v>1900</v>
      </c>
      <c r="B168" s="8">
        <f t="shared" si="23"/>
        <v>422.47029609038339</v>
      </c>
      <c r="C168" s="9">
        <f t="shared" si="24"/>
        <v>4.7340606393120703E-2</v>
      </c>
      <c r="D168">
        <v>1875</v>
      </c>
      <c r="E168" s="8">
        <f t="shared" si="25"/>
        <v>522.79818664007848</v>
      </c>
      <c r="F168" s="9">
        <f t="shared" si="26"/>
        <v>3.8255679746205855E-2</v>
      </c>
      <c r="G168">
        <v>1865</v>
      </c>
      <c r="H168" s="8">
        <f t="shared" si="27"/>
        <v>576.17327733725824</v>
      </c>
      <c r="I168" s="9">
        <f t="shared" si="28"/>
        <v>3.4711779922228445E-2</v>
      </c>
      <c r="J168">
        <v>1850</v>
      </c>
      <c r="K168" s="8">
        <f t="shared" si="29"/>
        <v>606.59217603864977</v>
      </c>
      <c r="L168" s="9">
        <f t="shared" si="30"/>
        <v>3.2971081378942273E-2</v>
      </c>
      <c r="M168" s="8">
        <f t="shared" si="31"/>
        <v>629.53258400178959</v>
      </c>
      <c r="N168" s="9">
        <f t="shared" si="32"/>
        <v>3.1769602572220702E-2</v>
      </c>
      <c r="O168" s="8">
        <f t="shared" si="33"/>
        <v>645.90082514027472</v>
      </c>
      <c r="P168" s="9">
        <f t="shared" si="34"/>
        <v>3.0964506037991921E-2</v>
      </c>
      <c r="Q168" s="8">
        <f t="shared" si="35"/>
        <v>658.04581947796009</v>
      </c>
      <c r="R168" s="9">
        <f t="shared" si="36"/>
        <v>3.0393020376402315E-2</v>
      </c>
      <c r="S168" s="8">
        <f t="shared" si="37"/>
        <v>667.32906882895327</v>
      </c>
      <c r="T168" s="9">
        <f t="shared" si="38"/>
        <v>2.9970221490720508E-2</v>
      </c>
    </row>
    <row r="169" spans="1:20" x14ac:dyDescent="0.45">
      <c r="A169">
        <v>1950</v>
      </c>
      <c r="B169" s="8">
        <f t="shared" si="23"/>
        <v>427.28052715004787</v>
      </c>
      <c r="C169" s="9">
        <f t="shared" si="24"/>
        <v>4.6807656163035512E-2</v>
      </c>
      <c r="D169">
        <v>1925</v>
      </c>
      <c r="E169" s="8">
        <f t="shared" si="25"/>
        <v>531.63668059277404</v>
      </c>
      <c r="F169" s="9">
        <f t="shared" si="26"/>
        <v>3.7619676613923687E-2</v>
      </c>
      <c r="G169">
        <v>1915</v>
      </c>
      <c r="H169" s="8">
        <f t="shared" si="27"/>
        <v>587.57527685812545</v>
      </c>
      <c r="I169" s="9">
        <f t="shared" si="28"/>
        <v>3.4038191849976619E-2</v>
      </c>
      <c r="J169">
        <v>1900</v>
      </c>
      <c r="K169" s="8">
        <f t="shared" si="29"/>
        <v>619.96113498548425</v>
      </c>
      <c r="L169" s="9">
        <f t="shared" si="30"/>
        <v>3.2260086756032341E-2</v>
      </c>
      <c r="M169" s="8">
        <f t="shared" si="31"/>
        <v>644.3130264466663</v>
      </c>
      <c r="N169" s="9">
        <f t="shared" si="32"/>
        <v>3.1040812740196121E-2</v>
      </c>
      <c r="O169" s="8">
        <f t="shared" si="33"/>
        <v>661.81777545275543</v>
      </c>
      <c r="P169" s="9">
        <f t="shared" si="34"/>
        <v>3.0219798775150488E-2</v>
      </c>
      <c r="Q169" s="8">
        <f t="shared" si="35"/>
        <v>674.90187883446129</v>
      </c>
      <c r="R169" s="9">
        <f t="shared" si="36"/>
        <v>2.9633937357737842E-2</v>
      </c>
      <c r="S169" s="8">
        <f t="shared" si="37"/>
        <v>684.97670816191203</v>
      </c>
      <c r="T169" s="9">
        <f t="shared" si="38"/>
        <v>2.9198073104804725E-2</v>
      </c>
    </row>
    <row r="170" spans="1:20" x14ac:dyDescent="0.45">
      <c r="A170">
        <v>2000</v>
      </c>
      <c r="B170" s="8">
        <f t="shared" si="23"/>
        <v>431.75800479776467</v>
      </c>
      <c r="C170" s="9">
        <f t="shared" si="24"/>
        <v>4.6322244817135455E-2</v>
      </c>
      <c r="D170">
        <v>1975</v>
      </c>
      <c r="E170" s="8">
        <f t="shared" si="25"/>
        <v>540.02070619062124</v>
      </c>
      <c r="F170" s="9">
        <f t="shared" si="26"/>
        <v>3.7035616913808161E-2</v>
      </c>
      <c r="G170">
        <v>1965</v>
      </c>
      <c r="H170" s="8">
        <f t="shared" si="27"/>
        <v>598.48007114416225</v>
      </c>
      <c r="I170" s="9">
        <f t="shared" si="28"/>
        <v>3.3417988274470692E-2</v>
      </c>
      <c r="J170">
        <v>1950</v>
      </c>
      <c r="K170" s="8">
        <f t="shared" si="29"/>
        <v>632.82969734591165</v>
      </c>
      <c r="L170" s="9">
        <f t="shared" si="30"/>
        <v>3.1604079397474581E-2</v>
      </c>
      <c r="M170" s="8">
        <f t="shared" si="31"/>
        <v>658.60880322633227</v>
      </c>
      <c r="N170" s="9">
        <f t="shared" si="32"/>
        <v>3.0367040194461171E-2</v>
      </c>
      <c r="O170" s="8">
        <f t="shared" si="33"/>
        <v>677.27521319172115</v>
      </c>
      <c r="P170" s="9">
        <f t="shared" si="34"/>
        <v>2.9530092952535763E-2</v>
      </c>
      <c r="Q170" s="8">
        <f t="shared" si="35"/>
        <v>691.32816264008898</v>
      </c>
      <c r="R170" s="9">
        <f t="shared" si="36"/>
        <v>2.8929821003707844E-2</v>
      </c>
      <c r="S170" s="8">
        <f t="shared" si="37"/>
        <v>702.22627646197816</v>
      </c>
      <c r="T170" s="9">
        <f t="shared" si="38"/>
        <v>2.8480848225682844E-2</v>
      </c>
    </row>
    <row r="171" spans="1:20" x14ac:dyDescent="0.45">
      <c r="A171">
        <v>2050</v>
      </c>
      <c r="B171" s="8">
        <f t="shared" si="23"/>
        <v>435.91830325099244</v>
      </c>
      <c r="C171" s="9">
        <f t="shared" si="24"/>
        <v>4.5880156558795439E-2</v>
      </c>
      <c r="D171">
        <v>2025</v>
      </c>
      <c r="E171" s="8">
        <f t="shared" si="25"/>
        <v>547.95917309610252</v>
      </c>
      <c r="F171" s="9">
        <f t="shared" si="26"/>
        <v>3.6499069605852454E-2</v>
      </c>
      <c r="G171">
        <v>2015</v>
      </c>
      <c r="H171" s="8">
        <f t="shared" si="27"/>
        <v>608.89018584815688</v>
      </c>
      <c r="I171" s="9">
        <f t="shared" si="28"/>
        <v>3.2846645363713477E-2</v>
      </c>
      <c r="J171">
        <v>2000</v>
      </c>
      <c r="K171" s="8">
        <f t="shared" si="29"/>
        <v>645.19436932087024</v>
      </c>
      <c r="L171" s="9">
        <f t="shared" si="30"/>
        <v>3.0998410635622788E-2</v>
      </c>
      <c r="M171" s="8">
        <f t="shared" si="31"/>
        <v>672.41207515858559</v>
      </c>
      <c r="N171" s="9">
        <f t="shared" si="32"/>
        <v>2.9743665735454086E-2</v>
      </c>
      <c r="O171" s="8">
        <f t="shared" si="33"/>
        <v>692.26189770796395</v>
      </c>
      <c r="P171" s="9">
        <f t="shared" si="34"/>
        <v>2.889079995045048E-2</v>
      </c>
      <c r="Q171" s="8">
        <f t="shared" si="35"/>
        <v>707.31081025158187</v>
      </c>
      <c r="R171" s="9">
        <f t="shared" si="36"/>
        <v>2.8276112439008592E-2</v>
      </c>
      <c r="S171" s="8">
        <f t="shared" si="37"/>
        <v>719.0619194012952</v>
      </c>
      <c r="T171" s="9">
        <f t="shared" si="38"/>
        <v>2.7814016373794881E-2</v>
      </c>
    </row>
    <row r="172" spans="1:20" x14ac:dyDescent="0.45">
      <c r="A172">
        <v>2100</v>
      </c>
      <c r="B172" s="8">
        <f t="shared" si="23"/>
        <v>439.77711195791716</v>
      </c>
      <c r="C172" s="9">
        <f t="shared" si="24"/>
        <v>4.547758274858521E-2</v>
      </c>
      <c r="D172">
        <v>2075</v>
      </c>
      <c r="E172" s="8">
        <f t="shared" si="25"/>
        <v>555.46234117392157</v>
      </c>
      <c r="F172" s="9">
        <f t="shared" si="26"/>
        <v>3.6006041305575699E-2</v>
      </c>
      <c r="G172">
        <v>2065</v>
      </c>
      <c r="H172" s="8">
        <f t="shared" si="27"/>
        <v>618.81013635609793</v>
      </c>
      <c r="I172" s="9">
        <f t="shared" si="28"/>
        <v>3.2320091131297954E-2</v>
      </c>
      <c r="J172">
        <v>2050</v>
      </c>
      <c r="K172" s="8">
        <f t="shared" si="29"/>
        <v>657.05396292294802</v>
      </c>
      <c r="L172" s="9">
        <f t="shared" si="30"/>
        <v>3.043890019478564E-2</v>
      </c>
      <c r="M172" s="8">
        <f t="shared" si="31"/>
        <v>685.7173741427423</v>
      </c>
      <c r="N172" s="9">
        <f t="shared" si="32"/>
        <v>2.9166535301811826E-2</v>
      </c>
      <c r="O172" s="8">
        <f t="shared" si="33"/>
        <v>706.7689177758632</v>
      </c>
      <c r="P172" s="9">
        <f t="shared" si="34"/>
        <v>2.8297792244370568E-2</v>
      </c>
      <c r="Q172" s="8">
        <f t="shared" si="35"/>
        <v>722.83819287686038</v>
      </c>
      <c r="R172" s="9">
        <f t="shared" si="36"/>
        <v>2.7668709535672135E-2</v>
      </c>
      <c r="S172" s="8">
        <f t="shared" si="37"/>
        <v>735.4698898125464</v>
      </c>
      <c r="T172" s="9">
        <f t="shared" si="38"/>
        <v>2.7193499390026042E-2</v>
      </c>
    </row>
    <row r="173" spans="1:20" x14ac:dyDescent="0.45">
      <c r="A173">
        <v>2150</v>
      </c>
      <c r="B173" s="8">
        <f t="shared" si="23"/>
        <v>443.35011222835152</v>
      </c>
      <c r="C173" s="9">
        <f t="shared" si="24"/>
        <v>4.5111074630108175E-2</v>
      </c>
      <c r="D173">
        <v>2125</v>
      </c>
      <c r="E173" s="8">
        <f t="shared" si="25"/>
        <v>562.54163789732775</v>
      </c>
      <c r="F173" s="9">
        <f t="shared" si="26"/>
        <v>3.5552923824014426E-2</v>
      </c>
      <c r="G173">
        <v>2115</v>
      </c>
      <c r="H173" s="8">
        <f t="shared" si="27"/>
        <v>628.24624460759105</v>
      </c>
      <c r="I173" s="9">
        <f t="shared" si="28"/>
        <v>3.1834651096867603E-2</v>
      </c>
      <c r="J173">
        <v>2100</v>
      </c>
      <c r="K173" s="8">
        <f t="shared" si="29"/>
        <v>668.40943579849522</v>
      </c>
      <c r="L173" s="9">
        <f t="shared" si="30"/>
        <v>2.9921779868513677E-2</v>
      </c>
      <c r="M173" s="8">
        <f t="shared" si="31"/>
        <v>698.52147076976973</v>
      </c>
      <c r="N173" s="9">
        <f t="shared" si="32"/>
        <v>2.8631904439472743E-2</v>
      </c>
      <c r="O173" s="8">
        <f t="shared" si="33"/>
        <v>720.78958494429958</v>
      </c>
      <c r="P173" s="9">
        <f t="shared" si="34"/>
        <v>2.7747348765514612E-2</v>
      </c>
      <c r="Q173" s="8">
        <f t="shared" si="35"/>
        <v>737.90082879955537</v>
      </c>
      <c r="R173" s="9">
        <f t="shared" si="36"/>
        <v>2.7103913181039174E-2</v>
      </c>
      <c r="S173" s="8">
        <f t="shared" si="37"/>
        <v>751.43848080432122</v>
      </c>
      <c r="T173" s="9">
        <f t="shared" si="38"/>
        <v>2.6615618591414821E-2</v>
      </c>
    </row>
    <row r="174" spans="1:20" x14ac:dyDescent="0.45">
      <c r="A174">
        <v>2200</v>
      </c>
      <c r="B174" s="8">
        <f t="shared" si="23"/>
        <v>446.6528682553776</v>
      </c>
      <c r="C174" s="9">
        <f t="shared" si="24"/>
        <v>4.477750266805592E-2</v>
      </c>
      <c r="D174">
        <v>2175</v>
      </c>
      <c r="E174" s="8">
        <f t="shared" si="25"/>
        <v>569.20948421088474</v>
      </c>
      <c r="F174" s="9">
        <f t="shared" si="26"/>
        <v>3.5136448978405038E-2</v>
      </c>
      <c r="G174">
        <v>2165</v>
      </c>
      <c r="H174" s="8">
        <f t="shared" si="27"/>
        <v>637.20645858067167</v>
      </c>
      <c r="I174" s="9">
        <f t="shared" si="28"/>
        <v>3.13870013881348E-2</v>
      </c>
      <c r="J174">
        <v>2150</v>
      </c>
      <c r="K174" s="8">
        <f t="shared" si="29"/>
        <v>679.26372934321046</v>
      </c>
      <c r="L174" s="9">
        <f t="shared" si="30"/>
        <v>2.9443644840772342E-2</v>
      </c>
      <c r="M174" s="8">
        <f t="shared" si="31"/>
        <v>710.82323794708145</v>
      </c>
      <c r="N174" s="9">
        <f t="shared" si="32"/>
        <v>2.8136390219545605E-2</v>
      </c>
      <c r="O174" s="8">
        <f t="shared" si="33"/>
        <v>734.31932180342596</v>
      </c>
      <c r="P174" s="9">
        <f t="shared" si="34"/>
        <v>2.7236107516389052E-2</v>
      </c>
      <c r="Q174" s="8">
        <f t="shared" si="35"/>
        <v>752.49129315053494</v>
      </c>
      <c r="R174" s="9">
        <f t="shared" si="36"/>
        <v>2.6578380616556881E-2</v>
      </c>
      <c r="S174" s="8">
        <f t="shared" si="37"/>
        <v>766.95795348116008</v>
      </c>
      <c r="T174" s="9">
        <f t="shared" si="38"/>
        <v>2.6077048825455969E-2</v>
      </c>
    </row>
    <row r="175" spans="1:20" x14ac:dyDescent="0.45">
      <c r="A175">
        <v>2250</v>
      </c>
      <c r="B175" s="8">
        <f t="shared" si="23"/>
        <v>449.70073184145565</v>
      </c>
      <c r="C175" s="9">
        <f t="shared" si="24"/>
        <v>4.447402146334755E-2</v>
      </c>
      <c r="D175">
        <v>2225</v>
      </c>
      <c r="E175" s="8">
        <f t="shared" si="25"/>
        <v>575.47912948829537</v>
      </c>
      <c r="F175" s="9">
        <f t="shared" si="26"/>
        <v>3.4753649568114837E-2</v>
      </c>
      <c r="G175">
        <v>2215</v>
      </c>
      <c r="H175" s="8">
        <f t="shared" si="27"/>
        <v>645.70017563370493</v>
      </c>
      <c r="I175" s="9">
        <f t="shared" si="28"/>
        <v>3.0974128170820989E-2</v>
      </c>
      <c r="J175">
        <v>2200</v>
      </c>
      <c r="K175" s="8">
        <f t="shared" si="29"/>
        <v>689.62160642045239</v>
      </c>
      <c r="L175" s="9">
        <f t="shared" si="30"/>
        <v>2.9001411518719569E-2</v>
      </c>
      <c r="M175" s="8">
        <f t="shared" si="31"/>
        <v>722.62351173082152</v>
      </c>
      <c r="N175" s="9">
        <f t="shared" si="32"/>
        <v>2.7676929514922888E-2</v>
      </c>
      <c r="O175" s="8">
        <f t="shared" si="33"/>
        <v>747.35554618308288</v>
      </c>
      <c r="P175" s="9">
        <f t="shared" si="34"/>
        <v>2.6761024390793128E-2</v>
      </c>
      <c r="Q175" s="8">
        <f t="shared" si="35"/>
        <v>766.60412306256649</v>
      </c>
      <c r="R175" s="9">
        <f t="shared" si="36"/>
        <v>2.6089084833121487E-2</v>
      </c>
      <c r="S175" s="8">
        <f t="shared" si="37"/>
        <v>782.02045994349862</v>
      </c>
      <c r="T175" s="9">
        <f t="shared" si="38"/>
        <v>2.5574778441787842E-2</v>
      </c>
    </row>
    <row r="176" spans="1:20" x14ac:dyDescent="0.45">
      <c r="A176">
        <v>2300</v>
      </c>
      <c r="B176" s="8">
        <f t="shared" si="23"/>
        <v>452.5087600831821</v>
      </c>
      <c r="C176" s="9">
        <f t="shared" si="24"/>
        <v>4.4198039384527085E-2</v>
      </c>
      <c r="D176">
        <v>2275</v>
      </c>
      <c r="E176" s="8">
        <f t="shared" si="25"/>
        <v>581.36449608081864</v>
      </c>
      <c r="F176" s="9">
        <f t="shared" si="26"/>
        <v>3.440182559276838E-2</v>
      </c>
      <c r="G176">
        <v>2265</v>
      </c>
      <c r="H176" s="8">
        <f t="shared" si="27"/>
        <v>653.73807076584069</v>
      </c>
      <c r="I176" s="9">
        <f t="shared" si="28"/>
        <v>3.0593292473498464E-2</v>
      </c>
      <c r="J176">
        <v>2250</v>
      </c>
      <c r="K176" s="8">
        <f t="shared" si="29"/>
        <v>699.48948989933319</v>
      </c>
      <c r="L176" s="9">
        <f t="shared" si="30"/>
        <v>2.8592280926019766E-2</v>
      </c>
      <c r="M176" s="8">
        <f t="shared" si="31"/>
        <v>733.92495050065554</v>
      </c>
      <c r="N176" s="9">
        <f t="shared" si="32"/>
        <v>2.7250742717435571E-2</v>
      </c>
      <c r="O176" s="8">
        <f t="shared" si="33"/>
        <v>759.89755226569844</v>
      </c>
      <c r="P176" s="9">
        <f t="shared" si="34"/>
        <v>2.6319337311152428E-2</v>
      </c>
      <c r="Q176" s="8">
        <f t="shared" si="35"/>
        <v>780.23571902785056</v>
      </c>
      <c r="R176" s="9">
        <f t="shared" si="36"/>
        <v>2.5633279164557318E-2</v>
      </c>
      <c r="S176" s="8">
        <f t="shared" si="37"/>
        <v>796.61996223696883</v>
      </c>
      <c r="T176" s="9">
        <f t="shared" si="38"/>
        <v>2.510607434922732E-2</v>
      </c>
    </row>
    <row r="177" spans="1:20" x14ac:dyDescent="0.45">
      <c r="A177">
        <v>2350</v>
      </c>
      <c r="B177" s="8">
        <f t="shared" si="23"/>
        <v>455.0916452247946</v>
      </c>
      <c r="C177" s="9">
        <f t="shared" si="24"/>
        <v>4.3947192197125277E-2</v>
      </c>
      <c r="D177">
        <v>2325</v>
      </c>
      <c r="E177" s="8">
        <f t="shared" si="25"/>
        <v>586.88003381661258</v>
      </c>
      <c r="F177" s="9">
        <f t="shared" si="26"/>
        <v>3.4078514939306269E-2</v>
      </c>
      <c r="G177">
        <v>2315</v>
      </c>
      <c r="H177" s="8">
        <f t="shared" si="27"/>
        <v>661.33193072584368</v>
      </c>
      <c r="I177" s="9">
        <f t="shared" si="28"/>
        <v>3.0241999623470524E-2</v>
      </c>
      <c r="J177">
        <v>2300</v>
      </c>
      <c r="K177" s="8">
        <f t="shared" si="29"/>
        <v>708.87530313215973</v>
      </c>
      <c r="L177" s="9">
        <f t="shared" si="30"/>
        <v>2.8213706855959239E-2</v>
      </c>
      <c r="M177" s="8">
        <f t="shared" si="31"/>
        <v>744.73189354758063</v>
      </c>
      <c r="N177" s="9">
        <f t="shared" si="32"/>
        <v>2.6855302120510311E-2</v>
      </c>
      <c r="O177" s="8">
        <f t="shared" si="33"/>
        <v>771.94638955693733</v>
      </c>
      <c r="P177" s="9">
        <f t="shared" si="34"/>
        <v>2.5908534932690214E-2</v>
      </c>
      <c r="Q177" s="8">
        <f t="shared" si="35"/>
        <v>793.38424325584106</v>
      </c>
      <c r="R177" s="9">
        <f t="shared" si="36"/>
        <v>2.5208466351594329E-2</v>
      </c>
      <c r="S177" s="8">
        <f t="shared" si="37"/>
        <v>810.75214790958569</v>
      </c>
      <c r="T177" s="9">
        <f t="shared" si="38"/>
        <v>2.4668451451614757E-2</v>
      </c>
    </row>
    <row r="178" spans="1:20" x14ac:dyDescent="0.45">
      <c r="A178">
        <v>2400</v>
      </c>
      <c r="B178" s="8">
        <f t="shared" si="23"/>
        <v>457.46365586063536</v>
      </c>
      <c r="C178" s="9">
        <f t="shared" si="24"/>
        <v>4.3719320089753592E-2</v>
      </c>
      <c r="D178">
        <v>2375</v>
      </c>
      <c r="E178" s="8">
        <f t="shared" si="25"/>
        <v>592.04058468495032</v>
      </c>
      <c r="F178" s="9">
        <f t="shared" si="26"/>
        <v>3.378146788812264E-2</v>
      </c>
      <c r="G178">
        <v>2365</v>
      </c>
      <c r="H178" s="8">
        <f t="shared" si="27"/>
        <v>668.49449476876657</v>
      </c>
      <c r="I178" s="9">
        <f t="shared" si="28"/>
        <v>2.9917972633294512E-2</v>
      </c>
      <c r="J178">
        <v>2350</v>
      </c>
      <c r="K178" s="8">
        <f t="shared" si="29"/>
        <v>717.78831338952864</v>
      </c>
      <c r="L178" s="9">
        <f t="shared" si="30"/>
        <v>2.7863368108567158E-2</v>
      </c>
      <c r="M178" s="8">
        <f t="shared" si="31"/>
        <v>755.05022007522552</v>
      </c>
      <c r="N178" s="9">
        <f t="shared" si="32"/>
        <v>2.6488304311741546E-2</v>
      </c>
      <c r="O178" s="8">
        <f t="shared" si="33"/>
        <v>783.50474061205659</v>
      </c>
      <c r="P178" s="9">
        <f t="shared" si="34"/>
        <v>2.5526329278335244E-2</v>
      </c>
      <c r="Q178" s="8">
        <f t="shared" si="35"/>
        <v>806.04951580117063</v>
      </c>
      <c r="R178" s="9">
        <f t="shared" si="36"/>
        <v>2.4812371458496636E-2</v>
      </c>
      <c r="S178" s="8">
        <f t="shared" si="37"/>
        <v>824.41434281987631</v>
      </c>
      <c r="T178" s="9">
        <f t="shared" si="38"/>
        <v>2.4259645861558883E-2</v>
      </c>
    </row>
    <row r="179" spans="1:20" x14ac:dyDescent="0.45">
      <c r="A179">
        <v>2450</v>
      </c>
      <c r="B179" s="8">
        <f t="shared" si="23"/>
        <v>459.63858864982166</v>
      </c>
      <c r="C179" s="9">
        <f t="shared" si="24"/>
        <v>4.3512447592247559E-2</v>
      </c>
      <c r="D179">
        <v>2425</v>
      </c>
      <c r="E179" s="8">
        <f t="shared" si="25"/>
        <v>596.86125782242107</v>
      </c>
      <c r="F179" s="9">
        <f t="shared" si="26"/>
        <v>3.3508624890427094E-2</v>
      </c>
      <c r="G179">
        <v>2415</v>
      </c>
      <c r="H179" s="8">
        <f t="shared" si="27"/>
        <v>675.23930273231667</v>
      </c>
      <c r="I179" s="9">
        <f t="shared" si="28"/>
        <v>2.9619128980009249E-2</v>
      </c>
      <c r="J179">
        <v>2400</v>
      </c>
      <c r="K179" s="8">
        <f t="shared" si="29"/>
        <v>726.23897916787905</v>
      </c>
      <c r="L179" s="9">
        <f t="shared" si="30"/>
        <v>2.753914423997993E-2</v>
      </c>
      <c r="M179" s="8">
        <f t="shared" si="31"/>
        <v>764.88720954078508</v>
      </c>
      <c r="N179" s="9">
        <f t="shared" si="32"/>
        <v>2.6147646019610379E-2</v>
      </c>
      <c r="O179" s="8">
        <f t="shared" si="33"/>
        <v>794.5767983658111</v>
      </c>
      <c r="P179" s="9">
        <f t="shared" si="34"/>
        <v>2.5170631764146106E-2</v>
      </c>
      <c r="Q179" s="8">
        <f t="shared" si="35"/>
        <v>818.23290919926717</v>
      </c>
      <c r="R179" s="9">
        <f t="shared" si="36"/>
        <v>2.444291811676488E-2</v>
      </c>
      <c r="S179" s="8">
        <f t="shared" si="37"/>
        <v>837.60542181938251</v>
      </c>
      <c r="T179" s="9">
        <f t="shared" si="38"/>
        <v>2.3877591380148337E-2</v>
      </c>
    </row>
    <row r="180" spans="1:20" x14ac:dyDescent="0.45">
      <c r="A180">
        <v>2500</v>
      </c>
      <c r="B180" s="8">
        <f t="shared" si="23"/>
        <v>461.62972970097405</v>
      </c>
      <c r="C180" s="9">
        <f t="shared" si="24"/>
        <v>4.3324765961142125E-2</v>
      </c>
      <c r="D180">
        <v>2475</v>
      </c>
      <c r="E180" s="8">
        <f t="shared" si="25"/>
        <v>601.35731481142352</v>
      </c>
      <c r="F180" s="9">
        <f t="shared" si="26"/>
        <v>3.3258097153556196E-2</v>
      </c>
      <c r="G180">
        <v>2465</v>
      </c>
      <c r="H180" s="8">
        <f t="shared" si="27"/>
        <v>681.58055098120542</v>
      </c>
      <c r="I180" s="9">
        <f t="shared" si="28"/>
        <v>2.9343560304365992E-2</v>
      </c>
      <c r="J180">
        <v>2450</v>
      </c>
      <c r="K180" s="8">
        <f t="shared" si="29"/>
        <v>734.23880217993747</v>
      </c>
      <c r="L180" s="9">
        <f t="shared" si="30"/>
        <v>2.7239094339090331E-2</v>
      </c>
      <c r="M180" s="8">
        <f t="shared" si="31"/>
        <v>774.25140418430442</v>
      </c>
      <c r="N180" s="9">
        <f t="shared" si="32"/>
        <v>2.5831402942136813E-2</v>
      </c>
      <c r="O180" s="8">
        <f t="shared" si="33"/>
        <v>805.16814385974112</v>
      </c>
      <c r="P180" s="9">
        <f t="shared" si="34"/>
        <v>2.4839532155514543E-2</v>
      </c>
      <c r="Q180" s="8">
        <f t="shared" si="35"/>
        <v>829.93724231115584</v>
      </c>
      <c r="R180" s="9">
        <f t="shared" si="36"/>
        <v>2.409820764797262E-2</v>
      </c>
      <c r="S180" s="8">
        <f t="shared" si="37"/>
        <v>850.32571790978113</v>
      </c>
      <c r="T180" s="9">
        <f t="shared" si="38"/>
        <v>2.3520398805722095E-2</v>
      </c>
    </row>
    <row r="181" spans="1:20" x14ac:dyDescent="0.45">
      <c r="A181">
        <v>2550</v>
      </c>
      <c r="B181" s="8">
        <f t="shared" si="23"/>
        <v>463.44982478968535</v>
      </c>
      <c r="C181" s="9">
        <f t="shared" si="24"/>
        <v>4.3154617674256428E-2</v>
      </c>
      <c r="D181">
        <v>2525</v>
      </c>
      <c r="E181" s="8">
        <f t="shared" si="25"/>
        <v>605.54406520481871</v>
      </c>
      <c r="F181" s="9">
        <f t="shared" si="26"/>
        <v>3.3028149641323321E-2</v>
      </c>
      <c r="G181">
        <v>2515</v>
      </c>
      <c r="H181" s="8">
        <f t="shared" si="27"/>
        <v>687.53295664936638</v>
      </c>
      <c r="I181" s="9">
        <f t="shared" si="28"/>
        <v>2.9089514628459857E-2</v>
      </c>
      <c r="J181">
        <v>2500</v>
      </c>
      <c r="K181" s="8">
        <f t="shared" si="29"/>
        <v>741.80018473451366</v>
      </c>
      <c r="L181" s="9">
        <f t="shared" si="30"/>
        <v>2.6961438419104592E-2</v>
      </c>
      <c r="M181" s="8">
        <f t="shared" si="31"/>
        <v>783.15247451549544</v>
      </c>
      <c r="N181" s="9">
        <f t="shared" si="32"/>
        <v>2.5537811155322193E-2</v>
      </c>
      <c r="O181" s="8">
        <f t="shared" si="33"/>
        <v>815.28562510355403</v>
      </c>
      <c r="P181" s="9">
        <f t="shared" si="34"/>
        <v>2.453128006207602E-2</v>
      </c>
      <c r="Q181" s="8">
        <f t="shared" si="35"/>
        <v>841.16667403951044</v>
      </c>
      <c r="R181" s="9">
        <f t="shared" si="36"/>
        <v>2.3776500683217249E-2</v>
      </c>
      <c r="S181" s="8">
        <f t="shared" si="37"/>
        <v>862.57693044854375</v>
      </c>
      <c r="T181" s="9">
        <f t="shared" si="38"/>
        <v>2.3186337698134257E-2</v>
      </c>
    </row>
    <row r="182" spans="1:20" x14ac:dyDescent="0.45">
      <c r="A182">
        <v>2600</v>
      </c>
      <c r="B182" s="8">
        <f t="shared" si="23"/>
        <v>465.11105758516408</v>
      </c>
      <c r="C182" s="9">
        <f t="shared" si="24"/>
        <v>4.3000482731670821E-2</v>
      </c>
      <c r="D182">
        <v>2575</v>
      </c>
      <c r="E182" s="8">
        <f t="shared" si="25"/>
        <v>609.43677210461317</v>
      </c>
      <c r="F182" s="9">
        <f t="shared" si="26"/>
        <v>3.2817186155230701E-2</v>
      </c>
      <c r="G182">
        <v>2565</v>
      </c>
      <c r="H182" s="8">
        <f t="shared" si="27"/>
        <v>693.11163049759239</v>
      </c>
      <c r="I182" s="9">
        <f t="shared" si="28"/>
        <v>2.8855380749622947E-2</v>
      </c>
      <c r="J182">
        <v>2550</v>
      </c>
      <c r="K182" s="8">
        <f t="shared" si="29"/>
        <v>748.9362931096581</v>
      </c>
      <c r="L182" s="9">
        <f t="shared" si="30"/>
        <v>2.6704541072456255E-2</v>
      </c>
      <c r="M182" s="8">
        <f t="shared" si="31"/>
        <v>791.60108844671072</v>
      </c>
      <c r="N182" s="9">
        <f t="shared" si="32"/>
        <v>2.5265250758111316E-2</v>
      </c>
      <c r="O182" s="8">
        <f t="shared" si="33"/>
        <v>824.93723774796842</v>
      </c>
      <c r="P182" s="9">
        <f t="shared" si="34"/>
        <v>2.424426863624057E-2</v>
      </c>
      <c r="Q182" s="8">
        <f t="shared" si="35"/>
        <v>851.92659753593318</v>
      </c>
      <c r="R182" s="9">
        <f t="shared" si="36"/>
        <v>2.3476200951874172E-2</v>
      </c>
      <c r="S182" s="8">
        <f t="shared" si="37"/>
        <v>874.3620329480932</v>
      </c>
      <c r="T182" s="9">
        <f t="shared" si="38"/>
        <v>2.2873820278501624E-2</v>
      </c>
    </row>
    <row r="183" spans="1:20" x14ac:dyDescent="0.45">
      <c r="A183">
        <v>2650</v>
      </c>
      <c r="B183" s="8">
        <f t="shared" si="23"/>
        <v>466.62503508384242</v>
      </c>
      <c r="C183" s="9">
        <f t="shared" si="24"/>
        <v>4.2860966506879414E-2</v>
      </c>
      <c r="D183">
        <v>2625</v>
      </c>
      <c r="E183" s="8">
        <f t="shared" si="25"/>
        <v>613.05056754701559</v>
      </c>
      <c r="F183" s="9">
        <f t="shared" si="26"/>
        <v>3.2623736211558396E-2</v>
      </c>
      <c r="G183">
        <v>2615</v>
      </c>
      <c r="H183" s="8">
        <f t="shared" si="27"/>
        <v>698.33195859867669</v>
      </c>
      <c r="I183" s="9">
        <f t="shared" si="28"/>
        <v>2.8639674518309951E-2</v>
      </c>
      <c r="J183">
        <v>2600</v>
      </c>
      <c r="K183" s="8">
        <f t="shared" si="29"/>
        <v>755.66092742328374</v>
      </c>
      <c r="L183" s="9">
        <f t="shared" si="30"/>
        <v>2.6466897088615767E-2</v>
      </c>
      <c r="M183" s="8">
        <f t="shared" si="31"/>
        <v>799.60878468002124</v>
      </c>
      <c r="N183" s="9">
        <f t="shared" si="32"/>
        <v>2.5012231460167591E-2</v>
      </c>
      <c r="O183" s="8">
        <f t="shared" si="33"/>
        <v>834.13200818549296</v>
      </c>
      <c r="P183" s="9">
        <f t="shared" si="34"/>
        <v>2.3977020188335023E-2</v>
      </c>
      <c r="Q183" s="8">
        <f t="shared" si="35"/>
        <v>862.22353547527632</v>
      </c>
      <c r="R183" s="9">
        <f t="shared" si="36"/>
        <v>2.31958409590102E-2</v>
      </c>
      <c r="S183" s="8">
        <f t="shared" si="37"/>
        <v>885.68518098222478</v>
      </c>
      <c r="T183" s="9">
        <f t="shared" si="38"/>
        <v>2.2581387189768719E-2</v>
      </c>
    </row>
    <row r="184" spans="1:20" x14ac:dyDescent="0.45">
      <c r="A184">
        <v>2700</v>
      </c>
      <c r="B184" s="8">
        <f t="shared" si="23"/>
        <v>468.00277947550273</v>
      </c>
      <c r="C184" s="9">
        <f t="shared" si="24"/>
        <v>4.2734788930985153E-2</v>
      </c>
      <c r="D184">
        <v>2675</v>
      </c>
      <c r="E184" s="8">
        <f t="shared" si="25"/>
        <v>616.40037738092894</v>
      </c>
      <c r="F184" s="9">
        <f t="shared" si="26"/>
        <v>3.244644347068628E-2</v>
      </c>
      <c r="G184">
        <v>2665</v>
      </c>
      <c r="H184" s="8">
        <f t="shared" si="27"/>
        <v>703.20949296410663</v>
      </c>
      <c r="I184" s="9">
        <f t="shared" si="28"/>
        <v>2.8441026749650041E-2</v>
      </c>
      <c r="J184">
        <v>2650</v>
      </c>
      <c r="K184" s="8">
        <f t="shared" si="29"/>
        <v>761.98839840890037</v>
      </c>
      <c r="L184" s="9">
        <f t="shared" si="30"/>
        <v>2.6247118777348553E-2</v>
      </c>
      <c r="M184" s="8">
        <f t="shared" si="31"/>
        <v>807.18785087637434</v>
      </c>
      <c r="N184" s="9">
        <f t="shared" si="32"/>
        <v>2.4777379860568688E-2</v>
      </c>
      <c r="O184" s="8">
        <f t="shared" si="33"/>
        <v>842.87987963392902</v>
      </c>
      <c r="P184" s="9">
        <f t="shared" si="34"/>
        <v>2.3728173471985352E-2</v>
      </c>
      <c r="Q184" s="8">
        <f t="shared" si="35"/>
        <v>872.06503692711578</v>
      </c>
      <c r="R184" s="9">
        <f t="shared" si="36"/>
        <v>2.2934069310327748E-2</v>
      </c>
      <c r="S184" s="8">
        <f t="shared" si="37"/>
        <v>896.55162068062054</v>
      </c>
      <c r="T184" s="9">
        <f t="shared" si="38"/>
        <v>2.2307694881881897E-2</v>
      </c>
    </row>
    <row r="185" spans="1:20" x14ac:dyDescent="0.45">
      <c r="A185">
        <v>2750</v>
      </c>
      <c r="B185" s="8">
        <f t="shared" si="23"/>
        <v>469.25472570046054</v>
      </c>
      <c r="C185" s="9">
        <f t="shared" si="24"/>
        <v>4.2620774825753389E-2</v>
      </c>
      <c r="D185">
        <v>2725</v>
      </c>
      <c r="E185" s="8">
        <f t="shared" si="25"/>
        <v>619.50085527163128</v>
      </c>
      <c r="F185" s="9">
        <f t="shared" si="26"/>
        <v>3.2284055509867925E-2</v>
      </c>
      <c r="G185">
        <v>2715</v>
      </c>
      <c r="H185" s="8">
        <f t="shared" si="27"/>
        <v>707.75985113618606</v>
      </c>
      <c r="I185" s="9">
        <f t="shared" si="28"/>
        <v>2.8258172553717844E-2</v>
      </c>
      <c r="J185">
        <v>2700</v>
      </c>
      <c r="K185" s="8">
        <f t="shared" si="29"/>
        <v>767.93341141183566</v>
      </c>
      <c r="L185" s="9">
        <f t="shared" si="30"/>
        <v>2.6043924776277486E-2</v>
      </c>
      <c r="M185" s="8">
        <f t="shared" si="31"/>
        <v>814.35120705636371</v>
      </c>
      <c r="N185" s="9">
        <f t="shared" si="32"/>
        <v>2.4559428200879106E-2</v>
      </c>
      <c r="O185" s="8">
        <f t="shared" si="33"/>
        <v>851.19160169559086</v>
      </c>
      <c r="P185" s="9">
        <f t="shared" si="34"/>
        <v>2.3496472427781943E-2</v>
      </c>
      <c r="Q185" s="8">
        <f t="shared" si="35"/>
        <v>881.45957630780822</v>
      </c>
      <c r="R185" s="9">
        <f t="shared" si="36"/>
        <v>2.2689639477030246E-2</v>
      </c>
      <c r="S185" s="8">
        <f t="shared" si="37"/>
        <v>906.96759825796403</v>
      </c>
      <c r="T185" s="9">
        <f t="shared" si="38"/>
        <v>2.2051504418034905E-2</v>
      </c>
    </row>
    <row r="186" spans="1:20" x14ac:dyDescent="0.45">
      <c r="A186">
        <v>2800</v>
      </c>
      <c r="B186" s="8">
        <f t="shared" ref="B186:B249" si="39">$Y$195 - $Z$195*EXP(-$AA$195*A186^$AB$195)</f>
        <v>470.39072399347293</v>
      </c>
      <c r="C186" s="9">
        <f t="shared" ref="C186:C249" si="40">20/B186</f>
        <v>4.2517845229187633E-2</v>
      </c>
      <c r="D186">
        <v>2775</v>
      </c>
      <c r="E186" s="8">
        <f t="shared" si="25"/>
        <v>622.36632541568565</v>
      </c>
      <c r="F186" s="9">
        <f t="shared" si="26"/>
        <v>3.2135414760176444E-2</v>
      </c>
      <c r="G186">
        <v>2765</v>
      </c>
      <c r="H186" s="8">
        <f t="shared" si="27"/>
        <v>711.99862468749882</v>
      </c>
      <c r="I186" s="9">
        <f t="shared" si="28"/>
        <v>2.8089941899505973E-2</v>
      </c>
      <c r="J186">
        <v>2750</v>
      </c>
      <c r="K186" s="8">
        <f t="shared" si="29"/>
        <v>773.5109578339077</v>
      </c>
      <c r="L186" s="9">
        <f t="shared" si="30"/>
        <v>2.5856130152321001E-2</v>
      </c>
      <c r="M186" s="8">
        <f t="shared" si="31"/>
        <v>821.11229460585844</v>
      </c>
      <c r="N186" s="9">
        <f t="shared" si="32"/>
        <v>2.4357204406006593E-2</v>
      </c>
      <c r="O186" s="8">
        <f t="shared" si="33"/>
        <v>859.07862382385099</v>
      </c>
      <c r="P186" s="9">
        <f t="shared" si="34"/>
        <v>2.3280756202474061E-2</v>
      </c>
      <c r="Q186" s="8">
        <f t="shared" si="35"/>
        <v>890.41645484935907</v>
      </c>
      <c r="R186" s="9">
        <f t="shared" si="36"/>
        <v>2.2461399821484214E-2</v>
      </c>
      <c r="S186" s="8">
        <f t="shared" si="37"/>
        <v>916.94027098886443</v>
      </c>
      <c r="T186" s="9">
        <f t="shared" si="38"/>
        <v>2.1811671526250246E-2</v>
      </c>
    </row>
    <row r="187" spans="1:20" x14ac:dyDescent="0.45">
      <c r="A187">
        <v>2850</v>
      </c>
      <c r="B187" s="8">
        <f t="shared" si="39"/>
        <v>471.42004675031467</v>
      </c>
      <c r="C187" s="9">
        <f t="shared" si="40"/>
        <v>4.2425009580877887E-2</v>
      </c>
      <c r="D187">
        <v>2825</v>
      </c>
      <c r="E187" s="8">
        <f t="shared" si="25"/>
        <v>625.01073351649052</v>
      </c>
      <c r="F187" s="9">
        <f t="shared" si="26"/>
        <v>3.1999450453393391E-2</v>
      </c>
      <c r="G187">
        <v>2815</v>
      </c>
      <c r="H187" s="8">
        <f t="shared" si="27"/>
        <v>715.9412964959389</v>
      </c>
      <c r="I187" s="9">
        <f t="shared" si="28"/>
        <v>2.7935251252982369E-2</v>
      </c>
      <c r="J187">
        <v>2800</v>
      </c>
      <c r="K187" s="8">
        <f t="shared" si="29"/>
        <v>778.73621417246943</v>
      </c>
      <c r="L187" s="9">
        <f t="shared" si="30"/>
        <v>2.5682637632632982E-2</v>
      </c>
      <c r="M187" s="8">
        <f t="shared" si="31"/>
        <v>827.48497118624891</v>
      </c>
      <c r="N187" s="9">
        <f t="shared" si="32"/>
        <v>2.4169623251681309E-2</v>
      </c>
      <c r="O187" s="8">
        <f t="shared" si="33"/>
        <v>866.55299306829181</v>
      </c>
      <c r="P187" s="9">
        <f t="shared" si="34"/>
        <v>2.3079950285768418E-2</v>
      </c>
      <c r="Q187" s="8">
        <f t="shared" si="35"/>
        <v>898.94570497409177</v>
      </c>
      <c r="R187" s="9">
        <f t="shared" si="36"/>
        <v>2.2248284728805075E-2</v>
      </c>
      <c r="S187" s="8">
        <f t="shared" si="37"/>
        <v>926.47762000390389</v>
      </c>
      <c r="T187" s="9">
        <f t="shared" si="38"/>
        <v>2.1587137744261676E-2</v>
      </c>
    </row>
    <row r="188" spans="1:20" x14ac:dyDescent="0.45">
      <c r="A188">
        <v>2900</v>
      </c>
      <c r="B188" s="8">
        <f t="shared" si="39"/>
        <v>472.35139909546888</v>
      </c>
      <c r="C188" s="9">
        <f t="shared" si="40"/>
        <v>4.2341358654381205E-2</v>
      </c>
      <c r="D188">
        <v>2875</v>
      </c>
      <c r="E188" s="8">
        <f t="shared" si="25"/>
        <v>627.44760554181391</v>
      </c>
      <c r="F188" s="9">
        <f t="shared" si="26"/>
        <v>3.1875171445956176E-2</v>
      </c>
      <c r="G188">
        <v>2865</v>
      </c>
      <c r="H188" s="8">
        <f t="shared" si="27"/>
        <v>719.60316659826447</v>
      </c>
      <c r="I188" s="9">
        <f t="shared" si="28"/>
        <v>2.7793096151236749E-2</v>
      </c>
      <c r="J188">
        <v>2850</v>
      </c>
      <c r="K188" s="8">
        <f t="shared" si="29"/>
        <v>783.62444872348181</v>
      </c>
      <c r="L188" s="9">
        <f t="shared" si="30"/>
        <v>2.5522429822831389E-2</v>
      </c>
      <c r="M188" s="8">
        <f t="shared" si="31"/>
        <v>833.48341177886061</v>
      </c>
      <c r="N188" s="9">
        <f t="shared" si="32"/>
        <v>2.3995678519042187E-2</v>
      </c>
      <c r="O188" s="8">
        <f t="shared" si="33"/>
        <v>873.62725641091231</v>
      </c>
      <c r="P188" s="9">
        <f t="shared" si="34"/>
        <v>2.2893058627961305E-2</v>
      </c>
      <c r="Q188" s="8">
        <f t="shared" si="35"/>
        <v>907.0579979172727</v>
      </c>
      <c r="R188" s="9">
        <f t="shared" si="36"/>
        <v>2.2049306710180266E-2</v>
      </c>
      <c r="S188" s="8">
        <f t="shared" si="37"/>
        <v>935.58836524595017</v>
      </c>
      <c r="T188" s="9">
        <f t="shared" si="38"/>
        <v>2.137692252590416E-2</v>
      </c>
    </row>
    <row r="189" spans="1:20" x14ac:dyDescent="0.45">
      <c r="A189">
        <v>2950</v>
      </c>
      <c r="B189" s="8">
        <f t="shared" si="39"/>
        <v>473.19293257328462</v>
      </c>
      <c r="C189" s="9">
        <f t="shared" si="40"/>
        <v>4.2266058140888546E-2</v>
      </c>
      <c r="D189">
        <v>2925</v>
      </c>
      <c r="E189" s="8">
        <f t="shared" si="25"/>
        <v>629.69001376454958</v>
      </c>
      <c r="F189" s="9">
        <f t="shared" si="26"/>
        <v>3.1761659805324936E-2</v>
      </c>
      <c r="G189">
        <v>2915</v>
      </c>
      <c r="H189" s="8">
        <f t="shared" si="27"/>
        <v>722.99928636811148</v>
      </c>
      <c r="I189" s="9">
        <f t="shared" si="28"/>
        <v>2.7662544593186639E-2</v>
      </c>
      <c r="J189">
        <v>2900</v>
      </c>
      <c r="K189" s="8">
        <f t="shared" si="29"/>
        <v>788.19093594810238</v>
      </c>
      <c r="L189" s="9">
        <f t="shared" si="30"/>
        <v>2.5374562289202575E-2</v>
      </c>
      <c r="M189" s="8">
        <f t="shared" si="31"/>
        <v>839.12201602662344</v>
      </c>
      <c r="N189" s="9">
        <f t="shared" si="32"/>
        <v>2.3834436015280815E-2</v>
      </c>
      <c r="O189" s="8">
        <f t="shared" si="33"/>
        <v>880.31436794892863</v>
      </c>
      <c r="P189" s="9">
        <f t="shared" si="34"/>
        <v>2.2719156619695542E-2</v>
      </c>
      <c r="Q189" s="8">
        <f t="shared" si="35"/>
        <v>914.76455489371642</v>
      </c>
      <c r="R189" s="9">
        <f t="shared" si="36"/>
        <v>2.1863549361424192E-2</v>
      </c>
      <c r="S189" s="8">
        <f t="shared" si="37"/>
        <v>944.28188288975537</v>
      </c>
      <c r="T189" s="9">
        <f t="shared" si="38"/>
        <v>2.118011619453573E-2</v>
      </c>
    </row>
    <row r="190" spans="1:20" x14ac:dyDescent="0.45">
      <c r="A190">
        <v>3000</v>
      </c>
      <c r="B190" s="8">
        <f t="shared" si="39"/>
        <v>473.95226142954238</v>
      </c>
      <c r="C190" s="9">
        <f t="shared" si="40"/>
        <v>4.2198342802871498E-2</v>
      </c>
      <c r="D190">
        <v>2975</v>
      </c>
      <c r="E190" s="8">
        <f t="shared" si="25"/>
        <v>631.75054957514317</v>
      </c>
      <c r="F190" s="9">
        <f t="shared" si="26"/>
        <v>3.1658065059777384E-2</v>
      </c>
      <c r="G190">
        <v>2965</v>
      </c>
      <c r="H190" s="8">
        <f t="shared" si="27"/>
        <v>726.14440071552383</v>
      </c>
      <c r="I190" s="9">
        <f t="shared" si="28"/>
        <v>2.7542731143134231E-2</v>
      </c>
      <c r="J190">
        <v>2950</v>
      </c>
      <c r="K190" s="8">
        <f t="shared" si="29"/>
        <v>792.45087843839565</v>
      </c>
      <c r="L190" s="9">
        <f t="shared" si="30"/>
        <v>2.523815739773299E-2</v>
      </c>
      <c r="M190" s="8">
        <f t="shared" si="31"/>
        <v>844.41532197369111</v>
      </c>
      <c r="N190" s="9">
        <f t="shared" si="32"/>
        <v>2.3685027355085257E-2</v>
      </c>
      <c r="O190" s="8">
        <f t="shared" si="33"/>
        <v>886.6276011251415</v>
      </c>
      <c r="P190" s="9">
        <f t="shared" si="34"/>
        <v>2.2557384830586991E-2</v>
      </c>
      <c r="Q190" s="8">
        <f t="shared" si="35"/>
        <v>922.07706205943884</v>
      </c>
      <c r="R190" s="9">
        <f t="shared" si="36"/>
        <v>2.16901610753991E-2</v>
      </c>
      <c r="S190" s="8">
        <f t="shared" si="37"/>
        <v>952.56812549207382</v>
      </c>
      <c r="T190" s="9">
        <f t="shared" si="38"/>
        <v>2.0995873643859835E-2</v>
      </c>
    </row>
    <row r="191" spans="1:20" x14ac:dyDescent="0.45">
      <c r="A191">
        <v>3050</v>
      </c>
      <c r="B191" s="8">
        <f t="shared" si="39"/>
        <v>474.63648099498289</v>
      </c>
      <c r="C191" s="9">
        <f t="shared" si="40"/>
        <v>4.2137511128672402E-2</v>
      </c>
      <c r="D191">
        <v>3025</v>
      </c>
      <c r="E191" s="8">
        <f t="shared" ref="E191:E251" si="41">$AC$195 - $AD$195*EXP(-$AE$195*D191^$AF$195)</f>
        <v>633.64130254801421</v>
      </c>
      <c r="F191" s="9">
        <f t="shared" ref="F191:F251" si="42">20/E191</f>
        <v>3.1563599026098045E-2</v>
      </c>
      <c r="G191">
        <v>3015</v>
      </c>
      <c r="H191" s="8">
        <f t="shared" si="27"/>
        <v>729.05289796403861</v>
      </c>
      <c r="I191" s="9">
        <f t="shared" si="28"/>
        <v>2.743285165706388E-2</v>
      </c>
      <c r="J191">
        <v>3000</v>
      </c>
      <c r="K191" s="8">
        <f t="shared" si="29"/>
        <v>796.41933636028455</v>
      </c>
      <c r="L191" s="9">
        <f t="shared" si="30"/>
        <v>2.5112398816686178E-2</v>
      </c>
      <c r="M191" s="8">
        <f t="shared" si="31"/>
        <v>849.37792624568772</v>
      </c>
      <c r="N191" s="9">
        <f t="shared" si="32"/>
        <v>2.3546644411165069E-2</v>
      </c>
      <c r="O191" s="8">
        <f t="shared" si="33"/>
        <v>892.58046615491935</v>
      </c>
      <c r="P191" s="9">
        <f t="shared" si="34"/>
        <v>2.2406943416716819E-2</v>
      </c>
      <c r="Q191" s="8">
        <f t="shared" si="35"/>
        <v>929.00758947584063</v>
      </c>
      <c r="R191" s="9">
        <f t="shared" si="36"/>
        <v>2.1528349419927005E-2</v>
      </c>
      <c r="S191" s="8">
        <f t="shared" si="37"/>
        <v>960.45754510437814</v>
      </c>
      <c r="T191" s="9">
        <f t="shared" si="38"/>
        <v>2.0823408699263735E-2</v>
      </c>
    </row>
    <row r="192" spans="1:20" x14ac:dyDescent="0.45">
      <c r="A192">
        <v>3100</v>
      </c>
      <c r="B192" s="8">
        <f t="shared" si="39"/>
        <v>475.25218772644786</v>
      </c>
      <c r="C192" s="9">
        <f t="shared" si="40"/>
        <v>4.2082920429420252E-2</v>
      </c>
      <c r="D192">
        <v>3075</v>
      </c>
      <c r="E192" s="8">
        <f t="shared" si="41"/>
        <v>635.37384524417598</v>
      </c>
      <c r="F192" s="9">
        <f t="shared" si="42"/>
        <v>3.1477531141235353E-2</v>
      </c>
      <c r="G192">
        <v>3065</v>
      </c>
      <c r="H192" s="8">
        <f t="shared" si="27"/>
        <v>731.73876702786379</v>
      </c>
      <c r="I192" s="9">
        <f t="shared" si="28"/>
        <v>2.7332158553297507E-2</v>
      </c>
      <c r="J192">
        <v>3050</v>
      </c>
      <c r="K192" s="8">
        <f t="shared" si="29"/>
        <v>800.11116420079566</v>
      </c>
      <c r="L192" s="9">
        <f t="shared" si="30"/>
        <v>2.4996526601372113E-2</v>
      </c>
      <c r="M192" s="8">
        <f t="shared" si="31"/>
        <v>854.02441065977462</v>
      </c>
      <c r="N192" s="9">
        <f t="shared" si="32"/>
        <v>2.3418534353776898E-2</v>
      </c>
      <c r="O192" s="8">
        <f t="shared" si="33"/>
        <v>898.18663274980872</v>
      </c>
      <c r="P192" s="9">
        <f t="shared" si="34"/>
        <v>2.2267087118375131E-2</v>
      </c>
      <c r="Q192" s="8">
        <f t="shared" si="35"/>
        <v>935.56851424201375</v>
      </c>
      <c r="R192" s="9">
        <f t="shared" si="36"/>
        <v>2.1377376103987166E-2</v>
      </c>
      <c r="S192" s="8">
        <f t="shared" si="37"/>
        <v>967.9610195459087</v>
      </c>
      <c r="T192" s="9">
        <f t="shared" si="38"/>
        <v>2.0661989063756339E-2</v>
      </c>
    </row>
    <row r="193" spans="1:56" x14ac:dyDescent="0.45">
      <c r="A193">
        <v>3150</v>
      </c>
      <c r="B193" s="8">
        <f t="shared" si="39"/>
        <v>475.80550050438109</v>
      </c>
      <c r="C193" s="9">
        <f t="shared" si="40"/>
        <v>4.2033982328491065E-2</v>
      </c>
      <c r="D193">
        <v>3125</v>
      </c>
      <c r="E193" s="8">
        <f t="shared" si="41"/>
        <v>636.9592232374539</v>
      </c>
      <c r="F193" s="9">
        <f t="shared" si="42"/>
        <v>3.139918423403399E-2</v>
      </c>
      <c r="G193">
        <v>3115</v>
      </c>
      <c r="H193" s="8">
        <f t="shared" ref="H193:H251" si="43">$AG$195 - $AH$195*EXP(-$AI$195*G193^$AJ$195)</f>
        <v>734.21556148534535</v>
      </c>
      <c r="I193" s="9">
        <f t="shared" ref="I193:I251" si="44">20/H193</f>
        <v>2.7239956559268856E-2</v>
      </c>
      <c r="J193">
        <v>3100</v>
      </c>
      <c r="K193" s="8">
        <f t="shared" si="29"/>
        <v>803.54095460195504</v>
      </c>
      <c r="L193" s="9">
        <f t="shared" si="30"/>
        <v>2.4889832790050224E-2</v>
      </c>
      <c r="M193" s="8">
        <f t="shared" si="31"/>
        <v>858.36927520498011</v>
      </c>
      <c r="N193" s="9">
        <f t="shared" si="32"/>
        <v>2.3299995209199401E-2</v>
      </c>
      <c r="O193" s="8">
        <f t="shared" si="33"/>
        <v>903.45985819191026</v>
      </c>
      <c r="P193" s="9">
        <f t="shared" si="34"/>
        <v>2.2137120779251777E-2</v>
      </c>
      <c r="Q193" s="8">
        <f t="shared" si="35"/>
        <v>941.77244792078818</v>
      </c>
      <c r="R193" s="9">
        <f t="shared" si="36"/>
        <v>2.1236552464616365E-2</v>
      </c>
      <c r="S193" s="8">
        <f t="shared" si="37"/>
        <v>975.08978200153774</v>
      </c>
      <c r="T193" s="9">
        <f t="shared" si="38"/>
        <v>2.051093178204226E-2</v>
      </c>
    </row>
    <row r="194" spans="1:56" x14ac:dyDescent="0.45">
      <c r="A194">
        <v>3200</v>
      </c>
      <c r="B194" s="8">
        <f t="shared" si="39"/>
        <v>476.30208282714432</v>
      </c>
      <c r="C194" s="9">
        <f t="shared" si="40"/>
        <v>4.1990158601213252E-2</v>
      </c>
      <c r="D194">
        <v>3175</v>
      </c>
      <c r="E194" s="8">
        <f t="shared" si="41"/>
        <v>638.40794986156629</v>
      </c>
      <c r="F194" s="9">
        <f t="shared" si="42"/>
        <v>3.1327930681841983E-2</v>
      </c>
      <c r="G194">
        <v>3165</v>
      </c>
      <c r="H194" s="8">
        <f t="shared" si="43"/>
        <v>736.49637012527535</v>
      </c>
      <c r="I194" s="9">
        <f t="shared" si="44"/>
        <v>2.715559887497894E-2</v>
      </c>
      <c r="J194">
        <v>3150</v>
      </c>
      <c r="K194" s="8">
        <f t="shared" si="29"/>
        <v>806.72298902522027</v>
      </c>
      <c r="L194" s="9">
        <f t="shared" si="30"/>
        <v>2.4791657448818217E-2</v>
      </c>
      <c r="M194" s="8">
        <f t="shared" si="31"/>
        <v>862.42687728922078</v>
      </c>
      <c r="N194" s="9">
        <f t="shared" si="32"/>
        <v>2.3190371875774534E-2</v>
      </c>
      <c r="O194" s="8">
        <f t="shared" si="33"/>
        <v>908.41392077054957</v>
      </c>
      <c r="P194" s="9">
        <f t="shared" si="34"/>
        <v>2.2016395326741885E-2</v>
      </c>
      <c r="Q194" s="8">
        <f t="shared" si="35"/>
        <v>947.63216834627644</v>
      </c>
      <c r="R194" s="9">
        <f t="shared" si="36"/>
        <v>2.1105235415237355E-2</v>
      </c>
      <c r="S194" s="8">
        <f t="shared" si="37"/>
        <v>981.85535407691168</v>
      </c>
      <c r="T194" s="9">
        <f t="shared" si="38"/>
        <v>2.0369599164433889E-2</v>
      </c>
    </row>
    <row r="195" spans="1:56" x14ac:dyDescent="0.45">
      <c r="A195">
        <v>3250</v>
      </c>
      <c r="B195" s="8">
        <f t="shared" si="39"/>
        <v>476.74716558260121</v>
      </c>
      <c r="C195" s="9">
        <f t="shared" si="40"/>
        <v>4.1950957328837649E-2</v>
      </c>
      <c r="D195">
        <v>3225</v>
      </c>
      <c r="E195" s="8">
        <f t="shared" si="41"/>
        <v>639.73000518921071</v>
      </c>
      <c r="F195" s="9">
        <f t="shared" si="42"/>
        <v>3.1263188904332648E-2</v>
      </c>
      <c r="G195">
        <v>3215</v>
      </c>
      <c r="H195" s="8">
        <f t="shared" si="43"/>
        <v>738.59379352917665</v>
      </c>
      <c r="I195" s="9">
        <f t="shared" si="44"/>
        <v>2.7078483701352605E-2</v>
      </c>
      <c r="J195">
        <v>3200</v>
      </c>
      <c r="K195" s="8">
        <f t="shared" si="29"/>
        <v>809.67119495791633</v>
      </c>
      <c r="L195" s="9">
        <f t="shared" si="30"/>
        <v>2.4701385111075273E-2</v>
      </c>
      <c r="M195" s="8">
        <f t="shared" si="31"/>
        <v>866.21137711022482</v>
      </c>
      <c r="N195" s="9">
        <f t="shared" si="32"/>
        <v>2.3089052543643761E-2</v>
      </c>
      <c r="O195" s="8">
        <f t="shared" si="33"/>
        <v>913.06255855358427</v>
      </c>
      <c r="P195" s="9">
        <f t="shared" si="34"/>
        <v>2.1904304160366327E-2</v>
      </c>
      <c r="Q195" s="8">
        <f t="shared" si="35"/>
        <v>953.16055586505422</v>
      </c>
      <c r="R195" s="9">
        <f t="shared" si="36"/>
        <v>2.098282380332946E-2</v>
      </c>
      <c r="S195" s="8">
        <f t="shared" si="37"/>
        <v>988.26948241271543</v>
      </c>
      <c r="T195" s="9">
        <f t="shared" si="38"/>
        <v>2.0237395119368579E-2</v>
      </c>
      <c r="Y195" s="6">
        <v>480.24465913810701</v>
      </c>
      <c r="Z195" s="6">
        <v>435.93988363497198</v>
      </c>
      <c r="AA195" s="6">
        <v>9.7635151071977505E-6</v>
      </c>
      <c r="AB195" s="6">
        <v>1.6213329803840699</v>
      </c>
      <c r="AC195" s="6">
        <v>651.85313129327096</v>
      </c>
      <c r="AD195" s="6">
        <v>594.75167156090004</v>
      </c>
      <c r="AE195" s="6">
        <v>3.4633483783822798E-6</v>
      </c>
      <c r="AF195" s="6">
        <v>1.72459461750245</v>
      </c>
      <c r="AG195" s="6">
        <v>759.24068101964599</v>
      </c>
      <c r="AH195" s="6">
        <v>694.53431208188795</v>
      </c>
      <c r="AI195" s="6">
        <v>2.0047349975681201E-6</v>
      </c>
      <c r="AJ195" s="6">
        <v>1.7803335597219301</v>
      </c>
      <c r="AK195" s="6">
        <v>841.09699465122605</v>
      </c>
      <c r="AL195" s="6">
        <v>771.34390661440204</v>
      </c>
      <c r="AM195" s="6">
        <v>1.51418951679815E-6</v>
      </c>
      <c r="AN195" s="6">
        <v>1.8044986180290501</v>
      </c>
      <c r="AO195" s="6">
        <v>909.87105413485097</v>
      </c>
      <c r="AP195" s="6">
        <v>836.48747192075598</v>
      </c>
      <c r="AQ195" s="6">
        <v>1.3011556376866001E-6</v>
      </c>
      <c r="AR195" s="6">
        <v>1.8133040957940301</v>
      </c>
      <c r="AS195" s="6">
        <v>971.09306211775902</v>
      </c>
      <c r="AT195" s="6">
        <v>894.94550564475105</v>
      </c>
      <c r="AU195" s="6">
        <v>1.19627750135856E-6</v>
      </c>
      <c r="AV195" s="6">
        <v>1.8142594474931</v>
      </c>
      <c r="AW195" s="6">
        <v>1027.7041618867599</v>
      </c>
      <c r="AX195" s="6">
        <v>949.36448823673902</v>
      </c>
      <c r="AY195" s="6">
        <v>1.1423184861543099E-6</v>
      </c>
      <c r="AZ195" s="6">
        <v>1.8109923048269401</v>
      </c>
      <c r="BA195" s="6">
        <v>1081.4715133919501</v>
      </c>
      <c r="BB195" s="6">
        <v>1001.340013443</v>
      </c>
      <c r="BC195" s="6">
        <v>1.1155378824179201E-6</v>
      </c>
      <c r="BD195" s="6">
        <v>1.8053595024311599</v>
      </c>
    </row>
    <row r="196" spans="1:56" x14ac:dyDescent="0.45">
      <c r="A196">
        <v>3300</v>
      </c>
      <c r="B196" s="8">
        <f t="shared" si="39"/>
        <v>477.14557011545691</v>
      </c>
      <c r="C196" s="9">
        <f t="shared" si="40"/>
        <v>4.1915929336115425E-2</v>
      </c>
      <c r="D196">
        <v>3275</v>
      </c>
      <c r="E196" s="8">
        <f t="shared" si="41"/>
        <v>640.93483877159269</v>
      </c>
      <c r="F196" s="9">
        <f t="shared" si="42"/>
        <v>3.1204420153430477E-2</v>
      </c>
      <c r="G196">
        <v>3265</v>
      </c>
      <c r="H196" s="8">
        <f t="shared" si="43"/>
        <v>740.519926245021</v>
      </c>
      <c r="I196" s="9">
        <f t="shared" si="44"/>
        <v>2.7008051088394967E-2</v>
      </c>
      <c r="J196">
        <v>3250</v>
      </c>
      <c r="K196" s="8">
        <f t="shared" ref="K196:K251" si="45">$AK$195 - $AL$195*EXP(-$AM$195*J196^$AN$195)</f>
        <v>812.39910934653494</v>
      </c>
      <c r="L196" s="9">
        <f t="shared" ref="L196:L251" si="46">20/K196</f>
        <v>2.4618441563885134E-2</v>
      </c>
      <c r="M196" s="8">
        <f t="shared" ref="M196:M251" si="47">$AO$195 - $AP$195*EXP(-$AQ$195*J196^$AR$195)</f>
        <v>869.73668897307311</v>
      </c>
      <c r="N196" s="9">
        <f t="shared" ref="N196:N251" si="48">20/M196</f>
        <v>2.2995465470836536E-2</v>
      </c>
      <c r="O196" s="8">
        <f t="shared" ref="O196:O251" si="49">$AS$195 - $AT$195*EXP(-$AU$195*J196^$AV$195)</f>
        <v>917.41941342997461</v>
      </c>
      <c r="P196" s="9">
        <f t="shared" ref="P196:P251" si="50">20/O196</f>
        <v>2.1800279901670702E-2</v>
      </c>
      <c r="Q196" s="8">
        <f t="shared" ref="Q196:Q251" si="51">$AW$195 - $AX$195*EXP(-$AY$195*J196^$AZ$195)</f>
        <v>958.37053402990796</v>
      </c>
      <c r="R196" s="9">
        <f t="shared" ref="R196:R251" si="52">20/Q196</f>
        <v>2.0868755131588652E-2</v>
      </c>
      <c r="S196" s="8">
        <f t="shared" ref="S196:S251" si="53">$BA$195 - $BB$195*EXP(-$BC$195*J196^$BD$195)</f>
        <v>994.34407893084108</v>
      </c>
      <c r="T196" s="9">
        <f t="shared" ref="T196:T251" si="54">20/S196</f>
        <v>2.0113761849424202E-2</v>
      </c>
    </row>
    <row r="197" spans="1:56" x14ac:dyDescent="0.45">
      <c r="A197">
        <v>3350</v>
      </c>
      <c r="B197" s="8">
        <f t="shared" si="39"/>
        <v>477.50173134472072</v>
      </c>
      <c r="C197" s="9">
        <f t="shared" si="40"/>
        <v>4.1884664886296483E-2</v>
      </c>
      <c r="D197">
        <v>3325</v>
      </c>
      <c r="E197" s="8">
        <f t="shared" si="41"/>
        <v>642.03137568691113</v>
      </c>
      <c r="F197" s="9">
        <f t="shared" si="42"/>
        <v>3.1151125563921148E-2</v>
      </c>
      <c r="G197">
        <v>3315</v>
      </c>
      <c r="H197" s="8">
        <f t="shared" si="43"/>
        <v>742.28634410535687</v>
      </c>
      <c r="I197" s="9">
        <f t="shared" si="44"/>
        <v>2.6943780063885005E-2</v>
      </c>
      <c r="J197">
        <v>3300</v>
      </c>
      <c r="K197" s="8">
        <f t="shared" si="45"/>
        <v>814.91984792067819</v>
      </c>
      <c r="L197" s="9">
        <f t="shared" si="46"/>
        <v>2.4542290939447996E-2</v>
      </c>
      <c r="M197" s="8">
        <f t="shared" si="47"/>
        <v>873.01643834725314</v>
      </c>
      <c r="N197" s="9">
        <f t="shared" si="48"/>
        <v>2.2909076074057556E-2</v>
      </c>
      <c r="O197" s="8">
        <f t="shared" si="49"/>
        <v>921.4979803280703</v>
      </c>
      <c r="P197" s="9">
        <f t="shared" si="50"/>
        <v>2.1703791464501777E-2</v>
      </c>
      <c r="Q197" s="8">
        <f t="shared" si="51"/>
        <v>963.27501473435154</v>
      </c>
      <c r="R197" s="9">
        <f t="shared" si="52"/>
        <v>2.0762502602141641E-2</v>
      </c>
      <c r="S197" s="8">
        <f t="shared" si="53"/>
        <v>1000.0911647578511</v>
      </c>
      <c r="T197" s="9">
        <f t="shared" si="54"/>
        <v>1.9998176871048087E-2</v>
      </c>
    </row>
    <row r="198" spans="1:56" x14ac:dyDescent="0.45">
      <c r="A198">
        <v>3400</v>
      </c>
      <c r="B198" s="8">
        <f t="shared" si="39"/>
        <v>477.81972071925134</v>
      </c>
      <c r="C198" s="9">
        <f t="shared" si="40"/>
        <v>4.1856790611100037E-2</v>
      </c>
      <c r="D198">
        <v>3375</v>
      </c>
      <c r="E198" s="8">
        <f t="shared" si="41"/>
        <v>643.02802546867474</v>
      </c>
      <c r="F198" s="9">
        <f t="shared" si="42"/>
        <v>3.1102843434270042E-2</v>
      </c>
      <c r="G198">
        <v>3365</v>
      </c>
      <c r="H198" s="8">
        <f t="shared" si="43"/>
        <v>743.90409624502854</v>
      </c>
      <c r="I198" s="9">
        <f t="shared" si="44"/>
        <v>2.6885186008456071E-2</v>
      </c>
      <c r="J198">
        <v>3350</v>
      </c>
      <c r="K198" s="8">
        <f t="shared" si="45"/>
        <v>817.24608005552147</v>
      </c>
      <c r="L198" s="9">
        <f t="shared" si="46"/>
        <v>2.4472433075043022E-2</v>
      </c>
      <c r="M198" s="8">
        <f t="shared" si="47"/>
        <v>876.0639244307614</v>
      </c>
      <c r="N198" s="9">
        <f t="shared" si="48"/>
        <v>2.2829384297493323E-2</v>
      </c>
      <c r="O198" s="8">
        <f t="shared" si="49"/>
        <v>925.31156148533466</v>
      </c>
      <c r="P198" s="9">
        <f t="shared" si="50"/>
        <v>2.1614341409390225E-2</v>
      </c>
      <c r="Q198" s="8">
        <f t="shared" si="51"/>
        <v>967.88684774787862</v>
      </c>
      <c r="R198" s="9">
        <f t="shared" si="52"/>
        <v>2.0663572448098529E-2</v>
      </c>
      <c r="S198" s="8">
        <f t="shared" si="53"/>
        <v>1005.5228178454112</v>
      </c>
      <c r="T198" s="9">
        <f t="shared" si="54"/>
        <v>1.9890150322849059E-2</v>
      </c>
    </row>
    <row r="199" spans="1:56" x14ac:dyDescent="0.45">
      <c r="A199">
        <v>3450</v>
      </c>
      <c r="B199" s="8">
        <f t="shared" si="39"/>
        <v>478.10326883055933</v>
      </c>
      <c r="C199" s="9">
        <f t="shared" si="40"/>
        <v>4.1831966656325111E-2</v>
      </c>
      <c r="D199">
        <v>3425</v>
      </c>
      <c r="E199" s="8">
        <f t="shared" si="41"/>
        <v>643.93269350879359</v>
      </c>
      <c r="F199" s="9">
        <f t="shared" si="42"/>
        <v>3.1059146711467412E-2</v>
      </c>
      <c r="G199">
        <v>3415</v>
      </c>
      <c r="H199" s="8">
        <f t="shared" si="43"/>
        <v>745.38370138003381</v>
      </c>
      <c r="I199" s="9">
        <f t="shared" si="44"/>
        <v>2.6831818247395514E-2</v>
      </c>
      <c r="J199">
        <v>3400</v>
      </c>
      <c r="K199" s="8">
        <f t="shared" si="45"/>
        <v>819.39000880967455</v>
      </c>
      <c r="L199" s="9">
        <f t="shared" si="46"/>
        <v>2.4408401109325142E-2</v>
      </c>
      <c r="M199" s="8">
        <f t="shared" si="47"/>
        <v>878.89208796785022</v>
      </c>
      <c r="N199" s="9">
        <f t="shared" si="48"/>
        <v>2.2755922227316261E-2</v>
      </c>
      <c r="O199" s="8">
        <f t="shared" si="49"/>
        <v>928.87322562004397</v>
      </c>
      <c r="P199" s="9">
        <f t="shared" si="50"/>
        <v>2.1531463549990415E-2</v>
      </c>
      <c r="Q199" s="8">
        <f t="shared" si="51"/>
        <v>972.21877458633764</v>
      </c>
      <c r="R199" s="9">
        <f t="shared" si="52"/>
        <v>2.0571501520848183E-2</v>
      </c>
      <c r="S199" s="8">
        <f t="shared" si="53"/>
        <v>1010.6511242835852</v>
      </c>
      <c r="T199" s="9">
        <f t="shared" si="54"/>
        <v>1.9789222531343138E-2</v>
      </c>
    </row>
    <row r="200" spans="1:56" x14ac:dyDescent="0.45">
      <c r="A200">
        <v>3500</v>
      </c>
      <c r="B200" s="8">
        <f t="shared" si="39"/>
        <v>478.35578753084224</v>
      </c>
      <c r="C200" s="9">
        <f t="shared" si="40"/>
        <v>4.1809884026354528E-2</v>
      </c>
      <c r="D200">
        <v>3475</v>
      </c>
      <c r="E200" s="8">
        <f t="shared" si="41"/>
        <v>644.75279455573582</v>
      </c>
      <c r="F200" s="9">
        <f t="shared" si="42"/>
        <v>3.10196406574413E-2</v>
      </c>
      <c r="G200">
        <v>3465</v>
      </c>
      <c r="H200" s="8">
        <f t="shared" si="43"/>
        <v>746.73514791905984</v>
      </c>
      <c r="I200" s="9">
        <f t="shared" si="44"/>
        <v>2.6783257833429105E-2</v>
      </c>
      <c r="J200">
        <v>3450</v>
      </c>
      <c r="K200" s="8">
        <f t="shared" si="45"/>
        <v>821.36335576873978</v>
      </c>
      <c r="L200" s="9">
        <f t="shared" si="46"/>
        <v>2.4349759286840075E-2</v>
      </c>
      <c r="M200" s="8">
        <f t="shared" si="47"/>
        <v>881.51348405014301</v>
      </c>
      <c r="N200" s="9">
        <f t="shared" si="48"/>
        <v>2.2688251923395811E-2</v>
      </c>
      <c r="O200" s="8">
        <f t="shared" si="49"/>
        <v>932.19577183362082</v>
      </c>
      <c r="P200" s="9">
        <f t="shared" si="50"/>
        <v>2.1454720783232236E-2</v>
      </c>
      <c r="Q200" s="8">
        <f t="shared" si="51"/>
        <v>976.2833866287009</v>
      </c>
      <c r="R200" s="9">
        <f t="shared" si="52"/>
        <v>2.0485855105108308E-2</v>
      </c>
      <c r="S200" s="8">
        <f t="shared" si="53"/>
        <v>1015.4881332808109</v>
      </c>
      <c r="T200" s="9">
        <f t="shared" si="54"/>
        <v>1.969496180657922E-2</v>
      </c>
    </row>
    <row r="201" spans="1:56" x14ac:dyDescent="0.45">
      <c r="A201">
        <v>3550</v>
      </c>
      <c r="B201" s="8">
        <f t="shared" si="39"/>
        <v>478.5803914306066</v>
      </c>
      <c r="C201" s="9">
        <f t="shared" si="40"/>
        <v>4.1790262112943191E-2</v>
      </c>
      <c r="D201">
        <v>3525</v>
      </c>
      <c r="E201" s="8">
        <f t="shared" si="41"/>
        <v>645.49526795419831</v>
      </c>
      <c r="F201" s="9">
        <f t="shared" si="42"/>
        <v>3.0983960677801774E-2</v>
      </c>
      <c r="G201">
        <v>3515</v>
      </c>
      <c r="H201" s="8">
        <f t="shared" si="43"/>
        <v>747.96789749235654</v>
      </c>
      <c r="I201" s="9">
        <f t="shared" si="44"/>
        <v>2.6739115498208104E-2</v>
      </c>
      <c r="J201">
        <v>3500</v>
      </c>
      <c r="K201" s="8">
        <f t="shared" si="45"/>
        <v>823.17735032244354</v>
      </c>
      <c r="L201" s="9">
        <f t="shared" si="46"/>
        <v>2.4296100946127684E-2</v>
      </c>
      <c r="M201" s="8">
        <f t="shared" si="47"/>
        <v>883.94025961795387</v>
      </c>
      <c r="N201" s="9">
        <f t="shared" si="48"/>
        <v>2.2625963443099834E-2</v>
      </c>
      <c r="O201" s="8">
        <f t="shared" si="49"/>
        <v>935.29169805372919</v>
      </c>
      <c r="P201" s="9">
        <f t="shared" si="50"/>
        <v>2.1383703118095111E-2</v>
      </c>
      <c r="Q201" s="8">
        <f t="shared" si="51"/>
        <v>980.09308737103675</v>
      </c>
      <c r="R201" s="9">
        <f t="shared" si="52"/>
        <v>2.040622493690596E-2</v>
      </c>
      <c r="S201" s="8">
        <f t="shared" si="53"/>
        <v>1020.0458157643138</v>
      </c>
      <c r="T201" s="9">
        <f t="shared" si="54"/>
        <v>1.9606962443166464E-2</v>
      </c>
    </row>
    <row r="202" spans="1:56" x14ac:dyDescent="0.45">
      <c r="A202">
        <v>3600</v>
      </c>
      <c r="B202" s="8">
        <f t="shared" si="39"/>
        <v>478.77991867422207</v>
      </c>
      <c r="C202" s="9">
        <f t="shared" si="40"/>
        <v>4.1772846395440974E-2</v>
      </c>
      <c r="D202">
        <v>3575</v>
      </c>
      <c r="E202" s="8">
        <f t="shared" si="41"/>
        <v>646.16659429932849</v>
      </c>
      <c r="F202" s="9">
        <f t="shared" si="42"/>
        <v>3.0951770296462049E-2</v>
      </c>
      <c r="G202">
        <v>3565</v>
      </c>
      <c r="H202" s="8">
        <f t="shared" si="43"/>
        <v>749.09089149837018</v>
      </c>
      <c r="I202" s="9">
        <f t="shared" si="44"/>
        <v>2.6699029753245257E-2</v>
      </c>
      <c r="J202">
        <v>3550</v>
      </c>
      <c r="K202" s="8">
        <f t="shared" si="45"/>
        <v>824.84272300445957</v>
      </c>
      <c r="L202" s="9">
        <f t="shared" si="46"/>
        <v>2.4247046669879962E-2</v>
      </c>
      <c r="M202" s="8">
        <f t="shared" si="47"/>
        <v>886.18413536938624</v>
      </c>
      <c r="N202" s="9">
        <f t="shared" si="48"/>
        <v>2.2568673035049811E-2</v>
      </c>
      <c r="O202" s="8">
        <f t="shared" si="49"/>
        <v>938.17317381285352</v>
      </c>
      <c r="P202" s="9">
        <f t="shared" si="50"/>
        <v>2.1318025880784342E-2</v>
      </c>
      <c r="Q202" s="8">
        <f t="shared" si="51"/>
        <v>983.66005869047103</v>
      </c>
      <c r="R202" s="9">
        <f t="shared" si="52"/>
        <v>2.0332227402447996E-2</v>
      </c>
      <c r="S202" s="8">
        <f t="shared" si="53"/>
        <v>1024.3360265364529</v>
      </c>
      <c r="T202" s="9">
        <f t="shared" si="54"/>
        <v>1.9524842904945178E-2</v>
      </c>
    </row>
    <row r="203" spans="1:56" x14ac:dyDescent="0.45">
      <c r="A203">
        <v>3650</v>
      </c>
      <c r="B203" s="8">
        <f t="shared" si="39"/>
        <v>478.95695091340565</v>
      </c>
      <c r="C203" s="9">
        <f t="shared" si="40"/>
        <v>4.1757406301043444E-2</v>
      </c>
      <c r="D203">
        <v>3625</v>
      </c>
      <c r="E203" s="8">
        <f t="shared" si="41"/>
        <v>646.77281320520399</v>
      </c>
      <c r="F203" s="9">
        <f t="shared" si="42"/>
        <v>3.0922759262075734E-2</v>
      </c>
      <c r="G203">
        <v>3615</v>
      </c>
      <c r="H203" s="8">
        <f t="shared" si="43"/>
        <v>750.11256028649052</v>
      </c>
      <c r="I203" s="9">
        <f t="shared" si="44"/>
        <v>2.6662665123700101E-2</v>
      </c>
      <c r="J203">
        <v>3600</v>
      </c>
      <c r="K203" s="8">
        <f t="shared" si="45"/>
        <v>826.36970252862443</v>
      </c>
      <c r="L203" s="9">
        <f t="shared" si="46"/>
        <v>2.4202242578353995E-2</v>
      </c>
      <c r="M203" s="8">
        <f t="shared" si="47"/>
        <v>888.25639177896562</v>
      </c>
      <c r="N203" s="9">
        <f t="shared" si="48"/>
        <v>2.2516021483329571E-2</v>
      </c>
      <c r="O203" s="8">
        <f t="shared" si="49"/>
        <v>940.85201714471793</v>
      </c>
      <c r="P203" s="9">
        <f t="shared" si="50"/>
        <v>2.125732807662534E-2</v>
      </c>
      <c r="Q203" s="8">
        <f t="shared" si="51"/>
        <v>986.99623097638153</v>
      </c>
      <c r="R203" s="9">
        <f t="shared" si="52"/>
        <v>2.0263501898295084E-2</v>
      </c>
      <c r="S203" s="8">
        <f t="shared" si="53"/>
        <v>1028.3704699061573</v>
      </c>
      <c r="T203" s="9">
        <f t="shared" si="54"/>
        <v>1.9448244173935758E-2</v>
      </c>
    </row>
    <row r="204" spans="1:56" x14ac:dyDescent="0.45">
      <c r="A204">
        <v>3700</v>
      </c>
      <c r="B204" s="8">
        <f t="shared" si="39"/>
        <v>479.11383241803395</v>
      </c>
      <c r="C204" s="9">
        <f t="shared" si="40"/>
        <v>4.1743733214844238E-2</v>
      </c>
      <c r="D204">
        <v>3675</v>
      </c>
      <c r="E204" s="8">
        <f t="shared" si="41"/>
        <v>647.31954191371881</v>
      </c>
      <c r="F204" s="9">
        <f t="shared" si="42"/>
        <v>3.0896641774281239E-2</v>
      </c>
      <c r="G204">
        <v>3665</v>
      </c>
      <c r="H204" s="8">
        <f t="shared" si="43"/>
        <v>751.04083461392588</v>
      </c>
      <c r="I204" s="9">
        <f t="shared" si="44"/>
        <v>2.6629710500736013E-2</v>
      </c>
      <c r="J204">
        <v>3650</v>
      </c>
      <c r="K204" s="8">
        <f t="shared" si="45"/>
        <v>827.76801616273383</v>
      </c>
      <c r="L204" s="9">
        <f t="shared" si="46"/>
        <v>2.4161358749657379E-2</v>
      </c>
      <c r="M204" s="8">
        <f t="shared" si="47"/>
        <v>890.16785892485461</v>
      </c>
      <c r="N204" s="9">
        <f t="shared" si="48"/>
        <v>2.2467672584984156E-2</v>
      </c>
      <c r="O204" s="8">
        <f t="shared" si="49"/>
        <v>943.33967537137687</v>
      </c>
      <c r="P204" s="9">
        <f t="shared" si="50"/>
        <v>2.120127089123686E-2</v>
      </c>
      <c r="Q204" s="8">
        <f t="shared" si="51"/>
        <v>990.11325697289715</v>
      </c>
      <c r="R204" s="9">
        <f t="shared" si="52"/>
        <v>2.0199709335421482E-2</v>
      </c>
      <c r="S204" s="8">
        <f t="shared" si="53"/>
        <v>1032.1606687001013</v>
      </c>
      <c r="T204" s="9">
        <f t="shared" si="54"/>
        <v>1.9376828246311609E-2</v>
      </c>
    </row>
    <row r="205" spans="1:56" x14ac:dyDescent="0.45">
      <c r="A205">
        <v>3750</v>
      </c>
      <c r="B205" s="8">
        <f t="shared" si="39"/>
        <v>479.25268828092084</v>
      </c>
      <c r="C205" s="9">
        <f t="shared" si="40"/>
        <v>4.1731638630426865E-2</v>
      </c>
      <c r="D205">
        <v>3725</v>
      </c>
      <c r="E205" s="8">
        <f t="shared" si="41"/>
        <v>647.81199449596568</v>
      </c>
      <c r="F205" s="9">
        <f t="shared" si="42"/>
        <v>3.0873154819495322E-2</v>
      </c>
      <c r="G205">
        <v>3715</v>
      </c>
      <c r="H205" s="8">
        <f t="shared" si="43"/>
        <v>751.88315903570867</v>
      </c>
      <c r="I205" s="9">
        <f t="shared" si="44"/>
        <v>2.6599877600197924E-2</v>
      </c>
      <c r="J205">
        <v>3700</v>
      </c>
      <c r="K205" s="8">
        <f t="shared" si="45"/>
        <v>829.04689309113712</v>
      </c>
      <c r="L205" s="9">
        <f t="shared" si="46"/>
        <v>2.4124087752659125E-2</v>
      </c>
      <c r="M205" s="8">
        <f t="shared" si="47"/>
        <v>891.928909823872</v>
      </c>
      <c r="N205" s="9">
        <f t="shared" si="48"/>
        <v>2.2423311745719033E-2</v>
      </c>
      <c r="O205" s="8">
        <f t="shared" si="49"/>
        <v>945.64720954697054</v>
      </c>
      <c r="P205" s="9">
        <f t="shared" si="50"/>
        <v>2.1149536315537128E-2</v>
      </c>
      <c r="Q205" s="8">
        <f t="shared" si="51"/>
        <v>993.02248916585938</v>
      </c>
      <c r="R205" s="9">
        <f t="shared" si="52"/>
        <v>2.0140530771664632E-2</v>
      </c>
      <c r="S205" s="8">
        <f t="shared" si="53"/>
        <v>1035.7179365456016</v>
      </c>
      <c r="T205" s="9">
        <f t="shared" si="54"/>
        <v>1.931027676000803E-2</v>
      </c>
    </row>
    <row r="206" spans="1:56" x14ac:dyDescent="0.45">
      <c r="A206">
        <v>3800</v>
      </c>
      <c r="B206" s="8">
        <f t="shared" si="39"/>
        <v>479.37544168839133</v>
      </c>
      <c r="C206" s="9">
        <f t="shared" si="40"/>
        <v>4.1720952432520754E-2</v>
      </c>
      <c r="D206">
        <v>3775</v>
      </c>
      <c r="E206" s="8">
        <f t="shared" si="41"/>
        <v>648.25500142342707</v>
      </c>
      <c r="F206" s="9">
        <f t="shared" si="42"/>
        <v>3.0852056607483701E-2</v>
      </c>
      <c r="G206">
        <v>3765</v>
      </c>
      <c r="H206" s="8">
        <f t="shared" si="43"/>
        <v>752.64650690875749</v>
      </c>
      <c r="I206" s="9">
        <f t="shared" si="44"/>
        <v>2.6572899517122953E-2</v>
      </c>
      <c r="J206">
        <v>3750</v>
      </c>
      <c r="K206" s="8">
        <f t="shared" si="45"/>
        <v>830.21507042955147</v>
      </c>
      <c r="L206" s="9">
        <f t="shared" si="46"/>
        <v>2.4090143280164792E-2</v>
      </c>
      <c r="M206" s="8">
        <f t="shared" si="47"/>
        <v>893.54945697626601</v>
      </c>
      <c r="N206" s="9">
        <f t="shared" si="48"/>
        <v>2.2382644680552056E-2</v>
      </c>
      <c r="O206" s="8">
        <f t="shared" si="49"/>
        <v>947.78528231979237</v>
      </c>
      <c r="P206" s="9">
        <f t="shared" si="50"/>
        <v>2.1101825880908538E-2</v>
      </c>
      <c r="Q206" s="8">
        <f t="shared" si="51"/>
        <v>995.73496053867734</v>
      </c>
      <c r="R206" s="9">
        <f t="shared" si="52"/>
        <v>2.0085666158774124E-2</v>
      </c>
      <c r="S206" s="8">
        <f t="shared" si="53"/>
        <v>1039.0533533062774</v>
      </c>
      <c r="T206" s="9">
        <f t="shared" si="54"/>
        <v>1.9248289740233085E-2</v>
      </c>
    </row>
    <row r="207" spans="1:56" x14ac:dyDescent="0.45">
      <c r="A207">
        <v>3850</v>
      </c>
      <c r="B207" s="8">
        <f t="shared" si="39"/>
        <v>479.48383024174586</v>
      </c>
      <c r="C207" s="9">
        <f t="shared" si="40"/>
        <v>4.1711521303891337E-2</v>
      </c>
      <c r="D207">
        <v>3825</v>
      </c>
      <c r="E207" s="8">
        <f t="shared" si="41"/>
        <v>648.65302931059409</v>
      </c>
      <c r="F207" s="9">
        <f t="shared" si="42"/>
        <v>3.0833125101190906E-2</v>
      </c>
      <c r="G207">
        <v>3815</v>
      </c>
      <c r="H207" s="8">
        <f t="shared" si="43"/>
        <v>753.33739671344745</v>
      </c>
      <c r="I207" s="9">
        <f t="shared" si="44"/>
        <v>2.6548529367124395E-2</v>
      </c>
      <c r="J207">
        <v>3800</v>
      </c>
      <c r="K207" s="8">
        <f t="shared" si="45"/>
        <v>831.28080156951421</v>
      </c>
      <c r="L207" s="9">
        <f t="shared" si="46"/>
        <v>2.4059258871657628E-2</v>
      </c>
      <c r="M207" s="8">
        <f t="shared" si="47"/>
        <v>895.03895182722295</v>
      </c>
      <c r="N207" s="9">
        <f t="shared" si="48"/>
        <v>2.2345396207807469E-2</v>
      </c>
      <c r="O207" s="8">
        <f t="shared" si="49"/>
        <v>949.76414897226994</v>
      </c>
      <c r="P207" s="9">
        <f t="shared" si="50"/>
        <v>2.1057859492424297E-2</v>
      </c>
      <c r="Q207" s="8">
        <f t="shared" si="51"/>
        <v>998.26136851481397</v>
      </c>
      <c r="R207" s="9">
        <f t="shared" si="52"/>
        <v>2.0034833191787692E-2</v>
      </c>
      <c r="S207" s="8">
        <f t="shared" si="53"/>
        <v>1042.1777435423153</v>
      </c>
      <c r="T207" s="9">
        <f t="shared" si="54"/>
        <v>1.9190584450614823E-2</v>
      </c>
    </row>
    <row r="208" spans="1:56" x14ac:dyDescent="0.45">
      <c r="A208">
        <v>3900</v>
      </c>
      <c r="B208" s="8">
        <f t="shared" si="39"/>
        <v>479.57942132617728</v>
      </c>
      <c r="C208" s="9">
        <f t="shared" si="40"/>
        <v>4.1703207249164598E-2</v>
      </c>
      <c r="D208">
        <v>3875</v>
      </c>
      <c r="E208" s="8">
        <f t="shared" si="41"/>
        <v>649.01020065387229</v>
      </c>
      <c r="F208" s="9">
        <f t="shared" si="42"/>
        <v>3.081615663336288E-2</v>
      </c>
      <c r="G208">
        <v>3865</v>
      </c>
      <c r="H208" s="8">
        <f t="shared" si="43"/>
        <v>753.96190941894019</v>
      </c>
      <c r="I208" s="9">
        <f t="shared" si="44"/>
        <v>2.6526539007008333E-2</v>
      </c>
      <c r="J208">
        <v>3850</v>
      </c>
      <c r="K208" s="8">
        <f t="shared" si="45"/>
        <v>832.25186654537833</v>
      </c>
      <c r="L208" s="9">
        <f t="shared" si="46"/>
        <v>2.4031186716370681E-2</v>
      </c>
      <c r="M208" s="8">
        <f t="shared" si="47"/>
        <v>896.40638685913643</v>
      </c>
      <c r="N208" s="9">
        <f t="shared" si="48"/>
        <v>2.2311309126295694E-2</v>
      </c>
      <c r="O208" s="8">
        <f t="shared" si="49"/>
        <v>951.59365139851832</v>
      </c>
      <c r="P208" s="9">
        <f t="shared" si="50"/>
        <v>2.1017374349447178E-2</v>
      </c>
      <c r="Q208" s="8">
        <f t="shared" si="51"/>
        <v>1000.6120618998941</v>
      </c>
      <c r="R208" s="9">
        <f t="shared" si="52"/>
        <v>1.99877662498145E-2</v>
      </c>
      <c r="S208" s="8">
        <f t="shared" si="53"/>
        <v>1045.1016578595847</v>
      </c>
      <c r="T208" s="9">
        <f t="shared" si="54"/>
        <v>1.9136894339026215E-2</v>
      </c>
    </row>
    <row r="209" spans="1:20" x14ac:dyDescent="0.45">
      <c r="A209">
        <v>3950</v>
      </c>
      <c r="B209" s="8">
        <f t="shared" si="39"/>
        <v>479.66362653350245</v>
      </c>
      <c r="C209" s="9">
        <f t="shared" si="40"/>
        <v>4.169588622872801E-2</v>
      </c>
      <c r="D209">
        <v>3925</v>
      </c>
      <c r="E209" s="8">
        <f t="shared" si="41"/>
        <v>649.33031341368621</v>
      </c>
      <c r="F209" s="9">
        <f t="shared" si="42"/>
        <v>3.080096460437088E-2</v>
      </c>
      <c r="G209">
        <v>3915</v>
      </c>
      <c r="H209" s="8">
        <f t="shared" si="43"/>
        <v>754.52570664133543</v>
      </c>
      <c r="I209" s="9">
        <f t="shared" si="44"/>
        <v>2.6506717828113736E-2</v>
      </c>
      <c r="J209">
        <v>3900</v>
      </c>
      <c r="K209" s="8">
        <f t="shared" si="45"/>
        <v>833.13558413338239</v>
      </c>
      <c r="L209" s="9">
        <f t="shared" si="46"/>
        <v>2.4005696528739389E-2</v>
      </c>
      <c r="M209" s="8">
        <f t="shared" si="47"/>
        <v>897.66030003744845</v>
      </c>
      <c r="N209" s="9">
        <f t="shared" si="48"/>
        <v>2.2280143166814488E-2</v>
      </c>
      <c r="O209" s="8">
        <f t="shared" si="49"/>
        <v>953.28321478108967</v>
      </c>
      <c r="P209" s="9">
        <f t="shared" si="50"/>
        <v>2.0980123944165707E-2</v>
      </c>
      <c r="Q209" s="8">
        <f t="shared" si="51"/>
        <v>1002.7970306334487</v>
      </c>
      <c r="R209" s="9">
        <f t="shared" si="52"/>
        <v>1.9944215418514315E-2</v>
      </c>
      <c r="S209" s="8">
        <f t="shared" si="53"/>
        <v>1047.8353570058141</v>
      </c>
      <c r="T209" s="9">
        <f t="shared" si="54"/>
        <v>1.9086968068294557E-2</v>
      </c>
    </row>
    <row r="210" spans="1:20" x14ac:dyDescent="0.45">
      <c r="A210">
        <v>4000</v>
      </c>
      <c r="B210" s="8">
        <f t="shared" si="39"/>
        <v>479.73771515333772</v>
      </c>
      <c r="C210" s="9">
        <f t="shared" si="40"/>
        <v>4.1689446896222108E-2</v>
      </c>
      <c r="D210">
        <v>3975</v>
      </c>
      <c r="E210" s="8">
        <f t="shared" si="41"/>
        <v>649.61686030745989</v>
      </c>
      <c r="F210" s="9">
        <f t="shared" si="42"/>
        <v>3.0787378256368094E-2</v>
      </c>
      <c r="G210">
        <v>3965</v>
      </c>
      <c r="H210" s="8">
        <f t="shared" si="43"/>
        <v>755.03404936626168</v>
      </c>
      <c r="I210" s="9">
        <f t="shared" si="44"/>
        <v>2.6488871616832398E-2</v>
      </c>
      <c r="J210">
        <v>3950</v>
      </c>
      <c r="K210" s="8">
        <f t="shared" si="45"/>
        <v>833.93882540981269</v>
      </c>
      <c r="L210" s="9">
        <f t="shared" si="46"/>
        <v>2.3982574489407705E-2</v>
      </c>
      <c r="M210" s="8">
        <f t="shared" si="47"/>
        <v>898.80878134314105</v>
      </c>
      <c r="N210" s="9">
        <f t="shared" si="48"/>
        <v>2.2251674010252617E-2</v>
      </c>
      <c r="O210" s="8">
        <f t="shared" si="49"/>
        <v>954.84184673220739</v>
      </c>
      <c r="P210" s="9">
        <f t="shared" si="50"/>
        <v>2.0945877129753772E-2</v>
      </c>
      <c r="Q210" s="8">
        <f t="shared" si="51"/>
        <v>1004.8258981590145</v>
      </c>
      <c r="R210" s="9">
        <f t="shared" si="52"/>
        <v>1.9903945585641129E-2</v>
      </c>
      <c r="S210" s="8">
        <f t="shared" si="53"/>
        <v>1050.3887985674799</v>
      </c>
      <c r="T210" s="9">
        <f t="shared" si="54"/>
        <v>1.9040568623043198E-2</v>
      </c>
    </row>
    <row r="211" spans="1:20" x14ac:dyDescent="0.45">
      <c r="A211">
        <v>4050</v>
      </c>
      <c r="B211" s="8">
        <f t="shared" si="39"/>
        <v>479.80282675421637</v>
      </c>
      <c r="C211" s="9">
        <f t="shared" si="40"/>
        <v>4.1683789433456575E-2</v>
      </c>
      <c r="D211">
        <v>4025</v>
      </c>
      <c r="E211" s="8">
        <f t="shared" si="41"/>
        <v>649.87304770057767</v>
      </c>
      <c r="F211" s="9">
        <f t="shared" si="42"/>
        <v>3.0775241519501811E-2</v>
      </c>
      <c r="G211">
        <v>4015</v>
      </c>
      <c r="H211" s="8">
        <f t="shared" si="43"/>
        <v>755.49181702962949</v>
      </c>
      <c r="I211" s="9">
        <f t="shared" si="44"/>
        <v>2.6472821477582759E-2</v>
      </c>
      <c r="J211">
        <v>4000</v>
      </c>
      <c r="K211" s="8">
        <f t="shared" si="45"/>
        <v>834.66802851334467</v>
      </c>
      <c r="L211" s="9">
        <f t="shared" si="46"/>
        <v>2.3961622245939711E-2</v>
      </c>
      <c r="M211" s="8">
        <f t="shared" si="47"/>
        <v>899.85948113645679</v>
      </c>
      <c r="N211" s="9">
        <f t="shared" si="48"/>
        <v>2.2225692365591861E-2</v>
      </c>
      <c r="O211" s="8">
        <f t="shared" si="49"/>
        <v>956.27813866994961</v>
      </c>
      <c r="P211" s="9">
        <f t="shared" si="50"/>
        <v>2.0914417250840041E-2</v>
      </c>
      <c r="Q211" s="8">
        <f t="shared" si="51"/>
        <v>1006.7079162215042</v>
      </c>
      <c r="R211" s="9">
        <f t="shared" si="52"/>
        <v>1.9866735601987096E-2</v>
      </c>
      <c r="S211" s="8">
        <f t="shared" si="53"/>
        <v>1052.771626117853</v>
      </c>
      <c r="T211" s="9">
        <f t="shared" si="54"/>
        <v>1.8997472484845533E-2</v>
      </c>
    </row>
    <row r="212" spans="1:20" x14ac:dyDescent="0.45">
      <c r="A212">
        <v>4100</v>
      </c>
      <c r="B212" s="8">
        <f t="shared" si="39"/>
        <v>479.8599828817463</v>
      </c>
      <c r="C212" s="9">
        <f t="shared" si="40"/>
        <v>4.1678824476865522E-2</v>
      </c>
      <c r="D212">
        <v>4075</v>
      </c>
      <c r="E212" s="8">
        <f t="shared" si="41"/>
        <v>650.10181400046531</v>
      </c>
      <c r="F212" s="9">
        <f t="shared" si="42"/>
        <v>3.0764411926384325E-2</v>
      </c>
      <c r="G212">
        <v>4065</v>
      </c>
      <c r="H212" s="8">
        <f t="shared" si="43"/>
        <v>755.90352677172689</v>
      </c>
      <c r="I212" s="9">
        <f t="shared" si="44"/>
        <v>2.6458402814198988E-2</v>
      </c>
      <c r="J212">
        <v>4050</v>
      </c>
      <c r="K212" s="8">
        <f t="shared" si="45"/>
        <v>835.32921437505604</v>
      </c>
      <c r="L212" s="9">
        <f t="shared" si="46"/>
        <v>2.3942655968237407E-2</v>
      </c>
      <c r="M212" s="8">
        <f t="shared" si="47"/>
        <v>900.81962010891993</v>
      </c>
      <c r="N212" s="9">
        <f t="shared" si="48"/>
        <v>2.220200310199922E-2</v>
      </c>
      <c r="O212" s="8">
        <f t="shared" si="49"/>
        <v>957.60026920633948</v>
      </c>
      <c r="P212" s="9">
        <f t="shared" si="50"/>
        <v>2.0885541329866197E-2</v>
      </c>
      <c r="Q212" s="8">
        <f t="shared" si="51"/>
        <v>1008.4519619023715</v>
      </c>
      <c r="R212" s="9">
        <f t="shared" si="52"/>
        <v>1.98323775009287E-2</v>
      </c>
      <c r="S212" s="8">
        <f t="shared" si="53"/>
        <v>1054.9931606647554</v>
      </c>
      <c r="T212" s="9">
        <f t="shared" si="54"/>
        <v>1.8957468868706147E-2</v>
      </c>
    </row>
    <row r="213" spans="1:20" x14ac:dyDescent="0.45">
      <c r="A213">
        <v>4150</v>
      </c>
      <c r="B213" s="8">
        <f t="shared" si="39"/>
        <v>479.91009790536606</v>
      </c>
      <c r="C213" s="9">
        <f t="shared" si="40"/>
        <v>4.1674472129869251E-2</v>
      </c>
      <c r="D213">
        <v>4125</v>
      </c>
      <c r="E213" s="8">
        <f t="shared" si="41"/>
        <v>650.30584747557123</v>
      </c>
      <c r="F213" s="9">
        <f t="shared" si="42"/>
        <v>3.0754759591411027E-2</v>
      </c>
      <c r="G213">
        <v>4115</v>
      </c>
      <c r="H213" s="8">
        <f t="shared" si="43"/>
        <v>756.27335270049821</v>
      </c>
      <c r="I213" s="9">
        <f t="shared" si="44"/>
        <v>2.6445464366269246E-2</v>
      </c>
      <c r="J213">
        <v>4100</v>
      </c>
      <c r="K213" s="8">
        <f t="shared" si="45"/>
        <v>835.92800319810863</v>
      </c>
      <c r="L213" s="9">
        <f t="shared" si="46"/>
        <v>2.3925505454397551E-2</v>
      </c>
      <c r="M213" s="8">
        <f t="shared" si="47"/>
        <v>901.69600059399181</v>
      </c>
      <c r="N213" s="9">
        <f t="shared" si="48"/>
        <v>2.2180424429990828E-2</v>
      </c>
      <c r="O213" s="8">
        <f t="shared" si="49"/>
        <v>958.8160093319234</v>
      </c>
      <c r="P213" s="9">
        <f t="shared" si="50"/>
        <v>2.08590593037088E-2</v>
      </c>
      <c r="Q213" s="8">
        <f t="shared" si="51"/>
        <v>1010.0665367059044</v>
      </c>
      <c r="R213" s="9">
        <f t="shared" si="52"/>
        <v>1.9800675770554006E-2</v>
      </c>
      <c r="S213" s="8">
        <f t="shared" si="53"/>
        <v>1057.0623942458471</v>
      </c>
      <c r="T213" s="9">
        <f t="shared" si="54"/>
        <v>1.8920359014633986E-2</v>
      </c>
    </row>
    <row r="214" spans="1:20" x14ac:dyDescent="0.45">
      <c r="A214">
        <v>4200</v>
      </c>
      <c r="B214" s="8">
        <f t="shared" si="39"/>
        <v>479.95398904869813</v>
      </c>
      <c r="C214" s="9">
        <f t="shared" si="40"/>
        <v>4.1670661055742818E-2</v>
      </c>
      <c r="D214">
        <v>4175</v>
      </c>
      <c r="E214" s="8">
        <f t="shared" si="41"/>
        <v>650.48760343625656</v>
      </c>
      <c r="F214" s="9">
        <f t="shared" si="42"/>
        <v>3.0746166251821378E-2</v>
      </c>
      <c r="G214">
        <v>4165</v>
      </c>
      <c r="H214" s="8">
        <f t="shared" si="43"/>
        <v>756.60514501959403</v>
      </c>
      <c r="I214" s="9">
        <f t="shared" si="44"/>
        <v>2.6433867297429036E-2</v>
      </c>
      <c r="J214">
        <v>4150</v>
      </c>
      <c r="K214" s="8">
        <f t="shared" si="45"/>
        <v>836.46963148751865</v>
      </c>
      <c r="L214" s="9">
        <f t="shared" si="46"/>
        <v>2.3910013283367393E-2</v>
      </c>
      <c r="M214" s="8">
        <f t="shared" si="47"/>
        <v>902.49501902052418</v>
      </c>
      <c r="N214" s="9">
        <f t="shared" si="48"/>
        <v>2.2160787127341663E-2</v>
      </c>
      <c r="O214" s="8">
        <f t="shared" si="49"/>
        <v>959.93272918998753</v>
      </c>
      <c r="P214" s="9">
        <f t="shared" si="50"/>
        <v>2.0834793305648035E-2</v>
      </c>
      <c r="Q214" s="8">
        <f t="shared" si="51"/>
        <v>1011.5597675139262</v>
      </c>
      <c r="R214" s="9">
        <f t="shared" si="52"/>
        <v>1.9771446673045603E-2</v>
      </c>
      <c r="S214" s="8">
        <f t="shared" si="53"/>
        <v>1058.987985519633</v>
      </c>
      <c r="T214" s="9">
        <f t="shared" si="54"/>
        <v>1.8885955528745904E-2</v>
      </c>
    </row>
    <row r="215" spans="1:20" x14ac:dyDescent="0.45">
      <c r="A215">
        <v>4250</v>
      </c>
      <c r="B215" s="8">
        <f t="shared" si="39"/>
        <v>479.99238564103985</v>
      </c>
      <c r="C215" s="9">
        <f t="shared" si="40"/>
        <v>4.1667327645811679E-2</v>
      </c>
      <c r="D215">
        <v>4225</v>
      </c>
      <c r="E215" s="8">
        <f t="shared" si="41"/>
        <v>650.64932072846193</v>
      </c>
      <c r="F215" s="9">
        <f t="shared" si="42"/>
        <v>3.073852436763963E-2</v>
      </c>
      <c r="G215">
        <v>4215</v>
      </c>
      <c r="H215" s="8">
        <f t="shared" si="43"/>
        <v>756.90244889549433</v>
      </c>
      <c r="I215" s="9">
        <f t="shared" si="44"/>
        <v>2.6423484333000756E-2</v>
      </c>
      <c r="J215">
        <v>4200</v>
      </c>
      <c r="K215" s="8">
        <f t="shared" si="45"/>
        <v>836.95896944857736</v>
      </c>
      <c r="L215" s="9">
        <f t="shared" si="46"/>
        <v>2.3896034011293067E-2</v>
      </c>
      <c r="M215" s="8">
        <f t="shared" si="47"/>
        <v>903.22267930736928</v>
      </c>
      <c r="N215" s="9">
        <f t="shared" si="48"/>
        <v>2.2142933806020986E-2</v>
      </c>
      <c r="O215" s="8">
        <f t="shared" si="49"/>
        <v>960.9574062429233</v>
      </c>
      <c r="P215" s="9">
        <f t="shared" si="50"/>
        <v>2.0812576988395819E-2</v>
      </c>
      <c r="Q215" s="8">
        <f t="shared" si="51"/>
        <v>1012.9394092310657</v>
      </c>
      <c r="R215" s="9">
        <f t="shared" si="52"/>
        <v>1.9744517606617988E-2</v>
      </c>
      <c r="S215" s="8">
        <f t="shared" si="53"/>
        <v>1060.7782572017338</v>
      </c>
      <c r="T215" s="9">
        <f t="shared" si="54"/>
        <v>1.8854081768944566E-2</v>
      </c>
    </row>
    <row r="216" spans="1:20" x14ac:dyDescent="0.45">
      <c r="A216">
        <v>4300</v>
      </c>
      <c r="B216" s="8">
        <f t="shared" si="39"/>
        <v>480.02593762927648</v>
      </c>
      <c r="C216" s="9">
        <f t="shared" si="40"/>
        <v>4.1664415258006286E-2</v>
      </c>
      <c r="D216">
        <v>4275</v>
      </c>
      <c r="E216" s="8">
        <f t="shared" si="41"/>
        <v>650.79303750351391</v>
      </c>
      <c r="F216" s="9">
        <f t="shared" si="42"/>
        <v>3.0731736277820908E-2</v>
      </c>
      <c r="G216">
        <v>4265</v>
      </c>
      <c r="H216" s="8">
        <f t="shared" si="43"/>
        <v>757.16852295564047</v>
      </c>
      <c r="I216" s="9">
        <f t="shared" si="44"/>
        <v>2.6414198944680275E-2</v>
      </c>
      <c r="J216">
        <v>4250</v>
      </c>
      <c r="K216" s="8">
        <f t="shared" si="45"/>
        <v>837.40053859021293</v>
      </c>
      <c r="L216" s="9">
        <f t="shared" si="46"/>
        <v>2.3883433408904364E-2</v>
      </c>
      <c r="M216" s="8">
        <f t="shared" si="47"/>
        <v>903.88460701190672</v>
      </c>
      <c r="N216" s="9">
        <f t="shared" si="48"/>
        <v>2.2126718216959905E-2</v>
      </c>
      <c r="O216" s="8">
        <f t="shared" si="49"/>
        <v>961.89663464322837</v>
      </c>
      <c r="P216" s="9">
        <f t="shared" si="50"/>
        <v>2.0792254884453451E-2</v>
      </c>
      <c r="Q216" s="8">
        <f t="shared" si="51"/>
        <v>1014.212848948505</v>
      </c>
      <c r="R216" s="9">
        <f t="shared" si="52"/>
        <v>1.9719726505866293E-2</v>
      </c>
      <c r="S216" s="8">
        <f t="shared" si="53"/>
        <v>1062.4411951982172</v>
      </c>
      <c r="T216" s="9">
        <f t="shared" si="54"/>
        <v>1.8824571270759739E-2</v>
      </c>
    </row>
    <row r="217" spans="1:20" x14ac:dyDescent="0.45">
      <c r="A217">
        <v>4350</v>
      </c>
      <c r="B217" s="8">
        <f t="shared" si="39"/>
        <v>480.05522339056341</v>
      </c>
      <c r="C217" s="9">
        <f t="shared" si="40"/>
        <v>4.166187352101447E-2</v>
      </c>
      <c r="D217">
        <v>4325</v>
      </c>
      <c r="E217" s="8">
        <f t="shared" si="41"/>
        <v>650.92060623863517</v>
      </c>
      <c r="F217" s="9">
        <f t="shared" si="42"/>
        <v>3.0725713410074108E-2</v>
      </c>
      <c r="G217">
        <v>4315</v>
      </c>
      <c r="H217" s="8">
        <f t="shared" si="43"/>
        <v>757.40635732598753</v>
      </c>
      <c r="I217" s="9">
        <f t="shared" si="44"/>
        <v>2.6405904580217306E-2</v>
      </c>
      <c r="J217">
        <v>4300</v>
      </c>
      <c r="K217" s="8">
        <f t="shared" si="45"/>
        <v>837.79852938674969</v>
      </c>
      <c r="L217" s="9">
        <f t="shared" si="46"/>
        <v>2.3872087737656408E-2</v>
      </c>
      <c r="M217" s="8">
        <f t="shared" si="47"/>
        <v>904.48606405967894</v>
      </c>
      <c r="N217" s="9">
        <f t="shared" si="48"/>
        <v>2.211200458991304E-2</v>
      </c>
      <c r="O217" s="8">
        <f t="shared" si="49"/>
        <v>962.75663563207104</v>
      </c>
      <c r="P217" s="9">
        <f t="shared" si="50"/>
        <v>2.0773681800561734E-2</v>
      </c>
      <c r="Q217" s="8">
        <f t="shared" si="51"/>
        <v>1015.3871114605388</v>
      </c>
      <c r="R217" s="9">
        <f t="shared" si="52"/>
        <v>1.9696921276883141E-2</v>
      </c>
      <c r="S217" s="8">
        <f t="shared" si="53"/>
        <v>1063.9844492908232</v>
      </c>
      <c r="T217" s="9">
        <f t="shared" si="54"/>
        <v>1.8797267209432041E-2</v>
      </c>
    </row>
    <row r="218" spans="1:20" x14ac:dyDescent="0.45">
      <c r="A218">
        <v>4400</v>
      </c>
      <c r="B218" s="8">
        <f t="shared" si="39"/>
        <v>480.08075688658579</v>
      </c>
      <c r="C218" s="9">
        <f t="shared" si="40"/>
        <v>4.1659657699474918E-2</v>
      </c>
      <c r="D218">
        <v>4375</v>
      </c>
      <c r="E218" s="8">
        <f t="shared" si="41"/>
        <v>651.03370799266236</v>
      </c>
      <c r="F218" s="9">
        <f t="shared" si="42"/>
        <v>3.0720375541945694E-2</v>
      </c>
      <c r="G218">
        <v>4365</v>
      </c>
      <c r="H218" s="8">
        <f t="shared" si="43"/>
        <v>757.61869113169087</v>
      </c>
      <c r="I218" s="9">
        <f t="shared" si="44"/>
        <v>2.6398503936228203E-2</v>
      </c>
      <c r="J218">
        <v>4350</v>
      </c>
      <c r="K218" s="8">
        <f t="shared" si="45"/>
        <v>838.15681886802986</v>
      </c>
      <c r="L218" s="9">
        <f t="shared" si="46"/>
        <v>2.3861883062659968E-2</v>
      </c>
      <c r="M218" s="8">
        <f t="shared" si="47"/>
        <v>905.03196389666743</v>
      </c>
      <c r="N218" s="9">
        <f t="shared" si="48"/>
        <v>2.2098667006067767E-2</v>
      </c>
      <c r="O218" s="8">
        <f t="shared" si="49"/>
        <v>963.54326879913253</v>
      </c>
      <c r="P218" s="9">
        <f t="shared" si="50"/>
        <v>2.0756722243440166E-2</v>
      </c>
      <c r="Q218" s="8">
        <f t="shared" si="51"/>
        <v>1016.4688659753253</v>
      </c>
      <c r="R218" s="9">
        <f t="shared" si="52"/>
        <v>1.9675959263946111E-2</v>
      </c>
      <c r="S218" s="8">
        <f t="shared" si="53"/>
        <v>1065.4153352326682</v>
      </c>
      <c r="T218" s="9">
        <f t="shared" si="54"/>
        <v>1.8772021894759332E-2</v>
      </c>
    </row>
    <row r="219" spans="1:20" x14ac:dyDescent="0.45">
      <c r="A219">
        <v>4450</v>
      </c>
      <c r="B219" s="8">
        <f t="shared" si="39"/>
        <v>480.10299420016423</v>
      </c>
      <c r="C219" s="9">
        <f t="shared" si="40"/>
        <v>4.1657728115858432E-2</v>
      </c>
      <c r="D219">
        <v>4425</v>
      </c>
      <c r="E219" s="8">
        <f t="shared" si="41"/>
        <v>651.13386589023332</v>
      </c>
      <c r="F219" s="9">
        <f t="shared" si="42"/>
        <v>3.0715650110835359E-2</v>
      </c>
      <c r="G219">
        <v>4415</v>
      </c>
      <c r="H219" s="8">
        <f t="shared" si="43"/>
        <v>757.80802939874741</v>
      </c>
      <c r="I219" s="9">
        <f t="shared" si="44"/>
        <v>2.6391908272426465E-2</v>
      </c>
      <c r="J219">
        <v>4400</v>
      </c>
      <c r="K219" s="8">
        <f t="shared" si="45"/>
        <v>838.47898802361328</v>
      </c>
      <c r="L219" s="9">
        <f t="shared" si="46"/>
        <v>2.3852714600686879E-2</v>
      </c>
      <c r="M219" s="8">
        <f t="shared" si="47"/>
        <v>905.52688691984645</v>
      </c>
      <c r="N219" s="9">
        <f t="shared" si="48"/>
        <v>2.2086588801388422E-2</v>
      </c>
      <c r="O219" s="8">
        <f t="shared" si="49"/>
        <v>964.26204404841337</v>
      </c>
      <c r="P219" s="9">
        <f t="shared" si="50"/>
        <v>2.0741249874391868E-2</v>
      </c>
      <c r="Q219" s="8">
        <f t="shared" si="51"/>
        <v>1017.4644338687061</v>
      </c>
      <c r="R219" s="9">
        <f t="shared" si="52"/>
        <v>1.965670674497582E-2</v>
      </c>
      <c r="S219" s="8">
        <f t="shared" si="53"/>
        <v>1066.7408381173632</v>
      </c>
      <c r="T219" s="9">
        <f t="shared" si="54"/>
        <v>1.8748696295622268E-2</v>
      </c>
    </row>
    <row r="220" spans="1:20" x14ac:dyDescent="0.45">
      <c r="A220">
        <v>4500</v>
      </c>
      <c r="B220" s="8">
        <f t="shared" si="39"/>
        <v>480.12233949450831</v>
      </c>
      <c r="C220" s="9">
        <f t="shared" si="40"/>
        <v>4.165604962488683E-2</v>
      </c>
      <c r="D220">
        <v>4475</v>
      </c>
      <c r="E220" s="8">
        <f t="shared" si="41"/>
        <v>651.22245783533151</v>
      </c>
      <c r="F220" s="9">
        <f t="shared" si="42"/>
        <v>3.0711471570682859E-2</v>
      </c>
      <c r="G220">
        <v>4465</v>
      </c>
      <c r="H220" s="8">
        <f t="shared" si="43"/>
        <v>757.97665930732683</v>
      </c>
      <c r="I220" s="9">
        <f t="shared" si="44"/>
        <v>2.638603676566624E-2</v>
      </c>
      <c r="J220">
        <v>4450</v>
      </c>
      <c r="K220" s="8">
        <f t="shared" si="45"/>
        <v>838.7683389217035</v>
      </c>
      <c r="L220" s="9">
        <f t="shared" si="46"/>
        <v>2.3844486101742259E-2</v>
      </c>
      <c r="M220" s="8">
        <f t="shared" si="47"/>
        <v>905.97509605543178</v>
      </c>
      <c r="N220" s="9">
        <f t="shared" si="48"/>
        <v>2.2075661998965483E-2</v>
      </c>
      <c r="O220" s="8">
        <f t="shared" si="49"/>
        <v>964.91813412576153</v>
      </c>
      <c r="P220" s="9">
        <f t="shared" si="50"/>
        <v>2.0727146990682756E-2</v>
      </c>
      <c r="Q220" s="8">
        <f t="shared" si="51"/>
        <v>1018.3797973378564</v>
      </c>
      <c r="R220" s="9">
        <f t="shared" si="52"/>
        <v>1.9639038453317652E-2</v>
      </c>
      <c r="S220" s="8">
        <f t="shared" si="53"/>
        <v>1067.9676168893604</v>
      </c>
      <c r="T220" s="9">
        <f t="shared" si="54"/>
        <v>1.8727159591461623E-2</v>
      </c>
    </row>
    <row r="221" spans="1:20" x14ac:dyDescent="0.45">
      <c r="A221">
        <v>4550</v>
      </c>
      <c r="B221" s="8">
        <f t="shared" si="39"/>
        <v>480.13915043460037</v>
      </c>
      <c r="C221" s="9">
        <f t="shared" si="40"/>
        <v>4.1654591136542185E-2</v>
      </c>
      <c r="D221">
        <v>4525</v>
      </c>
      <c r="E221" s="8">
        <f t="shared" si="41"/>
        <v>651.30072846165842</v>
      </c>
      <c r="F221" s="9">
        <f t="shared" si="42"/>
        <v>3.0707780793120032E-2</v>
      </c>
      <c r="G221">
        <v>4515</v>
      </c>
      <c r="H221" s="8">
        <f t="shared" si="43"/>
        <v>758.12666575926823</v>
      </c>
      <c r="I221" s="9">
        <f t="shared" si="44"/>
        <v>2.638081590227391E-2</v>
      </c>
      <c r="J221">
        <v>4500</v>
      </c>
      <c r="K221" s="8">
        <f t="shared" si="45"/>
        <v>839.02791145750189</v>
      </c>
      <c r="L221" s="9">
        <f t="shared" si="46"/>
        <v>2.3837109262857977E-2</v>
      </c>
      <c r="M221" s="8">
        <f t="shared" si="47"/>
        <v>906.38055236758896</v>
      </c>
      <c r="N221" s="9">
        <f t="shared" si="48"/>
        <v>2.206578676887681E-2</v>
      </c>
      <c r="O221" s="8">
        <f t="shared" si="49"/>
        <v>965.51638757492447</v>
      </c>
      <c r="P221" s="9">
        <f t="shared" si="50"/>
        <v>2.0714304031890906E-2</v>
      </c>
      <c r="Q221" s="8">
        <f t="shared" si="51"/>
        <v>1019.2206088196666</v>
      </c>
      <c r="R221" s="9">
        <f t="shared" si="52"/>
        <v>1.9622837123713079E-2</v>
      </c>
      <c r="S221" s="8">
        <f t="shared" si="53"/>
        <v>1069.1020098686561</v>
      </c>
      <c r="T221" s="9">
        <f t="shared" si="54"/>
        <v>1.8707288748299227E-2</v>
      </c>
    </row>
    <row r="222" spans="1:20" x14ac:dyDescent="0.45">
      <c r="A222">
        <v>4600</v>
      </c>
      <c r="B222" s="8">
        <f t="shared" si="39"/>
        <v>480.15374310908453</v>
      </c>
      <c r="C222" s="9">
        <f t="shared" si="40"/>
        <v>4.1653325183921903E-2</v>
      </c>
      <c r="D222">
        <v>4575</v>
      </c>
      <c r="E222" s="8">
        <f t="shared" si="41"/>
        <v>651.36980033290433</v>
      </c>
      <c r="F222" s="9">
        <f t="shared" si="42"/>
        <v>3.0704524510928095E-2</v>
      </c>
      <c r="G222">
        <v>4565</v>
      </c>
      <c r="H222" s="8">
        <f t="shared" si="43"/>
        <v>758.25994623280189</v>
      </c>
      <c r="I222" s="9">
        <f t="shared" si="44"/>
        <v>2.637617890719969E-2</v>
      </c>
      <c r="J222">
        <v>4550</v>
      </c>
      <c r="K222" s="8">
        <f t="shared" si="45"/>
        <v>839.26049965883317</v>
      </c>
      <c r="L222" s="9">
        <f t="shared" si="46"/>
        <v>2.3830503172888724E-2</v>
      </c>
      <c r="M222" s="8">
        <f t="shared" si="47"/>
        <v>906.74693059321055</v>
      </c>
      <c r="N222" s="9">
        <f t="shared" si="48"/>
        <v>2.2056870914264504E-2</v>
      </c>
      <c r="O222" s="8">
        <f t="shared" si="49"/>
        <v>966.06134199985695</v>
      </c>
      <c r="P222" s="9">
        <f t="shared" si="50"/>
        <v>2.0702619109670327E-2</v>
      </c>
      <c r="Q222" s="8">
        <f t="shared" si="51"/>
        <v>1019.9922010470876</v>
      </c>
      <c r="R222" s="9">
        <f t="shared" si="52"/>
        <v>1.9607993060602534E-2</v>
      </c>
      <c r="S222" s="8">
        <f t="shared" si="53"/>
        <v>1070.1500411686436</v>
      </c>
      <c r="T222" s="9">
        <f t="shared" si="54"/>
        <v>1.8688968117180332E-2</v>
      </c>
    </row>
    <row r="223" spans="1:20" x14ac:dyDescent="0.45">
      <c r="A223">
        <v>4650</v>
      </c>
      <c r="B223" s="8">
        <f t="shared" si="39"/>
        <v>480.16639648970408</v>
      </c>
      <c r="C223" s="9">
        <f t="shared" si="40"/>
        <v>4.1652227532396363E-2</v>
      </c>
      <c r="D223">
        <v>4625</v>
      </c>
      <c r="E223" s="8">
        <f t="shared" si="41"/>
        <v>651.43068441068783</v>
      </c>
      <c r="F223" s="9">
        <f t="shared" si="42"/>
        <v>3.0701654801681407E-2</v>
      </c>
      <c r="G223">
        <v>4615</v>
      </c>
      <c r="H223" s="8">
        <f t="shared" si="43"/>
        <v>758.37822490703741</v>
      </c>
      <c r="I223" s="9">
        <f t="shared" si="44"/>
        <v>2.637206520855951E-2</v>
      </c>
      <c r="J223">
        <v>4600</v>
      </c>
      <c r="K223" s="8">
        <f t="shared" si="45"/>
        <v>839.46866748909531</v>
      </c>
      <c r="L223" s="9">
        <f t="shared" si="46"/>
        <v>2.3824593787188372E-2</v>
      </c>
      <c r="M223" s="8">
        <f t="shared" si="47"/>
        <v>907.07763451065205</v>
      </c>
      <c r="N223" s="9">
        <f t="shared" si="48"/>
        <v>2.2048829382492217E-2</v>
      </c>
      <c r="O223" s="8">
        <f t="shared" si="49"/>
        <v>966.55723752175277</v>
      </c>
      <c r="P223" s="9">
        <f t="shared" si="50"/>
        <v>2.0691997559585697E-2</v>
      </c>
      <c r="Q223" s="8">
        <f t="shared" si="51"/>
        <v>1020.6995976250801</v>
      </c>
      <c r="R223" s="9">
        <f t="shared" si="52"/>
        <v>1.9594403727144737E-2</v>
      </c>
      <c r="S223" s="8">
        <f t="shared" si="53"/>
        <v>1071.1174278918691</v>
      </c>
      <c r="T223" s="9">
        <f t="shared" si="54"/>
        <v>1.8672089053170582E-2</v>
      </c>
    </row>
    <row r="224" spans="1:20" x14ac:dyDescent="0.45">
      <c r="A224">
        <v>4700</v>
      </c>
      <c r="B224" s="8">
        <f t="shared" si="39"/>
        <v>480.1773564638172</v>
      </c>
      <c r="C224" s="9">
        <f t="shared" si="40"/>
        <v>4.1651276826726126E-2</v>
      </c>
      <c r="D224">
        <v>4675</v>
      </c>
      <c r="E224" s="8">
        <f t="shared" si="41"/>
        <v>651.48428981180859</v>
      </c>
      <c r="F224" s="9">
        <f t="shared" si="42"/>
        <v>3.0699128609497726E-2</v>
      </c>
      <c r="G224">
        <v>4665</v>
      </c>
      <c r="H224" s="8">
        <f t="shared" si="43"/>
        <v>758.48306604716231</v>
      </c>
      <c r="I224" s="9">
        <f t="shared" si="44"/>
        <v>2.6368419936162957E-2</v>
      </c>
      <c r="J224">
        <v>4650</v>
      </c>
      <c r="K224" s="8">
        <f t="shared" si="45"/>
        <v>839.65476409885275</v>
      </c>
      <c r="L224" s="9">
        <f t="shared" si="46"/>
        <v>2.3819313431115596E-2</v>
      </c>
      <c r="M224" s="8">
        <f t="shared" si="47"/>
        <v>907.37581206197035</v>
      </c>
      <c r="N224" s="9">
        <f t="shared" si="48"/>
        <v>2.2041583800378045E-2</v>
      </c>
      <c r="O224" s="8">
        <f t="shared" si="49"/>
        <v>967.00803032973181</v>
      </c>
      <c r="P224" s="9">
        <f t="shared" si="50"/>
        <v>2.0682351513854925E-2</v>
      </c>
      <c r="Q224" s="8">
        <f t="shared" si="51"/>
        <v>1021.347524016246</v>
      </c>
      <c r="R224" s="9">
        <f t="shared" si="52"/>
        <v>1.9581973353549612E-2</v>
      </c>
      <c r="S224" s="8">
        <f t="shared" si="53"/>
        <v>1072.0095879946018</v>
      </c>
      <c r="T224" s="9">
        <f t="shared" si="54"/>
        <v>1.865654955326828E-2</v>
      </c>
    </row>
    <row r="225" spans="1:20" x14ac:dyDescent="0.45">
      <c r="A225">
        <v>4750</v>
      </c>
      <c r="B225" s="8">
        <f t="shared" si="39"/>
        <v>480.18683947388269</v>
      </c>
      <c r="C225" s="9">
        <f t="shared" si="40"/>
        <v>4.1650454272993041E-2</v>
      </c>
      <c r="D225">
        <v>4725</v>
      </c>
      <c r="E225" s="8">
        <f t="shared" si="41"/>
        <v>651.53143287957494</v>
      </c>
      <c r="F225" s="9">
        <f t="shared" si="42"/>
        <v>3.0696907302854071E-2</v>
      </c>
      <c r="G225">
        <v>4715</v>
      </c>
      <c r="H225" s="8">
        <f t="shared" si="43"/>
        <v>758.57588664869127</v>
      </c>
      <c r="I225" s="9">
        <f t="shared" si="44"/>
        <v>2.6365193452639133E-2</v>
      </c>
      <c r="J225">
        <v>4700</v>
      </c>
      <c r="K225" s="8">
        <f t="shared" si="45"/>
        <v>839.82093848771626</v>
      </c>
      <c r="L225" s="9">
        <f t="shared" si="46"/>
        <v>2.3814600331368771E-2</v>
      </c>
      <c r="M225" s="8">
        <f t="shared" si="47"/>
        <v>907.64437015921578</v>
      </c>
      <c r="N225" s="9">
        <f t="shared" si="48"/>
        <v>2.2035062032601679E-2</v>
      </c>
      <c r="O225" s="8">
        <f t="shared" si="49"/>
        <v>967.41740623424607</v>
      </c>
      <c r="P225" s="9">
        <f t="shared" si="50"/>
        <v>2.0673599493988525E-2</v>
      </c>
      <c r="Q225" s="8">
        <f t="shared" si="51"/>
        <v>1021.9404188345952</v>
      </c>
      <c r="R225" s="9">
        <f t="shared" si="52"/>
        <v>1.9570612563507065E-2</v>
      </c>
      <c r="S225" s="8">
        <f t="shared" si="53"/>
        <v>1072.8316487174391</v>
      </c>
      <c r="T225" s="9">
        <f t="shared" si="54"/>
        <v>1.8642253911794852E-2</v>
      </c>
    </row>
    <row r="226" spans="1:20" x14ac:dyDescent="0.45">
      <c r="A226">
        <v>4800</v>
      </c>
      <c r="B226" s="8">
        <f t="shared" si="39"/>
        <v>480.19503579607471</v>
      </c>
      <c r="C226" s="9">
        <f t="shared" si="40"/>
        <v>4.1649743352393666E-2</v>
      </c>
      <c r="D226">
        <v>4775</v>
      </c>
      <c r="E226" s="8">
        <f t="shared" si="41"/>
        <v>651.57284559641471</v>
      </c>
      <c r="F226" s="9">
        <f t="shared" si="42"/>
        <v>3.0694956266467913E-2</v>
      </c>
      <c r="G226">
        <v>4765</v>
      </c>
      <c r="H226" s="8">
        <f t="shared" si="43"/>
        <v>758.65796834553441</v>
      </c>
      <c r="I226" s="9">
        <f t="shared" si="44"/>
        <v>2.6362340915782625E-2</v>
      </c>
      <c r="J226">
        <v>4750</v>
      </c>
      <c r="K226" s="8">
        <f t="shared" si="45"/>
        <v>839.96915354755038</v>
      </c>
      <c r="L226" s="9">
        <f t="shared" si="46"/>
        <v>2.3810398174184629E-2</v>
      </c>
      <c r="M226" s="8">
        <f t="shared" si="47"/>
        <v>907.88598911564043</v>
      </c>
      <c r="N226" s="9">
        <f t="shared" si="48"/>
        <v>2.2029197762465452E-2</v>
      </c>
      <c r="O226" s="8">
        <f t="shared" si="49"/>
        <v>967.78879414201469</v>
      </c>
      <c r="P226" s="9">
        <f t="shared" si="50"/>
        <v>2.0665666022441225E-2</v>
      </c>
      <c r="Q226" s="8">
        <f t="shared" si="51"/>
        <v>1022.4824453541629</v>
      </c>
      <c r="R226" s="9">
        <f t="shared" si="52"/>
        <v>1.9560238017653681E-2</v>
      </c>
      <c r="S226" s="8">
        <f t="shared" si="53"/>
        <v>1073.5884554855581</v>
      </c>
      <c r="T226" s="9">
        <f t="shared" si="54"/>
        <v>1.8629112392005449E-2</v>
      </c>
    </row>
    <row r="227" spans="1:20" x14ac:dyDescent="0.45">
      <c r="A227">
        <v>4850</v>
      </c>
      <c r="B227" s="8">
        <f t="shared" si="39"/>
        <v>480.20211248840155</v>
      </c>
      <c r="C227" s="9">
        <f t="shared" si="40"/>
        <v>4.1649129564133407E-2</v>
      </c>
      <c r="D227">
        <v>4825</v>
      </c>
      <c r="E227" s="8">
        <f t="shared" si="41"/>
        <v>651.60918336680481</v>
      </c>
      <c r="F227" s="9">
        <f t="shared" si="42"/>
        <v>3.0693244525287131E-2</v>
      </c>
      <c r="G227">
        <v>4815</v>
      </c>
      <c r="H227" s="8">
        <f t="shared" si="43"/>
        <v>758.73046859219221</v>
      </c>
      <c r="I227" s="9">
        <f t="shared" si="44"/>
        <v>2.635982187074886E-2</v>
      </c>
      <c r="J227">
        <v>4800</v>
      </c>
      <c r="K227" s="8">
        <f t="shared" si="45"/>
        <v>840.10119946654186</v>
      </c>
      <c r="L227" s="9">
        <f t="shared" si="46"/>
        <v>2.3806655689457241E-2</v>
      </c>
      <c r="M227" s="8">
        <f t="shared" si="47"/>
        <v>908.10313665230694</v>
      </c>
      <c r="N227" s="9">
        <f t="shared" si="48"/>
        <v>2.202393009425048E-2</v>
      </c>
      <c r="O227" s="8">
        <f t="shared" si="49"/>
        <v>968.12537938062258</v>
      </c>
      <c r="P227" s="9">
        <f t="shared" si="50"/>
        <v>2.0658481252495826E-2</v>
      </c>
      <c r="Q227" s="8">
        <f t="shared" si="51"/>
        <v>1022.9775031472857</v>
      </c>
      <c r="R227" s="9">
        <f t="shared" si="52"/>
        <v>1.9550772073157165E-2</v>
      </c>
      <c r="S227" s="8">
        <f t="shared" si="53"/>
        <v>1074.2845811886493</v>
      </c>
      <c r="T227" s="9">
        <f t="shared" si="54"/>
        <v>1.8617040912819269E-2</v>
      </c>
    </row>
    <row r="228" spans="1:20" x14ac:dyDescent="0.45">
      <c r="A228">
        <v>4900</v>
      </c>
      <c r="B228" s="8">
        <f t="shared" si="39"/>
        <v>480.20821603688881</v>
      </c>
      <c r="C228" s="9">
        <f t="shared" si="40"/>
        <v>4.1648600194844711E-2</v>
      </c>
      <c r="D228">
        <v>4875</v>
      </c>
      <c r="E228" s="8">
        <f t="shared" si="41"/>
        <v>651.64103220085042</v>
      </c>
      <c r="F228" s="9">
        <f t="shared" si="42"/>
        <v>3.0691744398679225E-2</v>
      </c>
      <c r="G228">
        <v>4865</v>
      </c>
      <c r="H228" s="8">
        <f t="shared" si="43"/>
        <v>758.79443113507375</v>
      </c>
      <c r="I228" s="9">
        <f t="shared" si="44"/>
        <v>2.635759987073466E-2</v>
      </c>
      <c r="J228">
        <v>4850</v>
      </c>
      <c r="K228" s="8">
        <f t="shared" si="45"/>
        <v>840.21870648127629</v>
      </c>
      <c r="L228" s="9">
        <f t="shared" si="46"/>
        <v>2.3803326259846474E-2</v>
      </c>
      <c r="M228" s="8">
        <f t="shared" si="47"/>
        <v>908.29808143948549</v>
      </c>
      <c r="N228" s="9">
        <f t="shared" si="48"/>
        <v>2.2019203176454668E-2</v>
      </c>
      <c r="O228" s="8">
        <f t="shared" si="49"/>
        <v>968.43011680977429</v>
      </c>
      <c r="P228" s="9">
        <f t="shared" si="50"/>
        <v>2.0651980615683949E-2</v>
      </c>
      <c r="Q228" s="8">
        <f t="shared" si="51"/>
        <v>1023.4292397752178</v>
      </c>
      <c r="R228" s="9">
        <f t="shared" si="52"/>
        <v>1.954214245861563E-2</v>
      </c>
      <c r="S228" s="8">
        <f t="shared" si="53"/>
        <v>1074.9243357569658</v>
      </c>
      <c r="T228" s="9">
        <f t="shared" si="54"/>
        <v>1.8605960749707953E-2</v>
      </c>
    </row>
    <row r="229" spans="1:20" x14ac:dyDescent="0.45">
      <c r="A229">
        <v>4950</v>
      </c>
      <c r="B229" s="8">
        <f t="shared" si="39"/>
        <v>480.2134747265755</v>
      </c>
      <c r="C229" s="9">
        <f t="shared" si="40"/>
        <v>4.1648144112131844E-2</v>
      </c>
      <c r="D229">
        <v>4925</v>
      </c>
      <c r="E229" s="8">
        <f t="shared" si="41"/>
        <v>651.66891532965553</v>
      </c>
      <c r="F229" s="9">
        <f t="shared" si="42"/>
        <v>3.0690431182961567E-2</v>
      </c>
      <c r="G229">
        <v>4915</v>
      </c>
      <c r="H229" s="8">
        <f t="shared" si="43"/>
        <v>758.85079579186299</v>
      </c>
      <c r="I229" s="9">
        <f t="shared" si="44"/>
        <v>2.6355642124786787E-2</v>
      </c>
      <c r="J229">
        <v>4900</v>
      </c>
      <c r="K229" s="8">
        <f t="shared" si="45"/>
        <v>840.32315697073977</v>
      </c>
      <c r="L229" s="9">
        <f t="shared" si="46"/>
        <v>2.3800367553950919E-2</v>
      </c>
      <c r="M229" s="8">
        <f t="shared" si="47"/>
        <v>908.47290614043027</v>
      </c>
      <c r="N229" s="9">
        <f t="shared" si="48"/>
        <v>2.2014965845231747E-2</v>
      </c>
      <c r="O229" s="8">
        <f t="shared" si="49"/>
        <v>968.70574366457163</v>
      </c>
      <c r="P229" s="9">
        <f t="shared" si="50"/>
        <v>2.0646104486116569E-2</v>
      </c>
      <c r="Q229" s="8">
        <f t="shared" si="51"/>
        <v>1023.8410624613892</v>
      </c>
      <c r="R229" s="9">
        <f t="shared" si="52"/>
        <v>1.9534281963568181E-2</v>
      </c>
      <c r="S229" s="8">
        <f t="shared" si="53"/>
        <v>1075.5117759562572</v>
      </c>
      <c r="T229" s="9">
        <f t="shared" si="54"/>
        <v>1.8595798248901212E-2</v>
      </c>
    </row>
    <row r="230" spans="1:20" x14ac:dyDescent="0.45">
      <c r="A230">
        <v>5000</v>
      </c>
      <c r="B230" s="8">
        <f t="shared" si="39"/>
        <v>480.21800076227873</v>
      </c>
      <c r="C230" s="9">
        <f t="shared" si="40"/>
        <v>4.164775158001742E-2</v>
      </c>
      <c r="D230">
        <v>4975</v>
      </c>
      <c r="E230" s="8">
        <f t="shared" si="41"/>
        <v>651.69329928402635</v>
      </c>
      <c r="F230" s="9">
        <f t="shared" si="42"/>
        <v>3.0689282860469361E-2</v>
      </c>
      <c r="G230">
        <v>4965</v>
      </c>
      <c r="H230" s="8">
        <f t="shared" si="43"/>
        <v>758.9004075610701</v>
      </c>
      <c r="I230" s="9">
        <f t="shared" si="44"/>
        <v>2.6353919171390832E-2</v>
      </c>
      <c r="J230">
        <v>4950</v>
      </c>
      <c r="K230" s="8">
        <f t="shared" si="45"/>
        <v>840.41589689213231</v>
      </c>
      <c r="L230" s="9">
        <f t="shared" si="46"/>
        <v>2.379774118262188E-2</v>
      </c>
      <c r="M230" s="8">
        <f t="shared" si="47"/>
        <v>908.62951993262027</v>
      </c>
      <c r="N230" s="9">
        <f t="shared" si="48"/>
        <v>2.2011171287372556E-2</v>
      </c>
      <c r="O230" s="8">
        <f t="shared" si="49"/>
        <v>968.95479208404925</v>
      </c>
      <c r="P230" s="9">
        <f t="shared" si="50"/>
        <v>2.0640797861150528E-2</v>
      </c>
      <c r="Q230" s="8">
        <f t="shared" si="51"/>
        <v>1024.2161496849269</v>
      </c>
      <c r="R230" s="9">
        <f t="shared" si="52"/>
        <v>1.9527128141996659E-2</v>
      </c>
      <c r="S230" s="8">
        <f t="shared" si="53"/>
        <v>1076.0507153305803</v>
      </c>
      <c r="T230" s="9">
        <f t="shared" si="54"/>
        <v>1.8586484554174266E-2</v>
      </c>
    </row>
    <row r="231" spans="1:20" x14ac:dyDescent="0.45">
      <c r="A231">
        <v>5050</v>
      </c>
      <c r="B231" s="8">
        <f t="shared" si="39"/>
        <v>480.22189216232408</v>
      </c>
      <c r="C231" s="9">
        <f t="shared" si="40"/>
        <v>4.1647414094232137E-2</v>
      </c>
      <c r="D231">
        <v>5025</v>
      </c>
      <c r="E231" s="8">
        <f t="shared" si="41"/>
        <v>651.71459946808261</v>
      </c>
      <c r="F231" s="9">
        <f t="shared" si="42"/>
        <v>3.068827983341731E-2</v>
      </c>
      <c r="G231">
        <v>5015</v>
      </c>
      <c r="H231" s="8">
        <f t="shared" si="43"/>
        <v>758.94402508646999</v>
      </c>
      <c r="I231" s="9">
        <f t="shared" si="44"/>
        <v>2.6352404576505242E-2</v>
      </c>
      <c r="J231">
        <v>5000</v>
      </c>
      <c r="K231" s="8">
        <f t="shared" si="45"/>
        <v>840.49814656358649</v>
      </c>
      <c r="L231" s="9">
        <f t="shared" si="46"/>
        <v>2.379541237749408E-2</v>
      </c>
      <c r="M231" s="8">
        <f t="shared" si="47"/>
        <v>908.76967048836764</v>
      </c>
      <c r="N231" s="9">
        <f t="shared" si="48"/>
        <v>2.2007776722183205E-2</v>
      </c>
      <c r="O231" s="8">
        <f t="shared" si="49"/>
        <v>969.17960128555853</v>
      </c>
      <c r="P231" s="9">
        <f t="shared" si="50"/>
        <v>2.0636010057858419E-2</v>
      </c>
      <c r="Q231" s="8">
        <f t="shared" si="51"/>
        <v>1024.5574626390699</v>
      </c>
      <c r="R231" s="9">
        <f t="shared" si="52"/>
        <v>1.9520623029267398E-2</v>
      </c>
      <c r="S231" s="8">
        <f t="shared" si="53"/>
        <v>1076.5447342280672</v>
      </c>
      <c r="T231" s="9">
        <f t="shared" si="54"/>
        <v>1.8577955345572269E-2</v>
      </c>
    </row>
    <row r="232" spans="1:20" x14ac:dyDescent="0.45">
      <c r="A232">
        <v>5100</v>
      </c>
      <c r="B232" s="8">
        <f t="shared" si="39"/>
        <v>480.22523444673595</v>
      </c>
      <c r="C232" s="9">
        <f t="shared" si="40"/>
        <v>4.164712423544726E-2</v>
      </c>
      <c r="D232">
        <v>5075</v>
      </c>
      <c r="E232" s="8">
        <f t="shared" si="41"/>
        <v>651.7331852590836</v>
      </c>
      <c r="F232" s="9">
        <f t="shared" si="42"/>
        <v>3.0687404680873196E-2</v>
      </c>
      <c r="G232">
        <v>5065</v>
      </c>
      <c r="H232" s="8">
        <f t="shared" si="43"/>
        <v>758.98232850311763</v>
      </c>
      <c r="I232" s="9">
        <f t="shared" si="44"/>
        <v>2.6351074654721487E-2</v>
      </c>
      <c r="J232">
        <v>5050</v>
      </c>
      <c r="K232" s="8">
        <f t="shared" si="45"/>
        <v>840.57101080337725</v>
      </c>
      <c r="L232" s="9">
        <f t="shared" si="46"/>
        <v>2.3793349690807163E-2</v>
      </c>
      <c r="M232" s="8">
        <f t="shared" si="47"/>
        <v>908.89495540283554</v>
      </c>
      <c r="N232" s="9">
        <f t="shared" si="48"/>
        <v>2.2004743101622461E-2</v>
      </c>
      <c r="O232" s="8">
        <f t="shared" si="49"/>
        <v>969.38232935241831</v>
      </c>
      <c r="P232" s="9">
        <f t="shared" si="50"/>
        <v>2.0631694424800076E-2</v>
      </c>
      <c r="Q232" s="8">
        <f t="shared" si="51"/>
        <v>1024.8677565057685</v>
      </c>
      <c r="R232" s="9">
        <f t="shared" si="52"/>
        <v>1.9514712872018655E-2</v>
      </c>
      <c r="S232" s="8">
        <f t="shared" si="53"/>
        <v>1076.9971898506408</v>
      </c>
      <c r="T232" s="9">
        <f t="shared" si="54"/>
        <v>1.8570150589504904E-2</v>
      </c>
    </row>
    <row r="233" spans="1:20" x14ac:dyDescent="0.45">
      <c r="A233">
        <v>5150</v>
      </c>
      <c r="B233" s="8">
        <f t="shared" si="39"/>
        <v>480.22810213973673</v>
      </c>
      <c r="C233" s="9">
        <f t="shared" si="40"/>
        <v>4.164687553870057E-2</v>
      </c>
      <c r="D233">
        <v>5125</v>
      </c>
      <c r="E233" s="8">
        <f t="shared" si="41"/>
        <v>651.74938466424157</v>
      </c>
      <c r="F233" s="9">
        <f t="shared" si="42"/>
        <v>3.0686641937227602E-2</v>
      </c>
      <c r="G233">
        <v>5115</v>
      </c>
      <c r="H233" s="8">
        <f t="shared" si="43"/>
        <v>759.01592669308491</v>
      </c>
      <c r="I233" s="9">
        <f t="shared" si="44"/>
        <v>2.6349908212251763E-2</v>
      </c>
      <c r="J233">
        <v>5100</v>
      </c>
      <c r="K233" s="8">
        <f t="shared" si="45"/>
        <v>840.6354884390413</v>
      </c>
      <c r="L233" s="9">
        <f t="shared" si="46"/>
        <v>2.3791524715590567E-2</v>
      </c>
      <c r="M233" s="8">
        <f t="shared" si="47"/>
        <v>909.00683306301573</v>
      </c>
      <c r="N233" s="9">
        <f t="shared" si="48"/>
        <v>2.2002034828063306E-2</v>
      </c>
      <c r="O233" s="8">
        <f t="shared" si="49"/>
        <v>969.56496460856465</v>
      </c>
      <c r="P233" s="9">
        <f t="shared" si="50"/>
        <v>2.0627808068616065E-2</v>
      </c>
      <c r="Q233" s="8">
        <f t="shared" si="51"/>
        <v>1025.1495915040689</v>
      </c>
      <c r="R233" s="9">
        <f t="shared" si="52"/>
        <v>1.9509347870545018E-2</v>
      </c>
      <c r="S233" s="8">
        <f t="shared" si="53"/>
        <v>1077.4112262743788</v>
      </c>
      <c r="T233" s="9">
        <f t="shared" si="54"/>
        <v>1.8563014299710575E-2</v>
      </c>
    </row>
    <row r="234" spans="1:20" x14ac:dyDescent="0.45">
      <c r="A234">
        <v>5200</v>
      </c>
      <c r="B234" s="8">
        <f t="shared" si="39"/>
        <v>480.23056010483049</v>
      </c>
      <c r="C234" s="9">
        <f t="shared" si="40"/>
        <v>4.1646662377409216E-2</v>
      </c>
      <c r="D234">
        <v>5175</v>
      </c>
      <c r="E234" s="8">
        <f t="shared" si="41"/>
        <v>651.76348856454945</v>
      </c>
      <c r="F234" s="9">
        <f t="shared" si="42"/>
        <v>3.0685977890612136E-2</v>
      </c>
      <c r="G234">
        <v>5165</v>
      </c>
      <c r="H234" s="8">
        <f t="shared" si="43"/>
        <v>759.04536398006348</v>
      </c>
      <c r="I234" s="9">
        <f t="shared" si="44"/>
        <v>2.6348886310469982E-2</v>
      </c>
      <c r="J234">
        <v>5150</v>
      </c>
      <c r="K234" s="8">
        <f t="shared" si="45"/>
        <v>840.69248120302802</v>
      </c>
      <c r="L234" s="9">
        <f t="shared" si="46"/>
        <v>2.3789911825284876E-2</v>
      </c>
      <c r="M234" s="8">
        <f t="shared" si="47"/>
        <v>909.1066329560955</v>
      </c>
      <c r="N234" s="9">
        <f t="shared" si="48"/>
        <v>2.1999619489043901E-2</v>
      </c>
      <c r="O234" s="8">
        <f t="shared" si="49"/>
        <v>969.72933655972042</v>
      </c>
      <c r="P234" s="9">
        <f t="shared" si="50"/>
        <v>2.0624311594979065E-2</v>
      </c>
      <c r="Q234" s="8">
        <f t="shared" si="51"/>
        <v>1025.4053436758065</v>
      </c>
      <c r="R234" s="9">
        <f t="shared" si="52"/>
        <v>1.9504481933266798E-2</v>
      </c>
      <c r="S234" s="8">
        <f t="shared" si="53"/>
        <v>1077.7897843927228</v>
      </c>
      <c r="T234" s="9">
        <f t="shared" si="54"/>
        <v>1.8556494308645664E-2</v>
      </c>
    </row>
    <row r="235" spans="1:20" x14ac:dyDescent="0.45">
      <c r="A235">
        <v>5250</v>
      </c>
      <c r="B235" s="8">
        <f t="shared" si="39"/>
        <v>480.23266472924792</v>
      </c>
      <c r="C235" s="9">
        <f t="shared" si="40"/>
        <v>4.1646479860498187E-2</v>
      </c>
      <c r="D235">
        <v>5225</v>
      </c>
      <c r="E235" s="8">
        <f t="shared" si="41"/>
        <v>651.7757545747271</v>
      </c>
      <c r="F235" s="9">
        <f t="shared" si="42"/>
        <v>3.0685400399788836E-2</v>
      </c>
      <c r="G235">
        <v>5215</v>
      </c>
      <c r="H235" s="8">
        <f t="shared" si="43"/>
        <v>759.07112629255255</v>
      </c>
      <c r="I235" s="9">
        <f t="shared" si="44"/>
        <v>2.6347992048760694E-2</v>
      </c>
      <c r="J235">
        <v>5200</v>
      </c>
      <c r="K235" s="8">
        <f t="shared" si="45"/>
        <v>840.74280203415458</v>
      </c>
      <c r="L235" s="9">
        <f t="shared" si="46"/>
        <v>2.3788487931874693E-2</v>
      </c>
      <c r="M235" s="8">
        <f t="shared" si="47"/>
        <v>909.19556541994882</v>
      </c>
      <c r="N235" s="9">
        <f t="shared" si="48"/>
        <v>2.1997467608371131E-2</v>
      </c>
      <c r="O235" s="8">
        <f t="shared" si="49"/>
        <v>969.87712638590006</v>
      </c>
      <c r="P235" s="9">
        <f t="shared" si="50"/>
        <v>2.0621168863448676E-2</v>
      </c>
      <c r="Q235" s="8">
        <f t="shared" si="51"/>
        <v>1025.6372153777061</v>
      </c>
      <c r="R235" s="9">
        <f t="shared" si="52"/>
        <v>1.9500072442900491E-2</v>
      </c>
      <c r="S235" s="8">
        <f t="shared" si="53"/>
        <v>1078.1356117399744</v>
      </c>
      <c r="T235" s="9">
        <f t="shared" si="54"/>
        <v>1.8550542048901001E-2</v>
      </c>
    </row>
    <row r="236" spans="1:20" x14ac:dyDescent="0.45">
      <c r="A236">
        <v>5300</v>
      </c>
      <c r="B236" s="8">
        <f t="shared" si="39"/>
        <v>480.23446497311409</v>
      </c>
      <c r="C236" s="9">
        <f t="shared" si="40"/>
        <v>4.1646323741299368E-2</v>
      </c>
      <c r="D236">
        <v>5275</v>
      </c>
      <c r="E236" s="8">
        <f t="shared" si="41"/>
        <v>651.7864105473268</v>
      </c>
      <c r="F236" s="9">
        <f t="shared" si="42"/>
        <v>3.0684898728105321E-2</v>
      </c>
      <c r="G236">
        <v>5265</v>
      </c>
      <c r="H236" s="8">
        <f t="shared" si="43"/>
        <v>759.09364682558328</v>
      </c>
      <c r="I236" s="9">
        <f t="shared" si="44"/>
        <v>2.6347210365462847E-2</v>
      </c>
      <c r="J236">
        <v>5250</v>
      </c>
      <c r="K236" s="8">
        <f t="shared" si="45"/>
        <v>840.78718280625446</v>
      </c>
      <c r="L236" s="9">
        <f t="shared" si="46"/>
        <v>2.3787232261613424E-2</v>
      </c>
      <c r="M236" s="8">
        <f t="shared" si="47"/>
        <v>909.27473084223288</v>
      </c>
      <c r="N236" s="9">
        <f t="shared" si="48"/>
        <v>2.1995552412937533E-2</v>
      </c>
      <c r="O236" s="8">
        <f t="shared" si="49"/>
        <v>970.00987697485311</v>
      </c>
      <c r="P236" s="9">
        <f t="shared" si="50"/>
        <v>2.061834675578101E-2</v>
      </c>
      <c r="Q236" s="8">
        <f t="shared" si="51"/>
        <v>1025.8472454541416</v>
      </c>
      <c r="R236" s="9">
        <f t="shared" si="52"/>
        <v>1.9496080033968431E-2</v>
      </c>
      <c r="S236" s="8">
        <f t="shared" si="53"/>
        <v>1078.4512721575261</v>
      </c>
      <c r="T236" s="9">
        <f t="shared" si="54"/>
        <v>1.8545112344286484E-2</v>
      </c>
    </row>
    <row r="237" spans="1:20" x14ac:dyDescent="0.45">
      <c r="A237">
        <v>5350</v>
      </c>
      <c r="B237" s="8">
        <f t="shared" si="39"/>
        <v>480.23600329736183</v>
      </c>
      <c r="C237" s="9">
        <f t="shared" si="40"/>
        <v>4.1646190336995646E-2</v>
      </c>
      <c r="D237">
        <v>5325</v>
      </c>
      <c r="E237" s="8">
        <f t="shared" si="41"/>
        <v>651.79565774786795</v>
      </c>
      <c r="F237" s="9">
        <f t="shared" si="42"/>
        <v>3.0684463393182863E-2</v>
      </c>
      <c r="G237">
        <v>5315</v>
      </c>
      <c r="H237" s="8">
        <f t="shared" si="43"/>
        <v>759.11331123083573</v>
      </c>
      <c r="I237" s="9">
        <f t="shared" si="44"/>
        <v>2.6346527855731779E-2</v>
      </c>
      <c r="J237">
        <v>5300</v>
      </c>
      <c r="K237" s="8">
        <f t="shared" si="45"/>
        <v>840.82628150706694</v>
      </c>
      <c r="L237" s="9">
        <f t="shared" si="46"/>
        <v>2.3786126147428116E-2</v>
      </c>
      <c r="M237" s="8">
        <f t="shared" si="47"/>
        <v>909.34512831779739</v>
      </c>
      <c r="N237" s="9">
        <f t="shared" si="48"/>
        <v>2.1993849614610143E-2</v>
      </c>
      <c r="O237" s="8">
        <f t="shared" si="49"/>
        <v>970.12900249037193</v>
      </c>
      <c r="P237" s="9">
        <f t="shared" si="50"/>
        <v>2.0615814957246875E-2</v>
      </c>
      <c r="Q237" s="8">
        <f t="shared" si="51"/>
        <v>1026.037319069625</v>
      </c>
      <c r="R237" s="9">
        <f t="shared" si="52"/>
        <v>1.9492468381301475E-2</v>
      </c>
      <c r="S237" s="8">
        <f t="shared" si="53"/>
        <v>1078.7391552700064</v>
      </c>
      <c r="T237" s="9">
        <f t="shared" si="54"/>
        <v>1.8540163210256363E-2</v>
      </c>
    </row>
    <row r="238" spans="1:20" x14ac:dyDescent="0.45">
      <c r="A238">
        <v>5400</v>
      </c>
      <c r="B238" s="8">
        <f t="shared" si="39"/>
        <v>480.23731648316368</v>
      </c>
      <c r="C238" s="9">
        <f t="shared" si="40"/>
        <v>4.1646076457494879E-2</v>
      </c>
      <c r="D238">
        <v>5375</v>
      </c>
      <c r="E238" s="8">
        <f t="shared" si="41"/>
        <v>651.80367372662363</v>
      </c>
      <c r="F238" s="9">
        <f t="shared" si="42"/>
        <v>3.0684086031077366E-2</v>
      </c>
      <c r="G238">
        <v>5365</v>
      </c>
      <c r="H238" s="8">
        <f t="shared" si="43"/>
        <v>759.13046236465846</v>
      </c>
      <c r="I238" s="9">
        <f t="shared" si="44"/>
        <v>2.6345932605182077E-2</v>
      </c>
      <c r="J238">
        <v>5350</v>
      </c>
      <c r="K238" s="8">
        <f t="shared" si="45"/>
        <v>840.86068889164085</v>
      </c>
      <c r="L238" s="9">
        <f t="shared" si="46"/>
        <v>2.378515283710372E-2</v>
      </c>
      <c r="M238" s="8">
        <f t="shared" si="47"/>
        <v>909.40766377686361</v>
      </c>
      <c r="N238" s="9">
        <f t="shared" si="48"/>
        <v>2.1992337206548206E-2</v>
      </c>
      <c r="O238" s="8">
        <f t="shared" si="49"/>
        <v>970.23579747324629</v>
      </c>
      <c r="P238" s="9">
        <f t="shared" si="50"/>
        <v>2.0613545750512764E-2</v>
      </c>
      <c r="Q238" s="8">
        <f t="shared" si="51"/>
        <v>1026.2091771844969</v>
      </c>
      <c r="R238" s="9">
        <f t="shared" si="52"/>
        <v>1.9489203999200157E-2</v>
      </c>
      <c r="S238" s="8">
        <f t="shared" si="53"/>
        <v>1079.0014857429785</v>
      </c>
      <c r="T238" s="9">
        <f t="shared" si="54"/>
        <v>1.8535655663373257E-2</v>
      </c>
    </row>
    <row r="239" spans="1:20" x14ac:dyDescent="0.45">
      <c r="A239">
        <v>5450</v>
      </c>
      <c r="B239" s="8">
        <f t="shared" si="39"/>
        <v>480.2384363544856</v>
      </c>
      <c r="C239" s="9">
        <f t="shared" si="40"/>
        <v>4.1645979342721955E-2</v>
      </c>
      <c r="D239">
        <v>5425</v>
      </c>
      <c r="E239" s="8">
        <f t="shared" si="41"/>
        <v>651.81061491137825</v>
      </c>
      <c r="F239" s="9">
        <f t="shared" si="42"/>
        <v>3.0683759273725925E-2</v>
      </c>
      <c r="G239">
        <v>5415</v>
      </c>
      <c r="H239" s="8">
        <f t="shared" si="43"/>
        <v>759.14540462292075</v>
      </c>
      <c r="I239" s="9">
        <f t="shared" si="44"/>
        <v>2.6345414038216181E-2</v>
      </c>
      <c r="J239">
        <v>5400</v>
      </c>
      <c r="K239" s="8">
        <f t="shared" si="45"/>
        <v>840.89093463537495</v>
      </c>
      <c r="L239" s="9">
        <f t="shared" si="46"/>
        <v>2.3784297316360475E-2</v>
      </c>
      <c r="M239" s="8">
        <f t="shared" si="47"/>
        <v>909.46315759872448</v>
      </c>
      <c r="N239" s="9">
        <f t="shared" si="48"/>
        <v>2.199099527330655E-2</v>
      </c>
      <c r="O239" s="8">
        <f t="shared" si="49"/>
        <v>970.33144547607185</v>
      </c>
      <c r="P239" s="9">
        <f t="shared" si="50"/>
        <v>2.0611513821637964E-2</v>
      </c>
      <c r="Q239" s="8">
        <f t="shared" si="51"/>
        <v>1026.3644256613488</v>
      </c>
      <c r="R239" s="9">
        <f t="shared" si="52"/>
        <v>1.9486256050927318E-2</v>
      </c>
      <c r="S239" s="8">
        <f t="shared" si="53"/>
        <v>1079.2403322980297</v>
      </c>
      <c r="T239" s="9">
        <f t="shared" si="54"/>
        <v>1.8531553539528994E-2</v>
      </c>
    </row>
    <row r="240" spans="1:20" x14ac:dyDescent="0.45">
      <c r="A240">
        <v>5500</v>
      </c>
      <c r="B240" s="8">
        <f t="shared" si="39"/>
        <v>480.23939041427883</v>
      </c>
      <c r="C240" s="9">
        <f t="shared" si="40"/>
        <v>4.1645896607412788E-2</v>
      </c>
      <c r="D240">
        <v>5475</v>
      </c>
      <c r="E240" s="8">
        <f t="shared" si="41"/>
        <v>651.81661894413787</v>
      </c>
      <c r="F240" s="9">
        <f t="shared" si="42"/>
        <v>3.0683476638563651E-2</v>
      </c>
      <c r="G240">
        <v>5465</v>
      </c>
      <c r="H240" s="8">
        <f t="shared" si="43"/>
        <v>759.15840789086883</v>
      </c>
      <c r="I240" s="9">
        <f t="shared" si="44"/>
        <v>2.6344962779988147E-2</v>
      </c>
      <c r="J240">
        <v>5450</v>
      </c>
      <c r="K240" s="8">
        <f t="shared" si="45"/>
        <v>840.91749301233176</v>
      </c>
      <c r="L240" s="9">
        <f t="shared" si="46"/>
        <v>2.3783546145955493E-2</v>
      </c>
      <c r="M240" s="8">
        <f t="shared" si="47"/>
        <v>909.51235172760391</v>
      </c>
      <c r="N240" s="9">
        <f t="shared" si="48"/>
        <v>2.1989805814083035E-2</v>
      </c>
      <c r="O240" s="8">
        <f t="shared" si="49"/>
        <v>970.41702723612775</v>
      </c>
      <c r="P240" s="9">
        <f t="shared" si="50"/>
        <v>2.0609696077739451E-2</v>
      </c>
      <c r="Q240" s="8">
        <f t="shared" si="51"/>
        <v>1026.5045439933958</v>
      </c>
      <c r="R240" s="9">
        <f t="shared" si="52"/>
        <v>1.9483596168210118E-2</v>
      </c>
      <c r="S240" s="8">
        <f t="shared" si="53"/>
        <v>1079.4576164649864</v>
      </c>
      <c r="T240" s="9">
        <f t="shared" si="54"/>
        <v>1.8527823320656264E-2</v>
      </c>
    </row>
    <row r="241" spans="1:20" x14ac:dyDescent="0.45">
      <c r="A241">
        <v>5550</v>
      </c>
      <c r="B241" s="8">
        <f t="shared" si="39"/>
        <v>480.24020240381839</v>
      </c>
      <c r="C241" s="9">
        <f t="shared" si="40"/>
        <v>4.1645826192582371E-2</v>
      </c>
      <c r="D241">
        <v>5525</v>
      </c>
      <c r="E241" s="8">
        <f t="shared" si="41"/>
        <v>651.82180678343127</v>
      </c>
      <c r="F241" s="9">
        <f t="shared" si="42"/>
        <v>3.0683232429265794E-2</v>
      </c>
      <c r="G241">
        <v>5515</v>
      </c>
      <c r="H241" s="8">
        <f t="shared" si="43"/>
        <v>759.1697111352438</v>
      </c>
      <c r="I241" s="9">
        <f t="shared" si="44"/>
        <v>2.6344570530998253E-2</v>
      </c>
      <c r="J241">
        <v>5500</v>
      </c>
      <c r="K241" s="8">
        <f t="shared" si="45"/>
        <v>840.94078812467887</v>
      </c>
      <c r="L241" s="9">
        <f t="shared" si="46"/>
        <v>2.3782887311959919E-2</v>
      </c>
      <c r="M241" s="8">
        <f t="shared" si="47"/>
        <v>909.55591630882088</v>
      </c>
      <c r="N241" s="9">
        <f t="shared" si="48"/>
        <v>2.1988752578471948E-2</v>
      </c>
      <c r="O241" s="8">
        <f t="shared" si="49"/>
        <v>970.49352839315429</v>
      </c>
      <c r="P241" s="9">
        <f t="shared" si="50"/>
        <v>2.0608071475874744E-2</v>
      </c>
      <c r="Q241" s="8">
        <f t="shared" si="51"/>
        <v>1026.6308936493554</v>
      </c>
      <c r="R241" s="9">
        <f t="shared" si="52"/>
        <v>1.9481198280431815E-2</v>
      </c>
      <c r="S241" s="8">
        <f t="shared" si="53"/>
        <v>1079.6551210546349</v>
      </c>
      <c r="T241" s="9">
        <f t="shared" si="54"/>
        <v>1.8524433969676804E-2</v>
      </c>
    </row>
    <row r="242" spans="1:20" x14ac:dyDescent="0.45">
      <c r="A242">
        <v>5600</v>
      </c>
      <c r="B242" s="8">
        <f t="shared" si="39"/>
        <v>480.24089279376722</v>
      </c>
      <c r="C242" s="9">
        <f t="shared" si="40"/>
        <v>4.1645766322920615E-2</v>
      </c>
      <c r="D242">
        <v>5575</v>
      </c>
      <c r="E242" s="8">
        <f t="shared" si="41"/>
        <v>651.8262845924919</v>
      </c>
      <c r="F242" s="9">
        <f t="shared" si="42"/>
        <v>3.0683021646639455E-2</v>
      </c>
      <c r="G242">
        <v>5565</v>
      </c>
      <c r="H242" s="8">
        <f t="shared" si="43"/>
        <v>759.17952566488839</v>
      </c>
      <c r="I242" s="9">
        <f t="shared" si="44"/>
        <v>2.6344229953361858E-2</v>
      </c>
      <c r="J242">
        <v>5550</v>
      </c>
      <c r="K242" s="8">
        <f t="shared" si="45"/>
        <v>840.96119870907069</v>
      </c>
      <c r="L242" s="9">
        <f t="shared" si="46"/>
        <v>2.3782310088386101E-2</v>
      </c>
      <c r="M242" s="8">
        <f t="shared" si="47"/>
        <v>909.59445586457048</v>
      </c>
      <c r="N242" s="9">
        <f t="shared" si="48"/>
        <v>2.1987820914090753E-2</v>
      </c>
      <c r="O242" s="8">
        <f t="shared" si="49"/>
        <v>970.56184676111855</v>
      </c>
      <c r="P242" s="9">
        <f t="shared" si="50"/>
        <v>2.0606620862691442E-2</v>
      </c>
      <c r="Q242" s="8">
        <f t="shared" si="51"/>
        <v>1026.7447260323904</v>
      </c>
      <c r="R242" s="9">
        <f t="shared" si="52"/>
        <v>1.9479038453194906E-2</v>
      </c>
      <c r="S242" s="8">
        <f t="shared" si="53"/>
        <v>1079.8344983386778</v>
      </c>
      <c r="T242" s="9">
        <f t="shared" si="54"/>
        <v>1.8521356773440689E-2</v>
      </c>
    </row>
    <row r="243" spans="1:20" x14ac:dyDescent="0.45">
      <c r="A243">
        <v>5650</v>
      </c>
      <c r="B243" s="8">
        <f t="shared" si="39"/>
        <v>480.24147921469017</v>
      </c>
      <c r="C243" s="9">
        <f t="shared" si="40"/>
        <v>4.1645715469444226E-2</v>
      </c>
      <c r="D243">
        <v>5625</v>
      </c>
      <c r="E243" s="8">
        <f t="shared" si="41"/>
        <v>651.83014543228353</v>
      </c>
      <c r="F243" s="9">
        <f t="shared" si="42"/>
        <v>3.0682839908756157E-2</v>
      </c>
      <c r="G243">
        <v>5615</v>
      </c>
      <c r="H243" s="8">
        <f t="shared" si="43"/>
        <v>759.18803808494897</v>
      </c>
      <c r="I243" s="9">
        <f t="shared" si="44"/>
        <v>2.6343934567844323E-2</v>
      </c>
      <c r="J243">
        <v>5600</v>
      </c>
      <c r="K243" s="8">
        <f t="shared" si="45"/>
        <v>840.97906254552572</v>
      </c>
      <c r="L243" s="9">
        <f t="shared" si="46"/>
        <v>2.3781804911364623E-2</v>
      </c>
      <c r="M243" s="8">
        <f t="shared" si="47"/>
        <v>909.62851502949127</v>
      </c>
      <c r="N243" s="9">
        <f t="shared" si="48"/>
        <v>2.1986997625455459E-2</v>
      </c>
      <c r="O243" s="8">
        <f t="shared" si="49"/>
        <v>970.62279916496095</v>
      </c>
      <c r="P243" s="9">
        <f t="shared" si="50"/>
        <v>2.0605326824391774E-2</v>
      </c>
      <c r="Q243" s="8">
        <f t="shared" si="51"/>
        <v>1026.8471900533627</v>
      </c>
      <c r="R243" s="9">
        <f t="shared" si="52"/>
        <v>1.9477094735936951E-2</v>
      </c>
      <c r="S243" s="8">
        <f t="shared" si="53"/>
        <v>1079.9972779267489</v>
      </c>
      <c r="T243" s="9">
        <f t="shared" si="54"/>
        <v>1.8518565193417557E-2</v>
      </c>
    </row>
    <row r="244" spans="1:20" x14ac:dyDescent="0.45">
      <c r="A244">
        <v>5700</v>
      </c>
      <c r="B244" s="8">
        <f t="shared" si="39"/>
        <v>480.24197683395442</v>
      </c>
      <c r="C244" s="9">
        <f t="shared" si="40"/>
        <v>4.1645672316801829E-2</v>
      </c>
      <c r="D244">
        <v>5675</v>
      </c>
      <c r="E244" s="8">
        <f t="shared" si="41"/>
        <v>651.83347077703274</v>
      </c>
      <c r="F244" s="9">
        <f t="shared" si="42"/>
        <v>3.0682683379481188E-2</v>
      </c>
      <c r="G244">
        <v>5665</v>
      </c>
      <c r="H244" s="8">
        <f t="shared" si="43"/>
        <v>759.1954129685887</v>
      </c>
      <c r="I244" s="9">
        <f t="shared" si="44"/>
        <v>2.6343678660802828E-2</v>
      </c>
      <c r="J244">
        <v>5650</v>
      </c>
      <c r="K244" s="8">
        <f t="shared" si="45"/>
        <v>840.99468049390293</v>
      </c>
      <c r="L244" s="9">
        <f t="shared" si="46"/>
        <v>2.3781363264098548E-2</v>
      </c>
      <c r="M244" s="8">
        <f t="shared" si="47"/>
        <v>909.65858386676859</v>
      </c>
      <c r="N244" s="9">
        <f t="shared" si="48"/>
        <v>2.1986270843489628E-2</v>
      </c>
      <c r="O244" s="8">
        <f t="shared" si="49"/>
        <v>970.67712785491801</v>
      </c>
      <c r="P244" s="9">
        <f t="shared" si="50"/>
        <v>2.0604173546560887E-2</v>
      </c>
      <c r="Q244" s="8">
        <f t="shared" si="51"/>
        <v>1026.9393393210055</v>
      </c>
      <c r="R244" s="9">
        <f t="shared" si="52"/>
        <v>1.9475347018280218E-2</v>
      </c>
      <c r="S244" s="8">
        <f t="shared" si="53"/>
        <v>1080.1448743331423</v>
      </c>
      <c r="T244" s="9">
        <f t="shared" si="54"/>
        <v>1.8516034723904569E-2</v>
      </c>
    </row>
    <row r="245" spans="1:20" x14ac:dyDescent="0.45">
      <c r="A245">
        <v>5750</v>
      </c>
      <c r="B245" s="8">
        <f t="shared" si="39"/>
        <v>480.24239868523836</v>
      </c>
      <c r="C245" s="9">
        <f t="shared" si="40"/>
        <v>4.1645635734691655E-2</v>
      </c>
      <c r="D245">
        <v>5725</v>
      </c>
      <c r="E245" s="8">
        <f t="shared" si="41"/>
        <v>651.83633186866814</v>
      </c>
      <c r="F245" s="9">
        <f t="shared" si="42"/>
        <v>3.0682548704618073E-2</v>
      </c>
      <c r="G245">
        <v>5715</v>
      </c>
      <c r="H245" s="8">
        <f t="shared" si="43"/>
        <v>759.20179526889717</v>
      </c>
      <c r="I245" s="9">
        <f t="shared" si="44"/>
        <v>2.6343457200224768E-2</v>
      </c>
      <c r="J245">
        <v>5700</v>
      </c>
      <c r="K245" s="8">
        <f t="shared" si="45"/>
        <v>841.00832018247706</v>
      </c>
      <c r="L245" s="9">
        <f t="shared" si="46"/>
        <v>2.3780977571851509E-2</v>
      </c>
      <c r="M245" s="8">
        <f t="shared" si="47"/>
        <v>909.68510278585711</v>
      </c>
      <c r="N245" s="9">
        <f t="shared" si="48"/>
        <v>2.1985629905064044E-2</v>
      </c>
      <c r="O245" s="8">
        <f t="shared" si="49"/>
        <v>970.72550651231563</v>
      </c>
      <c r="P245" s="9">
        <f t="shared" si="50"/>
        <v>2.0603146683409269E-2</v>
      </c>
      <c r="Q245" s="8">
        <f t="shared" si="51"/>
        <v>1027.0221389537217</v>
      </c>
      <c r="R245" s="9">
        <f t="shared" si="52"/>
        <v>1.9473776894795073E-2</v>
      </c>
      <c r="S245" s="8">
        <f t="shared" si="53"/>
        <v>1080.2785942284697</v>
      </c>
      <c r="T245" s="9">
        <f t="shared" si="54"/>
        <v>1.8513742757518874E-2</v>
      </c>
    </row>
    <row r="246" spans="1:20" x14ac:dyDescent="0.45">
      <c r="A246">
        <v>5800</v>
      </c>
      <c r="B246" s="8">
        <f t="shared" si="39"/>
        <v>480.24275595621282</v>
      </c>
      <c r="C246" s="9">
        <f t="shared" si="40"/>
        <v>4.1645604752908641E-2</v>
      </c>
      <c r="D246">
        <v>5775</v>
      </c>
      <c r="E246" s="8">
        <f t="shared" si="41"/>
        <v>651.83879092534528</v>
      </c>
      <c r="F246" s="9">
        <f t="shared" si="42"/>
        <v>3.0682432954946045E-2</v>
      </c>
      <c r="G246">
        <v>5765</v>
      </c>
      <c r="H246" s="8">
        <f t="shared" si="43"/>
        <v>759.20731249242453</v>
      </c>
      <c r="I246" s="9">
        <f t="shared" si="44"/>
        <v>2.6343265760101018E-2</v>
      </c>
      <c r="J246">
        <v>5750</v>
      </c>
      <c r="K246" s="8">
        <f t="shared" si="45"/>
        <v>841.02021937237544</v>
      </c>
      <c r="L246" s="9">
        <f t="shared" si="46"/>
        <v>2.3780641106257012E-2</v>
      </c>
      <c r="M246" s="8">
        <f t="shared" si="47"/>
        <v>909.70846708302827</v>
      </c>
      <c r="N246" s="9">
        <f t="shared" si="48"/>
        <v>2.1985065241977811E-2</v>
      </c>
      <c r="O246" s="8">
        <f t="shared" si="49"/>
        <v>970.76854586177194</v>
      </c>
      <c r="P246" s="9">
        <f t="shared" si="50"/>
        <v>2.0602233235982707E-2</v>
      </c>
      <c r="Q246" s="8">
        <f t="shared" si="51"/>
        <v>1027.0964720195184</v>
      </c>
      <c r="R246" s="9">
        <f t="shared" si="52"/>
        <v>1.9472367537856687E-2</v>
      </c>
      <c r="S246" s="8">
        <f t="shared" si="53"/>
        <v>1080.399643373798</v>
      </c>
      <c r="T246" s="9">
        <f t="shared" si="54"/>
        <v>1.8511668457743442E-2</v>
      </c>
    </row>
    <row r="247" spans="1:20" x14ac:dyDescent="0.45">
      <c r="A247">
        <v>5850</v>
      </c>
      <c r="B247" s="8">
        <f t="shared" si="39"/>
        <v>480.24305823936544</v>
      </c>
      <c r="C247" s="9">
        <f t="shared" si="40"/>
        <v>4.1645578539589195E-2</v>
      </c>
      <c r="D247">
        <v>5825</v>
      </c>
      <c r="E247" s="8">
        <f t="shared" si="41"/>
        <v>651.8409022180731</v>
      </c>
      <c r="F247" s="9">
        <f t="shared" si="42"/>
        <v>3.0682333575484971E-2</v>
      </c>
      <c r="G247">
        <v>5815</v>
      </c>
      <c r="H247" s="8">
        <f t="shared" si="43"/>
        <v>759.21207665450197</v>
      </c>
      <c r="I247" s="9">
        <f t="shared" si="44"/>
        <v>2.6343100452420082E-2</v>
      </c>
      <c r="J247">
        <v>5800</v>
      </c>
      <c r="K247" s="8">
        <f t="shared" si="45"/>
        <v>841.03058902080136</v>
      </c>
      <c r="L247" s="9">
        <f t="shared" si="46"/>
        <v>2.3780347898268106E-2</v>
      </c>
      <c r="M247" s="8">
        <f t="shared" si="47"/>
        <v>909.72903112587244</v>
      </c>
      <c r="N247" s="9">
        <f t="shared" si="48"/>
        <v>2.1984568278807352E-2</v>
      </c>
      <c r="O247" s="8">
        <f t="shared" si="49"/>
        <v>970.80679890554131</v>
      </c>
      <c r="P247" s="9">
        <f t="shared" si="50"/>
        <v>2.0601421438897424E-2</v>
      </c>
      <c r="Q247" s="8">
        <f t="shared" si="51"/>
        <v>1027.1631456121472</v>
      </c>
      <c r="R247" s="9">
        <f t="shared" si="52"/>
        <v>1.947110357827414E-2</v>
      </c>
      <c r="S247" s="8">
        <f t="shared" si="53"/>
        <v>1080.5091332368997</v>
      </c>
      <c r="T247" s="9">
        <f t="shared" si="54"/>
        <v>1.8509792638296038E-2</v>
      </c>
    </row>
    <row r="248" spans="1:20" x14ac:dyDescent="0.45">
      <c r="A248">
        <v>5900</v>
      </c>
      <c r="B248" s="8">
        <f t="shared" si="39"/>
        <v>480.2433137503977</v>
      </c>
      <c r="C248" s="9">
        <f t="shared" si="40"/>
        <v>4.164555638226923E-2</v>
      </c>
      <c r="D248">
        <v>5875</v>
      </c>
      <c r="E248" s="8">
        <f t="shared" si="41"/>
        <v>651.84271302833565</v>
      </c>
      <c r="F248" s="9">
        <f t="shared" si="42"/>
        <v>3.0682248340376243E-2</v>
      </c>
      <c r="G248">
        <v>5865</v>
      </c>
      <c r="H248" s="8">
        <f t="shared" si="43"/>
        <v>759.21618603525189</v>
      </c>
      <c r="I248" s="9">
        <f t="shared" si="44"/>
        <v>2.6342957866116096E-2</v>
      </c>
      <c r="J248">
        <v>5850</v>
      </c>
      <c r="K248" s="8">
        <f t="shared" si="45"/>
        <v>841.0396160650472</v>
      </c>
      <c r="L248" s="9">
        <f t="shared" si="46"/>
        <v>2.3780092659099153E-2</v>
      </c>
      <c r="M248" s="8">
        <f t="shared" si="47"/>
        <v>909.74711220265669</v>
      </c>
      <c r="N248" s="9">
        <f t="shared" si="48"/>
        <v>2.1984131339066858E-2</v>
      </c>
      <c r="O248" s="8">
        <f t="shared" si="49"/>
        <v>970.84076579631596</v>
      </c>
      <c r="P248" s="9">
        <f t="shared" si="50"/>
        <v>2.0600700655163912E-2</v>
      </c>
      <c r="Q248" s="8">
        <f t="shared" si="51"/>
        <v>1027.2228965728393</v>
      </c>
      <c r="R248" s="9">
        <f t="shared" si="52"/>
        <v>1.9469970993371274E-2</v>
      </c>
      <c r="S248" s="8">
        <f t="shared" si="53"/>
        <v>1080.6080872921154</v>
      </c>
      <c r="T248" s="9">
        <f t="shared" si="54"/>
        <v>1.850809764909107E-2</v>
      </c>
    </row>
    <row r="249" spans="1:20" x14ac:dyDescent="0.45">
      <c r="A249">
        <v>5950</v>
      </c>
      <c r="B249" s="8">
        <f t="shared" si="39"/>
        <v>480.24352951813466</v>
      </c>
      <c r="C249" s="9">
        <f t="shared" si="40"/>
        <v>4.164553767141338E-2</v>
      </c>
      <c r="D249">
        <v>5925</v>
      </c>
      <c r="E249" s="8">
        <f t="shared" si="41"/>
        <v>651.84426449855187</v>
      </c>
      <c r="F249" s="9">
        <f t="shared" si="42"/>
        <v>3.0682175312818805E-2</v>
      </c>
      <c r="G249">
        <v>5915</v>
      </c>
      <c r="H249" s="8">
        <f t="shared" si="43"/>
        <v>759.21972675394795</v>
      </c>
      <c r="I249" s="9">
        <f t="shared" si="44"/>
        <v>2.6342835012349079E-2</v>
      </c>
      <c r="J249">
        <v>5900</v>
      </c>
      <c r="K249" s="8">
        <f t="shared" si="45"/>
        <v>841.04746594832136</v>
      </c>
      <c r="L249" s="9">
        <f t="shared" si="46"/>
        <v>2.3779870708544423E-2</v>
      </c>
      <c r="M249" s="8">
        <f t="shared" si="47"/>
        <v>909.76299405706345</v>
      </c>
      <c r="N249" s="9">
        <f t="shared" si="48"/>
        <v>2.1983747559142345E-2</v>
      </c>
      <c r="O249" s="8">
        <f t="shared" si="49"/>
        <v>970.87089836517976</v>
      </c>
      <c r="P249" s="9">
        <f t="shared" si="50"/>
        <v>2.0600061278669899E-2</v>
      </c>
      <c r="Q249" s="8">
        <f t="shared" si="51"/>
        <v>1027.2763968681238</v>
      </c>
      <c r="R249" s="9">
        <f t="shared" si="52"/>
        <v>1.9468957002199565E-2</v>
      </c>
      <c r="S249" s="8">
        <f t="shared" si="53"/>
        <v>1080.6974470069754</v>
      </c>
      <c r="T249" s="9">
        <f t="shared" si="54"/>
        <v>1.850656726856403E-2</v>
      </c>
    </row>
    <row r="250" spans="1:20" x14ac:dyDescent="0.45">
      <c r="A250">
        <v>6000</v>
      </c>
      <c r="B250" s="8">
        <f t="shared" ref="B250:B251" si="55">$Y$195 - $Z$195*EXP(-$AA$195*A250^$AB$195)</f>
        <v>480.24371154944743</v>
      </c>
      <c r="C250" s="9">
        <f t="shared" ref="C250:C251" si="56">20/B250</f>
        <v>4.1645521886111647E-2</v>
      </c>
      <c r="D250">
        <v>5975</v>
      </c>
      <c r="E250" s="8">
        <f t="shared" si="41"/>
        <v>651.84559238621432</v>
      </c>
      <c r="F250" s="9">
        <f t="shared" si="42"/>
        <v>3.0682112809547277E-2</v>
      </c>
      <c r="G250">
        <v>5965</v>
      </c>
      <c r="H250" s="8">
        <f t="shared" si="43"/>
        <v>759.22277417817418</v>
      </c>
      <c r="I250" s="9">
        <f t="shared" si="44"/>
        <v>2.6342729275539892E-2</v>
      </c>
      <c r="J250">
        <v>5950</v>
      </c>
      <c r="K250" s="8">
        <f t="shared" si="45"/>
        <v>841.05428490738916</v>
      </c>
      <c r="L250" s="9">
        <f t="shared" si="46"/>
        <v>2.3779677910091446E-2</v>
      </c>
      <c r="M250" s="8">
        <f t="shared" si="47"/>
        <v>909.776930128348</v>
      </c>
      <c r="N250" s="9">
        <f t="shared" si="48"/>
        <v>2.1983410809481036E-2</v>
      </c>
      <c r="O250" s="8">
        <f t="shared" si="49"/>
        <v>970.89760432162177</v>
      </c>
      <c r="P250" s="9">
        <f t="shared" si="50"/>
        <v>2.0599494643901452E-2</v>
      </c>
      <c r="Q250" s="8">
        <f t="shared" si="51"/>
        <v>1027.3242586351118</v>
      </c>
      <c r="R250" s="9">
        <f t="shared" si="52"/>
        <v>1.9468049967564974E-2</v>
      </c>
      <c r="S250" s="8">
        <f t="shared" si="53"/>
        <v>1080.778077520175</v>
      </c>
      <c r="T250" s="9">
        <f t="shared" si="54"/>
        <v>1.8505186602128E-2</v>
      </c>
    </row>
    <row r="251" spans="1:20" x14ac:dyDescent="0.45">
      <c r="A251">
        <v>6050</v>
      </c>
      <c r="B251" s="8">
        <f t="shared" si="55"/>
        <v>480.24386497228994</v>
      </c>
      <c r="C251" s="9">
        <f t="shared" si="56"/>
        <v>4.1645508581674436E-2</v>
      </c>
      <c r="D251">
        <v>6025</v>
      </c>
      <c r="E251" s="8">
        <f t="shared" si="41"/>
        <v>651.84672773160923</v>
      </c>
      <c r="F251" s="9">
        <f t="shared" si="42"/>
        <v>3.0682059369384118E-2</v>
      </c>
      <c r="G251">
        <v>6015</v>
      </c>
      <c r="H251" s="8">
        <f t="shared" si="43"/>
        <v>759.22539418304916</v>
      </c>
      <c r="I251" s="9">
        <f t="shared" si="44"/>
        <v>2.6342638369624926E-2</v>
      </c>
      <c r="J251">
        <v>6000</v>
      </c>
      <c r="K251" s="8">
        <f t="shared" si="45"/>
        <v>841.06020204097877</v>
      </c>
      <c r="L251" s="9">
        <f t="shared" si="46"/>
        <v>2.377951061228022E-2</v>
      </c>
      <c r="M251" s="8">
        <f t="shared" si="47"/>
        <v>909.78914651636399</v>
      </c>
      <c r="N251" s="9">
        <f t="shared" si="48"/>
        <v>2.1983115622538664E-2</v>
      </c>
      <c r="O251" s="8">
        <f t="shared" si="49"/>
        <v>970.9212511425701</v>
      </c>
      <c r="P251" s="9">
        <f t="shared" si="50"/>
        <v>2.0598992942490658E-2</v>
      </c>
      <c r="Q251" s="8">
        <f t="shared" si="51"/>
        <v>1027.3670389063423</v>
      </c>
      <c r="R251" s="9">
        <f t="shared" si="52"/>
        <v>1.9467239304553217E-2</v>
      </c>
      <c r="S251" s="8">
        <f t="shared" si="53"/>
        <v>1080.8507730167526</v>
      </c>
      <c r="T251" s="9">
        <f t="shared" si="54"/>
        <v>1.8503941986531762E-2</v>
      </c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G34" sqref="G34"/>
    </sheetView>
  </sheetViews>
  <sheetFormatPr baseColWidth="10" defaultRowHeight="14.25" x14ac:dyDescent="0.45"/>
  <cols>
    <col min="5" max="5" width="13.53125" customWidth="1"/>
  </cols>
  <sheetData>
    <row r="1" spans="1:40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3" t="s">
        <v>10</v>
      </c>
      <c r="H1" s="3" t="s">
        <v>13</v>
      </c>
      <c r="I1" s="3" t="s">
        <v>14</v>
      </c>
      <c r="J1" s="3" t="s">
        <v>15</v>
      </c>
      <c r="K1" s="3" t="s">
        <v>15</v>
      </c>
      <c r="L1" s="3" t="s">
        <v>11</v>
      </c>
      <c r="M1" s="3" t="s">
        <v>11</v>
      </c>
      <c r="N1" s="3" t="s">
        <v>12</v>
      </c>
      <c r="O1" s="3" t="s">
        <v>6</v>
      </c>
      <c r="P1" s="3" t="s">
        <v>7</v>
      </c>
      <c r="Q1" s="3" t="s">
        <v>16</v>
      </c>
      <c r="R1" s="3" t="s">
        <v>8</v>
      </c>
      <c r="S1" s="3" t="s">
        <v>9</v>
      </c>
      <c r="T1" s="3" t="s">
        <v>8</v>
      </c>
      <c r="U1" s="3" t="s">
        <v>9</v>
      </c>
    </row>
    <row r="2" spans="1:40" x14ac:dyDescent="0.45">
      <c r="A2">
        <v>0</v>
      </c>
      <c r="B2" s="1">
        <f t="shared" ref="B2:B65" si="0">A2/S2*3600*1000</f>
        <v>0</v>
      </c>
      <c r="C2">
        <v>0</v>
      </c>
      <c r="D2" s="2">
        <v>0</v>
      </c>
      <c r="E2" s="1"/>
      <c r="F2" s="2">
        <v>0</v>
      </c>
      <c r="G2">
        <v>315</v>
      </c>
      <c r="H2">
        <v>295</v>
      </c>
      <c r="R2" s="1">
        <v>4180</v>
      </c>
      <c r="S2" s="1">
        <v>991.5</v>
      </c>
      <c r="Y2" s="4">
        <v>-144.24372570197801</v>
      </c>
      <c r="Z2" s="5">
        <v>10.528700058400901</v>
      </c>
      <c r="AA2" s="4">
        <v>-3.1256926142924198E-2</v>
      </c>
      <c r="AB2" s="4">
        <v>2.9456116190551199E-5</v>
      </c>
      <c r="AC2" s="6">
        <v>17554.453889016499</v>
      </c>
      <c r="AD2" s="6">
        <v>-125.692345063977</v>
      </c>
      <c r="AE2" s="6">
        <v>0.39362054142913999</v>
      </c>
      <c r="AF2" s="6">
        <v>-4.1079636190540202E-4</v>
      </c>
      <c r="AG2" s="6">
        <v>2.30640101199999</v>
      </c>
      <c r="AH2" s="6">
        <v>-3.7612753199999698E-3</v>
      </c>
      <c r="AI2" s="6">
        <v>995.176197</v>
      </c>
      <c r="AJ2" s="6">
        <v>3.9734999999999798E-2</v>
      </c>
      <c r="AL2" s="6">
        <v>-7.3107128370890097E-3</v>
      </c>
      <c r="AM2" s="6">
        <v>2.5528079661440501</v>
      </c>
      <c r="AN2" s="6">
        <v>1.58291033403489</v>
      </c>
    </row>
    <row r="3" spans="1:40" x14ac:dyDescent="0.45">
      <c r="A3">
        <v>8.0000000000000002E-3</v>
      </c>
      <c r="B3" s="1">
        <f t="shared" si="0"/>
        <v>29.039915089670274</v>
      </c>
      <c r="C3">
        <v>0</v>
      </c>
      <c r="D3" s="2">
        <v>0</v>
      </c>
      <c r="E3" s="1"/>
      <c r="F3" s="2">
        <v>0</v>
      </c>
      <c r="G3">
        <v>315</v>
      </c>
      <c r="H3">
        <v>295</v>
      </c>
      <c r="I3" s="2"/>
      <c r="J3" s="2">
        <v>297.20729190100002</v>
      </c>
      <c r="K3" s="2"/>
      <c r="L3" s="2">
        <v>313.80488895661932</v>
      </c>
      <c r="M3" s="2">
        <f>G3-O3/(R3*A3)</f>
        <v>313.80488895661961</v>
      </c>
      <c r="N3" s="2">
        <f>G3-L3</f>
        <v>1.1951110433806775</v>
      </c>
      <c r="O3" s="8">
        <f>'Typ1 1,5 mm Noctua F12'!Q3*1.086</f>
        <v>39.950793770902798</v>
      </c>
      <c r="P3" s="1">
        <f>O3/(Abmessung!F$17*Q3)</f>
        <v>5.1181144876634201</v>
      </c>
      <c r="Q3" s="2">
        <f t="shared" ref="Q3:Q66" si="1">((G3-J3)-(L3-H3))/LN((G3-J3)/(L3-H3))</f>
        <v>18.294131922938558</v>
      </c>
      <c r="R3" s="1">
        <f t="shared" ref="R3:R66" si="2">((AC3 + AD3*G3 +AE3*G3^2 +  AF3*G3^3)+(AC3 + AD3*L3 + AE3*L3^2 +  AF3*L3^3))/2</f>
        <v>4178.5650371347128</v>
      </c>
      <c r="S3" s="1">
        <f t="shared" ref="S3:S66" si="3">((Y3 + Z3*G3 + AA3*G3^2 +  AB3*G3^3)+(Y3 + Z3*L3 + AA3*L3^2 +  AB3*L3^3))/2</f>
        <v>991.73843694344635</v>
      </c>
      <c r="T3" s="1">
        <f t="shared" ref="T3:T66" si="4">((AI3 + AJ3*H3)+(AI3 + AJ3*J3))/2</f>
        <v>1006.941875371843</v>
      </c>
      <c r="U3" s="7">
        <f t="shared" ref="U3:U66" si="5">((AG3 + AH3*H3)+(AG3 + AH3*J3))/2</f>
        <v>1.1926736763243653</v>
      </c>
      <c r="Y3" s="4">
        <v>-144.24372570197801</v>
      </c>
      <c r="Z3" s="5">
        <v>10.528700058400901</v>
      </c>
      <c r="AA3" s="4">
        <v>-3.1256926142924198E-2</v>
      </c>
      <c r="AB3" s="4">
        <v>2.9456116190551199E-5</v>
      </c>
      <c r="AC3" s="6">
        <v>17554.453889016499</v>
      </c>
      <c r="AD3" s="6">
        <v>-125.692345063977</v>
      </c>
      <c r="AE3" s="6">
        <v>0.39362054142913999</v>
      </c>
      <c r="AF3" s="6">
        <v>-4.1079636190540202E-4</v>
      </c>
      <c r="AG3" s="6">
        <v>2.30640101199999</v>
      </c>
      <c r="AH3" s="6">
        <v>-3.7612753199999698E-3</v>
      </c>
      <c r="AI3" s="6">
        <v>995.176197</v>
      </c>
      <c r="AJ3" s="6">
        <v>3.9734999999999798E-2</v>
      </c>
      <c r="AL3" s="6">
        <v>-7.3107128370890097E-3</v>
      </c>
      <c r="AM3" s="6">
        <v>2.5528079661440501</v>
      </c>
      <c r="AN3" s="6">
        <v>1.58291033403489</v>
      </c>
    </row>
    <row r="4" spans="1:40" x14ac:dyDescent="0.45">
      <c r="A4">
        <v>1.4E-2</v>
      </c>
      <c r="B4" s="1">
        <f t="shared" si="0"/>
        <v>50.822764424626243</v>
      </c>
      <c r="C4">
        <v>0</v>
      </c>
      <c r="D4" s="2">
        <v>0</v>
      </c>
      <c r="E4" s="1"/>
      <c r="F4" s="2">
        <v>0</v>
      </c>
      <c r="G4">
        <v>315</v>
      </c>
      <c r="H4">
        <v>295</v>
      </c>
      <c r="I4" s="2"/>
      <c r="J4" s="2">
        <v>297.94433485000002</v>
      </c>
      <c r="K4" s="2"/>
      <c r="L4" s="2">
        <v>314.09824293814893</v>
      </c>
      <c r="M4" s="2">
        <f t="shared" ref="M4:M67" si="6">G4-O4/(R4*A4)</f>
        <v>314.09824293814899</v>
      </c>
      <c r="N4" s="2">
        <f t="shared" ref="N4:N67" si="7">G4-L4</f>
        <v>0.90175706185107174</v>
      </c>
      <c r="O4" s="8">
        <f>'Typ1 1,5 mm Noctua F12'!Q4*1.086</f>
        <v>52.752692734900805</v>
      </c>
      <c r="P4" s="1">
        <f>O4/(Abmessung!F$17*Q4)</f>
        <v>6.8466555880908713</v>
      </c>
      <c r="Q4" s="2">
        <f t="shared" si="1"/>
        <v>18.057704483096369</v>
      </c>
      <c r="R4" s="1">
        <f t="shared" si="2"/>
        <v>4178.5638732118223</v>
      </c>
      <c r="S4" s="1">
        <f t="shared" si="3"/>
        <v>991.68159328969148</v>
      </c>
      <c r="T4" s="1">
        <f t="shared" si="4"/>
        <v>1006.9565185726324</v>
      </c>
      <c r="U4" s="7">
        <f t="shared" si="5"/>
        <v>1.1912875655974384</v>
      </c>
      <c r="Y4" s="4">
        <v>-144.24372570197801</v>
      </c>
      <c r="Z4" s="5">
        <v>10.528700058400901</v>
      </c>
      <c r="AA4" s="4">
        <v>-3.1256926142924198E-2</v>
      </c>
      <c r="AB4" s="4">
        <v>2.9456116190551199E-5</v>
      </c>
      <c r="AC4" s="6">
        <v>17554.453889016499</v>
      </c>
      <c r="AD4" s="6">
        <v>-125.692345063977</v>
      </c>
      <c r="AE4" s="6">
        <v>0.39362054142913999</v>
      </c>
      <c r="AF4" s="6">
        <v>-4.1079636190540202E-4</v>
      </c>
      <c r="AG4" s="6">
        <v>2.30640101199999</v>
      </c>
      <c r="AH4" s="6">
        <v>-3.7612753199999698E-3</v>
      </c>
      <c r="AI4" s="6">
        <v>995.176197</v>
      </c>
      <c r="AJ4" s="6">
        <v>3.9734999999999798E-2</v>
      </c>
      <c r="AL4" s="6">
        <v>-7.3107128370890097E-3</v>
      </c>
      <c r="AM4" s="6">
        <v>2.5528079661440501</v>
      </c>
      <c r="AN4" s="6">
        <v>1.58291033403489</v>
      </c>
    </row>
    <row r="5" spans="1:40" x14ac:dyDescent="0.45">
      <c r="A5">
        <v>0.02</v>
      </c>
      <c r="B5" s="1">
        <f t="shared" si="0"/>
        <v>72.606485682955608</v>
      </c>
      <c r="C5">
        <v>0</v>
      </c>
      <c r="D5" s="2">
        <v>0</v>
      </c>
      <c r="E5" s="1"/>
      <c r="F5" s="2">
        <v>0</v>
      </c>
      <c r="G5">
        <v>315</v>
      </c>
      <c r="H5">
        <v>295</v>
      </c>
      <c r="I5" s="2"/>
      <c r="J5" s="2">
        <v>298.35293888899997</v>
      </c>
      <c r="K5" s="2"/>
      <c r="L5" s="2">
        <v>314.27627388428738</v>
      </c>
      <c r="M5" s="2">
        <f t="shared" si="6"/>
        <v>314.27627388428738</v>
      </c>
      <c r="N5" s="2">
        <f t="shared" si="7"/>
        <v>0.72372611571262269</v>
      </c>
      <c r="O5" s="8">
        <f>'Typ1 1,5 mm Noctua F12'!Q5*1.086</f>
        <v>60.482709794469002</v>
      </c>
      <c r="P5" s="1">
        <f>O5/(Abmessung!F$17*Q5)</f>
        <v>7.9060261700519101</v>
      </c>
      <c r="Q5" s="2">
        <f t="shared" si="1"/>
        <v>17.929549738227259</v>
      </c>
      <c r="R5" s="1">
        <f t="shared" si="2"/>
        <v>4178.5634428098638</v>
      </c>
      <c r="S5" s="1">
        <f t="shared" si="3"/>
        <v>991.64694892955026</v>
      </c>
      <c r="T5" s="1">
        <f t="shared" si="4"/>
        <v>1006.9646365133772</v>
      </c>
      <c r="U5" s="7">
        <f t="shared" si="5"/>
        <v>1.190519129453667</v>
      </c>
      <c r="Y5" s="4">
        <v>-144.24372570197801</v>
      </c>
      <c r="Z5" s="5">
        <v>10.528700058400901</v>
      </c>
      <c r="AA5" s="4">
        <v>-3.1256926142924198E-2</v>
      </c>
      <c r="AB5" s="4">
        <v>2.9456116190551199E-5</v>
      </c>
      <c r="AC5" s="6">
        <v>17554.453889016499</v>
      </c>
      <c r="AD5" s="6">
        <v>-125.692345063977</v>
      </c>
      <c r="AE5" s="6">
        <v>0.39362054142913999</v>
      </c>
      <c r="AF5" s="6">
        <v>-4.1079636190540202E-4</v>
      </c>
      <c r="AG5" s="6">
        <v>2.30640101199999</v>
      </c>
      <c r="AH5" s="6">
        <v>-3.7612753199999698E-3</v>
      </c>
      <c r="AI5" s="6">
        <v>995.176197</v>
      </c>
      <c r="AJ5" s="6">
        <v>3.9734999999999798E-2</v>
      </c>
      <c r="AL5" s="6">
        <v>-7.3107128370890097E-3</v>
      </c>
      <c r="AM5" s="6">
        <v>2.5528079661440501</v>
      </c>
      <c r="AN5" s="6">
        <v>1.58291033403489</v>
      </c>
    </row>
    <row r="6" spans="1:40" x14ac:dyDescent="0.45">
      <c r="A6">
        <v>2.5999999999999999E-2</v>
      </c>
      <c r="B6" s="1">
        <f t="shared" si="0"/>
        <v>94.390642431476351</v>
      </c>
      <c r="C6">
        <v>0</v>
      </c>
      <c r="D6" s="2">
        <v>0</v>
      </c>
      <c r="E6" s="1"/>
      <c r="F6" s="2">
        <v>0</v>
      </c>
      <c r="G6">
        <v>315</v>
      </c>
      <c r="H6">
        <v>295</v>
      </c>
      <c r="I6" s="2"/>
      <c r="J6" s="2">
        <v>298.63721954200003</v>
      </c>
      <c r="K6" s="2"/>
      <c r="L6" s="2">
        <v>314.39532517555398</v>
      </c>
      <c r="M6" s="2">
        <f t="shared" si="6"/>
        <v>314.39532517555404</v>
      </c>
      <c r="N6" s="2">
        <f t="shared" si="7"/>
        <v>0.60467482444602183</v>
      </c>
      <c r="O6" s="8">
        <f>'Typ1 1,5 mm Noctua F12'!Q6*1.086</f>
        <v>65.693472257776207</v>
      </c>
      <c r="P6" s="1">
        <f>O6/(Abmessung!F$17*Q6)</f>
        <v>8.6321414071805904</v>
      </c>
      <c r="Q6" s="2">
        <f t="shared" si="1"/>
        <v>17.836106692952598</v>
      </c>
      <c r="R6" s="1">
        <f t="shared" si="2"/>
        <v>4178.5632670078958</v>
      </c>
      <c r="S6" s="1">
        <f t="shared" si="3"/>
        <v>991.62372020033308</v>
      </c>
      <c r="T6" s="1">
        <f t="shared" si="4"/>
        <v>1006.9702844592507</v>
      </c>
      <c r="U6" s="7">
        <f t="shared" si="5"/>
        <v>1.1899845005516259</v>
      </c>
      <c r="Y6" s="4">
        <v>-144.24372570197801</v>
      </c>
      <c r="Z6" s="5">
        <v>10.528700058400901</v>
      </c>
      <c r="AA6" s="4">
        <v>-3.1256926142924198E-2</v>
      </c>
      <c r="AB6" s="4">
        <v>2.9456116190551199E-5</v>
      </c>
      <c r="AC6" s="6">
        <v>17554.453889016499</v>
      </c>
      <c r="AD6" s="6">
        <v>-125.692345063977</v>
      </c>
      <c r="AE6" s="6">
        <v>0.39362054142913999</v>
      </c>
      <c r="AF6" s="6">
        <v>-4.1079636190540202E-4</v>
      </c>
      <c r="AG6" s="6">
        <v>2.30640101199999</v>
      </c>
      <c r="AH6" s="6">
        <v>-3.7612753199999698E-3</v>
      </c>
      <c r="AI6" s="6">
        <v>995.176197</v>
      </c>
      <c r="AJ6" s="6">
        <v>3.9734999999999798E-2</v>
      </c>
      <c r="AL6" s="6">
        <v>-7.3107128370890097E-3</v>
      </c>
      <c r="AM6" s="6">
        <v>2.5528079661440501</v>
      </c>
      <c r="AN6" s="6">
        <v>1.58291033403489</v>
      </c>
    </row>
    <row r="7" spans="1:40" x14ac:dyDescent="0.45">
      <c r="A7">
        <v>3.2000000000000001E-2</v>
      </c>
      <c r="B7" s="1">
        <f t="shared" si="0"/>
        <v>116.17505507915679</v>
      </c>
      <c r="C7">
        <v>0</v>
      </c>
      <c r="D7" s="2">
        <v>0</v>
      </c>
      <c r="E7" s="1"/>
      <c r="F7" s="2">
        <v>0</v>
      </c>
      <c r="G7">
        <v>315</v>
      </c>
      <c r="H7">
        <v>295</v>
      </c>
      <c r="I7" s="2"/>
      <c r="J7" s="2">
        <v>298.85548949399998</v>
      </c>
      <c r="K7" s="2"/>
      <c r="L7" s="2">
        <v>314.48076830464936</v>
      </c>
      <c r="M7" s="2">
        <f t="shared" si="6"/>
        <v>314.48076830464936</v>
      </c>
      <c r="N7" s="2">
        <f t="shared" si="7"/>
        <v>0.51923169535064062</v>
      </c>
      <c r="O7" s="8">
        <f>'Typ1 1,5 mm Noctua F12'!Q7*1.086</f>
        <v>69.428558456488204</v>
      </c>
      <c r="P7" s="1">
        <f>O7/(Abmessung!F$17*Q7)</f>
        <v>9.1617979489436294</v>
      </c>
      <c r="Q7" s="2">
        <f t="shared" si="1"/>
        <v>17.760444411007708</v>
      </c>
      <c r="R7" s="1">
        <f t="shared" si="2"/>
        <v>4178.5631947988859</v>
      </c>
      <c r="S7" s="1">
        <f t="shared" si="3"/>
        <v>991.60701857647132</v>
      </c>
      <c r="T7" s="1">
        <f t="shared" si="4"/>
        <v>1006.974620937522</v>
      </c>
      <c r="U7" s="7">
        <f t="shared" si="5"/>
        <v>1.1895740138598483</v>
      </c>
      <c r="Y7" s="4">
        <v>-144.24372570197801</v>
      </c>
      <c r="Z7" s="5">
        <v>10.528700058400901</v>
      </c>
      <c r="AA7" s="4">
        <v>-3.1256926142924198E-2</v>
      </c>
      <c r="AB7" s="4">
        <v>2.9456116190551199E-5</v>
      </c>
      <c r="AC7" s="6">
        <v>17554.453889016499</v>
      </c>
      <c r="AD7" s="6">
        <v>-125.692345063977</v>
      </c>
      <c r="AE7" s="6">
        <v>0.39362054142913999</v>
      </c>
      <c r="AF7" s="6">
        <v>-4.1079636190540202E-4</v>
      </c>
      <c r="AG7" s="6">
        <v>2.30640101199999</v>
      </c>
      <c r="AH7" s="6">
        <v>-3.7612753199999698E-3</v>
      </c>
      <c r="AI7" s="6">
        <v>995.176197</v>
      </c>
      <c r="AJ7" s="6">
        <v>3.9734999999999798E-2</v>
      </c>
      <c r="AL7" s="6">
        <v>-7.3107128370890097E-3</v>
      </c>
      <c r="AM7" s="6">
        <v>2.5528079661440501</v>
      </c>
      <c r="AN7" s="6">
        <v>1.58291033403489</v>
      </c>
    </row>
    <row r="8" spans="1:40" x14ac:dyDescent="0.45">
      <c r="A8">
        <v>3.7999999999999999E-2</v>
      </c>
      <c r="B8" s="1">
        <f t="shared" si="0"/>
        <v>137.95963243487739</v>
      </c>
      <c r="C8">
        <v>0</v>
      </c>
      <c r="D8" s="2">
        <v>0</v>
      </c>
      <c r="E8" s="1"/>
      <c r="F8" s="2">
        <v>0</v>
      </c>
      <c r="G8">
        <v>315</v>
      </c>
      <c r="H8">
        <v>295</v>
      </c>
      <c r="I8" s="2"/>
      <c r="J8" s="2">
        <v>299.03272533900002</v>
      </c>
      <c r="K8" s="2"/>
      <c r="L8" s="2">
        <v>314.54519850632312</v>
      </c>
      <c r="M8" s="2">
        <f t="shared" si="6"/>
        <v>314.54519850632312</v>
      </c>
      <c r="N8" s="2">
        <f t="shared" si="7"/>
        <v>0.45480149367688227</v>
      </c>
      <c r="O8" s="8">
        <f>'Typ1 1,5 mm Noctua F12'!Q8*1.086</f>
        <v>72.215837297043009</v>
      </c>
      <c r="P8" s="1">
        <f>O8/(Abmessung!F$17*Q8)</f>
        <v>9.5643156751402909</v>
      </c>
      <c r="Q8" s="2">
        <f t="shared" si="1"/>
        <v>17.695993071054307</v>
      </c>
      <c r="R8" s="1">
        <f t="shared" si="2"/>
        <v>4178.5631696383634</v>
      </c>
      <c r="S8" s="1">
        <f t="shared" si="3"/>
        <v>991.59440762191957</v>
      </c>
      <c r="T8" s="1">
        <f t="shared" si="4"/>
        <v>1006.9781421706725</v>
      </c>
      <c r="U8" s="7">
        <f t="shared" si="5"/>
        <v>1.1892406974550394</v>
      </c>
      <c r="Y8" s="4">
        <v>-144.24372570197801</v>
      </c>
      <c r="Z8" s="5">
        <v>10.528700058400901</v>
      </c>
      <c r="AA8" s="4">
        <v>-3.1256926142924198E-2</v>
      </c>
      <c r="AB8" s="4">
        <v>2.9456116190551199E-5</v>
      </c>
      <c r="AC8" s="6">
        <v>17554.453889016499</v>
      </c>
      <c r="AD8" s="6">
        <v>-125.692345063977</v>
      </c>
      <c r="AE8" s="6">
        <v>0.39362054142913999</v>
      </c>
      <c r="AF8" s="6">
        <v>-4.1079636190540202E-4</v>
      </c>
      <c r="AG8" s="6">
        <v>2.30640101199999</v>
      </c>
      <c r="AH8" s="6">
        <v>-3.7612753199999698E-3</v>
      </c>
      <c r="AI8" s="6">
        <v>995.176197</v>
      </c>
      <c r="AJ8" s="6">
        <v>3.9734999999999798E-2</v>
      </c>
      <c r="AL8" s="6">
        <v>-7.3107128370890097E-3</v>
      </c>
      <c r="AM8" s="6">
        <v>2.5528079661440501</v>
      </c>
      <c r="AN8" s="6">
        <v>1.58291033403489</v>
      </c>
    </row>
    <row r="9" spans="1:40" x14ac:dyDescent="0.45">
      <c r="A9">
        <v>4.3999999999999997E-2</v>
      </c>
      <c r="B9" s="1">
        <f t="shared" si="0"/>
        <v>159.7443222976764</v>
      </c>
      <c r="C9">
        <v>0</v>
      </c>
      <c r="D9" s="2">
        <v>0</v>
      </c>
      <c r="E9" s="1"/>
      <c r="F9" s="2">
        <v>0</v>
      </c>
      <c r="G9">
        <v>315</v>
      </c>
      <c r="H9">
        <v>295</v>
      </c>
      <c r="I9" s="2"/>
      <c r="J9" s="2">
        <v>299.181955303</v>
      </c>
      <c r="K9" s="2"/>
      <c r="L9" s="2">
        <v>314.59557267712739</v>
      </c>
      <c r="M9" s="2">
        <f t="shared" si="6"/>
        <v>314.59557267712739</v>
      </c>
      <c r="N9" s="2">
        <f t="shared" si="7"/>
        <v>0.40442732287260696</v>
      </c>
      <c r="O9" s="8">
        <f>'Typ1 1,5 mm Noctua F12'!Q9*1.086</f>
        <v>74.356705068512412</v>
      </c>
      <c r="P9" s="1">
        <f>O9/(Abmessung!F$17*Q9)</f>
        <v>9.8794229537735951</v>
      </c>
      <c r="Q9" s="2">
        <f t="shared" si="1"/>
        <v>17.639446300389427</v>
      </c>
      <c r="R9" s="1">
        <f t="shared" si="2"/>
        <v>4178.5631672708105</v>
      </c>
      <c r="S9" s="1">
        <f t="shared" si="3"/>
        <v>991.58453785185975</v>
      </c>
      <c r="T9" s="1">
        <f t="shared" si="4"/>
        <v>1006.9811069969824</v>
      </c>
      <c r="U9" s="7">
        <f t="shared" si="5"/>
        <v>1.1889600499647406</v>
      </c>
      <c r="Y9" s="4">
        <v>-144.24372570197801</v>
      </c>
      <c r="Z9" s="5">
        <v>10.528700058400901</v>
      </c>
      <c r="AA9" s="4">
        <v>-3.1256926142924198E-2</v>
      </c>
      <c r="AB9" s="4">
        <v>2.9456116190551199E-5</v>
      </c>
      <c r="AC9" s="6">
        <v>17554.453889016499</v>
      </c>
      <c r="AD9" s="6">
        <v>-125.692345063977</v>
      </c>
      <c r="AE9" s="6">
        <v>0.39362054142913999</v>
      </c>
      <c r="AF9" s="6">
        <v>-4.1079636190540202E-4</v>
      </c>
      <c r="AG9" s="6">
        <v>2.30640101199999</v>
      </c>
      <c r="AH9" s="6">
        <v>-3.7612753199999698E-3</v>
      </c>
      <c r="AI9" s="6">
        <v>995.176197</v>
      </c>
      <c r="AJ9" s="6">
        <v>3.9734999999999798E-2</v>
      </c>
      <c r="AL9" s="6">
        <v>-7.3107128370890097E-3</v>
      </c>
      <c r="AM9" s="6">
        <v>2.5528079661440501</v>
      </c>
      <c r="AN9" s="6">
        <v>1.58291033403489</v>
      </c>
    </row>
    <row r="10" spans="1:40" x14ac:dyDescent="0.45">
      <c r="A10">
        <v>0.05</v>
      </c>
      <c r="B10" s="1">
        <f t="shared" si="0"/>
        <v>181.52909233286027</v>
      </c>
      <c r="C10">
        <v>0</v>
      </c>
      <c r="D10" s="2">
        <v>0</v>
      </c>
      <c r="E10" s="1"/>
      <c r="F10" s="2">
        <v>0</v>
      </c>
      <c r="G10">
        <v>315</v>
      </c>
      <c r="H10">
        <v>295</v>
      </c>
      <c r="I10" s="2"/>
      <c r="J10" s="2">
        <v>299.31084306600002</v>
      </c>
      <c r="K10" s="2"/>
      <c r="L10" s="2">
        <v>314.63605907000846</v>
      </c>
      <c r="M10" s="2">
        <f t="shared" si="6"/>
        <v>314.63605907000846</v>
      </c>
      <c r="N10" s="2">
        <f t="shared" si="7"/>
        <v>0.36394092999154282</v>
      </c>
      <c r="O10" s="8">
        <f>'Typ1 1,5 mm Noctua F12'!Q10*1.086</f>
        <v>76.037508419781005</v>
      </c>
      <c r="P10" s="1">
        <f>O10/(Abmessung!F$17*Q10)</f>
        <v>10.131797211655693</v>
      </c>
      <c r="Q10" s="2">
        <f t="shared" si="1"/>
        <v>17.588863525373533</v>
      </c>
      <c r="R10" s="1">
        <f t="shared" si="2"/>
        <v>4178.5631762575131</v>
      </c>
      <c r="S10" s="1">
        <f t="shared" si="3"/>
        <v>991.57659902768398</v>
      </c>
      <c r="T10" s="1">
        <f t="shared" si="4"/>
        <v>1006.9836676746137</v>
      </c>
      <c r="U10" s="7">
        <f t="shared" si="5"/>
        <v>1.1887176587837294</v>
      </c>
      <c r="Y10" s="4">
        <v>-144.24372570197801</v>
      </c>
      <c r="Z10" s="5">
        <v>10.528700058400901</v>
      </c>
      <c r="AA10" s="4">
        <v>-3.1256926142924198E-2</v>
      </c>
      <c r="AB10" s="4">
        <v>2.9456116190551199E-5</v>
      </c>
      <c r="AC10" s="6">
        <v>17554.453889016499</v>
      </c>
      <c r="AD10" s="6">
        <v>-125.692345063977</v>
      </c>
      <c r="AE10" s="6">
        <v>0.39362054142913999</v>
      </c>
      <c r="AF10" s="6">
        <v>-4.1079636190540202E-4</v>
      </c>
      <c r="AG10" s="6">
        <v>2.30640101199999</v>
      </c>
      <c r="AH10" s="6">
        <v>-3.7612753199999698E-3</v>
      </c>
      <c r="AI10" s="6">
        <v>995.176197</v>
      </c>
      <c r="AJ10" s="6">
        <v>3.9734999999999798E-2</v>
      </c>
      <c r="AL10" s="6">
        <v>-7.3107128370890097E-3</v>
      </c>
      <c r="AM10" s="6">
        <v>2.5528079661440501</v>
      </c>
      <c r="AN10" s="6">
        <v>1.58291033403489</v>
      </c>
    </row>
    <row r="11" spans="1:40" x14ac:dyDescent="0.45">
      <c r="A11">
        <v>5.6000000000000001E-2</v>
      </c>
      <c r="B11" s="1">
        <f t="shared" si="0"/>
        <v>203.31392135013181</v>
      </c>
      <c r="C11">
        <v>0</v>
      </c>
      <c r="D11" s="2">
        <v>0</v>
      </c>
      <c r="E11" s="1"/>
      <c r="F11" s="2">
        <v>0</v>
      </c>
      <c r="G11">
        <v>315</v>
      </c>
      <c r="H11">
        <v>295</v>
      </c>
      <c r="I11" s="2"/>
      <c r="J11" s="2">
        <v>299.424280963</v>
      </c>
      <c r="K11" s="2"/>
      <c r="L11" s="2">
        <v>314.66931475620072</v>
      </c>
      <c r="M11" s="2">
        <f t="shared" si="6"/>
        <v>314.66931475620072</v>
      </c>
      <c r="N11" s="2">
        <f t="shared" si="7"/>
        <v>0.33068524379928022</v>
      </c>
      <c r="O11" s="8">
        <f>'Typ1 1,5 mm Noctua F12'!Q11*1.086</f>
        <v>77.380194499577996</v>
      </c>
      <c r="P11" s="1">
        <f>O11/(Abmessung!F$17*Q11)</f>
        <v>10.337670130315027</v>
      </c>
      <c r="Q11" s="2">
        <f t="shared" si="1"/>
        <v>17.542986834571426</v>
      </c>
      <c r="R11" s="1">
        <f t="shared" si="2"/>
        <v>4178.5631908362047</v>
      </c>
      <c r="S11" s="1">
        <f t="shared" si="3"/>
        <v>991.57007381122594</v>
      </c>
      <c r="T11" s="1">
        <f t="shared" si="4"/>
        <v>1006.9859214020323</v>
      </c>
      <c r="U11" s="7">
        <f t="shared" si="5"/>
        <v>1.1885043232025601</v>
      </c>
      <c r="Y11" s="4">
        <v>-144.24372570197801</v>
      </c>
      <c r="Z11" s="5">
        <v>10.528700058400901</v>
      </c>
      <c r="AA11" s="4">
        <v>-3.1256926142924198E-2</v>
      </c>
      <c r="AB11" s="4">
        <v>2.9456116190551199E-5</v>
      </c>
      <c r="AC11" s="6">
        <v>17554.453889016499</v>
      </c>
      <c r="AD11" s="6">
        <v>-125.692345063977</v>
      </c>
      <c r="AE11" s="6">
        <v>0.39362054142913999</v>
      </c>
      <c r="AF11" s="6">
        <v>-4.1079636190540202E-4</v>
      </c>
      <c r="AG11" s="6">
        <v>2.30640101199999</v>
      </c>
      <c r="AH11" s="6">
        <v>-3.7612753199999698E-3</v>
      </c>
      <c r="AI11" s="6">
        <v>995.176197</v>
      </c>
      <c r="AJ11" s="6">
        <v>3.9734999999999798E-2</v>
      </c>
      <c r="AL11" s="6">
        <v>-7.3107128370890097E-3</v>
      </c>
      <c r="AM11" s="6">
        <v>2.5528079661440501</v>
      </c>
      <c r="AN11" s="6">
        <v>1.58291033403489</v>
      </c>
    </row>
    <row r="12" spans="1:40" x14ac:dyDescent="0.45">
      <c r="A12">
        <v>6.2E-2</v>
      </c>
      <c r="B12" s="1">
        <f t="shared" si="0"/>
        <v>225.09879485959661</v>
      </c>
      <c r="C12">
        <v>0</v>
      </c>
      <c r="D12" s="2">
        <v>0</v>
      </c>
      <c r="E12" s="1"/>
      <c r="F12" s="2">
        <v>0</v>
      </c>
      <c r="G12">
        <v>315</v>
      </c>
      <c r="H12">
        <v>295</v>
      </c>
      <c r="I12" s="2"/>
      <c r="J12" s="2">
        <v>299.52558378800001</v>
      </c>
      <c r="K12" s="2"/>
      <c r="L12" s="2">
        <v>314.69711746936719</v>
      </c>
      <c r="M12" s="2">
        <f t="shared" si="6"/>
        <v>314.69711746936719</v>
      </c>
      <c r="N12" s="2">
        <f t="shared" si="7"/>
        <v>0.30288253063281445</v>
      </c>
      <c r="O12" s="8">
        <f>'Typ1 1,5 mm Noctua F12'!Q12*1.086</f>
        <v>78.468055528039201</v>
      </c>
      <c r="P12" s="1">
        <f>O12/(Abmessung!F$17*Q12)</f>
        <v>10.508187811279068</v>
      </c>
      <c r="Q12" s="2">
        <f t="shared" si="1"/>
        <v>17.500943182749282</v>
      </c>
      <c r="R12" s="1">
        <f t="shared" si="2"/>
        <v>4178.5632079709731</v>
      </c>
      <c r="S12" s="1">
        <f t="shared" si="3"/>
        <v>991.56461561342007</v>
      </c>
      <c r="T12" s="1">
        <f t="shared" si="4"/>
        <v>1006.987934035908</v>
      </c>
      <c r="U12" s="7">
        <f t="shared" si="5"/>
        <v>1.1883138092948007</v>
      </c>
      <c r="Y12" s="4">
        <v>-144.24372570197801</v>
      </c>
      <c r="Z12" s="5">
        <v>10.528700058400901</v>
      </c>
      <c r="AA12" s="4">
        <v>-3.1256926142924198E-2</v>
      </c>
      <c r="AB12" s="4">
        <v>2.9456116190551199E-5</v>
      </c>
      <c r="AC12" s="6">
        <v>17554.453889016499</v>
      </c>
      <c r="AD12" s="6">
        <v>-125.692345063977</v>
      </c>
      <c r="AE12" s="6">
        <v>0.39362054142913999</v>
      </c>
      <c r="AF12" s="6">
        <v>-4.1079636190540202E-4</v>
      </c>
      <c r="AG12" s="6">
        <v>2.30640101199999</v>
      </c>
      <c r="AH12" s="6">
        <v>-3.7612753199999698E-3</v>
      </c>
      <c r="AI12" s="6">
        <v>995.176197</v>
      </c>
      <c r="AJ12" s="6">
        <v>3.9734999999999798E-2</v>
      </c>
      <c r="AL12" s="6">
        <v>-7.3107128370890097E-3</v>
      </c>
      <c r="AM12" s="6">
        <v>2.5528079661440501</v>
      </c>
      <c r="AN12" s="6">
        <v>1.58291033403489</v>
      </c>
    </row>
    <row r="13" spans="1:40" x14ac:dyDescent="0.45">
      <c r="A13">
        <v>6.8000000000000005E-2</v>
      </c>
      <c r="B13" s="1">
        <f t="shared" si="0"/>
        <v>246.88370261734445</v>
      </c>
      <c r="C13">
        <v>0</v>
      </c>
      <c r="D13" s="2">
        <v>0</v>
      </c>
      <c r="E13" s="1"/>
      <c r="F13" s="2">
        <v>0</v>
      </c>
      <c r="G13">
        <v>315</v>
      </c>
      <c r="H13">
        <v>295</v>
      </c>
      <c r="I13" s="2"/>
      <c r="J13" s="2">
        <v>299.61710178300001</v>
      </c>
      <c r="K13" s="2"/>
      <c r="L13" s="2">
        <v>314.72070360189656</v>
      </c>
      <c r="M13" s="2">
        <f t="shared" si="6"/>
        <v>314.72070360189656</v>
      </c>
      <c r="N13" s="2">
        <f t="shared" si="7"/>
        <v>0.27929639810344042</v>
      </c>
      <c r="O13" s="8">
        <f>'Typ1 1,5 mm Noctua F12'!Q13*1.086</f>
        <v>79.35992076264661</v>
      </c>
      <c r="P13" s="1">
        <f>O13/(Abmessung!F$17*Q13)</f>
        <v>10.651266344349056</v>
      </c>
      <c r="Q13" s="2">
        <f t="shared" si="1"/>
        <v>17.462095987537598</v>
      </c>
      <c r="R13" s="1">
        <f t="shared" si="2"/>
        <v>4178.5632260178018</v>
      </c>
      <c r="S13" s="1">
        <f t="shared" si="3"/>
        <v>991.55998312057864</v>
      </c>
      <c r="T13" s="1">
        <f t="shared" si="4"/>
        <v>1006.9897522696738</v>
      </c>
      <c r="U13" s="7">
        <f t="shared" si="5"/>
        <v>1.1881416971068361</v>
      </c>
      <c r="Y13" s="4">
        <v>-144.24372570197801</v>
      </c>
      <c r="Z13" s="5">
        <v>10.528700058400901</v>
      </c>
      <c r="AA13" s="4">
        <v>-3.1256926142924198E-2</v>
      </c>
      <c r="AB13" s="4">
        <v>2.9456116190551199E-5</v>
      </c>
      <c r="AC13" s="6">
        <v>17554.453889016499</v>
      </c>
      <c r="AD13" s="6">
        <v>-125.692345063977</v>
      </c>
      <c r="AE13" s="6">
        <v>0.39362054142913999</v>
      </c>
      <c r="AF13" s="6">
        <v>-4.1079636190540202E-4</v>
      </c>
      <c r="AG13" s="6">
        <v>2.30640101199999</v>
      </c>
      <c r="AH13" s="6">
        <v>-3.7612753199999698E-3</v>
      </c>
      <c r="AI13" s="6">
        <v>995.176197</v>
      </c>
      <c r="AJ13" s="6">
        <v>3.9734999999999798E-2</v>
      </c>
      <c r="AL13" s="6">
        <v>-7.3107128370890097E-3</v>
      </c>
      <c r="AM13" s="6">
        <v>2.5528079661440501</v>
      </c>
      <c r="AN13" s="6">
        <v>1.58291033403489</v>
      </c>
    </row>
    <row r="14" spans="1:40" x14ac:dyDescent="0.45">
      <c r="A14">
        <v>7.3999999999999996E-2</v>
      </c>
      <c r="B14" s="1">
        <f t="shared" si="0"/>
        <v>268.66863718376413</v>
      </c>
      <c r="C14">
        <v>0</v>
      </c>
      <c r="D14" s="2">
        <v>0</v>
      </c>
      <c r="E14" s="1"/>
      <c r="F14" s="2">
        <v>0</v>
      </c>
      <c r="G14">
        <v>315</v>
      </c>
      <c r="H14">
        <v>295</v>
      </c>
      <c r="I14" s="2"/>
      <c r="J14" s="2">
        <v>299.70056205600002</v>
      </c>
      <c r="K14" s="2"/>
      <c r="L14" s="2">
        <v>314.74096074890309</v>
      </c>
      <c r="M14" s="2">
        <f t="shared" si="6"/>
        <v>314.74096074890309</v>
      </c>
      <c r="N14" s="2">
        <f t="shared" si="7"/>
        <v>0.25903925109690817</v>
      </c>
      <c r="O14" s="8">
        <f>'Typ1 1,5 mm Noctua F12'!Q14*1.086</f>
        <v>80.098480112105406</v>
      </c>
      <c r="P14" s="1">
        <f>O14/(Abmessung!F$17*Q14)</f>
        <v>10.77268261669551</v>
      </c>
      <c r="Q14" s="2">
        <f t="shared" si="1"/>
        <v>17.425963530421694</v>
      </c>
      <c r="R14" s="1">
        <f t="shared" si="2"/>
        <v>4178.5632440768904</v>
      </c>
      <c r="S14" s="1">
        <f t="shared" si="3"/>
        <v>991.55600293527209</v>
      </c>
      <c r="T14" s="1">
        <f t="shared" si="4"/>
        <v>1006.9914104166476</v>
      </c>
      <c r="U14" s="7">
        <f t="shared" si="5"/>
        <v>1.1879847385743183</v>
      </c>
      <c r="Y14" s="4">
        <v>-144.24372570197801</v>
      </c>
      <c r="Z14" s="5">
        <v>10.528700058400901</v>
      </c>
      <c r="AA14" s="4">
        <v>-3.1256926142924198E-2</v>
      </c>
      <c r="AB14" s="4">
        <v>2.9456116190551199E-5</v>
      </c>
      <c r="AC14" s="6">
        <v>17554.453889016499</v>
      </c>
      <c r="AD14" s="6">
        <v>-125.692345063977</v>
      </c>
      <c r="AE14" s="6">
        <v>0.39362054142913999</v>
      </c>
      <c r="AF14" s="6">
        <v>-4.1079636190540202E-4</v>
      </c>
      <c r="AG14" s="6">
        <v>2.30640101199999</v>
      </c>
      <c r="AH14" s="6">
        <v>-3.7612753199999698E-3</v>
      </c>
      <c r="AI14" s="6">
        <v>995.176197</v>
      </c>
      <c r="AJ14" s="6">
        <v>3.9734999999999798E-2</v>
      </c>
      <c r="AL14" s="6">
        <v>-7.3107128370890097E-3</v>
      </c>
      <c r="AM14" s="6">
        <v>2.5528079661440501</v>
      </c>
      <c r="AN14" s="6">
        <v>1.58291033403489</v>
      </c>
    </row>
    <row r="15" spans="1:40" x14ac:dyDescent="0.45">
      <c r="A15">
        <v>8.0000000000000002E-3</v>
      </c>
      <c r="B15" s="1">
        <f t="shared" si="0"/>
        <v>29.013415396959516</v>
      </c>
      <c r="C15">
        <v>600</v>
      </c>
      <c r="D15" s="2">
        <f t="shared" ref="D15:D78" si="8">E15/(0.02809*3600)</f>
        <v>0.64574186147699852</v>
      </c>
      <c r="E15" s="1">
        <v>65.3</v>
      </c>
      <c r="F15" s="2">
        <v>1.66</v>
      </c>
      <c r="G15">
        <v>315</v>
      </c>
      <c r="H15">
        <v>295</v>
      </c>
      <c r="I15" s="2">
        <f>O15*3600/(T15*U15*E15)</f>
        <v>9.4867971355227425</v>
      </c>
      <c r="J15" s="2">
        <v>304.48677978485478</v>
      </c>
      <c r="K15" s="2">
        <f t="shared" ref="K15:K101" si="9">H15+I15</f>
        <v>304.48679713552275</v>
      </c>
      <c r="L15" s="2">
        <v>308.88813223010709</v>
      </c>
      <c r="M15" s="2">
        <f t="shared" si="6"/>
        <v>308.88813222979962</v>
      </c>
      <c r="N15" s="2">
        <f t="shared" si="7"/>
        <v>6.1118677698929105</v>
      </c>
      <c r="O15" s="8">
        <v>204.31715459731501</v>
      </c>
      <c r="P15" s="1">
        <f>O15/(Abmessung!F$17*Q15)</f>
        <v>39.501154170892406</v>
      </c>
      <c r="Q15" s="2">
        <f t="shared" si="1"/>
        <v>12.122478900028758</v>
      </c>
      <c r="R15" s="1">
        <f t="shared" si="2"/>
        <v>4178.6971323541929</v>
      </c>
      <c r="S15" s="1">
        <f t="shared" si="3"/>
        <v>992.64425114935352</v>
      </c>
      <c r="T15" s="1">
        <f t="shared" si="4"/>
        <v>1007.0865005973756</v>
      </c>
      <c r="U15" s="7">
        <f t="shared" si="5"/>
        <v>1.1789835972644744</v>
      </c>
      <c r="Y15" s="4">
        <v>-144.24372570197801</v>
      </c>
      <c r="Z15" s="5">
        <v>10.528700058400901</v>
      </c>
      <c r="AA15" s="4">
        <v>-3.1256926142924198E-2</v>
      </c>
      <c r="AB15" s="4">
        <v>2.9456116190551199E-5</v>
      </c>
      <c r="AC15" s="6">
        <v>17554.453889016499</v>
      </c>
      <c r="AD15" s="6">
        <v>-125.692345063977</v>
      </c>
      <c r="AE15" s="6">
        <v>0.39362054142913999</v>
      </c>
      <c r="AF15" s="6">
        <v>-4.1079636190540202E-4</v>
      </c>
      <c r="AG15" s="6">
        <v>2.30640101199999</v>
      </c>
      <c r="AH15" s="6">
        <v>-3.7612753199999698E-3</v>
      </c>
      <c r="AI15" s="6">
        <v>995.176197</v>
      </c>
      <c r="AJ15" s="6">
        <v>3.9734999999999798E-2</v>
      </c>
      <c r="AL15" s="6">
        <v>-7.3107128370890097E-3</v>
      </c>
      <c r="AM15" s="6">
        <v>2.5528079661440501</v>
      </c>
      <c r="AN15" s="6">
        <v>1.58291033403489</v>
      </c>
    </row>
    <row r="16" spans="1:40" x14ac:dyDescent="0.45">
      <c r="A16">
        <v>1.4E-2</v>
      </c>
      <c r="B16" s="1">
        <f t="shared" si="0"/>
        <v>50.794890675207327</v>
      </c>
      <c r="C16">
        <v>600</v>
      </c>
      <c r="D16" s="2">
        <f t="shared" si="8"/>
        <v>0.64574186147699852</v>
      </c>
      <c r="E16" s="1">
        <v>65.3</v>
      </c>
      <c r="F16" s="2">
        <v>1.66</v>
      </c>
      <c r="G16">
        <v>315</v>
      </c>
      <c r="H16">
        <v>295</v>
      </c>
      <c r="I16" s="2">
        <f>O16*3600/(T16*U16*E16)</f>
        <v>10.277890050860414</v>
      </c>
      <c r="J16" s="2">
        <v>305.27792412564435</v>
      </c>
      <c r="K16" s="2">
        <f t="shared" si="9"/>
        <v>305.27789005086044</v>
      </c>
      <c r="L16" s="2">
        <v>311.22090114541089</v>
      </c>
      <c r="M16" s="2">
        <f t="shared" si="6"/>
        <v>311.22090114543931</v>
      </c>
      <c r="N16" s="2">
        <f t="shared" si="7"/>
        <v>3.7790988545891082</v>
      </c>
      <c r="O16" s="8">
        <v>221.07902764955699</v>
      </c>
      <c r="P16" s="1">
        <f>O16/(Abmessung!F$17*Q16)</f>
        <v>40.812709541527482</v>
      </c>
      <c r="Q16" s="2">
        <f t="shared" si="1"/>
        <v>12.695461938735864</v>
      </c>
      <c r="R16" s="1">
        <f t="shared" si="2"/>
        <v>4178.6044042664435</v>
      </c>
      <c r="S16" s="1">
        <f t="shared" si="3"/>
        <v>992.22577960188278</v>
      </c>
      <c r="T16" s="1">
        <f t="shared" si="4"/>
        <v>1007.1022186575663</v>
      </c>
      <c r="U16" s="7">
        <f t="shared" si="5"/>
        <v>1.1774957414226899</v>
      </c>
      <c r="Y16" s="4">
        <v>-144.24372570197801</v>
      </c>
      <c r="Z16" s="5">
        <v>10.528700058400901</v>
      </c>
      <c r="AA16" s="4">
        <v>-3.1256926142924198E-2</v>
      </c>
      <c r="AB16" s="4">
        <v>2.9456116190551199E-5</v>
      </c>
      <c r="AC16" s="6">
        <v>17554.453889016499</v>
      </c>
      <c r="AD16" s="6">
        <v>-125.692345063977</v>
      </c>
      <c r="AE16" s="6">
        <v>0.39362054142913999</v>
      </c>
      <c r="AF16" s="6">
        <v>-4.1079636190540202E-4</v>
      </c>
      <c r="AG16" s="6">
        <v>2.30640101199999</v>
      </c>
      <c r="AH16" s="6">
        <v>-3.7612753199999698E-3</v>
      </c>
      <c r="AI16" s="6">
        <v>995.176197</v>
      </c>
      <c r="AJ16" s="6">
        <v>3.9734999999999798E-2</v>
      </c>
      <c r="AL16" s="6">
        <v>-7.3107128370890097E-3</v>
      </c>
      <c r="AM16" s="6">
        <v>2.5528079661440501</v>
      </c>
      <c r="AN16" s="6">
        <v>1.58291033403489</v>
      </c>
    </row>
    <row r="17" spans="1:40" x14ac:dyDescent="0.45">
      <c r="A17">
        <v>0.02</v>
      </c>
      <c r="B17" s="1">
        <f t="shared" si="0"/>
        <v>72.578238501665822</v>
      </c>
      <c r="C17">
        <v>600</v>
      </c>
      <c r="D17" s="2">
        <f t="shared" si="8"/>
        <v>0.64574186147699852</v>
      </c>
      <c r="E17" s="1">
        <v>65.3</v>
      </c>
      <c r="F17" s="2">
        <v>1.66</v>
      </c>
      <c r="G17">
        <v>315</v>
      </c>
      <c r="H17">
        <v>295</v>
      </c>
      <c r="I17" s="2">
        <f>O17*3600/(T17*U17*E17)</f>
        <v>10.655181466161997</v>
      </c>
      <c r="J17" s="2">
        <v>305.65524198129958</v>
      </c>
      <c r="K17" s="2">
        <f t="shared" si="9"/>
        <v>305.65518146616199</v>
      </c>
      <c r="L17" s="2">
        <v>312.25913926637207</v>
      </c>
      <c r="M17" s="2">
        <f t="shared" si="6"/>
        <v>312.25913926637907</v>
      </c>
      <c r="N17" s="2">
        <f t="shared" si="7"/>
        <v>2.740860733627926</v>
      </c>
      <c r="O17" s="8">
        <v>229.05820985502501</v>
      </c>
      <c r="P17" s="1">
        <f>O17/(Abmessung!F$17*Q17)</f>
        <v>41.615819218276556</v>
      </c>
      <c r="Q17" s="2">
        <f t="shared" si="1"/>
        <v>12.899824576526402</v>
      </c>
      <c r="R17" s="1">
        <f t="shared" si="2"/>
        <v>4178.5816959846015</v>
      </c>
      <c r="S17" s="1">
        <f t="shared" si="3"/>
        <v>992.03289424484228</v>
      </c>
      <c r="T17" s="1">
        <f t="shared" si="4"/>
        <v>1007.1097150200635</v>
      </c>
      <c r="U17" s="7">
        <f t="shared" si="5"/>
        <v>1.176786143253554</v>
      </c>
      <c r="Y17" s="4">
        <v>-144.24372570197801</v>
      </c>
      <c r="Z17" s="5">
        <v>10.528700058400901</v>
      </c>
      <c r="AA17" s="4">
        <v>-3.1256926142924198E-2</v>
      </c>
      <c r="AB17" s="4">
        <v>2.9456116190551199E-5</v>
      </c>
      <c r="AC17" s="6">
        <v>17554.453889016499</v>
      </c>
      <c r="AD17" s="6">
        <v>-125.692345063977</v>
      </c>
      <c r="AE17" s="6">
        <v>0.39362054142913999</v>
      </c>
      <c r="AF17" s="6">
        <v>-4.1079636190540202E-4</v>
      </c>
      <c r="AG17" s="6">
        <v>2.30640101199999</v>
      </c>
      <c r="AH17" s="6">
        <v>-3.7612753199999698E-3</v>
      </c>
      <c r="AI17" s="6">
        <v>995.176197</v>
      </c>
      <c r="AJ17" s="6">
        <v>3.9734999999999798E-2</v>
      </c>
      <c r="AL17" s="6">
        <v>-7.3107128370890097E-3</v>
      </c>
      <c r="AM17" s="6">
        <v>2.5528079661440501</v>
      </c>
      <c r="AN17" s="6">
        <v>1.58291033403489</v>
      </c>
    </row>
    <row r="18" spans="1:40" x14ac:dyDescent="0.45">
      <c r="A18">
        <v>2.5999999999999999E-2</v>
      </c>
      <c r="B18" s="1">
        <f t="shared" si="0"/>
        <v>94.362286031542837</v>
      </c>
      <c r="C18">
        <v>600</v>
      </c>
      <c r="D18" s="2">
        <f t="shared" si="8"/>
        <v>0.64574186147699852</v>
      </c>
      <c r="E18" s="1">
        <v>65.3</v>
      </c>
      <c r="F18" s="2">
        <v>1.66</v>
      </c>
      <c r="G18">
        <v>315</v>
      </c>
      <c r="H18">
        <v>295</v>
      </c>
      <c r="I18" s="2">
        <f>O18*3600/(T18*U18*E18)</f>
        <v>10.878913515205648</v>
      </c>
      <c r="J18" s="2">
        <v>305.87898913169846</v>
      </c>
      <c r="K18" s="2">
        <f t="shared" si="9"/>
        <v>305.87891351520562</v>
      </c>
      <c r="L18" s="2">
        <v>312.84813124733756</v>
      </c>
      <c r="M18" s="2">
        <f t="shared" si="6"/>
        <v>312.84813124733955</v>
      </c>
      <c r="N18" s="2">
        <f t="shared" si="7"/>
        <v>2.1518687526624376</v>
      </c>
      <c r="O18" s="8">
        <v>233.78526395503999</v>
      </c>
      <c r="P18" s="1">
        <f>O18/(Abmessung!F$17*Q18)</f>
        <v>42.147416624482922</v>
      </c>
      <c r="Q18" s="2">
        <f t="shared" si="1"/>
        <v>12.999976380276092</v>
      </c>
      <c r="R18" s="1">
        <f t="shared" si="2"/>
        <v>4178.5731170782819</v>
      </c>
      <c r="S18" s="1">
        <f t="shared" si="3"/>
        <v>991.92170872918405</v>
      </c>
      <c r="T18" s="1">
        <f t="shared" si="4"/>
        <v>1007.114160316574</v>
      </c>
      <c r="U18" s="7">
        <f t="shared" si="5"/>
        <v>1.1763653559361962</v>
      </c>
      <c r="Y18" s="4">
        <v>-144.24372570197801</v>
      </c>
      <c r="Z18" s="5">
        <v>10.528700058400901</v>
      </c>
      <c r="AA18" s="4">
        <v>-3.1256926142924198E-2</v>
      </c>
      <c r="AB18" s="4">
        <v>2.9456116190551199E-5</v>
      </c>
      <c r="AC18" s="6">
        <v>17554.453889016499</v>
      </c>
      <c r="AD18" s="6">
        <v>-125.692345063977</v>
      </c>
      <c r="AE18" s="6">
        <v>0.39362054142913999</v>
      </c>
      <c r="AF18" s="6">
        <v>-4.1079636190540202E-4</v>
      </c>
      <c r="AG18" s="6">
        <v>2.30640101199999</v>
      </c>
      <c r="AH18" s="6">
        <v>-3.7612753199999698E-3</v>
      </c>
      <c r="AI18" s="6">
        <v>995.176197</v>
      </c>
      <c r="AJ18" s="6">
        <v>3.9734999999999798E-2</v>
      </c>
      <c r="AL18" s="6">
        <v>-7.3107128370890097E-3</v>
      </c>
      <c r="AM18" s="6">
        <v>2.5528079661440501</v>
      </c>
      <c r="AN18" s="6">
        <v>1.58291033403489</v>
      </c>
    </row>
    <row r="19" spans="1:40" x14ac:dyDescent="0.45">
      <c r="A19">
        <v>3.2000000000000001E-2</v>
      </c>
      <c r="B19" s="1">
        <f t="shared" si="0"/>
        <v>116.14667394624669</v>
      </c>
      <c r="C19">
        <v>600</v>
      </c>
      <c r="D19" s="2">
        <f t="shared" si="8"/>
        <v>0.64574186147699852</v>
      </c>
      <c r="E19" s="1">
        <v>65.3</v>
      </c>
      <c r="F19" s="2">
        <v>1.66</v>
      </c>
      <c r="G19">
        <v>315</v>
      </c>
      <c r="H19">
        <v>295</v>
      </c>
      <c r="I19" s="2">
        <f>O19*3600/(T19*U19*E19)</f>
        <v>11.028039902976015</v>
      </c>
      <c r="J19" s="2">
        <v>306.02812490618766</v>
      </c>
      <c r="K19" s="2">
        <f t="shared" si="9"/>
        <v>306.02803990297599</v>
      </c>
      <c r="L19" s="2">
        <v>313.22805558985704</v>
      </c>
      <c r="M19" s="2">
        <f t="shared" si="6"/>
        <v>313.22805558985772</v>
      </c>
      <c r="N19" s="2">
        <f t="shared" si="7"/>
        <v>1.7719444101429644</v>
      </c>
      <c r="O19" s="8">
        <v>236.93414821144299</v>
      </c>
      <c r="P19" s="1">
        <f>O19/(Abmessung!F$17*Q19)</f>
        <v>42.526254369277439</v>
      </c>
      <c r="Q19" s="2">
        <f t="shared" si="1"/>
        <v>13.057706896848529</v>
      </c>
      <c r="R19" s="1">
        <f t="shared" si="2"/>
        <v>4178.5690844629789</v>
      </c>
      <c r="S19" s="1">
        <f t="shared" si="3"/>
        <v>991.84932366909766</v>
      </c>
      <c r="T19" s="1">
        <f t="shared" si="4"/>
        <v>1007.1171232715736</v>
      </c>
      <c r="U19" s="7">
        <f t="shared" si="5"/>
        <v>1.1760848855822386</v>
      </c>
      <c r="Y19" s="4">
        <v>-144.24372570197801</v>
      </c>
      <c r="Z19" s="5">
        <v>10.528700058400901</v>
      </c>
      <c r="AA19" s="4">
        <v>-3.1256926142924198E-2</v>
      </c>
      <c r="AB19" s="4">
        <v>2.9456116190551199E-5</v>
      </c>
      <c r="AC19" s="6">
        <v>17554.453889016499</v>
      </c>
      <c r="AD19" s="6">
        <v>-125.692345063977</v>
      </c>
      <c r="AE19" s="6">
        <v>0.39362054142913999</v>
      </c>
      <c r="AF19" s="6">
        <v>-4.1079636190540202E-4</v>
      </c>
      <c r="AG19" s="6">
        <v>2.30640101199999</v>
      </c>
      <c r="AH19" s="6">
        <v>-3.7612753199999698E-3</v>
      </c>
      <c r="AI19" s="6">
        <v>995.176197</v>
      </c>
      <c r="AJ19" s="6">
        <v>3.9734999999999798E-2</v>
      </c>
      <c r="AL19" s="6">
        <v>-7.3107128370890097E-3</v>
      </c>
      <c r="AM19" s="6">
        <v>2.5528079661440501</v>
      </c>
      <c r="AN19" s="6">
        <v>1.58291033403489</v>
      </c>
    </row>
    <row r="20" spans="1:40" x14ac:dyDescent="0.45">
      <c r="A20">
        <v>3.7999999999999999E-2</v>
      </c>
      <c r="B20" s="1">
        <f t="shared" si="0"/>
        <v>137.93125424193238</v>
      </c>
      <c r="C20">
        <v>600</v>
      </c>
      <c r="D20" s="2">
        <f t="shared" si="8"/>
        <v>0.64574186147699852</v>
      </c>
      <c r="E20" s="1">
        <v>65.3</v>
      </c>
      <c r="F20" s="2">
        <v>1.66</v>
      </c>
      <c r="G20">
        <v>315</v>
      </c>
      <c r="H20">
        <v>295</v>
      </c>
      <c r="I20" s="2">
        <f t="shared" ref="I20:I83" si="10">O20*3600/(T20*U20*E20)</f>
        <v>11.134970519705131</v>
      </c>
      <c r="J20" s="2">
        <v>306.1350617425914</v>
      </c>
      <c r="K20" s="2">
        <f t="shared" si="9"/>
        <v>306.13497051970512</v>
      </c>
      <c r="L20" s="2">
        <v>313.49362157093458</v>
      </c>
      <c r="M20" s="2">
        <f t="shared" si="6"/>
        <v>313.49362157093486</v>
      </c>
      <c r="N20" s="2">
        <f t="shared" si="7"/>
        <v>1.5063784290654212</v>
      </c>
      <c r="O20" s="8">
        <v>239.19111683369499</v>
      </c>
      <c r="P20" s="1">
        <f>O20/(Abmessung!F$17*Q20)</f>
        <v>42.810672025550929</v>
      </c>
      <c r="Q20" s="2">
        <f t="shared" si="1"/>
        <v>13.094514223750316</v>
      </c>
      <c r="R20" s="1">
        <f t="shared" si="2"/>
        <v>4178.5669212465182</v>
      </c>
      <c r="S20" s="1">
        <f t="shared" si="3"/>
        <v>991.79841981319089</v>
      </c>
      <c r="T20" s="1">
        <f t="shared" si="4"/>
        <v>1007.1192478391708</v>
      </c>
      <c r="U20" s="7">
        <f t="shared" si="5"/>
        <v>1.1758837761404566</v>
      </c>
      <c r="Y20" s="4">
        <v>-144.24372570197801</v>
      </c>
      <c r="Z20" s="5">
        <v>10.528700058400901</v>
      </c>
      <c r="AA20" s="4">
        <v>-3.1256926142924198E-2</v>
      </c>
      <c r="AB20" s="4">
        <v>2.9456116190551199E-5</v>
      </c>
      <c r="AC20" s="6">
        <v>17554.453889016499</v>
      </c>
      <c r="AD20" s="6">
        <v>-125.692345063977</v>
      </c>
      <c r="AE20" s="6">
        <v>0.39362054142913999</v>
      </c>
      <c r="AF20" s="6">
        <v>-4.1079636190540202E-4</v>
      </c>
      <c r="AG20" s="6">
        <v>2.30640101199999</v>
      </c>
      <c r="AH20" s="6">
        <v>-3.7612753199999698E-3</v>
      </c>
      <c r="AI20" s="6">
        <v>995.176197</v>
      </c>
      <c r="AJ20" s="6">
        <v>3.9734999999999798E-2</v>
      </c>
      <c r="AL20" s="6">
        <v>-7.3107128370890097E-3</v>
      </c>
      <c r="AM20" s="6">
        <v>2.5528079661440501</v>
      </c>
      <c r="AN20" s="6">
        <v>1.58291033403489</v>
      </c>
    </row>
    <row r="21" spans="1:40" x14ac:dyDescent="0.45">
      <c r="A21">
        <v>4.3999999999999997E-2</v>
      </c>
      <c r="B21" s="1">
        <f t="shared" si="0"/>
        <v>159.71595425119079</v>
      </c>
      <c r="C21">
        <v>600</v>
      </c>
      <c r="D21" s="2">
        <f t="shared" si="8"/>
        <v>0.64574186147699852</v>
      </c>
      <c r="E21" s="1">
        <v>65.3</v>
      </c>
      <c r="F21" s="2">
        <v>1.66</v>
      </c>
      <c r="G21">
        <v>315</v>
      </c>
      <c r="H21">
        <v>295</v>
      </c>
      <c r="I21" s="2">
        <f t="shared" si="10"/>
        <v>11.215613620415837</v>
      </c>
      <c r="J21" s="2">
        <v>306.21570916368341</v>
      </c>
      <c r="K21" s="2">
        <f t="shared" si="9"/>
        <v>306.21561362041587</v>
      </c>
      <c r="L21" s="2">
        <v>313.68978134520853</v>
      </c>
      <c r="M21" s="2">
        <f t="shared" si="6"/>
        <v>313.68978134520864</v>
      </c>
      <c r="N21" s="2">
        <f t="shared" si="7"/>
        <v>1.3102186547914698</v>
      </c>
      <c r="O21" s="8">
        <v>240.892725492663</v>
      </c>
      <c r="P21" s="1">
        <f>O21/(Abmessung!F$17*Q21)</f>
        <v>43.032631304790172</v>
      </c>
      <c r="Q21" s="2">
        <f t="shared" si="1"/>
        <v>13.119647699123332</v>
      </c>
      <c r="R21" s="1">
        <f t="shared" si="2"/>
        <v>4178.5656541118788</v>
      </c>
      <c r="S21" s="1">
        <f t="shared" si="3"/>
        <v>991.76065874345181</v>
      </c>
      <c r="T21" s="1">
        <f t="shared" si="4"/>
        <v>1007.1208501018094</v>
      </c>
      <c r="U21" s="7">
        <f t="shared" si="5"/>
        <v>1.175732107563169</v>
      </c>
      <c r="Y21" s="4">
        <v>-144.24372570197801</v>
      </c>
      <c r="Z21" s="5">
        <v>10.528700058400901</v>
      </c>
      <c r="AA21" s="4">
        <v>-3.1256926142924198E-2</v>
      </c>
      <c r="AB21" s="4">
        <v>2.9456116190551199E-5</v>
      </c>
      <c r="AC21" s="6">
        <v>17554.453889016499</v>
      </c>
      <c r="AD21" s="6">
        <v>-125.692345063977</v>
      </c>
      <c r="AE21" s="6">
        <v>0.39362054142913999</v>
      </c>
      <c r="AF21" s="6">
        <v>-4.1079636190540202E-4</v>
      </c>
      <c r="AG21" s="6">
        <v>2.30640101199999</v>
      </c>
      <c r="AH21" s="6">
        <v>-3.7612753199999698E-3</v>
      </c>
      <c r="AI21" s="6">
        <v>995.176197</v>
      </c>
      <c r="AJ21" s="6">
        <v>3.9734999999999798E-2</v>
      </c>
      <c r="AL21" s="6">
        <v>-7.3107128370890097E-3</v>
      </c>
      <c r="AM21" s="6">
        <v>2.5528079661440501</v>
      </c>
      <c r="AN21" s="6">
        <v>1.58291033403489</v>
      </c>
    </row>
    <row r="22" spans="1:40" x14ac:dyDescent="0.45">
      <c r="A22">
        <v>0.05</v>
      </c>
      <c r="B22" s="1">
        <f t="shared" si="0"/>
        <v>181.50073387419198</v>
      </c>
      <c r="C22">
        <v>600</v>
      </c>
      <c r="D22" s="2">
        <f t="shared" si="8"/>
        <v>0.64574186147699852</v>
      </c>
      <c r="E22" s="1">
        <v>65.3</v>
      </c>
      <c r="F22" s="2">
        <v>1.66</v>
      </c>
      <c r="G22">
        <v>315</v>
      </c>
      <c r="H22">
        <v>295</v>
      </c>
      <c r="I22" s="2">
        <f t="shared" si="10"/>
        <v>11.278758993473081</v>
      </c>
      <c r="J22" s="2">
        <v>306.27885763784673</v>
      </c>
      <c r="K22" s="2">
        <f t="shared" si="9"/>
        <v>306.2787589934731</v>
      </c>
      <c r="L22" s="2">
        <v>313.84063154029405</v>
      </c>
      <c r="M22" s="2">
        <f t="shared" si="6"/>
        <v>313.84063154029411</v>
      </c>
      <c r="N22" s="2">
        <f t="shared" si="7"/>
        <v>1.159368459705945</v>
      </c>
      <c r="O22" s="8">
        <v>242.22481552054799</v>
      </c>
      <c r="P22" s="1">
        <f>O22/(Abmessung!F$17*Q22)</f>
        <v>43.211258161464713</v>
      </c>
      <c r="Q22" s="2">
        <f t="shared" si="1"/>
        <v>13.13766285380024</v>
      </c>
      <c r="R22" s="1">
        <f t="shared" si="2"/>
        <v>4178.5648642191245</v>
      </c>
      <c r="S22" s="1">
        <f t="shared" si="3"/>
        <v>991.73152723871522</v>
      </c>
      <c r="T22" s="1">
        <f t="shared" si="4"/>
        <v>1007.1221047041199</v>
      </c>
      <c r="U22" s="7">
        <f t="shared" si="5"/>
        <v>1.1756133481644859</v>
      </c>
      <c r="Y22" s="4">
        <v>-144.24372570197801</v>
      </c>
      <c r="Z22" s="5">
        <v>10.528700058400901</v>
      </c>
      <c r="AA22" s="4">
        <v>-3.1256926142924198E-2</v>
      </c>
      <c r="AB22" s="4">
        <v>2.9456116190551199E-5</v>
      </c>
      <c r="AC22" s="6">
        <v>17554.453889016499</v>
      </c>
      <c r="AD22" s="6">
        <v>-125.692345063977</v>
      </c>
      <c r="AE22" s="6">
        <v>0.39362054142913999</v>
      </c>
      <c r="AF22" s="6">
        <v>-4.1079636190540202E-4</v>
      </c>
      <c r="AG22" s="6">
        <v>2.30640101199999</v>
      </c>
      <c r="AH22" s="6">
        <v>-3.7612753199999698E-3</v>
      </c>
      <c r="AI22" s="6">
        <v>995.176197</v>
      </c>
      <c r="AJ22" s="6">
        <v>3.9734999999999798E-2</v>
      </c>
      <c r="AL22" s="6">
        <v>-7.3107128370890097E-3</v>
      </c>
      <c r="AM22" s="6">
        <v>2.5528079661440501</v>
      </c>
      <c r="AN22" s="6">
        <v>1.58291033403489</v>
      </c>
    </row>
    <row r="23" spans="1:40" x14ac:dyDescent="0.45">
      <c r="A23">
        <v>5.6000000000000001E-2</v>
      </c>
      <c r="B23" s="1">
        <f t="shared" si="0"/>
        <v>203.28556925464875</v>
      </c>
      <c r="C23">
        <v>600</v>
      </c>
      <c r="D23" s="2">
        <f t="shared" si="8"/>
        <v>0.64574186147699852</v>
      </c>
      <c r="E23" s="1">
        <v>65.3</v>
      </c>
      <c r="F23" s="2">
        <v>1.66</v>
      </c>
      <c r="G23">
        <v>315</v>
      </c>
      <c r="H23">
        <v>295</v>
      </c>
      <c r="I23" s="2">
        <f t="shared" si="10"/>
        <v>11.329634750215611</v>
      </c>
      <c r="J23" s="2">
        <v>306.32973567953792</v>
      </c>
      <c r="K23" s="2">
        <f t="shared" si="9"/>
        <v>306.32963475021563</v>
      </c>
      <c r="L23" s="2">
        <v>313.96026373526195</v>
      </c>
      <c r="M23" s="2">
        <f t="shared" si="6"/>
        <v>313.960263735262</v>
      </c>
      <c r="N23" s="2">
        <f t="shared" si="7"/>
        <v>1.0397362647380533</v>
      </c>
      <c r="O23" s="8">
        <v>243.29787372592</v>
      </c>
      <c r="P23" s="1">
        <f>O23/(Abmessung!F$17*Q23)</f>
        <v>43.358455198053868</v>
      </c>
      <c r="Q23" s="2">
        <f t="shared" si="1"/>
        <v>13.151064366224919</v>
      </c>
      <c r="R23" s="1">
        <f t="shared" si="2"/>
        <v>4178.5643487751322</v>
      </c>
      <c r="S23" s="1">
        <f t="shared" si="3"/>
        <v>991.70836739258516</v>
      </c>
      <c r="T23" s="1">
        <f t="shared" si="4"/>
        <v>1007.1231155236133</v>
      </c>
      <c r="U23" s="7">
        <f t="shared" si="5"/>
        <v>1.1755176650032144</v>
      </c>
      <c r="Y23" s="4">
        <v>-144.24372570197801</v>
      </c>
      <c r="Z23" s="5">
        <v>10.528700058400901</v>
      </c>
      <c r="AA23" s="4">
        <v>-3.1256926142924198E-2</v>
      </c>
      <c r="AB23" s="4">
        <v>2.9456116190551199E-5</v>
      </c>
      <c r="AC23" s="6">
        <v>17554.453889016499</v>
      </c>
      <c r="AD23" s="6">
        <v>-125.692345063977</v>
      </c>
      <c r="AE23" s="6">
        <v>0.39362054142913999</v>
      </c>
      <c r="AF23" s="6">
        <v>-4.1079636190540202E-4</v>
      </c>
      <c r="AG23" s="6">
        <v>2.30640101199999</v>
      </c>
      <c r="AH23" s="6">
        <v>-3.7612753199999698E-3</v>
      </c>
      <c r="AI23" s="6">
        <v>995.176197</v>
      </c>
      <c r="AJ23" s="6">
        <v>3.9734999999999798E-2</v>
      </c>
      <c r="AL23" s="6">
        <v>-7.3107128370890097E-3</v>
      </c>
      <c r="AM23" s="6">
        <v>2.5528079661440501</v>
      </c>
      <c r="AN23" s="6">
        <v>1.58291033403489</v>
      </c>
    </row>
    <row r="24" spans="1:40" x14ac:dyDescent="0.45">
      <c r="A24">
        <v>6.2E-2</v>
      </c>
      <c r="B24" s="1">
        <f t="shared" si="0"/>
        <v>225.07044522870169</v>
      </c>
      <c r="C24">
        <v>600</v>
      </c>
      <c r="D24" s="2">
        <f t="shared" si="8"/>
        <v>0.64574186147699852</v>
      </c>
      <c r="E24" s="1">
        <v>65.3</v>
      </c>
      <c r="F24" s="2">
        <v>1.66</v>
      </c>
      <c r="G24">
        <v>315</v>
      </c>
      <c r="H24">
        <v>295</v>
      </c>
      <c r="I24" s="2">
        <f t="shared" si="10"/>
        <v>11.371568201941558</v>
      </c>
      <c r="J24" s="2">
        <v>306.37167084698126</v>
      </c>
      <c r="K24" s="2">
        <f t="shared" si="9"/>
        <v>306.37156820194156</v>
      </c>
      <c r="L24" s="2">
        <v>314.05746987791679</v>
      </c>
      <c r="M24" s="2">
        <f t="shared" si="6"/>
        <v>314.05746987791679</v>
      </c>
      <c r="N24" s="2">
        <f t="shared" si="7"/>
        <v>0.94253012208321252</v>
      </c>
      <c r="O24" s="8">
        <v>244.182191135643</v>
      </c>
      <c r="P24" s="1">
        <f>O24/(Abmessung!F$17*Q24)</f>
        <v>43.482133700494963</v>
      </c>
      <c r="Q24" s="2">
        <f t="shared" si="1"/>
        <v>13.161322462202337</v>
      </c>
      <c r="R24" s="1">
        <f t="shared" si="2"/>
        <v>4178.5640006568983</v>
      </c>
      <c r="S24" s="1">
        <f t="shared" si="3"/>
        <v>991.68951202455264</v>
      </c>
      <c r="T24" s="1">
        <f t="shared" si="4"/>
        <v>1007.1239486705524</v>
      </c>
      <c r="U24" s="7">
        <f t="shared" si="5"/>
        <v>1.175438800148042</v>
      </c>
      <c r="Y24" s="4">
        <v>-144.24372570197801</v>
      </c>
      <c r="Z24" s="5">
        <v>10.528700058400901</v>
      </c>
      <c r="AA24" s="4">
        <v>-3.1256926142924198E-2</v>
      </c>
      <c r="AB24" s="4">
        <v>2.9456116190551199E-5</v>
      </c>
      <c r="AC24" s="6">
        <v>17554.453889016499</v>
      </c>
      <c r="AD24" s="6">
        <v>-125.692345063977</v>
      </c>
      <c r="AE24" s="6">
        <v>0.39362054142913999</v>
      </c>
      <c r="AF24" s="6">
        <v>-4.1079636190540202E-4</v>
      </c>
      <c r="AG24" s="6">
        <v>2.30640101199999</v>
      </c>
      <c r="AH24" s="6">
        <v>-3.7612753199999698E-3</v>
      </c>
      <c r="AI24" s="6">
        <v>995.176197</v>
      </c>
      <c r="AJ24" s="6">
        <v>3.9734999999999798E-2</v>
      </c>
      <c r="AL24" s="6">
        <v>-7.3107128370890097E-3</v>
      </c>
      <c r="AM24" s="6">
        <v>2.5528079661440501</v>
      </c>
      <c r="AN24" s="6">
        <v>1.58291033403489</v>
      </c>
    </row>
    <row r="25" spans="1:40" x14ac:dyDescent="0.45">
      <c r="A25">
        <v>6.8000000000000005E-2</v>
      </c>
      <c r="B25" s="1">
        <f t="shared" si="0"/>
        <v>246.85535197384118</v>
      </c>
      <c r="C25">
        <v>600</v>
      </c>
      <c r="D25" s="2">
        <f t="shared" si="8"/>
        <v>0.64574186147699852</v>
      </c>
      <c r="E25" s="1">
        <v>65.3</v>
      </c>
      <c r="F25" s="2">
        <v>1.66</v>
      </c>
      <c r="G25">
        <v>315</v>
      </c>
      <c r="H25">
        <v>295</v>
      </c>
      <c r="I25" s="2">
        <f t="shared" si="10"/>
        <v>11.406700251145717</v>
      </c>
      <c r="J25" s="2">
        <v>306.40680422539231</v>
      </c>
      <c r="K25" s="2">
        <f t="shared" si="9"/>
        <v>306.40670025114571</v>
      </c>
      <c r="L25" s="2">
        <v>314.13802712942913</v>
      </c>
      <c r="M25" s="2">
        <f t="shared" si="6"/>
        <v>314.13802712942913</v>
      </c>
      <c r="N25" s="2">
        <f t="shared" si="7"/>
        <v>0.86197287057086669</v>
      </c>
      <c r="O25" s="8">
        <v>244.92298469701299</v>
      </c>
      <c r="P25" s="1">
        <f>O25/(Abmessung!F$17*Q25)</f>
        <v>43.587273699582191</v>
      </c>
      <c r="Q25" s="2">
        <f t="shared" si="1"/>
        <v>13.169407251694741</v>
      </c>
      <c r="R25" s="1">
        <f t="shared" si="2"/>
        <v>4178.5637593212168</v>
      </c>
      <c r="S25" s="1">
        <f t="shared" si="3"/>
        <v>991.67386099832675</v>
      </c>
      <c r="T25" s="1">
        <f t="shared" si="4"/>
        <v>1007.124646682948</v>
      </c>
      <c r="U25" s="7">
        <f t="shared" si="5"/>
        <v>1.1753727269934791</v>
      </c>
      <c r="Y25" s="4">
        <v>-144.24372570197801</v>
      </c>
      <c r="Z25" s="5">
        <v>10.528700058400901</v>
      </c>
      <c r="AA25" s="4">
        <v>-3.1256926142924198E-2</v>
      </c>
      <c r="AB25" s="4">
        <v>2.9456116190551199E-5</v>
      </c>
      <c r="AC25" s="6">
        <v>17554.453889016499</v>
      </c>
      <c r="AD25" s="6">
        <v>-125.692345063977</v>
      </c>
      <c r="AE25" s="6">
        <v>0.39362054142913999</v>
      </c>
      <c r="AF25" s="6">
        <v>-4.1079636190540202E-4</v>
      </c>
      <c r="AG25" s="6">
        <v>2.30640101199999</v>
      </c>
      <c r="AH25" s="6">
        <v>-3.7612753199999698E-3</v>
      </c>
      <c r="AI25" s="6">
        <v>995.176197</v>
      </c>
      <c r="AJ25" s="6">
        <v>3.9734999999999798E-2</v>
      </c>
      <c r="AL25" s="6">
        <v>-7.3107128370890097E-3</v>
      </c>
      <c r="AM25" s="6">
        <v>2.5528079661440501</v>
      </c>
      <c r="AN25" s="6">
        <v>1.58291033403489</v>
      </c>
    </row>
    <row r="26" spans="1:40" x14ac:dyDescent="0.45">
      <c r="A26">
        <v>7.3999999999999996E-2</v>
      </c>
      <c r="B26" s="1">
        <f t="shared" si="0"/>
        <v>268.64028221408279</v>
      </c>
      <c r="C26">
        <v>600</v>
      </c>
      <c r="D26" s="2">
        <f t="shared" si="8"/>
        <v>0.64574186147699852</v>
      </c>
      <c r="E26" s="1">
        <v>65.3</v>
      </c>
      <c r="F26" s="2">
        <v>1.66</v>
      </c>
      <c r="G26">
        <v>315</v>
      </c>
      <c r="H26">
        <v>295</v>
      </c>
      <c r="I26" s="2">
        <f t="shared" si="10"/>
        <v>11.436647051275729</v>
      </c>
      <c r="J26" s="2">
        <v>306.43675205143177</v>
      </c>
      <c r="K26" s="2">
        <f t="shared" si="9"/>
        <v>306.43664705127571</v>
      </c>
      <c r="L26" s="2">
        <v>314.2058748635875</v>
      </c>
      <c r="M26" s="2">
        <f t="shared" si="6"/>
        <v>314.2058748635875</v>
      </c>
      <c r="N26" s="2">
        <f t="shared" si="7"/>
        <v>0.79412513641250371</v>
      </c>
      <c r="O26" s="8">
        <v>245.554376112173</v>
      </c>
      <c r="P26" s="1">
        <f>O26/(Abmessung!F$17*Q26)</f>
        <v>43.678229584898816</v>
      </c>
      <c r="Q26" s="2">
        <f t="shared" si="1"/>
        <v>13.175862132872441</v>
      </c>
      <c r="R26" s="1">
        <f t="shared" si="2"/>
        <v>4178.5635887120607</v>
      </c>
      <c r="S26" s="1">
        <f t="shared" si="3"/>
        <v>991.66066162669699</v>
      </c>
      <c r="T26" s="1">
        <f t="shared" si="4"/>
        <v>1007.1252416713818</v>
      </c>
      <c r="U26" s="7">
        <f t="shared" si="5"/>
        <v>1.1753164059839942</v>
      </c>
      <c r="Y26" s="4">
        <v>-144.24372570197801</v>
      </c>
      <c r="Z26" s="5">
        <v>10.528700058400901</v>
      </c>
      <c r="AA26" s="4">
        <v>-3.1256926142924198E-2</v>
      </c>
      <c r="AB26" s="4">
        <v>2.9456116190551199E-5</v>
      </c>
      <c r="AC26" s="6">
        <v>17554.453889016499</v>
      </c>
      <c r="AD26" s="6">
        <v>-125.692345063977</v>
      </c>
      <c r="AE26" s="6">
        <v>0.39362054142913999</v>
      </c>
      <c r="AF26" s="6">
        <v>-4.1079636190540202E-4</v>
      </c>
      <c r="AG26" s="6">
        <v>2.30640101199999</v>
      </c>
      <c r="AH26" s="6">
        <v>-3.7612753199999698E-3</v>
      </c>
      <c r="AI26" s="6">
        <v>995.176197</v>
      </c>
      <c r="AJ26" s="6">
        <v>3.9734999999999798E-2</v>
      </c>
      <c r="AL26" s="6">
        <v>-7.3107128370890097E-3</v>
      </c>
      <c r="AM26" s="6">
        <v>2.5528079661440501</v>
      </c>
      <c r="AN26" s="6">
        <v>1.58291033403489</v>
      </c>
    </row>
    <row r="27" spans="1:40" x14ac:dyDescent="0.45">
      <c r="A27">
        <v>8.0000000000000002E-3</v>
      </c>
      <c r="B27" s="1">
        <f t="shared" si="0"/>
        <v>29.004766187822952</v>
      </c>
      <c r="C27">
        <v>800</v>
      </c>
      <c r="D27" s="2">
        <f t="shared" si="8"/>
        <v>0.8820853605474468</v>
      </c>
      <c r="E27" s="1">
        <v>89.2</v>
      </c>
      <c r="F27" s="2">
        <v>2.58</v>
      </c>
      <c r="G27">
        <v>315</v>
      </c>
      <c r="H27">
        <v>295</v>
      </c>
      <c r="I27" s="2">
        <f t="shared" si="10"/>
        <v>8.8995058656626203</v>
      </c>
      <c r="J27" s="2">
        <v>303.89947179335633</v>
      </c>
      <c r="K27" s="2">
        <f t="shared" si="9"/>
        <v>303.8995058656626</v>
      </c>
      <c r="L27" s="2">
        <v>307.16097987793194</v>
      </c>
      <c r="M27" s="2">
        <f t="shared" si="6"/>
        <v>307.16097987471232</v>
      </c>
      <c r="N27" s="2">
        <f t="shared" si="7"/>
        <v>7.8390201220680638</v>
      </c>
      <c r="O27" s="8">
        <v>262.06222550969898</v>
      </c>
      <c r="P27" s="1">
        <f>O27/(Abmessung!F$17*Q27)</f>
        <v>52.843804603292362</v>
      </c>
      <c r="Q27" s="2">
        <f t="shared" si="1"/>
        <v>11.622692214251504</v>
      </c>
      <c r="R27" s="1">
        <f t="shared" si="2"/>
        <v>4178.8103187846036</v>
      </c>
      <c r="S27" s="1">
        <f t="shared" si="3"/>
        <v>992.940257249551</v>
      </c>
      <c r="T27" s="1">
        <f t="shared" si="4"/>
        <v>1007.0748322558545</v>
      </c>
      <c r="U27" s="7">
        <f t="shared" si="5"/>
        <v>1.1800881107913055</v>
      </c>
      <c r="Y27" s="4">
        <v>-144.24372570197801</v>
      </c>
      <c r="Z27" s="5">
        <v>10.528700058400901</v>
      </c>
      <c r="AA27" s="4">
        <v>-3.1256926142924198E-2</v>
      </c>
      <c r="AB27" s="4">
        <v>2.9456116190551199E-5</v>
      </c>
      <c r="AC27" s="6">
        <v>17554.453889016499</v>
      </c>
      <c r="AD27" s="6">
        <v>-125.692345063977</v>
      </c>
      <c r="AE27" s="6">
        <v>0.39362054142913999</v>
      </c>
      <c r="AF27" s="6">
        <v>-4.1079636190540202E-4</v>
      </c>
      <c r="AG27" s="6">
        <v>2.30640101199999</v>
      </c>
      <c r="AH27" s="6">
        <v>-3.7612753199999698E-3</v>
      </c>
      <c r="AI27" s="6">
        <v>995.176197</v>
      </c>
      <c r="AJ27" s="6">
        <v>3.9734999999999798E-2</v>
      </c>
      <c r="AL27" s="6">
        <v>-7.3107128370890097E-3</v>
      </c>
      <c r="AM27" s="6">
        <v>2.5528079661440501</v>
      </c>
      <c r="AN27" s="6">
        <v>1.58291033403489</v>
      </c>
    </row>
    <row r="28" spans="1:40" x14ac:dyDescent="0.45">
      <c r="A28">
        <v>1.4E-2</v>
      </c>
      <c r="B28" s="1">
        <f t="shared" si="0"/>
        <v>50.78352280713807</v>
      </c>
      <c r="C28">
        <v>800</v>
      </c>
      <c r="D28" s="2">
        <f t="shared" si="8"/>
        <v>0.8820853605474468</v>
      </c>
      <c r="E28" s="1">
        <v>89.2</v>
      </c>
      <c r="F28" s="2">
        <v>2.58</v>
      </c>
      <c r="G28">
        <v>315</v>
      </c>
      <c r="H28">
        <v>295</v>
      </c>
      <c r="I28" s="2">
        <f t="shared" si="10"/>
        <v>9.9551312350546937</v>
      </c>
      <c r="J28" s="2">
        <v>304.95508416362031</v>
      </c>
      <c r="K28" s="2">
        <f t="shared" si="9"/>
        <v>304.95513123505469</v>
      </c>
      <c r="L28" s="2">
        <v>309.99735350280559</v>
      </c>
      <c r="M28" s="2">
        <f t="shared" si="6"/>
        <v>309.99735350258715</v>
      </c>
      <c r="N28" s="2">
        <f t="shared" si="7"/>
        <v>5.0026464971944051</v>
      </c>
      <c r="O28" s="8">
        <v>292.65998768401897</v>
      </c>
      <c r="P28" s="1">
        <f>O28/(Abmessung!F$17*Q28)</f>
        <v>55.510630995721868</v>
      </c>
      <c r="Q28" s="2">
        <f t="shared" si="1"/>
        <v>12.356161507482588</v>
      </c>
      <c r="R28" s="1">
        <f t="shared" si="2"/>
        <v>4178.6452121659222</v>
      </c>
      <c r="S28" s="1">
        <f t="shared" si="3"/>
        <v>992.44788888327844</v>
      </c>
      <c r="T28" s="1">
        <f t="shared" si="4"/>
        <v>1007.0958046346207</v>
      </c>
      <c r="U28" s="7">
        <f t="shared" si="5"/>
        <v>1.1781028864134251</v>
      </c>
      <c r="Y28" s="4">
        <v>-144.24372570197801</v>
      </c>
      <c r="Z28" s="5">
        <v>10.528700058400901</v>
      </c>
      <c r="AA28" s="4">
        <v>-3.1256926142924198E-2</v>
      </c>
      <c r="AB28" s="4">
        <v>2.9456116190551199E-5</v>
      </c>
      <c r="AC28" s="6">
        <v>17554.453889016499</v>
      </c>
      <c r="AD28" s="6">
        <v>-125.692345063977</v>
      </c>
      <c r="AE28" s="6">
        <v>0.39362054142913999</v>
      </c>
      <c r="AF28" s="6">
        <v>-4.1079636190540202E-4</v>
      </c>
      <c r="AG28" s="6">
        <v>2.30640101199999</v>
      </c>
      <c r="AH28" s="6">
        <v>-3.7612753199999698E-3</v>
      </c>
      <c r="AI28" s="6">
        <v>995.176197</v>
      </c>
      <c r="AJ28" s="6">
        <v>3.9734999999999798E-2</v>
      </c>
      <c r="AL28" s="6">
        <v>-7.3107128370890097E-3</v>
      </c>
      <c r="AM28" s="6">
        <v>2.5528079661440501</v>
      </c>
      <c r="AN28" s="6">
        <v>1.58291033403489</v>
      </c>
    </row>
    <row r="29" spans="1:40" x14ac:dyDescent="0.45">
      <c r="A29">
        <v>0.02</v>
      </c>
      <c r="B29" s="1">
        <f t="shared" si="0"/>
        <v>72.565599616566274</v>
      </c>
      <c r="C29">
        <v>800</v>
      </c>
      <c r="D29" s="2">
        <f t="shared" si="8"/>
        <v>0.8820853605474468</v>
      </c>
      <c r="E29" s="1">
        <v>89.2</v>
      </c>
      <c r="F29" s="2">
        <v>2.58</v>
      </c>
      <c r="G29">
        <v>315</v>
      </c>
      <c r="H29">
        <v>295</v>
      </c>
      <c r="I29" s="2">
        <f t="shared" si="10"/>
        <v>10.440700569287136</v>
      </c>
      <c r="J29" s="2">
        <v>305.44064931791564</v>
      </c>
      <c r="K29" s="2">
        <f t="shared" si="9"/>
        <v>305.44070056928712</v>
      </c>
      <c r="L29" s="2">
        <v>311.33011508274598</v>
      </c>
      <c r="M29" s="2">
        <f t="shared" si="6"/>
        <v>311.33011508271238</v>
      </c>
      <c r="N29" s="2">
        <f t="shared" si="7"/>
        <v>3.6698849172540235</v>
      </c>
      <c r="O29" s="8">
        <v>306.69973448323799</v>
      </c>
      <c r="P29" s="1">
        <f>O29/(Abmessung!F$17*Q29)</f>
        <v>56.849203702076217</v>
      </c>
      <c r="Q29" s="2">
        <f t="shared" si="1"/>
        <v>12.644026709161118</v>
      </c>
      <c r="R29" s="1">
        <f t="shared" si="2"/>
        <v>4178.601528326898</v>
      </c>
      <c r="S29" s="1">
        <f t="shared" si="3"/>
        <v>992.20567845432424</v>
      </c>
      <c r="T29" s="1">
        <f t="shared" si="4"/>
        <v>1007.1054516003237</v>
      </c>
      <c r="U29" s="7">
        <f t="shared" si="5"/>
        <v>1.1771897142978736</v>
      </c>
      <c r="Y29" s="4">
        <v>-144.24372570197801</v>
      </c>
      <c r="Z29" s="5">
        <v>10.528700058400901</v>
      </c>
      <c r="AA29" s="4">
        <v>-3.1256926142924198E-2</v>
      </c>
      <c r="AB29" s="4">
        <v>2.9456116190551199E-5</v>
      </c>
      <c r="AC29" s="6">
        <v>17554.453889016499</v>
      </c>
      <c r="AD29" s="6">
        <v>-125.692345063977</v>
      </c>
      <c r="AE29" s="6">
        <v>0.39362054142913999</v>
      </c>
      <c r="AF29" s="6">
        <v>-4.1079636190540202E-4</v>
      </c>
      <c r="AG29" s="6">
        <v>2.30640101199999</v>
      </c>
      <c r="AH29" s="6">
        <v>-3.7612753199999698E-3</v>
      </c>
      <c r="AI29" s="6">
        <v>995.176197</v>
      </c>
      <c r="AJ29" s="6">
        <v>3.9734999999999798E-2</v>
      </c>
      <c r="AL29" s="6">
        <v>-7.3107128370890097E-3</v>
      </c>
      <c r="AM29" s="6">
        <v>2.5528079661440501</v>
      </c>
      <c r="AN29" s="6">
        <v>1.58291033403489</v>
      </c>
    </row>
    <row r="30" spans="1:40" x14ac:dyDescent="0.45">
      <c r="A30">
        <v>2.5999999999999999E-2</v>
      </c>
      <c r="B30" s="1">
        <f t="shared" si="0"/>
        <v>94.348956741068307</v>
      </c>
      <c r="C30">
        <v>800</v>
      </c>
      <c r="D30" s="2">
        <f t="shared" si="8"/>
        <v>0.8820853605474468</v>
      </c>
      <c r="E30" s="1">
        <v>89.2</v>
      </c>
      <c r="F30" s="2">
        <v>2.58</v>
      </c>
      <c r="G30">
        <v>315</v>
      </c>
      <c r="H30">
        <v>295</v>
      </c>
      <c r="I30" s="2">
        <f t="shared" si="10"/>
        <v>10.712803731269968</v>
      </c>
      <c r="J30" s="2">
        <v>305.71275291635197</v>
      </c>
      <c r="K30" s="2">
        <f t="shared" si="9"/>
        <v>305.71280373126996</v>
      </c>
      <c r="L30" s="2">
        <v>312.10467128386529</v>
      </c>
      <c r="M30" s="2">
        <f t="shared" si="6"/>
        <v>312.1046712838575</v>
      </c>
      <c r="N30" s="2">
        <f t="shared" si="7"/>
        <v>2.8953287161347134</v>
      </c>
      <c r="O30" s="8">
        <v>314.55776362218</v>
      </c>
      <c r="P30" s="1">
        <f>O30/(Abmessung!F$17*Q30)</f>
        <v>57.592740026905304</v>
      </c>
      <c r="Q30" s="2">
        <f t="shared" si="1"/>
        <v>12.8005626025247</v>
      </c>
      <c r="R30" s="1">
        <f t="shared" si="2"/>
        <v>4178.5844406810202</v>
      </c>
      <c r="S30" s="1">
        <f t="shared" si="3"/>
        <v>992.06184395738728</v>
      </c>
      <c r="T30" s="1">
        <f t="shared" si="4"/>
        <v>1007.1108576185657</v>
      </c>
      <c r="U30" s="7">
        <f t="shared" si="5"/>
        <v>1.1766779860232326</v>
      </c>
      <c r="Y30" s="4">
        <v>-144.24372570197801</v>
      </c>
      <c r="Z30" s="5">
        <v>10.528700058400901</v>
      </c>
      <c r="AA30" s="4">
        <v>-3.1256926142924198E-2</v>
      </c>
      <c r="AB30" s="4">
        <v>2.9456116190551199E-5</v>
      </c>
      <c r="AC30" s="6">
        <v>17554.453889016499</v>
      </c>
      <c r="AD30" s="6">
        <v>-125.692345063977</v>
      </c>
      <c r="AE30" s="6">
        <v>0.39362054142913999</v>
      </c>
      <c r="AF30" s="6">
        <v>-4.1079636190540202E-4</v>
      </c>
      <c r="AG30" s="6">
        <v>2.30640101199999</v>
      </c>
      <c r="AH30" s="6">
        <v>-3.7612753199999698E-3</v>
      </c>
      <c r="AI30" s="6">
        <v>995.176197</v>
      </c>
      <c r="AJ30" s="6">
        <v>3.9734999999999798E-2</v>
      </c>
      <c r="AL30" s="6">
        <v>-7.3107128370890097E-3</v>
      </c>
      <c r="AM30" s="6">
        <v>2.5528079661440501</v>
      </c>
      <c r="AN30" s="6">
        <v>1.58291033403489</v>
      </c>
    </row>
    <row r="31" spans="1:40" x14ac:dyDescent="0.45">
      <c r="A31">
        <v>3.2000000000000001E-2</v>
      </c>
      <c r="B31" s="1">
        <f t="shared" si="0"/>
        <v>116.13294010795119</v>
      </c>
      <c r="C31">
        <v>800</v>
      </c>
      <c r="D31" s="2">
        <f t="shared" si="8"/>
        <v>0.8820853605474468</v>
      </c>
      <c r="E31" s="1">
        <v>89.2</v>
      </c>
      <c r="F31" s="2">
        <v>2.58</v>
      </c>
      <c r="G31">
        <v>315</v>
      </c>
      <c r="H31">
        <v>295</v>
      </c>
      <c r="I31" s="2">
        <f t="shared" si="10"/>
        <v>10.88199513761416</v>
      </c>
      <c r="J31" s="2">
        <v>305.88194733805329</v>
      </c>
      <c r="K31" s="2">
        <f t="shared" si="9"/>
        <v>305.88199513761418</v>
      </c>
      <c r="L31" s="2">
        <v>312.6110257194016</v>
      </c>
      <c r="M31" s="2">
        <f t="shared" si="6"/>
        <v>312.61102571939932</v>
      </c>
      <c r="N31" s="2">
        <f t="shared" si="7"/>
        <v>2.3889742805984042</v>
      </c>
      <c r="O31" s="8">
        <v>319.44035579662801</v>
      </c>
      <c r="P31" s="1">
        <f>O31/(Abmessung!F$17*Q31)</f>
        <v>58.026953318640608</v>
      </c>
      <c r="Q31" s="2">
        <f t="shared" si="1"/>
        <v>12.901981136208958</v>
      </c>
      <c r="R31" s="1">
        <f t="shared" si="2"/>
        <v>4178.5762198054126</v>
      </c>
      <c r="S31" s="1">
        <f t="shared" si="3"/>
        <v>991.96661940114529</v>
      </c>
      <c r="T31" s="1">
        <f t="shared" si="4"/>
        <v>1007.1142190887388</v>
      </c>
      <c r="U31" s="7">
        <f t="shared" si="5"/>
        <v>1.1763597926219194</v>
      </c>
      <c r="Y31" s="4">
        <v>-144.24372570197801</v>
      </c>
      <c r="Z31" s="5">
        <v>10.528700058400901</v>
      </c>
      <c r="AA31" s="4">
        <v>-3.1256926142924198E-2</v>
      </c>
      <c r="AB31" s="4">
        <v>2.9456116190551199E-5</v>
      </c>
      <c r="AC31" s="6">
        <v>17554.453889016499</v>
      </c>
      <c r="AD31" s="6">
        <v>-125.692345063977</v>
      </c>
      <c r="AE31" s="6">
        <v>0.39362054142913999</v>
      </c>
      <c r="AF31" s="6">
        <v>-4.1079636190540202E-4</v>
      </c>
      <c r="AG31" s="6">
        <v>2.30640101199999</v>
      </c>
      <c r="AH31" s="6">
        <v>-3.7612753199999698E-3</v>
      </c>
      <c r="AI31" s="6">
        <v>995.176197</v>
      </c>
      <c r="AJ31" s="6">
        <v>3.9734999999999798E-2</v>
      </c>
      <c r="AL31" s="6">
        <v>-7.3107128370890097E-3</v>
      </c>
      <c r="AM31" s="6">
        <v>2.5528079661440501</v>
      </c>
      <c r="AN31" s="6">
        <v>1.58291033403489</v>
      </c>
    </row>
    <row r="32" spans="1:40" x14ac:dyDescent="0.45">
      <c r="A32">
        <v>3.7999999999999999E-2</v>
      </c>
      <c r="B32" s="1">
        <f t="shared" si="0"/>
        <v>137.91727557539596</v>
      </c>
      <c r="C32">
        <v>800</v>
      </c>
      <c r="D32" s="2">
        <f t="shared" si="8"/>
        <v>0.8820853605474468</v>
      </c>
      <c r="E32" s="1">
        <v>89.2</v>
      </c>
      <c r="F32" s="2">
        <v>2.58</v>
      </c>
      <c r="G32">
        <v>315</v>
      </c>
      <c r="H32">
        <v>295</v>
      </c>
      <c r="I32" s="2">
        <f t="shared" si="10"/>
        <v>10.993852996068904</v>
      </c>
      <c r="J32" s="2">
        <v>305.99380972795717</v>
      </c>
      <c r="K32" s="2">
        <f t="shared" si="9"/>
        <v>305.99385299606888</v>
      </c>
      <c r="L32" s="2">
        <v>312.96790968375615</v>
      </c>
      <c r="M32" s="2">
        <f t="shared" si="6"/>
        <v>312.96790968375541</v>
      </c>
      <c r="N32" s="2">
        <f t="shared" si="7"/>
        <v>2.0320903162438526</v>
      </c>
      <c r="O32" s="8">
        <v>322.666935108134</v>
      </c>
      <c r="P32" s="1">
        <f>O32/(Abmessung!F$17*Q32)</f>
        <v>58.281857996823966</v>
      </c>
      <c r="Q32" s="2">
        <f t="shared" si="1"/>
        <v>12.975301732095275</v>
      </c>
      <c r="R32" s="1">
        <f t="shared" si="2"/>
        <v>4178.5717231883318</v>
      </c>
      <c r="S32" s="1">
        <f t="shared" si="3"/>
        <v>991.89894398120441</v>
      </c>
      <c r="T32" s="1">
        <f t="shared" si="4"/>
        <v>1007.1164415147701</v>
      </c>
      <c r="U32" s="7">
        <f t="shared" si="5"/>
        <v>1.1761494199987284</v>
      </c>
      <c r="Y32" s="4">
        <v>-144.24372570197801</v>
      </c>
      <c r="Z32" s="5">
        <v>10.528700058400901</v>
      </c>
      <c r="AA32" s="4">
        <v>-3.1256926142924198E-2</v>
      </c>
      <c r="AB32" s="4">
        <v>2.9456116190551199E-5</v>
      </c>
      <c r="AC32" s="6">
        <v>17554.453889016499</v>
      </c>
      <c r="AD32" s="6">
        <v>-125.692345063977</v>
      </c>
      <c r="AE32" s="6">
        <v>0.39362054142913999</v>
      </c>
      <c r="AF32" s="6">
        <v>-4.1079636190540202E-4</v>
      </c>
      <c r="AG32" s="6">
        <v>2.30640101199999</v>
      </c>
      <c r="AH32" s="6">
        <v>-3.7612753199999698E-3</v>
      </c>
      <c r="AI32" s="6">
        <v>995.176197</v>
      </c>
      <c r="AJ32" s="6">
        <v>3.9734999999999798E-2</v>
      </c>
      <c r="AL32" s="6">
        <v>-7.3107128370890097E-3</v>
      </c>
      <c r="AM32" s="6">
        <v>2.5528079661440501</v>
      </c>
      <c r="AN32" s="6">
        <v>1.58291033403489</v>
      </c>
    </row>
    <row r="33" spans="1:40" x14ac:dyDescent="0.45">
      <c r="A33">
        <v>4.3999999999999997E-2</v>
      </c>
      <c r="B33" s="1">
        <f t="shared" si="0"/>
        <v>159.70182834422653</v>
      </c>
      <c r="C33">
        <v>800</v>
      </c>
      <c r="D33" s="2">
        <f t="shared" si="8"/>
        <v>0.8820853605474468</v>
      </c>
      <c r="E33" s="1">
        <v>89.2</v>
      </c>
      <c r="F33" s="2">
        <v>2.58</v>
      </c>
      <c r="G33">
        <v>315</v>
      </c>
      <c r="H33">
        <v>295</v>
      </c>
      <c r="I33" s="2">
        <f t="shared" si="10"/>
        <v>11.070554453166075</v>
      </c>
      <c r="J33" s="2">
        <v>306.07051665203534</v>
      </c>
      <c r="K33" s="2">
        <f t="shared" si="9"/>
        <v>306.0705544531661</v>
      </c>
      <c r="L33" s="2">
        <v>313.23298173463877</v>
      </c>
      <c r="M33" s="2">
        <f t="shared" si="6"/>
        <v>313.23298173463849</v>
      </c>
      <c r="N33" s="2">
        <f t="shared" si="7"/>
        <v>1.7670182653612301</v>
      </c>
      <c r="O33" s="8">
        <v>324.87874390044198</v>
      </c>
      <c r="P33" s="1">
        <f>O33/(Abmessung!F$17*Q33)</f>
        <v>58.424193019467836</v>
      </c>
      <c r="Q33" s="2">
        <f t="shared" si="1"/>
        <v>13.032416927569471</v>
      </c>
      <c r="R33" s="1">
        <f t="shared" si="2"/>
        <v>4178.5690395273932</v>
      </c>
      <c r="S33" s="1">
        <f t="shared" si="3"/>
        <v>991.84838171407455</v>
      </c>
      <c r="T33" s="1">
        <f t="shared" si="4"/>
        <v>1007.1179654895843</v>
      </c>
      <c r="U33" s="7">
        <f t="shared" si="5"/>
        <v>1.1760051620685243</v>
      </c>
      <c r="Y33" s="4">
        <v>-144.24372570197801</v>
      </c>
      <c r="Z33" s="5">
        <v>10.528700058400901</v>
      </c>
      <c r="AA33" s="4">
        <v>-3.1256926142924198E-2</v>
      </c>
      <c r="AB33" s="4">
        <v>2.9456116190551199E-5</v>
      </c>
      <c r="AC33" s="6">
        <v>17554.453889016499</v>
      </c>
      <c r="AD33" s="6">
        <v>-125.692345063977</v>
      </c>
      <c r="AE33" s="6">
        <v>0.39362054142913999</v>
      </c>
      <c r="AF33" s="6">
        <v>-4.1079636190540202E-4</v>
      </c>
      <c r="AG33" s="6">
        <v>2.30640101199999</v>
      </c>
      <c r="AH33" s="6">
        <v>-3.7612753199999698E-3</v>
      </c>
      <c r="AI33" s="6">
        <v>995.176197</v>
      </c>
      <c r="AJ33" s="6">
        <v>3.9734999999999798E-2</v>
      </c>
      <c r="AL33" s="6">
        <v>-7.3107128370890097E-3</v>
      </c>
      <c r="AM33" s="6">
        <v>2.5528079661440501</v>
      </c>
      <c r="AN33" s="6">
        <v>1.58291033403489</v>
      </c>
    </row>
    <row r="34" spans="1:40" x14ac:dyDescent="0.45">
      <c r="A34">
        <v>0.05</v>
      </c>
      <c r="B34" s="1">
        <f t="shared" si="0"/>
        <v>181.48652412832558</v>
      </c>
      <c r="C34">
        <v>800</v>
      </c>
      <c r="D34" s="2">
        <f t="shared" si="8"/>
        <v>0.8820853605474468</v>
      </c>
      <c r="E34" s="1">
        <v>89.2</v>
      </c>
      <c r="F34" s="2">
        <v>2.58</v>
      </c>
      <c r="G34">
        <v>315</v>
      </c>
      <c r="H34">
        <v>295</v>
      </c>
      <c r="I34" s="2">
        <f t="shared" si="10"/>
        <v>11.124247135874402</v>
      </c>
      <c r="J34" s="2">
        <v>306.12421537713391</v>
      </c>
      <c r="K34" s="2">
        <f t="shared" si="9"/>
        <v>306.12424713587438</v>
      </c>
      <c r="L34" s="2">
        <v>313.43761410951566</v>
      </c>
      <c r="M34" s="2">
        <f t="shared" si="6"/>
        <v>313.43761410951555</v>
      </c>
      <c r="N34" s="2">
        <f t="shared" si="7"/>
        <v>1.562385890484336</v>
      </c>
      <c r="O34" s="8">
        <v>326.426732254115</v>
      </c>
      <c r="P34" s="1">
        <f>O34/(Abmessung!F$17*Q34)</f>
        <v>58.492172091541931</v>
      </c>
      <c r="Q34" s="2">
        <f t="shared" si="1"/>
        <v>13.079295707551601</v>
      </c>
      <c r="R34" s="1">
        <f t="shared" si="2"/>
        <v>4178.5673340009753</v>
      </c>
      <c r="S34" s="1">
        <f t="shared" si="3"/>
        <v>991.80917627099143</v>
      </c>
      <c r="T34" s="1">
        <f t="shared" si="4"/>
        <v>1007.1190323490052</v>
      </c>
      <c r="U34" s="7">
        <f t="shared" si="5"/>
        <v>1.1759041742238101</v>
      </c>
      <c r="Y34" s="4">
        <v>-144.24372570197801</v>
      </c>
      <c r="Z34" s="5">
        <v>10.528700058400901</v>
      </c>
      <c r="AA34" s="4">
        <v>-3.1256926142924198E-2</v>
      </c>
      <c r="AB34" s="4">
        <v>2.9456116190551199E-5</v>
      </c>
      <c r="AC34" s="6">
        <v>17554.453889016499</v>
      </c>
      <c r="AD34" s="6">
        <v>-125.692345063977</v>
      </c>
      <c r="AE34" s="6">
        <v>0.39362054142913999</v>
      </c>
      <c r="AF34" s="6">
        <v>-4.1079636190540202E-4</v>
      </c>
      <c r="AG34" s="6">
        <v>2.30640101199999</v>
      </c>
      <c r="AH34" s="6">
        <v>-3.7612753199999698E-3</v>
      </c>
      <c r="AI34" s="6">
        <v>995.176197</v>
      </c>
      <c r="AJ34" s="6">
        <v>3.9734999999999798E-2</v>
      </c>
      <c r="AL34" s="6">
        <v>-7.3107128370890097E-3</v>
      </c>
      <c r="AM34" s="6">
        <v>2.5528079661440501</v>
      </c>
      <c r="AN34" s="6">
        <v>1.58291033403489</v>
      </c>
    </row>
    <row r="35" spans="1:40" x14ac:dyDescent="0.45">
      <c r="A35">
        <v>5.6000000000000001E-2</v>
      </c>
      <c r="B35" s="1">
        <f t="shared" si="0"/>
        <v>203.27131899460142</v>
      </c>
      <c r="C35">
        <v>800</v>
      </c>
      <c r="D35" s="2">
        <f t="shared" si="8"/>
        <v>0.8820853605474468</v>
      </c>
      <c r="E35" s="1">
        <v>89.2</v>
      </c>
      <c r="F35" s="2">
        <v>2.58</v>
      </c>
      <c r="G35">
        <v>315</v>
      </c>
      <c r="H35">
        <v>295</v>
      </c>
      <c r="I35" s="2">
        <f t="shared" si="10"/>
        <v>11.162067777294267</v>
      </c>
      <c r="J35" s="2">
        <v>306.16204242734477</v>
      </c>
      <c r="K35" s="2">
        <f t="shared" si="9"/>
        <v>306.16206777729428</v>
      </c>
      <c r="L35" s="2">
        <v>313.60035312095891</v>
      </c>
      <c r="M35" s="2">
        <f t="shared" si="6"/>
        <v>313.60035312095891</v>
      </c>
      <c r="N35" s="2">
        <f t="shared" si="7"/>
        <v>1.3996468790410859</v>
      </c>
      <c r="O35" s="8">
        <v>327.51695969633198</v>
      </c>
      <c r="P35" s="1">
        <f>O35/(Abmessung!F$17*Q35)</f>
        <v>58.508577466166507</v>
      </c>
      <c r="Q35" s="2">
        <f t="shared" si="1"/>
        <v>13.119299452131902</v>
      </c>
      <c r="R35" s="1">
        <f t="shared" si="2"/>
        <v>4178.5661976693018</v>
      </c>
      <c r="S35" s="1">
        <f t="shared" si="3"/>
        <v>991.777890738015</v>
      </c>
      <c r="T35" s="1">
        <f t="shared" si="4"/>
        <v>1007.1197838779252</v>
      </c>
      <c r="U35" s="7">
        <f t="shared" si="5"/>
        <v>1.1758330352486168</v>
      </c>
      <c r="Y35" s="4">
        <v>-144.24372570197801</v>
      </c>
      <c r="Z35" s="5">
        <v>10.528700058400901</v>
      </c>
      <c r="AA35" s="4">
        <v>-3.1256926142924198E-2</v>
      </c>
      <c r="AB35" s="4">
        <v>2.9456116190551199E-5</v>
      </c>
      <c r="AC35" s="6">
        <v>17554.453889016499</v>
      </c>
      <c r="AD35" s="6">
        <v>-125.692345063977</v>
      </c>
      <c r="AE35" s="6">
        <v>0.39362054142913999</v>
      </c>
      <c r="AF35" s="6">
        <v>-4.1079636190540202E-4</v>
      </c>
      <c r="AG35" s="6">
        <v>2.30640101199999</v>
      </c>
      <c r="AH35" s="6">
        <v>-3.7612753199999698E-3</v>
      </c>
      <c r="AI35" s="6">
        <v>995.176197</v>
      </c>
      <c r="AJ35" s="6">
        <v>3.9734999999999798E-2</v>
      </c>
      <c r="AL35" s="6">
        <v>-7.3107128370890097E-3</v>
      </c>
      <c r="AM35" s="6">
        <v>2.5528079661440501</v>
      </c>
      <c r="AN35" s="6">
        <v>1.58291033403489</v>
      </c>
    </row>
    <row r="36" spans="1:40" x14ac:dyDescent="0.45">
      <c r="A36">
        <v>6.2E-2</v>
      </c>
      <c r="B36" s="1">
        <f t="shared" si="0"/>
        <v>225.05618556119617</v>
      </c>
      <c r="C36">
        <v>800</v>
      </c>
      <c r="D36" s="2">
        <f t="shared" si="8"/>
        <v>0.8820853605474468</v>
      </c>
      <c r="E36" s="1">
        <v>89.2</v>
      </c>
      <c r="F36" s="2">
        <v>2.58</v>
      </c>
      <c r="G36">
        <v>315</v>
      </c>
      <c r="H36">
        <v>295</v>
      </c>
      <c r="I36" s="2">
        <f t="shared" si="10"/>
        <v>11.188430821934391</v>
      </c>
      <c r="J36" s="2">
        <v>306.1884121347004</v>
      </c>
      <c r="K36" s="2">
        <f t="shared" si="9"/>
        <v>306.18843082193439</v>
      </c>
      <c r="L36" s="2">
        <v>313.7328695317961</v>
      </c>
      <c r="M36" s="2">
        <f t="shared" si="6"/>
        <v>313.7328695317961</v>
      </c>
      <c r="N36" s="2">
        <f t="shared" si="7"/>
        <v>1.2671304682039022</v>
      </c>
      <c r="O36" s="8">
        <v>328.27682793689002</v>
      </c>
      <c r="P36" s="1">
        <f>O36/(Abmessung!F$17*Q36)</f>
        <v>58.487398831832408</v>
      </c>
      <c r="Q36" s="2">
        <f t="shared" si="1"/>
        <v>13.154498982237882</v>
      </c>
      <c r="R36" s="1">
        <f t="shared" si="2"/>
        <v>4178.5654123480344</v>
      </c>
      <c r="S36" s="1">
        <f t="shared" si="3"/>
        <v>991.752345946113</v>
      </c>
      <c r="T36" s="1">
        <f t="shared" si="4"/>
        <v>1007.120307778086</v>
      </c>
      <c r="U36" s="7">
        <f t="shared" si="5"/>
        <v>1.1757834433838805</v>
      </c>
      <c r="Y36" s="4">
        <v>-144.24372570197801</v>
      </c>
      <c r="Z36" s="5">
        <v>10.528700058400901</v>
      </c>
      <c r="AA36" s="4">
        <v>-3.1256926142924198E-2</v>
      </c>
      <c r="AB36" s="4">
        <v>2.9456116190551199E-5</v>
      </c>
      <c r="AC36" s="6">
        <v>17554.453889016499</v>
      </c>
      <c r="AD36" s="6">
        <v>-125.692345063977</v>
      </c>
      <c r="AE36" s="6">
        <v>0.39362054142913999</v>
      </c>
      <c r="AF36" s="6">
        <v>-4.1079636190540202E-4</v>
      </c>
      <c r="AG36" s="6">
        <v>2.30640101199999</v>
      </c>
      <c r="AH36" s="6">
        <v>-3.7612753199999698E-3</v>
      </c>
      <c r="AI36" s="6">
        <v>995.176197</v>
      </c>
      <c r="AJ36" s="6">
        <v>3.9734999999999798E-2</v>
      </c>
      <c r="AL36" s="6">
        <v>-7.3107128370890097E-3</v>
      </c>
      <c r="AM36" s="6">
        <v>2.5528079661440501</v>
      </c>
      <c r="AN36" s="6">
        <v>1.58291033403489</v>
      </c>
    </row>
    <row r="37" spans="1:40" x14ac:dyDescent="0.45">
      <c r="A37">
        <v>6.8000000000000005E-2</v>
      </c>
      <c r="B37" s="1">
        <f t="shared" si="0"/>
        <v>246.84110514498698</v>
      </c>
      <c r="C37">
        <v>800</v>
      </c>
      <c r="D37" s="2">
        <f t="shared" si="8"/>
        <v>0.8820853605474468</v>
      </c>
      <c r="E37" s="1">
        <v>89.2</v>
      </c>
      <c r="F37" s="2">
        <v>2.58</v>
      </c>
      <c r="G37">
        <v>315</v>
      </c>
      <c r="H37">
        <v>295</v>
      </c>
      <c r="I37" s="2">
        <f t="shared" si="10"/>
        <v>11.206363049201704</v>
      </c>
      <c r="J37" s="2">
        <v>306.20635116802441</v>
      </c>
      <c r="K37" s="2">
        <f t="shared" si="9"/>
        <v>306.20636304920168</v>
      </c>
      <c r="L37" s="2">
        <v>313.84285610632827</v>
      </c>
      <c r="M37" s="2">
        <f t="shared" si="6"/>
        <v>313.84285610632827</v>
      </c>
      <c r="N37" s="2">
        <f t="shared" si="7"/>
        <v>1.15714389367173</v>
      </c>
      <c r="O37" s="8">
        <v>328.793654728067</v>
      </c>
      <c r="P37" s="1">
        <f>O37/(Abmessung!F$17*Q37)</f>
        <v>58.438939016066634</v>
      </c>
      <c r="Q37" s="2">
        <f t="shared" si="1"/>
        <v>13.186134324653397</v>
      </c>
      <c r="R37" s="1">
        <f t="shared" si="2"/>
        <v>4178.5648537468333</v>
      </c>
      <c r="S37" s="1">
        <f t="shared" si="3"/>
        <v>991.73109703998421</v>
      </c>
      <c r="T37" s="1">
        <f t="shared" si="4"/>
        <v>1007.1206641818308</v>
      </c>
      <c r="U37" s="7">
        <f t="shared" si="5"/>
        <v>1.1757497065622273</v>
      </c>
      <c r="Y37" s="4">
        <v>-144.24372570197801</v>
      </c>
      <c r="Z37" s="5">
        <v>10.528700058400901</v>
      </c>
      <c r="AA37" s="4">
        <v>-3.1256926142924198E-2</v>
      </c>
      <c r="AB37" s="4">
        <v>2.9456116190551199E-5</v>
      </c>
      <c r="AC37" s="6">
        <v>17554.453889016499</v>
      </c>
      <c r="AD37" s="6">
        <v>-125.692345063977</v>
      </c>
      <c r="AE37" s="6">
        <v>0.39362054142913999</v>
      </c>
      <c r="AF37" s="6">
        <v>-4.1079636190540202E-4</v>
      </c>
      <c r="AG37" s="6">
        <v>2.30640101199999</v>
      </c>
      <c r="AH37" s="6">
        <v>-3.7612753199999698E-3</v>
      </c>
      <c r="AI37" s="6">
        <v>995.176197</v>
      </c>
      <c r="AJ37" s="6">
        <v>3.9734999999999798E-2</v>
      </c>
      <c r="AL37" s="6">
        <v>-7.3107128370890097E-3</v>
      </c>
      <c r="AM37" s="6">
        <v>2.5528079661440501</v>
      </c>
      <c r="AN37" s="6">
        <v>1.58291033403489</v>
      </c>
    </row>
    <row r="38" spans="1:40" x14ac:dyDescent="0.45">
      <c r="A38">
        <v>7.3999999999999996E-2</v>
      </c>
      <c r="B38" s="1">
        <f t="shared" si="0"/>
        <v>268.62606523591688</v>
      </c>
      <c r="C38">
        <v>800</v>
      </c>
      <c r="D38" s="2">
        <f t="shared" si="8"/>
        <v>0.8820853605474468</v>
      </c>
      <c r="E38" s="1">
        <v>89.2</v>
      </c>
      <c r="F38" s="2">
        <v>2.58</v>
      </c>
      <c r="G38">
        <v>315</v>
      </c>
      <c r="H38">
        <v>295</v>
      </c>
      <c r="I38" s="2">
        <f t="shared" si="10"/>
        <v>11.217870325247185</v>
      </c>
      <c r="J38" s="2">
        <v>306.21786533940303</v>
      </c>
      <c r="K38" s="2">
        <f t="shared" si="9"/>
        <v>306.21787032524719</v>
      </c>
      <c r="L38" s="2">
        <v>313.93560596862801</v>
      </c>
      <c r="M38" s="2">
        <f t="shared" si="6"/>
        <v>313.93560596862801</v>
      </c>
      <c r="N38" s="2">
        <f t="shared" si="7"/>
        <v>1.0643940313719895</v>
      </c>
      <c r="O38" s="8">
        <v>329.125290232623</v>
      </c>
      <c r="P38" s="1">
        <f>O38/(Abmessung!F$17*Q38)</f>
        <v>58.369747440294297</v>
      </c>
      <c r="Q38" s="2">
        <f t="shared" si="1"/>
        <v>13.215081057218201</v>
      </c>
      <c r="R38" s="1">
        <f t="shared" si="2"/>
        <v>4178.5644471010546</v>
      </c>
      <c r="S38" s="1">
        <f t="shared" si="3"/>
        <v>991.71314505924113</v>
      </c>
      <c r="T38" s="1">
        <f t="shared" si="4"/>
        <v>1007.1208929396305</v>
      </c>
      <c r="U38" s="7">
        <f t="shared" si="5"/>
        <v>1.175728052577909</v>
      </c>
      <c r="Y38" s="4">
        <v>-144.24372570197801</v>
      </c>
      <c r="Z38" s="5">
        <v>10.528700058400901</v>
      </c>
      <c r="AA38" s="4">
        <v>-3.1256926142924198E-2</v>
      </c>
      <c r="AB38" s="4">
        <v>2.9456116190551199E-5</v>
      </c>
      <c r="AC38" s="6">
        <v>17554.453889016499</v>
      </c>
      <c r="AD38" s="6">
        <v>-125.692345063977</v>
      </c>
      <c r="AE38" s="6">
        <v>0.39362054142913999</v>
      </c>
      <c r="AF38" s="6">
        <v>-4.1079636190540202E-4</v>
      </c>
      <c r="AG38" s="6">
        <v>2.30640101199999</v>
      </c>
      <c r="AH38" s="6">
        <v>-3.7612753199999698E-3</v>
      </c>
      <c r="AI38" s="6">
        <v>995.176197</v>
      </c>
      <c r="AJ38" s="6">
        <v>3.9734999999999798E-2</v>
      </c>
      <c r="AL38" s="6">
        <v>-7.3107128370890097E-3</v>
      </c>
      <c r="AM38" s="6">
        <v>2.5528079661440501</v>
      </c>
      <c r="AN38" s="6">
        <v>1.58291033403489</v>
      </c>
    </row>
    <row r="39" spans="1:40" x14ac:dyDescent="0.45">
      <c r="A39">
        <v>8.0000000000000002E-3</v>
      </c>
      <c r="B39" s="1">
        <f t="shared" si="0"/>
        <v>28.997500879093817</v>
      </c>
      <c r="C39">
        <v>1000</v>
      </c>
      <c r="D39" s="2">
        <f t="shared" si="8"/>
        <v>1.1174399746845458</v>
      </c>
      <c r="E39" s="1">
        <v>113</v>
      </c>
      <c r="F39" s="2">
        <v>3.68</v>
      </c>
      <c r="G39">
        <v>315</v>
      </c>
      <c r="H39">
        <v>295</v>
      </c>
      <c r="I39" s="2">
        <f t="shared" si="10"/>
        <v>8.3717945608168449</v>
      </c>
      <c r="J39" s="2">
        <v>303.37176485973885</v>
      </c>
      <c r="K39" s="2">
        <f t="shared" si="9"/>
        <v>303.37179456081685</v>
      </c>
      <c r="L39" s="2">
        <v>305.65079893358791</v>
      </c>
      <c r="M39" s="2">
        <f t="shared" si="6"/>
        <v>305.65079892376855</v>
      </c>
      <c r="N39" s="2">
        <f t="shared" si="7"/>
        <v>9.3492010664120926</v>
      </c>
      <c r="O39" s="8">
        <v>312.55844614113801</v>
      </c>
      <c r="P39" s="1">
        <f>O39/(Abmessung!F$17*Q39)</f>
        <v>65.802158896763572</v>
      </c>
      <c r="Q39" s="2">
        <f t="shared" si="1"/>
        <v>11.132366275012826</v>
      </c>
      <c r="R39" s="1">
        <f t="shared" si="2"/>
        <v>4178.9459280076662</v>
      </c>
      <c r="S39" s="1">
        <f t="shared" si="3"/>
        <v>993.18903791339449</v>
      </c>
      <c r="T39" s="1">
        <f t="shared" si="4"/>
        <v>1007.0643480383508</v>
      </c>
      <c r="U39" s="7">
        <f t="shared" si="5"/>
        <v>1.1810805363241097</v>
      </c>
      <c r="Y39" s="4">
        <v>-144.24372570197801</v>
      </c>
      <c r="Z39" s="5">
        <v>10.528700058400901</v>
      </c>
      <c r="AA39" s="4">
        <v>-3.1256926142924198E-2</v>
      </c>
      <c r="AB39" s="4">
        <v>2.9456116190551199E-5</v>
      </c>
      <c r="AC39" s="6">
        <v>17554.453889016499</v>
      </c>
      <c r="AD39" s="6">
        <v>-125.692345063977</v>
      </c>
      <c r="AE39" s="6">
        <v>0.39362054142913999</v>
      </c>
      <c r="AF39" s="6">
        <v>-4.1079636190540202E-4</v>
      </c>
      <c r="AG39" s="6">
        <v>2.30640101199999</v>
      </c>
      <c r="AH39" s="6">
        <v>-3.7612753199999698E-3</v>
      </c>
      <c r="AI39" s="6">
        <v>995.176197</v>
      </c>
      <c r="AJ39" s="6">
        <v>3.9734999999999798E-2</v>
      </c>
      <c r="AL39" s="6">
        <v>-7.3107128370890097E-3</v>
      </c>
      <c r="AM39" s="6">
        <v>2.5528079661440501</v>
      </c>
      <c r="AN39" s="6">
        <v>1.58291033403489</v>
      </c>
    </row>
    <row r="40" spans="1:40" x14ac:dyDescent="0.45">
      <c r="A40">
        <v>1.4E-2</v>
      </c>
      <c r="B40" s="1">
        <f t="shared" si="0"/>
        <v>50.773463908257142</v>
      </c>
      <c r="C40">
        <v>1000</v>
      </c>
      <c r="D40" s="2">
        <f t="shared" si="8"/>
        <v>1.1174399746845458</v>
      </c>
      <c r="E40" s="1">
        <v>113</v>
      </c>
      <c r="F40" s="2">
        <v>3.68</v>
      </c>
      <c r="G40">
        <v>315</v>
      </c>
      <c r="H40">
        <v>295</v>
      </c>
      <c r="I40" s="2">
        <f t="shared" si="10"/>
        <v>9.5978048531882916</v>
      </c>
      <c r="J40" s="2">
        <v>304.59776304751853</v>
      </c>
      <c r="K40" s="2">
        <f t="shared" si="9"/>
        <v>304.59780485318828</v>
      </c>
      <c r="L40" s="2">
        <v>308.88667455534511</v>
      </c>
      <c r="M40" s="2">
        <f t="shared" si="6"/>
        <v>308.88667455463599</v>
      </c>
      <c r="N40" s="2">
        <f t="shared" si="7"/>
        <v>6.1133254446548904</v>
      </c>
      <c r="O40" s="8">
        <v>357.640303812978</v>
      </c>
      <c r="P40" s="1">
        <f>O40/(Abmessung!F$17*Q40)</f>
        <v>69.497788518050982</v>
      </c>
      <c r="Q40" s="2">
        <f t="shared" si="1"/>
        <v>12.060681823304213</v>
      </c>
      <c r="R40" s="1">
        <f t="shared" si="2"/>
        <v>4178.6972106995672</v>
      </c>
      <c r="S40" s="1">
        <f t="shared" si="3"/>
        <v>992.64450601731733</v>
      </c>
      <c r="T40" s="1">
        <f t="shared" si="4"/>
        <v>1007.0887055573465</v>
      </c>
      <c r="U40" s="7">
        <f t="shared" si="5"/>
        <v>1.1787748779610794</v>
      </c>
      <c r="Y40" s="4">
        <v>-144.24372570197801</v>
      </c>
      <c r="Z40" s="5">
        <v>10.528700058400901</v>
      </c>
      <c r="AA40" s="4">
        <v>-3.1256926142924198E-2</v>
      </c>
      <c r="AB40" s="4">
        <v>2.9456116190551199E-5</v>
      </c>
      <c r="AC40" s="6">
        <v>17554.453889016499</v>
      </c>
      <c r="AD40" s="6">
        <v>-125.692345063977</v>
      </c>
      <c r="AE40" s="6">
        <v>0.39362054142913999</v>
      </c>
      <c r="AF40" s="6">
        <v>-4.1079636190540202E-4</v>
      </c>
      <c r="AG40" s="6">
        <v>2.30640101199999</v>
      </c>
      <c r="AH40" s="6">
        <v>-3.7612753199999698E-3</v>
      </c>
      <c r="AI40" s="6">
        <v>995.176197</v>
      </c>
      <c r="AJ40" s="6">
        <v>3.9734999999999798E-2</v>
      </c>
      <c r="AL40" s="6">
        <v>-7.3107128370890097E-3</v>
      </c>
      <c r="AM40" s="6">
        <v>2.5528079661440501</v>
      </c>
      <c r="AN40" s="6">
        <v>1.58291033403489</v>
      </c>
    </row>
    <row r="41" spans="1:40" x14ac:dyDescent="0.45">
      <c r="A41">
        <v>0.02</v>
      </c>
      <c r="B41" s="1">
        <f t="shared" si="0"/>
        <v>72.55380237392562</v>
      </c>
      <c r="C41">
        <v>1000</v>
      </c>
      <c r="D41" s="2">
        <f t="shared" si="8"/>
        <v>1.1174399746845458</v>
      </c>
      <c r="E41" s="1">
        <v>113</v>
      </c>
      <c r="F41" s="2">
        <v>3.68</v>
      </c>
      <c r="G41">
        <v>315</v>
      </c>
      <c r="H41">
        <v>295</v>
      </c>
      <c r="I41" s="2">
        <f t="shared" si="10"/>
        <v>10.22252119317857</v>
      </c>
      <c r="J41" s="2">
        <v>305.222465546791</v>
      </c>
      <c r="K41" s="2">
        <f t="shared" si="9"/>
        <v>305.22252119317858</v>
      </c>
      <c r="L41" s="2">
        <v>310.44654435348991</v>
      </c>
      <c r="M41" s="2">
        <f t="shared" si="6"/>
        <v>310.44654435335298</v>
      </c>
      <c r="N41" s="2">
        <f t="shared" si="7"/>
        <v>4.5534556465100877</v>
      </c>
      <c r="O41" s="8">
        <v>380.54397580835598</v>
      </c>
      <c r="P41" s="1">
        <f>O41/(Abmessung!F$17*Q41)</f>
        <v>71.943786349387324</v>
      </c>
      <c r="Q41" s="2">
        <f t="shared" si="1"/>
        <v>12.396753079380369</v>
      </c>
      <c r="R41" s="1">
        <f t="shared" si="2"/>
        <v>4178.6283356967906</v>
      </c>
      <c r="S41" s="1">
        <f t="shared" si="3"/>
        <v>992.36701102071174</v>
      </c>
      <c r="T41" s="1">
        <f t="shared" si="4"/>
        <v>1007.1011168342509</v>
      </c>
      <c r="U41" s="7">
        <f t="shared" si="5"/>
        <v>1.1776000389146515</v>
      </c>
      <c r="Y41" s="4">
        <v>-144.24372570197801</v>
      </c>
      <c r="Z41" s="5">
        <v>10.528700058400901</v>
      </c>
      <c r="AA41" s="4">
        <v>-3.1256926142924198E-2</v>
      </c>
      <c r="AB41" s="4">
        <v>2.9456116190551199E-5</v>
      </c>
      <c r="AC41" s="6">
        <v>17554.453889016499</v>
      </c>
      <c r="AD41" s="6">
        <v>-125.692345063977</v>
      </c>
      <c r="AE41" s="6">
        <v>0.39362054142913999</v>
      </c>
      <c r="AF41" s="6">
        <v>-4.1079636190540202E-4</v>
      </c>
      <c r="AG41" s="6">
        <v>2.30640101199999</v>
      </c>
      <c r="AH41" s="6">
        <v>-3.7612753199999698E-3</v>
      </c>
      <c r="AI41" s="6">
        <v>995.176197</v>
      </c>
      <c r="AJ41" s="6">
        <v>3.9734999999999798E-2</v>
      </c>
      <c r="AL41" s="6">
        <v>-7.3107128370890097E-3</v>
      </c>
      <c r="AM41" s="6">
        <v>2.5528079661440501</v>
      </c>
      <c r="AN41" s="6">
        <v>1.58291033403489</v>
      </c>
    </row>
    <row r="42" spans="1:40" x14ac:dyDescent="0.45">
      <c r="A42">
        <v>2.5999999999999999E-2</v>
      </c>
      <c r="B42" s="1">
        <f t="shared" si="0"/>
        <v>94.336129144614887</v>
      </c>
      <c r="C42">
        <v>1000</v>
      </c>
      <c r="D42" s="2">
        <f t="shared" si="8"/>
        <v>1.1174399746845458</v>
      </c>
      <c r="E42" s="1">
        <v>113</v>
      </c>
      <c r="F42" s="2">
        <v>3.68</v>
      </c>
      <c r="G42">
        <v>315</v>
      </c>
      <c r="H42">
        <v>295</v>
      </c>
      <c r="I42" s="2">
        <f t="shared" si="10"/>
        <v>10.574904213283519</v>
      </c>
      <c r="J42" s="2">
        <v>305.57484431211816</v>
      </c>
      <c r="K42" s="2">
        <f t="shared" si="9"/>
        <v>305.5749042132835</v>
      </c>
      <c r="L42" s="2">
        <v>311.3785904212458</v>
      </c>
      <c r="M42" s="2">
        <f t="shared" si="6"/>
        <v>311.3785904212109</v>
      </c>
      <c r="N42" s="2">
        <f t="shared" si="7"/>
        <v>3.6214095787541964</v>
      </c>
      <c r="O42" s="8">
        <v>393.44300101115999</v>
      </c>
      <c r="P42" s="1">
        <f>O42/(Abmessung!F$17*Q42)</f>
        <v>73.279758373520693</v>
      </c>
      <c r="Q42" s="2">
        <f t="shared" si="1"/>
        <v>12.583289422944615</v>
      </c>
      <c r="R42" s="1">
        <f t="shared" si="2"/>
        <v>4178.6002899107871</v>
      </c>
      <c r="S42" s="1">
        <f t="shared" si="3"/>
        <v>992.19674210411563</v>
      </c>
      <c r="T42" s="1">
        <f t="shared" si="4"/>
        <v>1007.108117719371</v>
      </c>
      <c r="U42" s="7">
        <f t="shared" si="5"/>
        <v>1.1769373421379927</v>
      </c>
      <c r="Y42" s="4">
        <v>-144.24372570197801</v>
      </c>
      <c r="Z42" s="5">
        <v>10.528700058400901</v>
      </c>
      <c r="AA42" s="4">
        <v>-3.1256926142924198E-2</v>
      </c>
      <c r="AB42" s="4">
        <v>2.9456116190551199E-5</v>
      </c>
      <c r="AC42" s="6">
        <v>17554.453889016499</v>
      </c>
      <c r="AD42" s="6">
        <v>-125.692345063977</v>
      </c>
      <c r="AE42" s="6">
        <v>0.39362054142913999</v>
      </c>
      <c r="AF42" s="6">
        <v>-4.1079636190540202E-4</v>
      </c>
      <c r="AG42" s="6">
        <v>2.30640101199999</v>
      </c>
      <c r="AH42" s="6">
        <v>-3.7612753199999698E-3</v>
      </c>
      <c r="AI42" s="6">
        <v>995.176197</v>
      </c>
      <c r="AJ42" s="6">
        <v>3.9734999999999798E-2</v>
      </c>
      <c r="AL42" s="6">
        <v>-7.3107128370890097E-3</v>
      </c>
      <c r="AM42" s="6">
        <v>2.5528079661440501</v>
      </c>
      <c r="AN42" s="6">
        <v>1.58291033403489</v>
      </c>
    </row>
    <row r="43" spans="1:40" x14ac:dyDescent="0.45">
      <c r="A43">
        <v>3.2000000000000001E-2</v>
      </c>
      <c r="B43" s="1">
        <f t="shared" si="0"/>
        <v>116.11949974667034</v>
      </c>
      <c r="C43">
        <v>1000</v>
      </c>
      <c r="D43" s="2">
        <f t="shared" si="8"/>
        <v>1.1174399746845458</v>
      </c>
      <c r="E43" s="1">
        <v>113</v>
      </c>
      <c r="F43" s="2">
        <v>3.68</v>
      </c>
      <c r="G43">
        <v>315</v>
      </c>
      <c r="H43">
        <v>295</v>
      </c>
      <c r="I43" s="2">
        <f t="shared" si="10"/>
        <v>10.78596023883474</v>
      </c>
      <c r="J43" s="2">
        <v>305.78590396150634</v>
      </c>
      <c r="K43" s="2">
        <f t="shared" si="9"/>
        <v>305.78596023883472</v>
      </c>
      <c r="L43" s="2">
        <v>311.99986950472038</v>
      </c>
      <c r="M43" s="2">
        <f t="shared" si="6"/>
        <v>311.99986950471003</v>
      </c>
      <c r="N43" s="2">
        <f t="shared" si="7"/>
        <v>3.0001304952796204</v>
      </c>
      <c r="O43" s="8">
        <v>401.16174591653601</v>
      </c>
      <c r="P43" s="1">
        <f>O43/(Abmessung!F$17*Q43)</f>
        <v>73.960492797257189</v>
      </c>
      <c r="Q43" s="2">
        <f t="shared" si="1"/>
        <v>12.712065061137443</v>
      </c>
      <c r="R43" s="1">
        <f t="shared" si="2"/>
        <v>4178.5864246815399</v>
      </c>
      <c r="S43" s="1">
        <f t="shared" si="3"/>
        <v>992.08143551534113</v>
      </c>
      <c r="T43" s="1">
        <f t="shared" si="4"/>
        <v>1007.1123109469552</v>
      </c>
      <c r="U43" s="7">
        <f t="shared" si="5"/>
        <v>1.1765404154128469</v>
      </c>
      <c r="Y43" s="4">
        <v>-144.24372570197801</v>
      </c>
      <c r="Z43" s="5">
        <v>10.528700058400901</v>
      </c>
      <c r="AA43" s="4">
        <v>-3.1256926142924198E-2</v>
      </c>
      <c r="AB43" s="4">
        <v>2.9456116190551199E-5</v>
      </c>
      <c r="AC43" s="6">
        <v>17554.453889016499</v>
      </c>
      <c r="AD43" s="6">
        <v>-125.692345063977</v>
      </c>
      <c r="AE43" s="6">
        <v>0.39362054142913999</v>
      </c>
      <c r="AF43" s="6">
        <v>-4.1079636190540202E-4</v>
      </c>
      <c r="AG43" s="6">
        <v>2.30640101199999</v>
      </c>
      <c r="AH43" s="6">
        <v>-3.7612753199999698E-3</v>
      </c>
      <c r="AI43" s="6">
        <v>995.176197</v>
      </c>
      <c r="AJ43" s="6">
        <v>3.9734999999999798E-2</v>
      </c>
      <c r="AL43" s="6">
        <v>-7.3107128370890097E-3</v>
      </c>
      <c r="AM43" s="6">
        <v>2.5528079661440501</v>
      </c>
      <c r="AN43" s="6">
        <v>1.58291033403489</v>
      </c>
    </row>
    <row r="44" spans="1:40" x14ac:dyDescent="0.45">
      <c r="A44">
        <v>3.7999999999999999E-2</v>
      </c>
      <c r="B44" s="1">
        <f t="shared" si="0"/>
        <v>137.90346578283399</v>
      </c>
      <c r="C44">
        <v>1000</v>
      </c>
      <c r="D44" s="2">
        <f t="shared" si="8"/>
        <v>1.1174399746845458</v>
      </c>
      <c r="E44" s="1">
        <v>113</v>
      </c>
      <c r="F44" s="2">
        <v>3.68</v>
      </c>
      <c r="G44">
        <v>315</v>
      </c>
      <c r="H44">
        <v>295</v>
      </c>
      <c r="I44" s="2">
        <f t="shared" si="10"/>
        <v>10.917646672402059</v>
      </c>
      <c r="J44" s="2">
        <v>305.9175987446817</v>
      </c>
      <c r="K44" s="2">
        <f t="shared" si="9"/>
        <v>305.91764667240204</v>
      </c>
      <c r="L44" s="2">
        <v>312.44325599149772</v>
      </c>
      <c r="M44" s="2">
        <f t="shared" si="6"/>
        <v>312.44325599149437</v>
      </c>
      <c r="N44" s="2">
        <f t="shared" si="7"/>
        <v>2.5567440085022781</v>
      </c>
      <c r="O44" s="8">
        <v>405.97512993110797</v>
      </c>
      <c r="P44" s="1">
        <f>O44/(Abmessung!F$17*Q44)</f>
        <v>74.268020840784672</v>
      </c>
      <c r="Q44" s="2">
        <f t="shared" si="1"/>
        <v>12.811322659506535</v>
      </c>
      <c r="R44" s="1">
        <f t="shared" si="2"/>
        <v>4178.5786982494437</v>
      </c>
      <c r="S44" s="1">
        <f t="shared" si="3"/>
        <v>991.99827374482595</v>
      </c>
      <c r="T44" s="1">
        <f t="shared" si="4"/>
        <v>1007.1149273930599</v>
      </c>
      <c r="U44" s="7">
        <f t="shared" si="5"/>
        <v>1.176292745243982</v>
      </c>
      <c r="Y44" s="4">
        <v>-144.24372570197801</v>
      </c>
      <c r="Z44" s="5">
        <v>10.528700058400901</v>
      </c>
      <c r="AA44" s="4">
        <v>-3.1256926142924198E-2</v>
      </c>
      <c r="AB44" s="4">
        <v>2.9456116190551199E-5</v>
      </c>
      <c r="AC44" s="6">
        <v>17554.453889016499</v>
      </c>
      <c r="AD44" s="6">
        <v>-125.692345063977</v>
      </c>
      <c r="AE44" s="6">
        <v>0.39362054142913999</v>
      </c>
      <c r="AF44" s="6">
        <v>-4.1079636190540202E-4</v>
      </c>
      <c r="AG44" s="6">
        <v>2.30640101199999</v>
      </c>
      <c r="AH44" s="6">
        <v>-3.7612753199999698E-3</v>
      </c>
      <c r="AI44" s="6">
        <v>995.176197</v>
      </c>
      <c r="AJ44" s="6">
        <v>3.9734999999999798E-2</v>
      </c>
      <c r="AL44" s="6">
        <v>-7.3107128370890097E-3</v>
      </c>
      <c r="AM44" s="6">
        <v>2.5528079661440501</v>
      </c>
      <c r="AN44" s="6">
        <v>1.58291033403489</v>
      </c>
    </row>
    <row r="45" spans="1:40" x14ac:dyDescent="0.45">
      <c r="A45">
        <v>4.3999999999999997E-2</v>
      </c>
      <c r="B45" s="1">
        <f t="shared" si="0"/>
        <v>159.68779101157446</v>
      </c>
      <c r="C45">
        <v>1000</v>
      </c>
      <c r="D45" s="2">
        <f t="shared" si="8"/>
        <v>1.1174399746845458</v>
      </c>
      <c r="E45" s="1">
        <v>113</v>
      </c>
      <c r="F45" s="2">
        <v>3.68</v>
      </c>
      <c r="G45">
        <v>315</v>
      </c>
      <c r="H45">
        <v>295</v>
      </c>
      <c r="I45" s="2">
        <f t="shared" si="10"/>
        <v>11.00235762652737</v>
      </c>
      <c r="J45" s="2">
        <v>306.00232039363061</v>
      </c>
      <c r="K45" s="2">
        <f t="shared" si="9"/>
        <v>306.00235762652738</v>
      </c>
      <c r="L45" s="2">
        <v>312.77506529109763</v>
      </c>
      <c r="M45" s="2">
        <f t="shared" si="6"/>
        <v>312.7750652910965</v>
      </c>
      <c r="N45" s="2">
        <f t="shared" si="7"/>
        <v>2.2249347089023672</v>
      </c>
      <c r="O45" s="8">
        <v>409.07039271580402</v>
      </c>
      <c r="P45" s="1">
        <f>O45/(Abmessung!F$17*Q45)</f>
        <v>74.364882021928324</v>
      </c>
      <c r="Q45" s="2">
        <f t="shared" si="1"/>
        <v>12.892185471957976</v>
      </c>
      <c r="R45" s="1">
        <f t="shared" si="2"/>
        <v>4178.5740240829155</v>
      </c>
      <c r="S45" s="1">
        <f t="shared" si="3"/>
        <v>991.93557000559213</v>
      </c>
      <c r="T45" s="1">
        <f t="shared" si="4"/>
        <v>1007.1166106004205</v>
      </c>
      <c r="U45" s="7">
        <f t="shared" si="5"/>
        <v>1.1761334145203515</v>
      </c>
      <c r="Y45" s="4">
        <v>-144.24372570197801</v>
      </c>
      <c r="Z45" s="5">
        <v>10.528700058400901</v>
      </c>
      <c r="AA45" s="4">
        <v>-3.1256926142924198E-2</v>
      </c>
      <c r="AB45" s="4">
        <v>2.9456116190551199E-5</v>
      </c>
      <c r="AC45" s="6">
        <v>17554.453889016499</v>
      </c>
      <c r="AD45" s="6">
        <v>-125.692345063977</v>
      </c>
      <c r="AE45" s="6">
        <v>0.39362054142913999</v>
      </c>
      <c r="AF45" s="6">
        <v>-4.1079636190540202E-4</v>
      </c>
      <c r="AG45" s="6">
        <v>2.30640101199999</v>
      </c>
      <c r="AH45" s="6">
        <v>-3.7612753199999698E-3</v>
      </c>
      <c r="AI45" s="6">
        <v>995.176197</v>
      </c>
      <c r="AJ45" s="6">
        <v>3.9734999999999798E-2</v>
      </c>
      <c r="AL45" s="6">
        <v>-7.3107128370890097E-3</v>
      </c>
      <c r="AM45" s="6">
        <v>2.5528079661440501</v>
      </c>
      <c r="AN45" s="6">
        <v>1.58291033403489</v>
      </c>
    </row>
    <row r="46" spans="1:40" x14ac:dyDescent="0.45">
      <c r="A46">
        <v>0.05</v>
      </c>
      <c r="B46" s="1">
        <f t="shared" si="0"/>
        <v>181.47234235942321</v>
      </c>
      <c r="C46">
        <v>1000</v>
      </c>
      <c r="D46" s="2">
        <f t="shared" si="8"/>
        <v>1.1174399746845458</v>
      </c>
      <c r="E46" s="1">
        <v>113</v>
      </c>
      <c r="F46" s="2">
        <v>3.68</v>
      </c>
      <c r="G46">
        <v>315</v>
      </c>
      <c r="H46">
        <v>295</v>
      </c>
      <c r="I46" s="2">
        <f t="shared" si="10"/>
        <v>11.058147772216348</v>
      </c>
      <c r="J46" s="2">
        <v>306.05812209276735</v>
      </c>
      <c r="K46" s="2">
        <f t="shared" si="9"/>
        <v>306.05814777221633</v>
      </c>
      <c r="L46" s="2">
        <v>313.03230123639867</v>
      </c>
      <c r="M46" s="2">
        <f t="shared" si="6"/>
        <v>313.03230123639827</v>
      </c>
      <c r="N46" s="2">
        <f t="shared" si="7"/>
        <v>1.9676987636013337</v>
      </c>
      <c r="O46" s="8">
        <v>411.10845157812997</v>
      </c>
      <c r="P46" s="1">
        <f>O46/(Abmessung!F$17*Q46)</f>
        <v>74.344053597054383</v>
      </c>
      <c r="Q46" s="2">
        <f t="shared" si="1"/>
        <v>12.960046454925147</v>
      </c>
      <c r="R46" s="1">
        <f t="shared" si="2"/>
        <v>4178.5710209588187</v>
      </c>
      <c r="S46" s="1">
        <f t="shared" si="3"/>
        <v>991.88668454773619</v>
      </c>
      <c r="T46" s="1">
        <f t="shared" si="4"/>
        <v>1007.1177192406781</v>
      </c>
      <c r="U46" s="7">
        <f t="shared" si="5"/>
        <v>1.1760284717434628</v>
      </c>
      <c r="Y46" s="4">
        <v>-144.24372570197801</v>
      </c>
      <c r="Z46" s="5">
        <v>10.528700058400901</v>
      </c>
      <c r="AA46" s="4">
        <v>-3.1256926142924198E-2</v>
      </c>
      <c r="AB46" s="4">
        <v>2.9456116190551199E-5</v>
      </c>
      <c r="AC46" s="6">
        <v>17554.453889016499</v>
      </c>
      <c r="AD46" s="6">
        <v>-125.692345063977</v>
      </c>
      <c r="AE46" s="6">
        <v>0.39362054142913999</v>
      </c>
      <c r="AF46" s="6">
        <v>-4.1079636190540202E-4</v>
      </c>
      <c r="AG46" s="6">
        <v>2.30640101199999</v>
      </c>
      <c r="AH46" s="6">
        <v>-3.7612753199999698E-3</v>
      </c>
      <c r="AI46" s="6">
        <v>995.176197</v>
      </c>
      <c r="AJ46" s="6">
        <v>3.9734999999999798E-2</v>
      </c>
      <c r="AL46" s="6">
        <v>-7.3107128370890097E-3</v>
      </c>
      <c r="AM46" s="6">
        <v>2.5528079661440501</v>
      </c>
      <c r="AN46" s="6">
        <v>1.58291033403489</v>
      </c>
    </row>
    <row r="47" spans="1:40" x14ac:dyDescent="0.45">
      <c r="A47">
        <v>5.6000000000000001E-2</v>
      </c>
      <c r="B47" s="1">
        <f t="shared" si="0"/>
        <v>203.2570408518751</v>
      </c>
      <c r="C47">
        <v>1000</v>
      </c>
      <c r="D47" s="2">
        <f t="shared" si="8"/>
        <v>1.1174399746845458</v>
      </c>
      <c r="E47" s="1">
        <v>113</v>
      </c>
      <c r="F47" s="2">
        <v>3.68</v>
      </c>
      <c r="G47">
        <v>315</v>
      </c>
      <c r="H47">
        <v>295</v>
      </c>
      <c r="I47" s="2">
        <f t="shared" si="10"/>
        <v>11.095600363852874</v>
      </c>
      <c r="J47" s="2">
        <v>306.09558623487391</v>
      </c>
      <c r="K47" s="2">
        <f t="shared" si="9"/>
        <v>306.0956003638529</v>
      </c>
      <c r="L47" s="2">
        <v>313.23727924392341</v>
      </c>
      <c r="M47" s="2">
        <f t="shared" si="6"/>
        <v>313.2372792439233</v>
      </c>
      <c r="N47" s="2">
        <f t="shared" si="7"/>
        <v>1.7627207560765896</v>
      </c>
      <c r="O47" s="8">
        <v>412.47641723898403</v>
      </c>
      <c r="P47" s="1">
        <f>O47/(Abmessung!F$17*Q47)</f>
        <v>74.25943560237053</v>
      </c>
      <c r="Q47" s="2">
        <f t="shared" si="1"/>
        <v>13.017988084388467</v>
      </c>
      <c r="R47" s="1">
        <f t="shared" si="2"/>
        <v>4178.569000476673</v>
      </c>
      <c r="S47" s="1">
        <f t="shared" si="3"/>
        <v>991.84755989297969</v>
      </c>
      <c r="T47" s="1">
        <f t="shared" si="4"/>
        <v>1007.1184635595214</v>
      </c>
      <c r="U47" s="7">
        <f t="shared" si="5"/>
        <v>1.1759580152669176</v>
      </c>
      <c r="Y47" s="4">
        <v>-144.24372570197801</v>
      </c>
      <c r="Z47" s="5">
        <v>10.528700058400901</v>
      </c>
      <c r="AA47" s="4">
        <v>-3.1256926142924198E-2</v>
      </c>
      <c r="AB47" s="4">
        <v>2.9456116190551199E-5</v>
      </c>
      <c r="AC47" s="6">
        <v>17554.453889016499</v>
      </c>
      <c r="AD47" s="6">
        <v>-125.692345063977</v>
      </c>
      <c r="AE47" s="6">
        <v>0.39362054142913999</v>
      </c>
      <c r="AF47" s="6">
        <v>-4.1079636190540202E-4</v>
      </c>
      <c r="AG47" s="6">
        <v>2.30640101199999</v>
      </c>
      <c r="AH47" s="6">
        <v>-3.7612753199999698E-3</v>
      </c>
      <c r="AI47" s="6">
        <v>995.176197</v>
      </c>
      <c r="AJ47" s="6">
        <v>3.9734999999999798E-2</v>
      </c>
      <c r="AL47" s="6">
        <v>-7.3107128370890097E-3</v>
      </c>
      <c r="AM47" s="6">
        <v>2.5528079661440501</v>
      </c>
      <c r="AN47" s="6">
        <v>1.58291033403489</v>
      </c>
    </row>
    <row r="48" spans="1:40" x14ac:dyDescent="0.45">
      <c r="A48">
        <v>6.2E-2</v>
      </c>
      <c r="B48" s="1">
        <f t="shared" si="0"/>
        <v>225.04183789095921</v>
      </c>
      <c r="C48">
        <v>1000</v>
      </c>
      <c r="D48" s="2">
        <f t="shared" si="8"/>
        <v>1.1174399746845458</v>
      </c>
      <c r="E48" s="1">
        <v>113</v>
      </c>
      <c r="F48" s="2">
        <v>3.68</v>
      </c>
      <c r="G48">
        <v>315</v>
      </c>
      <c r="H48">
        <v>295</v>
      </c>
      <c r="I48" s="2">
        <f t="shared" si="10"/>
        <v>11.121130224030139</v>
      </c>
      <c r="J48" s="2">
        <v>306.1211271831956</v>
      </c>
      <c r="K48" s="2">
        <f t="shared" si="9"/>
        <v>306.12113022403014</v>
      </c>
      <c r="L48" s="2">
        <v>313.40426562107916</v>
      </c>
      <c r="M48" s="2">
        <f t="shared" si="6"/>
        <v>313.40426562107916</v>
      </c>
      <c r="N48" s="2">
        <f t="shared" si="7"/>
        <v>1.595734378920838</v>
      </c>
      <c r="O48" s="8">
        <v>413.40880546518002</v>
      </c>
      <c r="P48" s="1">
        <f>O48/(Abmessung!F$17*Q48)</f>
        <v>74.142264631953609</v>
      </c>
      <c r="Q48" s="2">
        <f t="shared" si="1"/>
        <v>13.06803430666691</v>
      </c>
      <c r="R48" s="1">
        <f t="shared" si="2"/>
        <v>4178.5675906945598</v>
      </c>
      <c r="S48" s="1">
        <f t="shared" si="3"/>
        <v>991.81557568041353</v>
      </c>
      <c r="T48" s="1">
        <f t="shared" si="4"/>
        <v>1007.1189709943121</v>
      </c>
      <c r="U48" s="7">
        <f t="shared" si="5"/>
        <v>1.1759099819976317</v>
      </c>
      <c r="Y48" s="4">
        <v>-144.24372570197801</v>
      </c>
      <c r="Z48" s="5">
        <v>10.528700058400901</v>
      </c>
      <c r="AA48" s="4">
        <v>-3.1256926142924198E-2</v>
      </c>
      <c r="AB48" s="4">
        <v>2.9456116190551199E-5</v>
      </c>
      <c r="AC48" s="6">
        <v>17554.453889016499</v>
      </c>
      <c r="AD48" s="6">
        <v>-125.692345063977</v>
      </c>
      <c r="AE48" s="6">
        <v>0.39362054142913999</v>
      </c>
      <c r="AF48" s="6">
        <v>-4.1079636190540202E-4</v>
      </c>
      <c r="AG48" s="6">
        <v>2.30640101199999</v>
      </c>
      <c r="AH48" s="6">
        <v>-3.7612753199999698E-3</v>
      </c>
      <c r="AI48" s="6">
        <v>995.176197</v>
      </c>
      <c r="AJ48" s="6">
        <v>3.9734999999999798E-2</v>
      </c>
      <c r="AL48" s="6">
        <v>-7.3107128370890097E-3</v>
      </c>
      <c r="AM48" s="6">
        <v>2.5528079661440501</v>
      </c>
      <c r="AN48" s="6">
        <v>1.58291033403489</v>
      </c>
    </row>
    <row r="49" spans="1:40" x14ac:dyDescent="0.45">
      <c r="A49">
        <v>6.8000000000000005E-2</v>
      </c>
      <c r="B49" s="1">
        <f t="shared" si="0"/>
        <v>246.82670265156767</v>
      </c>
      <c r="C49">
        <v>1000</v>
      </c>
      <c r="D49" s="2">
        <f t="shared" si="8"/>
        <v>1.1174399746845458</v>
      </c>
      <c r="E49" s="1">
        <v>113</v>
      </c>
      <c r="F49" s="2">
        <v>3.68</v>
      </c>
      <c r="G49">
        <v>315</v>
      </c>
      <c r="H49">
        <v>295</v>
      </c>
      <c r="I49" s="2">
        <f t="shared" si="10"/>
        <v>11.138734810368748</v>
      </c>
      <c r="J49" s="2">
        <v>306.13874217718342</v>
      </c>
      <c r="K49" s="2">
        <f t="shared" si="9"/>
        <v>306.13873481036876</v>
      </c>
      <c r="L49" s="2">
        <v>313.54280276690878</v>
      </c>
      <c r="M49" s="2">
        <f t="shared" si="6"/>
        <v>313.54280276690878</v>
      </c>
      <c r="N49" s="2">
        <f t="shared" si="7"/>
        <v>1.4571972330912217</v>
      </c>
      <c r="O49" s="8">
        <v>414.05170455355398</v>
      </c>
      <c r="P49" s="1">
        <f>O49/(Abmessung!F$17*Q49)</f>
        <v>74.010591184795615</v>
      </c>
      <c r="Q49" s="2">
        <f t="shared" si="1"/>
        <v>13.111642338096861</v>
      </c>
      <c r="R49" s="1">
        <f t="shared" si="2"/>
        <v>4178.5665776227897</v>
      </c>
      <c r="S49" s="1">
        <f t="shared" si="3"/>
        <v>991.78896517355884</v>
      </c>
      <c r="T49" s="1">
        <f t="shared" si="4"/>
        <v>1007.1193209602052</v>
      </c>
      <c r="U49" s="7">
        <f t="shared" si="5"/>
        <v>1.1758768545765577</v>
      </c>
      <c r="Y49" s="4">
        <v>-144.24372570197801</v>
      </c>
      <c r="Z49" s="5">
        <v>10.528700058400901</v>
      </c>
      <c r="AA49" s="4">
        <v>-3.1256926142924198E-2</v>
      </c>
      <c r="AB49" s="4">
        <v>2.9456116190551199E-5</v>
      </c>
      <c r="AC49" s="6">
        <v>17554.453889016499</v>
      </c>
      <c r="AD49" s="6">
        <v>-125.692345063977</v>
      </c>
      <c r="AE49" s="6">
        <v>0.39362054142913999</v>
      </c>
      <c r="AF49" s="6">
        <v>-4.1079636190540202E-4</v>
      </c>
      <c r="AG49" s="6">
        <v>2.30640101199999</v>
      </c>
      <c r="AH49" s="6">
        <v>-3.7612753199999698E-3</v>
      </c>
      <c r="AI49" s="6">
        <v>995.176197</v>
      </c>
      <c r="AJ49" s="6">
        <v>3.9734999999999798E-2</v>
      </c>
      <c r="AL49" s="6">
        <v>-7.3107128370890097E-3</v>
      </c>
      <c r="AM49" s="6">
        <v>2.5528079661440501</v>
      </c>
      <c r="AN49" s="6">
        <v>1.58291033403489</v>
      </c>
    </row>
    <row r="50" spans="1:40" x14ac:dyDescent="0.45">
      <c r="A50">
        <v>7.3999999999999996E-2</v>
      </c>
      <c r="B50" s="1">
        <f t="shared" si="0"/>
        <v>268.61161462770701</v>
      </c>
      <c r="C50">
        <v>1000</v>
      </c>
      <c r="D50" s="2">
        <f t="shared" si="8"/>
        <v>1.1174399746845458</v>
      </c>
      <c r="E50" s="1">
        <v>113</v>
      </c>
      <c r="F50" s="2">
        <v>3.68</v>
      </c>
      <c r="G50">
        <v>315</v>
      </c>
      <c r="H50">
        <v>295</v>
      </c>
      <c r="I50" s="2">
        <f t="shared" si="10"/>
        <v>11.151035227915431</v>
      </c>
      <c r="J50" s="2">
        <v>306.15104800576063</v>
      </c>
      <c r="K50" s="2">
        <f t="shared" si="9"/>
        <v>306.15103522791543</v>
      </c>
      <c r="L50" s="2">
        <v>313.65950101441643</v>
      </c>
      <c r="M50" s="2">
        <f t="shared" si="6"/>
        <v>313.65950101441643</v>
      </c>
      <c r="N50" s="2">
        <f t="shared" si="7"/>
        <v>1.3404989855835652</v>
      </c>
      <c r="O50" s="8">
        <v>414.50088114722598</v>
      </c>
      <c r="P50" s="1">
        <f>O50/(Abmessung!F$17*Q50)</f>
        <v>73.875461814653875</v>
      </c>
      <c r="Q50" s="2">
        <f t="shared" si="1"/>
        <v>13.149875459591478</v>
      </c>
      <c r="R50" s="1">
        <f t="shared" si="2"/>
        <v>4178.565831818154</v>
      </c>
      <c r="S50" s="1">
        <f t="shared" si="3"/>
        <v>991.76649665438958</v>
      </c>
      <c r="T50" s="1">
        <f t="shared" si="4"/>
        <v>1007.1195654462545</v>
      </c>
      <c r="U50" s="7">
        <f t="shared" si="5"/>
        <v>1.1758537117718977</v>
      </c>
      <c r="Y50" s="4">
        <v>-144.24372570197801</v>
      </c>
      <c r="Z50" s="5">
        <v>10.528700058400901</v>
      </c>
      <c r="AA50" s="4">
        <v>-3.1256926142924198E-2</v>
      </c>
      <c r="AB50" s="4">
        <v>2.9456116190551199E-5</v>
      </c>
      <c r="AC50" s="6">
        <v>17554.453889016499</v>
      </c>
      <c r="AD50" s="6">
        <v>-125.692345063977</v>
      </c>
      <c r="AE50" s="6">
        <v>0.39362054142913999</v>
      </c>
      <c r="AF50" s="6">
        <v>-4.1079636190540202E-4</v>
      </c>
      <c r="AG50" s="6">
        <v>2.30640101199999</v>
      </c>
      <c r="AH50" s="6">
        <v>-3.7612753199999698E-3</v>
      </c>
      <c r="AI50" s="6">
        <v>995.176197</v>
      </c>
      <c r="AJ50" s="6">
        <v>3.9734999999999798E-2</v>
      </c>
      <c r="AL50" s="6">
        <v>-7.3107128370890097E-3</v>
      </c>
      <c r="AM50" s="6">
        <v>2.5528079661440501</v>
      </c>
      <c r="AN50" s="6">
        <v>1.58291033403489</v>
      </c>
    </row>
    <row r="51" spans="1:40" x14ac:dyDescent="0.45">
      <c r="A51">
        <v>8.0000000000000002E-3</v>
      </c>
      <c r="B51" s="1">
        <f t="shared" si="0"/>
        <v>28.992908564195449</v>
      </c>
      <c r="C51">
        <v>1200</v>
      </c>
      <c r="D51" s="2">
        <f t="shared" si="8"/>
        <v>1.3883944464222144</v>
      </c>
      <c r="E51" s="1">
        <v>140.4</v>
      </c>
      <c r="F51" s="2">
        <v>5.1100000000000003</v>
      </c>
      <c r="G51">
        <v>315</v>
      </c>
      <c r="H51">
        <v>295</v>
      </c>
      <c r="I51" s="2">
        <f t="shared" si="10"/>
        <v>7.4382993543452232</v>
      </c>
      <c r="J51" s="2">
        <v>302.43826729734775</v>
      </c>
      <c r="K51" s="2">
        <f t="shared" si="9"/>
        <v>302.43829935434525</v>
      </c>
      <c r="L51" s="2">
        <v>304.66420305703241</v>
      </c>
      <c r="M51" s="2">
        <f t="shared" si="6"/>
        <v>304.66420302924757</v>
      </c>
      <c r="N51" s="2">
        <f t="shared" si="7"/>
        <v>10.33579694296759</v>
      </c>
      <c r="O51" s="8">
        <v>345.55092201152002</v>
      </c>
      <c r="P51" s="1">
        <f>O51/(Abmessung!F$17*Q51)</f>
        <v>73.292081988590155</v>
      </c>
      <c r="Q51" s="2">
        <f t="shared" si="1"/>
        <v>11.049722915764512</v>
      </c>
      <c r="R51" s="1">
        <f t="shared" si="2"/>
        <v>4179.0551201486742</v>
      </c>
      <c r="S51" s="1">
        <f t="shared" si="3"/>
        <v>993.34635351371139</v>
      </c>
      <c r="T51" s="1">
        <f t="shared" si="4"/>
        <v>1007.04580177553</v>
      </c>
      <c r="U51" s="7">
        <f t="shared" si="5"/>
        <v>1.1828361069954605</v>
      </c>
      <c r="Y51" s="4">
        <v>-144.24372570197801</v>
      </c>
      <c r="Z51" s="5">
        <v>10.528700058400901</v>
      </c>
      <c r="AA51" s="4">
        <v>-3.1256926142924198E-2</v>
      </c>
      <c r="AB51" s="4">
        <v>2.9456116190551199E-5</v>
      </c>
      <c r="AC51" s="6">
        <v>17554.453889016499</v>
      </c>
      <c r="AD51" s="6">
        <v>-125.692345063977</v>
      </c>
      <c r="AE51" s="6">
        <v>0.39362054142913999</v>
      </c>
      <c r="AF51" s="6">
        <v>-4.1079636190540202E-4</v>
      </c>
      <c r="AG51" s="6">
        <v>2.30640101199999</v>
      </c>
      <c r="AH51" s="6">
        <v>-3.7612753199999698E-3</v>
      </c>
      <c r="AI51" s="6">
        <v>995.176197</v>
      </c>
      <c r="AJ51" s="6">
        <v>3.9734999999999798E-2</v>
      </c>
      <c r="AL51" s="6">
        <v>-7.3107128370890097E-3</v>
      </c>
      <c r="AM51" s="6">
        <v>2.5528079661440501</v>
      </c>
      <c r="AN51" s="6">
        <v>1.58291033403489</v>
      </c>
    </row>
    <row r="52" spans="1:40" x14ac:dyDescent="0.45">
      <c r="A52">
        <v>1.4E-2</v>
      </c>
      <c r="B52" s="1">
        <f t="shared" si="0"/>
        <v>50.766371002529645</v>
      </c>
      <c r="C52">
        <v>1200</v>
      </c>
      <c r="D52" s="2">
        <f t="shared" si="8"/>
        <v>1.3883944464222144</v>
      </c>
      <c r="E52" s="1">
        <v>140.4</v>
      </c>
      <c r="F52" s="2">
        <v>5.1100000000000003</v>
      </c>
      <c r="G52">
        <v>315</v>
      </c>
      <c r="H52">
        <v>295</v>
      </c>
      <c r="I52" s="2">
        <f t="shared" si="10"/>
        <v>8.7243535084416504</v>
      </c>
      <c r="J52" s="2">
        <v>303.72430813445999</v>
      </c>
      <c r="K52" s="2">
        <f t="shared" si="9"/>
        <v>303.72435350844165</v>
      </c>
      <c r="L52" s="2">
        <v>308.0861508366803</v>
      </c>
      <c r="M52" s="2">
        <f t="shared" si="6"/>
        <v>308.08615083455112</v>
      </c>
      <c r="N52" s="2">
        <f t="shared" si="7"/>
        <v>6.9138491633196963</v>
      </c>
      <c r="O52" s="8">
        <v>404.47692836608002</v>
      </c>
      <c r="P52" s="1">
        <f>O52/(Abmessung!F$17*Q52)</f>
        <v>77.967108552457617</v>
      </c>
      <c r="Q52" s="2">
        <f t="shared" si="1"/>
        <v>12.158464080332886</v>
      </c>
      <c r="R52" s="1">
        <f t="shared" si="2"/>
        <v>4178.7444992849942</v>
      </c>
      <c r="S52" s="1">
        <f t="shared" si="3"/>
        <v>992.78319495180403</v>
      </c>
      <c r="T52" s="1">
        <f t="shared" si="4"/>
        <v>1007.0713521918614</v>
      </c>
      <c r="U52" s="7">
        <f t="shared" si="5"/>
        <v>1.1804175301648892</v>
      </c>
      <c r="Y52" s="4">
        <v>-144.24372570197801</v>
      </c>
      <c r="Z52" s="5">
        <v>10.528700058400901</v>
      </c>
      <c r="AA52" s="4">
        <v>-3.1256926142924198E-2</v>
      </c>
      <c r="AB52" s="4">
        <v>2.9456116190551199E-5</v>
      </c>
      <c r="AC52" s="6">
        <v>17554.453889016499</v>
      </c>
      <c r="AD52" s="6">
        <v>-125.692345063977</v>
      </c>
      <c r="AE52" s="6">
        <v>0.39362054142913999</v>
      </c>
      <c r="AF52" s="6">
        <v>-4.1079636190540202E-4</v>
      </c>
      <c r="AG52" s="6">
        <v>2.30640101199999</v>
      </c>
      <c r="AH52" s="6">
        <v>-3.7612753199999698E-3</v>
      </c>
      <c r="AI52" s="6">
        <v>995.176197</v>
      </c>
      <c r="AJ52" s="6">
        <v>3.9734999999999798E-2</v>
      </c>
      <c r="AL52" s="6">
        <v>-7.3107128370890097E-3</v>
      </c>
      <c r="AM52" s="6">
        <v>2.5528079661440501</v>
      </c>
      <c r="AN52" s="6">
        <v>1.58291033403489</v>
      </c>
    </row>
    <row r="53" spans="1:40" x14ac:dyDescent="0.45">
      <c r="A53">
        <v>0.02</v>
      </c>
      <c r="B53" s="1">
        <f t="shared" si="0"/>
        <v>72.545250053390461</v>
      </c>
      <c r="C53">
        <v>1200</v>
      </c>
      <c r="D53" s="2">
        <f t="shared" si="8"/>
        <v>1.3883944464222144</v>
      </c>
      <c r="E53" s="1">
        <v>140.4</v>
      </c>
      <c r="F53" s="2">
        <v>5.1100000000000003</v>
      </c>
      <c r="G53">
        <v>315</v>
      </c>
      <c r="H53">
        <v>295</v>
      </c>
      <c r="I53" s="2">
        <f t="shared" si="10"/>
        <v>9.3918472824845392</v>
      </c>
      <c r="J53" s="2">
        <v>304.39179067547764</v>
      </c>
      <c r="K53" s="2">
        <f t="shared" si="9"/>
        <v>304.39184728248455</v>
      </c>
      <c r="L53" s="2">
        <v>309.79538282553881</v>
      </c>
      <c r="M53" s="2">
        <f t="shared" si="6"/>
        <v>309.79538282514528</v>
      </c>
      <c r="N53" s="2">
        <f t="shared" si="7"/>
        <v>5.2046171744611911</v>
      </c>
      <c r="O53" s="8">
        <v>434.9658412416</v>
      </c>
      <c r="P53" s="1">
        <f>O53/(Abmessung!F$17*Q53)</f>
        <v>80.996529337360784</v>
      </c>
      <c r="Q53" s="2">
        <f t="shared" si="1"/>
        <v>12.585924803926734</v>
      </c>
      <c r="R53" s="1">
        <f t="shared" si="2"/>
        <v>4178.6535553764288</v>
      </c>
      <c r="S53" s="1">
        <f t="shared" si="3"/>
        <v>992.48400063423605</v>
      </c>
      <c r="T53" s="1">
        <f t="shared" si="4"/>
        <v>1007.084613401245</v>
      </c>
      <c r="U53" s="7">
        <f t="shared" si="5"/>
        <v>1.179162237360859</v>
      </c>
      <c r="Y53" s="4">
        <v>-144.24372570197801</v>
      </c>
      <c r="Z53" s="5">
        <v>10.528700058400901</v>
      </c>
      <c r="AA53" s="4">
        <v>-3.1256926142924198E-2</v>
      </c>
      <c r="AB53" s="4">
        <v>2.9456116190551199E-5</v>
      </c>
      <c r="AC53" s="6">
        <v>17554.453889016499</v>
      </c>
      <c r="AD53" s="6">
        <v>-125.692345063977</v>
      </c>
      <c r="AE53" s="6">
        <v>0.39362054142913999</v>
      </c>
      <c r="AF53" s="6">
        <v>-4.1079636190540202E-4</v>
      </c>
      <c r="AG53" s="6">
        <v>2.30640101199999</v>
      </c>
      <c r="AH53" s="6">
        <v>-3.7612753199999698E-3</v>
      </c>
      <c r="AI53" s="6">
        <v>995.176197</v>
      </c>
      <c r="AJ53" s="6">
        <v>3.9734999999999798E-2</v>
      </c>
      <c r="AL53" s="6">
        <v>-7.3107128370890097E-3</v>
      </c>
      <c r="AM53" s="6">
        <v>2.5528079661440501</v>
      </c>
      <c r="AN53" s="6">
        <v>1.58291033403489</v>
      </c>
    </row>
    <row r="54" spans="1:40" x14ac:dyDescent="0.45">
      <c r="A54">
        <v>2.5999999999999999E-2</v>
      </c>
      <c r="B54" s="1">
        <f t="shared" si="0"/>
        <v>94.326620546768467</v>
      </c>
      <c r="C54">
        <v>1200</v>
      </c>
      <c r="D54" s="2">
        <f t="shared" si="8"/>
        <v>1.3883944464222144</v>
      </c>
      <c r="E54" s="1">
        <v>140.4</v>
      </c>
      <c r="F54" s="2">
        <v>5.1100000000000003</v>
      </c>
      <c r="G54">
        <v>315</v>
      </c>
      <c r="H54">
        <v>295</v>
      </c>
      <c r="I54" s="2">
        <f t="shared" si="10"/>
        <v>9.7805254703378761</v>
      </c>
      <c r="J54" s="2">
        <v>304.78046492909908</v>
      </c>
      <c r="K54" s="2">
        <f t="shared" si="9"/>
        <v>304.78052547033786</v>
      </c>
      <c r="L54" s="2">
        <v>310.83327747747052</v>
      </c>
      <c r="M54" s="2">
        <f t="shared" si="6"/>
        <v>310.83327747736951</v>
      </c>
      <c r="N54" s="2">
        <f t="shared" si="7"/>
        <v>4.1667225225294828</v>
      </c>
      <c r="O54" s="8">
        <v>452.6894243008</v>
      </c>
      <c r="P54" s="1">
        <f>O54/(Abmessung!F$17*Q54)</f>
        <v>82.743276816200478</v>
      </c>
      <c r="Q54" s="2">
        <f t="shared" si="1"/>
        <v>12.822243590129299</v>
      </c>
      <c r="R54" s="1">
        <f t="shared" si="2"/>
        <v>4178.6155927861</v>
      </c>
      <c r="S54" s="1">
        <f t="shared" si="3"/>
        <v>992.2967605268102</v>
      </c>
      <c r="T54" s="1">
        <f t="shared" si="4"/>
        <v>1007.0923353869789</v>
      </c>
      <c r="U54" s="7">
        <f t="shared" si="5"/>
        <v>1.178431281922026</v>
      </c>
      <c r="Y54" s="4">
        <v>-144.24372570197801</v>
      </c>
      <c r="Z54" s="5">
        <v>10.528700058400901</v>
      </c>
      <c r="AA54" s="4">
        <v>-3.1256926142924198E-2</v>
      </c>
      <c r="AB54" s="4">
        <v>2.9456116190551199E-5</v>
      </c>
      <c r="AC54" s="6">
        <v>17554.453889016499</v>
      </c>
      <c r="AD54" s="6">
        <v>-125.692345063977</v>
      </c>
      <c r="AE54" s="6">
        <v>0.39362054142913999</v>
      </c>
      <c r="AF54" s="6">
        <v>-4.1079636190540202E-4</v>
      </c>
      <c r="AG54" s="6">
        <v>2.30640101199999</v>
      </c>
      <c r="AH54" s="6">
        <v>-3.7612753199999698E-3</v>
      </c>
      <c r="AI54" s="6">
        <v>995.176197</v>
      </c>
      <c r="AJ54" s="6">
        <v>3.9734999999999798E-2</v>
      </c>
      <c r="AL54" s="6">
        <v>-7.3107128370890097E-3</v>
      </c>
      <c r="AM54" s="6">
        <v>2.5528079661440501</v>
      </c>
      <c r="AN54" s="6">
        <v>1.58291033403489</v>
      </c>
    </row>
    <row r="55" spans="1:40" x14ac:dyDescent="0.45">
      <c r="A55">
        <v>3.2000000000000001E-2</v>
      </c>
      <c r="B55" s="1">
        <f t="shared" si="0"/>
        <v>116.10932294638322</v>
      </c>
      <c r="C55">
        <v>1200</v>
      </c>
      <c r="D55" s="2">
        <f t="shared" si="8"/>
        <v>1.3883944464222144</v>
      </c>
      <c r="E55" s="1">
        <v>140.4</v>
      </c>
      <c r="F55" s="2">
        <v>5.1100000000000003</v>
      </c>
      <c r="G55">
        <v>315</v>
      </c>
      <c r="H55">
        <v>295</v>
      </c>
      <c r="I55" s="2">
        <f t="shared" si="10"/>
        <v>10.022542238580302</v>
      </c>
      <c r="J55" s="2">
        <v>305.02248377311679</v>
      </c>
      <c r="K55" s="2">
        <f t="shared" si="9"/>
        <v>305.02254223858029</v>
      </c>
      <c r="L55" s="2">
        <v>311.53207304984551</v>
      </c>
      <c r="M55" s="2">
        <f t="shared" si="6"/>
        <v>311.53207304981436</v>
      </c>
      <c r="N55" s="2">
        <f t="shared" si="7"/>
        <v>3.4679269501544923</v>
      </c>
      <c r="O55" s="8">
        <v>463.71415968640002</v>
      </c>
      <c r="P55" s="1">
        <f>O55/(Abmessung!F$17*Q55)</f>
        <v>83.727357607718233</v>
      </c>
      <c r="Q55" s="2">
        <f t="shared" si="1"/>
        <v>12.980139577083818</v>
      </c>
      <c r="R55" s="1">
        <f t="shared" si="2"/>
        <v>4178.5965213091804</v>
      </c>
      <c r="S55" s="1">
        <f t="shared" si="3"/>
        <v>992.1683898992062</v>
      </c>
      <c r="T55" s="1">
        <f t="shared" si="4"/>
        <v>1007.0971436963623</v>
      </c>
      <c r="U55" s="7">
        <f t="shared" si="5"/>
        <v>1.1779761321695368</v>
      </c>
      <c r="Y55" s="4">
        <v>-144.24372570197801</v>
      </c>
      <c r="Z55" s="5">
        <v>10.528700058400901</v>
      </c>
      <c r="AA55" s="4">
        <v>-3.1256926142924198E-2</v>
      </c>
      <c r="AB55" s="4">
        <v>2.9456116190551199E-5</v>
      </c>
      <c r="AC55" s="6">
        <v>17554.453889016499</v>
      </c>
      <c r="AD55" s="6">
        <v>-125.692345063977</v>
      </c>
      <c r="AE55" s="6">
        <v>0.39362054142913999</v>
      </c>
      <c r="AF55" s="6">
        <v>-4.1079636190540202E-4</v>
      </c>
      <c r="AG55" s="6">
        <v>2.30640101199999</v>
      </c>
      <c r="AH55" s="6">
        <v>-3.7612753199999698E-3</v>
      </c>
      <c r="AI55" s="6">
        <v>995.176197</v>
      </c>
      <c r="AJ55" s="6">
        <v>3.9734999999999798E-2</v>
      </c>
      <c r="AL55" s="6">
        <v>-7.3107128370890097E-3</v>
      </c>
      <c r="AM55" s="6">
        <v>2.5528079661440501</v>
      </c>
      <c r="AN55" s="6">
        <v>1.58291033403489</v>
      </c>
    </row>
    <row r="56" spans="1:40" x14ac:dyDescent="0.45">
      <c r="A56">
        <v>3.7999999999999999E-2</v>
      </c>
      <c r="B56" s="1">
        <f t="shared" si="0"/>
        <v>137.89280293985959</v>
      </c>
      <c r="C56">
        <v>1200</v>
      </c>
      <c r="D56" s="2">
        <f t="shared" si="8"/>
        <v>1.3883944464222144</v>
      </c>
      <c r="E56" s="1">
        <v>140.4</v>
      </c>
      <c r="F56" s="2">
        <v>5.1100000000000003</v>
      </c>
      <c r="G56">
        <v>315</v>
      </c>
      <c r="H56">
        <v>295</v>
      </c>
      <c r="I56" s="2">
        <f t="shared" si="10"/>
        <v>10.180258855339938</v>
      </c>
      <c r="J56" s="2">
        <v>305.18020630352021</v>
      </c>
      <c r="K56" s="2">
        <f t="shared" si="9"/>
        <v>305.18025885533996</v>
      </c>
      <c r="L56" s="2">
        <v>312.03441519866328</v>
      </c>
      <c r="M56" s="2">
        <f t="shared" si="6"/>
        <v>312.03441519865254</v>
      </c>
      <c r="N56" s="2">
        <f t="shared" si="7"/>
        <v>2.9655848013367176</v>
      </c>
      <c r="O56" s="8">
        <v>470.89411596415999</v>
      </c>
      <c r="P56" s="1">
        <f>O56/(Abmessung!F$17*Q56)</f>
        <v>84.261290991129115</v>
      </c>
      <c r="Q56" s="2">
        <f t="shared" si="1"/>
        <v>13.097594643808499</v>
      </c>
      <c r="R56" s="1">
        <f t="shared" si="2"/>
        <v>4178.5857597054892</v>
      </c>
      <c r="S56" s="1">
        <f t="shared" si="3"/>
        <v>992.07498203995317</v>
      </c>
      <c r="T56" s="1">
        <f t="shared" si="4"/>
        <v>1007.1002772487352</v>
      </c>
      <c r="U56" s="7">
        <f t="shared" si="5"/>
        <v>1.1776795132390294</v>
      </c>
      <c r="Y56" s="4">
        <v>-144.24372570197801</v>
      </c>
      <c r="Z56" s="5">
        <v>10.528700058400901</v>
      </c>
      <c r="AA56" s="4">
        <v>-3.1256926142924198E-2</v>
      </c>
      <c r="AB56" s="4">
        <v>2.9456116190551199E-5</v>
      </c>
      <c r="AC56" s="6">
        <v>17554.453889016499</v>
      </c>
      <c r="AD56" s="6">
        <v>-125.692345063977</v>
      </c>
      <c r="AE56" s="6">
        <v>0.39362054142913999</v>
      </c>
      <c r="AF56" s="6">
        <v>-4.1079636190540202E-4</v>
      </c>
      <c r="AG56" s="6">
        <v>2.30640101199999</v>
      </c>
      <c r="AH56" s="6">
        <v>-3.7612753199999698E-3</v>
      </c>
      <c r="AI56" s="6">
        <v>995.176197</v>
      </c>
      <c r="AJ56" s="6">
        <v>3.9734999999999798E-2</v>
      </c>
      <c r="AL56" s="6">
        <v>-7.3107128370890097E-3</v>
      </c>
      <c r="AM56" s="6">
        <v>2.5528079661440501</v>
      </c>
      <c r="AN56" s="6">
        <v>1.58291033403489</v>
      </c>
    </row>
    <row r="57" spans="1:40" x14ac:dyDescent="0.45">
      <c r="A57">
        <v>4.3999999999999997E-2</v>
      </c>
      <c r="B57" s="1">
        <f t="shared" si="0"/>
        <v>159.67676487065032</v>
      </c>
      <c r="C57">
        <v>1200</v>
      </c>
      <c r="D57" s="2">
        <f t="shared" si="8"/>
        <v>1.3883944464222144</v>
      </c>
      <c r="E57" s="1">
        <v>140.4</v>
      </c>
      <c r="F57" s="2">
        <v>5.1100000000000003</v>
      </c>
      <c r="G57">
        <v>315</v>
      </c>
      <c r="H57">
        <v>295</v>
      </c>
      <c r="I57" s="2">
        <f t="shared" si="10"/>
        <v>10.286566628184916</v>
      </c>
      <c r="J57" s="2">
        <v>305.28652211461502</v>
      </c>
      <c r="K57" s="2">
        <f t="shared" si="9"/>
        <v>305.28656662818491</v>
      </c>
      <c r="L57" s="2">
        <v>312.41249769287549</v>
      </c>
      <c r="M57" s="2">
        <f t="shared" si="6"/>
        <v>312.41249769287151</v>
      </c>
      <c r="N57" s="2">
        <f t="shared" si="7"/>
        <v>2.5875023071245096</v>
      </c>
      <c r="O57" s="8">
        <v>475.73166366976</v>
      </c>
      <c r="P57" s="1">
        <f>O57/(Abmessung!F$17*Q57)</f>
        <v>84.52656494405278</v>
      </c>
      <c r="Q57" s="2">
        <f t="shared" si="1"/>
        <v>13.190620580572089</v>
      </c>
      <c r="R57" s="1">
        <f t="shared" si="2"/>
        <v>4178.579178629062</v>
      </c>
      <c r="S57" s="1">
        <f t="shared" si="3"/>
        <v>992.00406601621353</v>
      </c>
      <c r="T57" s="1">
        <f t="shared" si="4"/>
        <v>1007.1023894781121</v>
      </c>
      <c r="U57" s="7">
        <f t="shared" si="5"/>
        <v>1.1774795717208311</v>
      </c>
      <c r="Y57" s="4">
        <v>-144.24372570197801</v>
      </c>
      <c r="Z57" s="5">
        <v>10.528700058400901</v>
      </c>
      <c r="AA57" s="4">
        <v>-3.1256926142924198E-2</v>
      </c>
      <c r="AB57" s="4">
        <v>2.9456116190551199E-5</v>
      </c>
      <c r="AC57" s="6">
        <v>17554.453889016499</v>
      </c>
      <c r="AD57" s="6">
        <v>-125.692345063977</v>
      </c>
      <c r="AE57" s="6">
        <v>0.39362054142913999</v>
      </c>
      <c r="AF57" s="6">
        <v>-4.1079636190540202E-4</v>
      </c>
      <c r="AG57" s="6">
        <v>2.30640101199999</v>
      </c>
      <c r="AH57" s="6">
        <v>-3.7612753199999698E-3</v>
      </c>
      <c r="AI57" s="6">
        <v>995.176197</v>
      </c>
      <c r="AJ57" s="6">
        <v>3.9734999999999798E-2</v>
      </c>
      <c r="AL57" s="6">
        <v>-7.3107128370890097E-3</v>
      </c>
      <c r="AM57" s="6">
        <v>2.5528079661440501</v>
      </c>
      <c r="AN57" s="6">
        <v>1.58291033403489</v>
      </c>
    </row>
    <row r="58" spans="1:40" x14ac:dyDescent="0.45">
      <c r="A58">
        <v>0.05</v>
      </c>
      <c r="B58" s="1">
        <f t="shared" si="0"/>
        <v>181.46103906206912</v>
      </c>
      <c r="C58">
        <v>1200</v>
      </c>
      <c r="D58" s="2">
        <f t="shared" si="8"/>
        <v>1.3883944464222144</v>
      </c>
      <c r="E58" s="1">
        <v>140.4</v>
      </c>
      <c r="F58" s="2">
        <v>5.1100000000000003</v>
      </c>
      <c r="G58">
        <v>315</v>
      </c>
      <c r="H58">
        <v>295</v>
      </c>
      <c r="I58" s="2">
        <f t="shared" si="10"/>
        <v>10.360136303387103</v>
      </c>
      <c r="J58" s="2">
        <v>305.36010081262202</v>
      </c>
      <c r="K58" s="2">
        <f t="shared" si="9"/>
        <v>305.36013630338709</v>
      </c>
      <c r="L58" s="2">
        <v>312.70697664842868</v>
      </c>
      <c r="M58" s="2">
        <f t="shared" si="6"/>
        <v>312.70697664842714</v>
      </c>
      <c r="N58" s="2">
        <f t="shared" si="7"/>
        <v>2.2930233515713212</v>
      </c>
      <c r="O58" s="8">
        <v>479.07849207487999</v>
      </c>
      <c r="P58" s="1">
        <f>O58/(Abmessung!F$17*Q58)</f>
        <v>84.630080301889365</v>
      </c>
      <c r="Q58" s="2">
        <f t="shared" si="1"/>
        <v>13.267170528557697</v>
      </c>
      <c r="R58" s="1">
        <f t="shared" si="2"/>
        <v>4178.5749085046191</v>
      </c>
      <c r="S58" s="1">
        <f t="shared" si="3"/>
        <v>991.94846965706301</v>
      </c>
      <c r="T58" s="1">
        <f t="shared" si="4"/>
        <v>1007.1038513028948</v>
      </c>
      <c r="U58" s="7">
        <f t="shared" si="5"/>
        <v>1.1773411968503855</v>
      </c>
      <c r="Y58" s="4">
        <v>-144.24372570197801</v>
      </c>
      <c r="Z58" s="5">
        <v>10.528700058400901</v>
      </c>
      <c r="AA58" s="4">
        <v>-3.1256926142924198E-2</v>
      </c>
      <c r="AB58" s="4">
        <v>2.9456116190551199E-5</v>
      </c>
      <c r="AC58" s="6">
        <v>17554.453889016499</v>
      </c>
      <c r="AD58" s="6">
        <v>-125.692345063977</v>
      </c>
      <c r="AE58" s="6">
        <v>0.39362054142913999</v>
      </c>
      <c r="AF58" s="6">
        <v>-4.1079636190540202E-4</v>
      </c>
      <c r="AG58" s="6">
        <v>2.30640101199999</v>
      </c>
      <c r="AH58" s="6">
        <v>-3.7612753199999698E-3</v>
      </c>
      <c r="AI58" s="6">
        <v>995.176197</v>
      </c>
      <c r="AJ58" s="6">
        <v>3.9734999999999798E-2</v>
      </c>
      <c r="AL58" s="6">
        <v>-7.3107128370890097E-3</v>
      </c>
      <c r="AM58" s="6">
        <v>2.5528079661440501</v>
      </c>
      <c r="AN58" s="6">
        <v>1.58291033403489</v>
      </c>
    </row>
    <row r="59" spans="1:40" x14ac:dyDescent="0.45">
      <c r="A59">
        <v>5.6000000000000001E-2</v>
      </c>
      <c r="B59" s="1">
        <f t="shared" si="0"/>
        <v>203.24552284734472</v>
      </c>
      <c r="C59">
        <v>1200</v>
      </c>
      <c r="D59" s="2">
        <f t="shared" si="8"/>
        <v>1.3883944464222144</v>
      </c>
      <c r="E59" s="1">
        <v>140.4</v>
      </c>
      <c r="F59" s="2">
        <v>5.1100000000000003</v>
      </c>
      <c r="G59">
        <v>315</v>
      </c>
      <c r="H59">
        <v>295</v>
      </c>
      <c r="I59" s="2">
        <f t="shared" si="10"/>
        <v>10.412136757721495</v>
      </c>
      <c r="J59" s="2">
        <v>305.41211057199325</v>
      </c>
      <c r="K59" s="2">
        <f t="shared" si="9"/>
        <v>305.4121367577215</v>
      </c>
      <c r="L59" s="2">
        <v>312.9425489365579</v>
      </c>
      <c r="M59" s="2">
        <f t="shared" si="6"/>
        <v>312.94254893655727</v>
      </c>
      <c r="N59" s="2">
        <f t="shared" si="7"/>
        <v>2.0574510634421017</v>
      </c>
      <c r="O59" s="8">
        <v>481.44361569343999</v>
      </c>
      <c r="P59" s="1">
        <f>O59/(Abmessung!F$17*Q59)</f>
        <v>84.635944187549086</v>
      </c>
      <c r="Q59" s="2">
        <f t="shared" si="1"/>
        <v>13.331744407333822</v>
      </c>
      <c r="R59" s="1">
        <f t="shared" si="2"/>
        <v>4178.5720087609607</v>
      </c>
      <c r="S59" s="1">
        <f t="shared" si="3"/>
        <v>991.90376828826561</v>
      </c>
      <c r="T59" s="1">
        <f t="shared" si="4"/>
        <v>1007.104884606789</v>
      </c>
      <c r="U59" s="7">
        <f t="shared" si="5"/>
        <v>1.1772433853382243</v>
      </c>
      <c r="Y59" s="4">
        <v>-144.24372570197801</v>
      </c>
      <c r="Z59" s="5">
        <v>10.528700058400901</v>
      </c>
      <c r="AA59" s="4">
        <v>-3.1256926142924198E-2</v>
      </c>
      <c r="AB59" s="4">
        <v>2.9456116190551199E-5</v>
      </c>
      <c r="AC59" s="6">
        <v>17554.453889016499</v>
      </c>
      <c r="AD59" s="6">
        <v>-125.692345063977</v>
      </c>
      <c r="AE59" s="6">
        <v>0.39362054142913999</v>
      </c>
      <c r="AF59" s="6">
        <v>-4.1079636190540202E-4</v>
      </c>
      <c r="AG59" s="6">
        <v>2.30640101199999</v>
      </c>
      <c r="AH59" s="6">
        <v>-3.7612753199999698E-3</v>
      </c>
      <c r="AI59" s="6">
        <v>995.176197</v>
      </c>
      <c r="AJ59" s="6">
        <v>3.9734999999999798E-2</v>
      </c>
      <c r="AL59" s="6">
        <v>-7.3107128370890097E-3</v>
      </c>
      <c r="AM59" s="6">
        <v>2.5528079661440501</v>
      </c>
      <c r="AN59" s="6">
        <v>1.58291033403489</v>
      </c>
    </row>
    <row r="60" spans="1:40" x14ac:dyDescent="0.45">
      <c r="A60">
        <v>6.2E-2</v>
      </c>
      <c r="B60" s="1">
        <f t="shared" si="0"/>
        <v>225.03015107958313</v>
      </c>
      <c r="C60">
        <v>1200</v>
      </c>
      <c r="D60" s="2">
        <f t="shared" si="8"/>
        <v>1.3883944464222144</v>
      </c>
      <c r="E60" s="1">
        <v>140.4</v>
      </c>
      <c r="F60" s="2">
        <v>5.1100000000000003</v>
      </c>
      <c r="G60">
        <v>315</v>
      </c>
      <c r="H60">
        <v>295</v>
      </c>
      <c r="I60" s="2">
        <f t="shared" si="10"/>
        <v>10.449579715113487</v>
      </c>
      <c r="J60" s="2">
        <v>305.44956269151118</v>
      </c>
      <c r="K60" s="2">
        <f t="shared" si="9"/>
        <v>305.44957971511349</v>
      </c>
      <c r="L60" s="2">
        <v>313.1350836344298</v>
      </c>
      <c r="M60" s="2">
        <f t="shared" si="6"/>
        <v>313.13508363442958</v>
      </c>
      <c r="N60" s="2">
        <f t="shared" si="7"/>
        <v>1.8649163655701955</v>
      </c>
      <c r="O60" s="8">
        <v>483.14637803519997</v>
      </c>
      <c r="P60" s="1">
        <f>O60/(Abmessung!F$17*Q60)</f>
        <v>84.583925478871848</v>
      </c>
      <c r="Q60" s="2">
        <f t="shared" si="1"/>
        <v>13.387123871830196</v>
      </c>
      <c r="R60" s="1">
        <f t="shared" si="2"/>
        <v>4178.5699672989076</v>
      </c>
      <c r="S60" s="1">
        <f t="shared" si="3"/>
        <v>991.86708505147863</v>
      </c>
      <c r="T60" s="1">
        <f t="shared" si="4"/>
        <v>1007.1056286867736</v>
      </c>
      <c r="U60" s="7">
        <f t="shared" si="5"/>
        <v>1.1771729514718121</v>
      </c>
      <c r="Y60" s="4">
        <v>-144.24372570197801</v>
      </c>
      <c r="Z60" s="5">
        <v>10.528700058400901</v>
      </c>
      <c r="AA60" s="4">
        <v>-3.1256926142924198E-2</v>
      </c>
      <c r="AB60" s="4">
        <v>2.9456116190551199E-5</v>
      </c>
      <c r="AC60" s="6">
        <v>17554.453889016499</v>
      </c>
      <c r="AD60" s="6">
        <v>-125.692345063977</v>
      </c>
      <c r="AE60" s="6">
        <v>0.39362054142913999</v>
      </c>
      <c r="AF60" s="6">
        <v>-4.1079636190540202E-4</v>
      </c>
      <c r="AG60" s="6">
        <v>2.30640101199999</v>
      </c>
      <c r="AH60" s="6">
        <v>-3.7612753199999698E-3</v>
      </c>
      <c r="AI60" s="6">
        <v>995.176197</v>
      </c>
      <c r="AJ60" s="6">
        <v>3.9734999999999798E-2</v>
      </c>
      <c r="AL60" s="6">
        <v>-7.3107128370890097E-3</v>
      </c>
      <c r="AM60" s="6">
        <v>2.5528079661440501</v>
      </c>
      <c r="AN60" s="6">
        <v>1.58291033403489</v>
      </c>
    </row>
    <row r="61" spans="1:40" x14ac:dyDescent="0.45">
      <c r="A61">
        <v>6.8000000000000005E-2</v>
      </c>
      <c r="B61" s="1">
        <f t="shared" si="0"/>
        <v>246.81488163320532</v>
      </c>
      <c r="C61">
        <v>1200</v>
      </c>
      <c r="D61" s="2">
        <f t="shared" si="8"/>
        <v>1.3883944464222144</v>
      </c>
      <c r="E61" s="1">
        <v>140.4</v>
      </c>
      <c r="F61" s="2">
        <v>5.1100000000000003</v>
      </c>
      <c r="G61">
        <v>315</v>
      </c>
      <c r="H61">
        <v>295</v>
      </c>
      <c r="I61" s="2">
        <f t="shared" si="10"/>
        <v>10.476931892074838</v>
      </c>
      <c r="J61" s="2">
        <v>305.47692366453538</v>
      </c>
      <c r="K61" s="2">
        <f t="shared" si="9"/>
        <v>305.47693189207484</v>
      </c>
      <c r="L61" s="2">
        <v>313.29525730406652</v>
      </c>
      <c r="M61" s="2">
        <f t="shared" si="6"/>
        <v>313.29525730406647</v>
      </c>
      <c r="N61" s="2">
        <f t="shared" si="7"/>
        <v>1.7047426959334757</v>
      </c>
      <c r="O61" s="8">
        <v>484.39011935680003</v>
      </c>
      <c r="P61" s="1">
        <f>O61/(Abmessung!F$17*Q61)</f>
        <v>84.498045587206065</v>
      </c>
      <c r="Q61" s="2">
        <f t="shared" si="1"/>
        <v>13.43522680095097</v>
      </c>
      <c r="R61" s="1">
        <f t="shared" si="2"/>
        <v>4178.568487303256</v>
      </c>
      <c r="S61" s="1">
        <f t="shared" si="3"/>
        <v>991.83646618116154</v>
      </c>
      <c r="T61" s="1">
        <f t="shared" si="4"/>
        <v>1007.1061722809052</v>
      </c>
      <c r="U61" s="7">
        <f t="shared" si="5"/>
        <v>1.1771214953955287</v>
      </c>
      <c r="Y61" s="4">
        <v>-144.24372570197801</v>
      </c>
      <c r="Z61" s="5">
        <v>10.528700058400901</v>
      </c>
      <c r="AA61" s="4">
        <v>-3.1256926142924198E-2</v>
      </c>
      <c r="AB61" s="4">
        <v>2.9456116190551199E-5</v>
      </c>
      <c r="AC61" s="6">
        <v>17554.453889016499</v>
      </c>
      <c r="AD61" s="6">
        <v>-125.692345063977</v>
      </c>
      <c r="AE61" s="6">
        <v>0.39362054142913999</v>
      </c>
      <c r="AF61" s="6">
        <v>-4.1079636190540202E-4</v>
      </c>
      <c r="AG61" s="6">
        <v>2.30640101199999</v>
      </c>
      <c r="AH61" s="6">
        <v>-3.7612753199999698E-3</v>
      </c>
      <c r="AI61" s="6">
        <v>995.176197</v>
      </c>
      <c r="AJ61" s="6">
        <v>3.9734999999999798E-2</v>
      </c>
      <c r="AL61" s="6">
        <v>-7.3107128370890097E-3</v>
      </c>
      <c r="AM61" s="6">
        <v>2.5528079661440501</v>
      </c>
      <c r="AN61" s="6">
        <v>1.58291033403489</v>
      </c>
    </row>
    <row r="62" spans="1:40" x14ac:dyDescent="0.45">
      <c r="A62">
        <v>7.3999999999999996E-2</v>
      </c>
      <c r="B62" s="1">
        <f t="shared" si="0"/>
        <v>268.59968605091689</v>
      </c>
      <c r="C62">
        <v>1200</v>
      </c>
      <c r="D62" s="2">
        <f t="shared" si="8"/>
        <v>1.3883944464222144</v>
      </c>
      <c r="E62" s="1">
        <v>140.4</v>
      </c>
      <c r="F62" s="2">
        <v>5.1100000000000003</v>
      </c>
      <c r="G62">
        <v>315</v>
      </c>
      <c r="H62">
        <v>295</v>
      </c>
      <c r="I62" s="2">
        <f t="shared" si="10"/>
        <v>10.497174590769637</v>
      </c>
      <c r="J62" s="2">
        <v>305.49717467465342</v>
      </c>
      <c r="K62" s="2">
        <f t="shared" si="9"/>
        <v>305.49717459076965</v>
      </c>
      <c r="L62" s="2">
        <v>313.43050271975972</v>
      </c>
      <c r="M62" s="2">
        <f t="shared" si="6"/>
        <v>313.43050271975972</v>
      </c>
      <c r="N62" s="2">
        <f t="shared" si="7"/>
        <v>1.5694972802402845</v>
      </c>
      <c r="O62" s="8">
        <v>485.31051116288</v>
      </c>
      <c r="P62" s="1">
        <f>O62/(Abmessung!F$17*Q62)</f>
        <v>84.393627291400563</v>
      </c>
      <c r="Q62" s="2">
        <f t="shared" si="1"/>
        <v>13.477409817779117</v>
      </c>
      <c r="R62" s="1">
        <f t="shared" si="2"/>
        <v>4178.5673880529075</v>
      </c>
      <c r="S62" s="1">
        <f t="shared" si="3"/>
        <v>991.81054124352227</v>
      </c>
      <c r="T62" s="1">
        <f t="shared" si="4"/>
        <v>1007.1065746178487</v>
      </c>
      <c r="U62" s="7">
        <f t="shared" si="5"/>
        <v>1.1770834105832475</v>
      </c>
      <c r="Y62" s="4">
        <v>-144.24372570197801</v>
      </c>
      <c r="Z62" s="5">
        <v>10.528700058400901</v>
      </c>
      <c r="AA62" s="4">
        <v>-3.1256926142924198E-2</v>
      </c>
      <c r="AB62" s="4">
        <v>2.9456116190551199E-5</v>
      </c>
      <c r="AC62" s="6">
        <v>17554.453889016499</v>
      </c>
      <c r="AD62" s="6">
        <v>-125.692345063977</v>
      </c>
      <c r="AE62" s="6">
        <v>0.39362054142913999</v>
      </c>
      <c r="AF62" s="6">
        <v>-4.1079636190540202E-4</v>
      </c>
      <c r="AG62" s="6">
        <v>2.30640101199999</v>
      </c>
      <c r="AH62" s="6">
        <v>-3.7612753199999698E-3</v>
      </c>
      <c r="AI62" s="6">
        <v>995.176197</v>
      </c>
      <c r="AJ62" s="6">
        <v>3.9734999999999798E-2</v>
      </c>
      <c r="AL62" s="6">
        <v>-7.3107128370890097E-3</v>
      </c>
      <c r="AM62" s="6">
        <v>2.5528079661440501</v>
      </c>
      <c r="AN62" s="6">
        <v>1.58291033403489</v>
      </c>
    </row>
    <row r="63" spans="1:40" x14ac:dyDescent="0.45">
      <c r="A63">
        <v>8.0000000000000002E-3</v>
      </c>
      <c r="B63" s="1">
        <f t="shared" si="0"/>
        <v>28.985913084064855</v>
      </c>
      <c r="C63">
        <v>1500</v>
      </c>
      <c r="D63" s="2">
        <f t="shared" si="8"/>
        <v>1.7087931648273409</v>
      </c>
      <c r="E63" s="1">
        <v>172.8</v>
      </c>
      <c r="F63" s="2">
        <v>7.07</v>
      </c>
      <c r="G63">
        <v>315</v>
      </c>
      <c r="H63">
        <v>295</v>
      </c>
      <c r="I63" s="2">
        <f t="shared" si="10"/>
        <v>6.9493716421214007</v>
      </c>
      <c r="J63" s="2">
        <v>301.94937164834562</v>
      </c>
      <c r="K63" s="2">
        <f t="shared" si="9"/>
        <v>301.94937164212138</v>
      </c>
      <c r="L63" s="2">
        <v>303.10665414300672</v>
      </c>
      <c r="M63" s="2">
        <f t="shared" si="6"/>
        <v>303.10665414309602</v>
      </c>
      <c r="N63" s="2">
        <f t="shared" si="7"/>
        <v>11.893345856993278</v>
      </c>
      <c r="O63" s="8">
        <v>397.64345170311299</v>
      </c>
      <c r="P63" s="1">
        <f>O63/(Abmessung!F$17*Q63)</f>
        <v>89.755027245088996</v>
      </c>
      <c r="Q63" s="2">
        <f t="shared" si="1"/>
        <v>10.383205328292128</v>
      </c>
      <c r="R63" s="1">
        <f t="shared" si="2"/>
        <v>4179.2639397630555</v>
      </c>
      <c r="S63" s="1">
        <f t="shared" si="3"/>
        <v>993.58608840350587</v>
      </c>
      <c r="T63" s="1">
        <f t="shared" si="4"/>
        <v>1007.0360886412234</v>
      </c>
      <c r="U63" s="7">
        <f t="shared" si="5"/>
        <v>1.1837555425647839</v>
      </c>
      <c r="Y63" s="4">
        <v>-144.24372570197801</v>
      </c>
      <c r="Z63" s="5">
        <v>10.528700058400901</v>
      </c>
      <c r="AA63" s="4">
        <v>-3.1256926142924198E-2</v>
      </c>
      <c r="AB63" s="4">
        <v>2.9456116190551199E-5</v>
      </c>
      <c r="AC63" s="6">
        <v>17554.453889016499</v>
      </c>
      <c r="AD63" s="6">
        <v>-125.692345063977</v>
      </c>
      <c r="AE63" s="6">
        <v>0.39362054142913999</v>
      </c>
      <c r="AF63" s="6">
        <v>-4.1079636190540202E-4</v>
      </c>
      <c r="AG63" s="6">
        <v>2.30640101199999</v>
      </c>
      <c r="AH63" s="6">
        <v>-3.7612753199999698E-3</v>
      </c>
      <c r="AI63" s="6">
        <v>995.176197</v>
      </c>
      <c r="AJ63" s="6">
        <v>3.9734999999999798E-2</v>
      </c>
      <c r="AL63" s="6">
        <v>-7.3107128370890097E-3</v>
      </c>
      <c r="AM63" s="6">
        <v>2.5528079661440501</v>
      </c>
      <c r="AN63" s="6">
        <v>1.58291033403489</v>
      </c>
    </row>
    <row r="64" spans="1:40" x14ac:dyDescent="0.45">
      <c r="A64">
        <v>1.4E-2</v>
      </c>
      <c r="B64" s="1">
        <f t="shared" si="0"/>
        <v>50.754406930688148</v>
      </c>
      <c r="C64">
        <v>1500</v>
      </c>
      <c r="D64" s="2">
        <f t="shared" si="8"/>
        <v>1.7087931648273409</v>
      </c>
      <c r="E64" s="1">
        <v>172.8</v>
      </c>
      <c r="F64" s="2">
        <v>7.07</v>
      </c>
      <c r="G64">
        <v>315</v>
      </c>
      <c r="H64">
        <v>295</v>
      </c>
      <c r="I64" s="2">
        <f t="shared" si="10"/>
        <v>8.5070920820148839</v>
      </c>
      <c r="J64" s="2">
        <v>303.5070853344605</v>
      </c>
      <c r="K64" s="2">
        <f t="shared" si="9"/>
        <v>303.50709208201488</v>
      </c>
      <c r="L64" s="2">
        <v>306.69992381119056</v>
      </c>
      <c r="M64" s="2">
        <f t="shared" si="6"/>
        <v>306.69992381015419</v>
      </c>
      <c r="N64" s="2">
        <f t="shared" si="7"/>
        <v>8.3000761888094416</v>
      </c>
      <c r="O64" s="8">
        <v>485.586580756307</v>
      </c>
      <c r="P64" s="1">
        <f>O64/(Abmessung!F$17*Q64)</f>
        <v>98.141048221904128</v>
      </c>
      <c r="Q64" s="2">
        <f t="shared" si="1"/>
        <v>11.596111286287254</v>
      </c>
      <c r="R64" s="1">
        <f t="shared" si="2"/>
        <v>4178.8478774135183</v>
      </c>
      <c r="S64" s="1">
        <f t="shared" si="3"/>
        <v>993.01721856050585</v>
      </c>
      <c r="T64" s="1">
        <f t="shared" si="4"/>
        <v>1007.0670365178823</v>
      </c>
      <c r="U64" s="7">
        <f t="shared" si="5"/>
        <v>1.1808260475431789</v>
      </c>
      <c r="Y64" s="4">
        <v>-144.24372570197801</v>
      </c>
      <c r="Z64" s="5">
        <v>10.528700058400901</v>
      </c>
      <c r="AA64" s="4">
        <v>-3.1256926142924198E-2</v>
      </c>
      <c r="AB64" s="4">
        <v>2.9456116190551199E-5</v>
      </c>
      <c r="AC64" s="6">
        <v>17554.453889016499</v>
      </c>
      <c r="AD64" s="6">
        <v>-125.692345063977</v>
      </c>
      <c r="AE64" s="6">
        <v>0.39362054142913999</v>
      </c>
      <c r="AF64" s="6">
        <v>-4.1079636190540202E-4</v>
      </c>
      <c r="AG64" s="6">
        <v>2.30640101199999</v>
      </c>
      <c r="AH64" s="6">
        <v>-3.7612753199999698E-3</v>
      </c>
      <c r="AI64" s="6">
        <v>995.176197</v>
      </c>
      <c r="AJ64" s="6">
        <v>3.9734999999999798E-2</v>
      </c>
      <c r="AL64" s="6">
        <v>-7.3107128370890097E-3</v>
      </c>
      <c r="AM64" s="6">
        <v>2.5528079661440501</v>
      </c>
      <c r="AN64" s="6">
        <v>1.58291033403489</v>
      </c>
    </row>
    <row r="65" spans="1:40" x14ac:dyDescent="0.45">
      <c r="A65">
        <v>0.02</v>
      </c>
      <c r="B65" s="1">
        <f t="shared" si="0"/>
        <v>72.530304879241498</v>
      </c>
      <c r="C65">
        <v>1500</v>
      </c>
      <c r="D65" s="2">
        <f t="shared" si="8"/>
        <v>1.7087931648273409</v>
      </c>
      <c r="E65" s="1">
        <v>172.8</v>
      </c>
      <c r="F65" s="2">
        <v>7.07</v>
      </c>
      <c r="G65">
        <v>315</v>
      </c>
      <c r="H65">
        <v>295</v>
      </c>
      <c r="I65" s="2">
        <f t="shared" si="10"/>
        <v>9.3324880779384127</v>
      </c>
      <c r="J65" s="2">
        <v>304.33247704864436</v>
      </c>
      <c r="K65" s="2">
        <f t="shared" si="9"/>
        <v>304.33248807793842</v>
      </c>
      <c r="L65" s="2">
        <v>308.63429621301475</v>
      </c>
      <c r="M65" s="2">
        <f t="shared" si="6"/>
        <v>308.63429621275418</v>
      </c>
      <c r="N65" s="2">
        <f t="shared" si="7"/>
        <v>6.3657037869852502</v>
      </c>
      <c r="O65" s="8">
        <v>532.00875339291304</v>
      </c>
      <c r="P65" s="1">
        <f>O65/(Abmessung!F$17*Q65)</f>
        <v>103.12832367099428</v>
      </c>
      <c r="Q65" s="2">
        <f t="shared" si="1"/>
        <v>12.090303693769128</v>
      </c>
      <c r="R65" s="1">
        <f t="shared" si="2"/>
        <v>4178.7111934020004</v>
      </c>
      <c r="S65" s="1">
        <f t="shared" si="3"/>
        <v>992.68850613375434</v>
      </c>
      <c r="T65" s="1">
        <f t="shared" si="4"/>
        <v>1007.0834349877639</v>
      </c>
      <c r="U65" s="7">
        <f t="shared" si="5"/>
        <v>1.1792737848012327</v>
      </c>
      <c r="Y65" s="4">
        <v>-144.24372570197801</v>
      </c>
      <c r="Z65" s="5">
        <v>10.528700058400901</v>
      </c>
      <c r="AA65" s="4">
        <v>-3.1256926142924198E-2</v>
      </c>
      <c r="AB65" s="4">
        <v>2.9456116190551199E-5</v>
      </c>
      <c r="AC65" s="6">
        <v>17554.453889016499</v>
      </c>
      <c r="AD65" s="6">
        <v>-125.692345063977</v>
      </c>
      <c r="AE65" s="6">
        <v>0.39362054142913999</v>
      </c>
      <c r="AF65" s="6">
        <v>-4.1079636190540202E-4</v>
      </c>
      <c r="AG65" s="6">
        <v>2.30640101199999</v>
      </c>
      <c r="AH65" s="6">
        <v>-3.7612753199999698E-3</v>
      </c>
      <c r="AI65" s="6">
        <v>995.176197</v>
      </c>
      <c r="AJ65" s="6">
        <v>3.9734999999999798E-2</v>
      </c>
      <c r="AL65" s="6">
        <v>-7.3107128370890097E-3</v>
      </c>
      <c r="AM65" s="6">
        <v>2.5528079661440501</v>
      </c>
      <c r="AN65" s="6">
        <v>1.58291033403489</v>
      </c>
    </row>
    <row r="66" spans="1:40" x14ac:dyDescent="0.45">
      <c r="A66">
        <v>2.5999999999999999E-2</v>
      </c>
      <c r="B66" s="1">
        <f t="shared" ref="B66:B110" si="11">A66/S66*3600*1000</f>
        <v>94.309631474500733</v>
      </c>
      <c r="C66">
        <v>1500</v>
      </c>
      <c r="D66" s="2">
        <f t="shared" si="8"/>
        <v>1.7087931648273409</v>
      </c>
      <c r="E66" s="1">
        <v>172.8</v>
      </c>
      <c r="F66" s="2">
        <v>7.07</v>
      </c>
      <c r="G66">
        <v>315</v>
      </c>
      <c r="H66">
        <v>295</v>
      </c>
      <c r="I66" s="2">
        <f t="shared" si="10"/>
        <v>9.8364042411371635</v>
      </c>
      <c r="J66" s="2">
        <v>304.83639226710358</v>
      </c>
      <c r="K66" s="2">
        <f t="shared" si="9"/>
        <v>304.83640424113719</v>
      </c>
      <c r="L66" s="2">
        <v>309.84292593522309</v>
      </c>
      <c r="M66" s="2">
        <f t="shared" si="6"/>
        <v>309.84292593515374</v>
      </c>
      <c r="N66" s="2">
        <f t="shared" si="7"/>
        <v>5.1570740647769071</v>
      </c>
      <c r="O66" s="8">
        <v>560.29000367774699</v>
      </c>
      <c r="P66" s="1">
        <f>O66/(Abmessung!F$17*Q66)</f>
        <v>106.27554933913206</v>
      </c>
      <c r="Q66" s="2">
        <f t="shared" si="1"/>
        <v>12.355943280181419</v>
      </c>
      <c r="R66" s="1">
        <f t="shared" si="2"/>
        <v>4178.6515483580761</v>
      </c>
      <c r="S66" s="1">
        <f t="shared" si="3"/>
        <v>992.47551428835129</v>
      </c>
      <c r="T66" s="1">
        <f t="shared" si="4"/>
        <v>1007.0934465233667</v>
      </c>
      <c r="U66" s="7">
        <f t="shared" si="5"/>
        <v>1.1783261028639513</v>
      </c>
      <c r="Y66" s="4">
        <v>-144.24372570197801</v>
      </c>
      <c r="Z66" s="5">
        <v>10.528700058400901</v>
      </c>
      <c r="AA66" s="4">
        <v>-3.1256926142924198E-2</v>
      </c>
      <c r="AB66" s="4">
        <v>2.9456116190551199E-5</v>
      </c>
      <c r="AC66" s="6">
        <v>17554.453889016499</v>
      </c>
      <c r="AD66" s="6">
        <v>-125.692345063977</v>
      </c>
      <c r="AE66" s="6">
        <v>0.39362054142913999</v>
      </c>
      <c r="AF66" s="6">
        <v>-4.1079636190540202E-4</v>
      </c>
      <c r="AG66" s="6">
        <v>2.30640101199999</v>
      </c>
      <c r="AH66" s="6">
        <v>-3.7612753199999698E-3</v>
      </c>
      <c r="AI66" s="6">
        <v>995.176197</v>
      </c>
      <c r="AJ66" s="6">
        <v>3.9734999999999798E-2</v>
      </c>
      <c r="AL66" s="6">
        <v>-7.3107128370890097E-3</v>
      </c>
      <c r="AM66" s="6">
        <v>2.5528079661440501</v>
      </c>
      <c r="AN66" s="6">
        <v>1.58291033403489</v>
      </c>
    </row>
    <row r="67" spans="1:40" x14ac:dyDescent="0.45">
      <c r="A67">
        <v>3.2000000000000001E-2</v>
      </c>
      <c r="B67" s="1">
        <f t="shared" si="11"/>
        <v>116.09082924079493</v>
      </c>
      <c r="C67">
        <v>1500</v>
      </c>
      <c r="D67" s="2">
        <f t="shared" si="8"/>
        <v>1.7087931648273409</v>
      </c>
      <c r="E67" s="1">
        <v>172.8</v>
      </c>
      <c r="F67" s="2">
        <v>7.07</v>
      </c>
      <c r="G67">
        <v>315</v>
      </c>
      <c r="H67">
        <v>295</v>
      </c>
      <c r="I67" s="2">
        <f t="shared" si="10"/>
        <v>10.169472813650739</v>
      </c>
      <c r="J67" s="2">
        <v>305.1694629361009</v>
      </c>
      <c r="K67" s="2">
        <f t="shared" si="9"/>
        <v>305.16947281365071</v>
      </c>
      <c r="L67" s="2">
        <v>310.67023889614211</v>
      </c>
      <c r="M67" s="2">
        <f t="shared" si="6"/>
        <v>310.67023889612358</v>
      </c>
      <c r="N67" s="2">
        <f t="shared" si="7"/>
        <v>4.3297611038578907</v>
      </c>
      <c r="O67" s="8">
        <v>578.95774946411302</v>
      </c>
      <c r="P67" s="1">
        <f>O67/(Abmessung!F$17*Q67)</f>
        <v>108.34024526348534</v>
      </c>
      <c r="Q67" s="2">
        <f t="shared" ref="Q67:Q110" si="12">((G67-J67)-(L67-H67))/LN((G67-J67)/(L67-H67))</f>
        <v>12.524299581080902</v>
      </c>
      <c r="R67" s="1">
        <f t="shared" ref="R67:R110" si="13">((AC67 + AD67*G67 +AE67*G67^2 +  AF67*G67^3)+(AC67 + AD67*L67 + AE67*L67^2 +  AF67*L67^3))/2</f>
        <v>4178.6207683734219</v>
      </c>
      <c r="S67" s="1">
        <f t="shared" ref="S67:S110" si="14">((Y67 + Z67*G67 + AA67*G67^2 +  AB67*G67^3)+(Y67 + Z67*L67 + AA67*L67^2 +  AB67*L67^3))/2</f>
        <v>992.32644605417386</v>
      </c>
      <c r="T67" s="1">
        <f t="shared" ref="T67:T110" si="15">((AI67 + AJ67*H67)+(AI67 + AJ67*J67))/2</f>
        <v>1007.1000638048829</v>
      </c>
      <c r="U67" s="7">
        <f t="shared" ref="U67:U110" si="16">((AG67 + AH67*H67)+(AG67 + AH67*J67))/2</f>
        <v>1.1776997176203934</v>
      </c>
      <c r="Y67" s="4">
        <v>-144.24372570197801</v>
      </c>
      <c r="Z67" s="5">
        <v>10.528700058400901</v>
      </c>
      <c r="AA67" s="4">
        <v>-3.1256926142924198E-2</v>
      </c>
      <c r="AB67" s="4">
        <v>2.9456116190551199E-5</v>
      </c>
      <c r="AC67" s="6">
        <v>17554.453889016499</v>
      </c>
      <c r="AD67" s="6">
        <v>-125.692345063977</v>
      </c>
      <c r="AE67" s="6">
        <v>0.39362054142913999</v>
      </c>
      <c r="AF67" s="6">
        <v>-4.1079636190540202E-4</v>
      </c>
      <c r="AG67" s="6">
        <v>2.30640101199999</v>
      </c>
      <c r="AH67" s="6">
        <v>-3.7612753199999698E-3</v>
      </c>
      <c r="AI67" s="6">
        <v>995.176197</v>
      </c>
      <c r="AJ67" s="6">
        <v>3.9734999999999798E-2</v>
      </c>
      <c r="AL67" s="6">
        <v>-7.3107128370890097E-3</v>
      </c>
      <c r="AM67" s="6">
        <v>2.5528079661440501</v>
      </c>
      <c r="AN67" s="6">
        <v>1.58291033403489</v>
      </c>
    </row>
    <row r="68" spans="1:40" x14ac:dyDescent="0.45">
      <c r="A68">
        <v>3.7999999999999999E-2</v>
      </c>
      <c r="B68" s="1">
        <f t="shared" si="11"/>
        <v>137.87315415046845</v>
      </c>
      <c r="C68">
        <v>1500</v>
      </c>
      <c r="D68" s="2">
        <f t="shared" si="8"/>
        <v>1.7087931648273409</v>
      </c>
      <c r="E68" s="1">
        <v>172.8</v>
      </c>
      <c r="F68" s="2">
        <v>7.07</v>
      </c>
      <c r="G68">
        <v>315</v>
      </c>
      <c r="H68">
        <v>295</v>
      </c>
      <c r="I68" s="2">
        <f t="shared" si="10"/>
        <v>10.401408084425645</v>
      </c>
      <c r="J68" s="2">
        <v>305.40140256976952</v>
      </c>
      <c r="K68" s="2">
        <f t="shared" si="9"/>
        <v>305.40140808442567</v>
      </c>
      <c r="L68" s="2">
        <v>311.27207678218934</v>
      </c>
      <c r="M68" s="2">
        <f t="shared" ref="M68:M110" si="17">G68-O68/(R68*A68)</f>
        <v>311.27207678218531</v>
      </c>
      <c r="N68" s="2">
        <f t="shared" ref="N68:N110" si="18">G68-L68</f>
        <v>3.7279232178106554</v>
      </c>
      <c r="O68" s="8">
        <v>591.94542930569298</v>
      </c>
      <c r="P68" s="1">
        <f>O68/(Abmessung!F$17*Q68)</f>
        <v>109.72933557640172</v>
      </c>
      <c r="Q68" s="2">
        <f t="shared" si="12"/>
        <v>12.643150637448684</v>
      </c>
      <c r="R68" s="1">
        <f t="shared" si="13"/>
        <v>4178.6030417895008</v>
      </c>
      <c r="S68" s="1">
        <f t="shared" si="14"/>
        <v>992.21636614407726</v>
      </c>
      <c r="T68" s="1">
        <f t="shared" si="15"/>
        <v>1007.1046718655548</v>
      </c>
      <c r="U68" s="7">
        <f t="shared" si="16"/>
        <v>1.1772635232104696</v>
      </c>
      <c r="Y68" s="4">
        <v>-144.24372570197801</v>
      </c>
      <c r="Z68" s="5">
        <v>10.528700058400901</v>
      </c>
      <c r="AA68" s="4">
        <v>-3.1256926142924198E-2</v>
      </c>
      <c r="AB68" s="4">
        <v>2.9456116190551199E-5</v>
      </c>
      <c r="AC68" s="6">
        <v>17554.453889016499</v>
      </c>
      <c r="AD68" s="6">
        <v>-125.692345063977</v>
      </c>
      <c r="AE68" s="6">
        <v>0.39362054142913999</v>
      </c>
      <c r="AF68" s="6">
        <v>-4.1079636190540202E-4</v>
      </c>
      <c r="AG68" s="6">
        <v>2.30640101199999</v>
      </c>
      <c r="AH68" s="6">
        <v>-3.7612753199999698E-3</v>
      </c>
      <c r="AI68" s="6">
        <v>995.176197</v>
      </c>
      <c r="AJ68" s="6">
        <v>3.9734999999999798E-2</v>
      </c>
      <c r="AL68" s="6">
        <v>-7.3107128370890097E-3</v>
      </c>
      <c r="AM68" s="6">
        <v>2.5528079661440501</v>
      </c>
      <c r="AN68" s="6">
        <v>1.58291033403489</v>
      </c>
    </row>
    <row r="69" spans="1:40" x14ac:dyDescent="0.45">
      <c r="A69">
        <v>4.3999999999999997E-2</v>
      </c>
      <c r="B69" s="1">
        <f t="shared" si="11"/>
        <v>159.656204636122</v>
      </c>
      <c r="C69">
        <v>1500</v>
      </c>
      <c r="D69" s="2">
        <f t="shared" si="8"/>
        <v>1.7087931648273409</v>
      </c>
      <c r="E69" s="1">
        <v>172.8</v>
      </c>
      <c r="F69" s="2">
        <v>7.07</v>
      </c>
      <c r="G69">
        <v>315</v>
      </c>
      <c r="H69">
        <v>295</v>
      </c>
      <c r="I69" s="2">
        <f t="shared" si="10"/>
        <v>10.569124486329743</v>
      </c>
      <c r="J69" s="2">
        <v>305.56912483781423</v>
      </c>
      <c r="K69" s="2">
        <f t="shared" si="9"/>
        <v>305.56912448632977</v>
      </c>
      <c r="L69" s="2">
        <v>311.72937340762121</v>
      </c>
      <c r="M69" s="2">
        <f t="shared" si="17"/>
        <v>311.72937340762138</v>
      </c>
      <c r="N69" s="2">
        <f t="shared" si="18"/>
        <v>3.2706265923787896</v>
      </c>
      <c r="O69" s="8">
        <v>601.331022676727</v>
      </c>
      <c r="P69" s="1">
        <f>O69/(Abmessung!F$17*Q69)</f>
        <v>110.67903663621178</v>
      </c>
      <c r="Q69" s="2">
        <f t="shared" si="12"/>
        <v>12.733407264070502</v>
      </c>
      <c r="R69" s="1">
        <f t="shared" si="13"/>
        <v>4178.5920115706149</v>
      </c>
      <c r="S69" s="1">
        <f t="shared" si="14"/>
        <v>992.13181448860655</v>
      </c>
      <c r="T69" s="1">
        <f t="shared" si="15"/>
        <v>1007.1080040877152</v>
      </c>
      <c r="U69" s="7">
        <f t="shared" si="16"/>
        <v>1.1769480983967642</v>
      </c>
      <c r="Y69" s="4">
        <v>-144.24372570197801</v>
      </c>
      <c r="Z69" s="5">
        <v>10.528700058400901</v>
      </c>
      <c r="AA69" s="4">
        <v>-3.1256926142924198E-2</v>
      </c>
      <c r="AB69" s="4">
        <v>2.9456116190551199E-5</v>
      </c>
      <c r="AC69" s="6">
        <v>17554.453889016499</v>
      </c>
      <c r="AD69" s="6">
        <v>-125.692345063977</v>
      </c>
      <c r="AE69" s="6">
        <v>0.39362054142913999</v>
      </c>
      <c r="AF69" s="6">
        <v>-4.1079636190540202E-4</v>
      </c>
      <c r="AG69" s="6">
        <v>2.30640101199999</v>
      </c>
      <c r="AH69" s="6">
        <v>-3.7612753199999698E-3</v>
      </c>
      <c r="AI69" s="6">
        <v>995.176197</v>
      </c>
      <c r="AJ69" s="6">
        <v>3.9734999999999798E-2</v>
      </c>
      <c r="AL69" s="6">
        <v>-7.3107128370890097E-3</v>
      </c>
      <c r="AM69" s="6">
        <v>2.5528079661440501</v>
      </c>
      <c r="AN69" s="6">
        <v>1.58291033403489</v>
      </c>
    </row>
    <row r="70" spans="1:40" x14ac:dyDescent="0.45">
      <c r="A70">
        <v>0.05</v>
      </c>
      <c r="B70" s="1">
        <f t="shared" si="11"/>
        <v>181.43974566275199</v>
      </c>
      <c r="C70">
        <v>1500</v>
      </c>
      <c r="D70" s="2">
        <f t="shared" si="8"/>
        <v>1.7087931648273409</v>
      </c>
      <c r="E70" s="1">
        <v>172.8</v>
      </c>
      <c r="F70" s="2">
        <v>7.07</v>
      </c>
      <c r="G70">
        <v>315</v>
      </c>
      <c r="H70">
        <v>295</v>
      </c>
      <c r="I70" s="2">
        <f t="shared" si="10"/>
        <v>10.693931354250322</v>
      </c>
      <c r="J70" s="2">
        <v>305.69393848256868</v>
      </c>
      <c r="K70" s="2">
        <f t="shared" si="9"/>
        <v>305.69393135425031</v>
      </c>
      <c r="L70" s="2">
        <v>312.0884301363522</v>
      </c>
      <c r="M70" s="2">
        <f t="shared" si="17"/>
        <v>312.08843013635334</v>
      </c>
      <c r="N70" s="2">
        <f t="shared" si="18"/>
        <v>2.9115698636477987</v>
      </c>
      <c r="O70" s="8">
        <v>608.31207032316001</v>
      </c>
      <c r="P70" s="1">
        <f>O70/(Abmessung!F$17*Q70)</f>
        <v>111.33347229887185</v>
      </c>
      <c r="Q70" s="2">
        <f t="shared" si="12"/>
        <v>12.805515618318056</v>
      </c>
      <c r="R70" s="1">
        <f t="shared" si="13"/>
        <v>4178.5847416436109</v>
      </c>
      <c r="S70" s="1">
        <f t="shared" si="14"/>
        <v>992.06488271082526</v>
      </c>
      <c r="T70" s="1">
        <f t="shared" si="15"/>
        <v>1007.1104838228024</v>
      </c>
      <c r="U70" s="7">
        <f t="shared" si="16"/>
        <v>1.1767133691559573</v>
      </c>
      <c r="Y70" s="4">
        <v>-144.24372570197801</v>
      </c>
      <c r="Z70" s="5">
        <v>10.528700058400901</v>
      </c>
      <c r="AA70" s="4">
        <v>-3.1256926142924198E-2</v>
      </c>
      <c r="AB70" s="4">
        <v>2.9456116190551199E-5</v>
      </c>
      <c r="AC70" s="6">
        <v>17554.453889016499</v>
      </c>
      <c r="AD70" s="6">
        <v>-125.692345063977</v>
      </c>
      <c r="AE70" s="6">
        <v>0.39362054142913999</v>
      </c>
      <c r="AF70" s="6">
        <v>-4.1079636190540202E-4</v>
      </c>
      <c r="AG70" s="6">
        <v>2.30640101199999</v>
      </c>
      <c r="AH70" s="6">
        <v>-3.7612753199999698E-3</v>
      </c>
      <c r="AI70" s="6">
        <v>995.176197</v>
      </c>
      <c r="AJ70" s="6">
        <v>3.9734999999999798E-2</v>
      </c>
      <c r="AL70" s="6">
        <v>-7.3107128370890097E-3</v>
      </c>
      <c r="AM70" s="6">
        <v>2.5528079661440501</v>
      </c>
      <c r="AN70" s="6">
        <v>1.58291033403489</v>
      </c>
    </row>
    <row r="71" spans="1:40" x14ac:dyDescent="0.45">
      <c r="A71">
        <v>5.6000000000000001E-2</v>
      </c>
      <c r="B71" s="1">
        <f t="shared" si="11"/>
        <v>203.22363102473281</v>
      </c>
      <c r="C71">
        <v>1500</v>
      </c>
      <c r="D71" s="2">
        <f t="shared" si="8"/>
        <v>1.7087931648273409</v>
      </c>
      <c r="E71" s="1">
        <v>172.8</v>
      </c>
      <c r="F71" s="2">
        <v>7.07</v>
      </c>
      <c r="G71">
        <v>315</v>
      </c>
      <c r="H71">
        <v>295</v>
      </c>
      <c r="I71" s="2">
        <f t="shared" si="10"/>
        <v>10.788941832371906</v>
      </c>
      <c r="J71" s="2">
        <v>305.78895622201946</v>
      </c>
      <c r="K71" s="2">
        <f t="shared" si="9"/>
        <v>305.7889418323719</v>
      </c>
      <c r="L71" s="2">
        <v>312.37767792497601</v>
      </c>
      <c r="M71" s="2">
        <f t="shared" si="17"/>
        <v>312.37767792497726</v>
      </c>
      <c r="N71" s="2">
        <f t="shared" si="18"/>
        <v>2.6223220750239875</v>
      </c>
      <c r="O71" s="8">
        <v>613.62458495354701</v>
      </c>
      <c r="P71" s="1">
        <f>O71/(Abmessung!F$17*Q71)</f>
        <v>111.78449127182537</v>
      </c>
      <c r="Q71" s="2">
        <f t="shared" si="12"/>
        <v>12.865230955963664</v>
      </c>
      <c r="R71" s="1">
        <f t="shared" si="13"/>
        <v>4178.5797322685767</v>
      </c>
      <c r="S71" s="1">
        <f t="shared" si="14"/>
        <v>992.01061895929206</v>
      </c>
      <c r="T71" s="1">
        <f t="shared" si="15"/>
        <v>1007.1123715877409</v>
      </c>
      <c r="U71" s="7">
        <f t="shared" si="16"/>
        <v>1.1765346752167778</v>
      </c>
      <c r="Y71" s="4">
        <v>-144.24372570197801</v>
      </c>
      <c r="Z71" s="5">
        <v>10.528700058400901</v>
      </c>
      <c r="AA71" s="4">
        <v>-3.1256926142924198E-2</v>
      </c>
      <c r="AB71" s="4">
        <v>2.9456116190551199E-5</v>
      </c>
      <c r="AC71" s="6">
        <v>17554.453889016499</v>
      </c>
      <c r="AD71" s="6">
        <v>-125.692345063977</v>
      </c>
      <c r="AE71" s="6">
        <v>0.39362054142913999</v>
      </c>
      <c r="AF71" s="6">
        <v>-4.1079636190540202E-4</v>
      </c>
      <c r="AG71" s="6">
        <v>2.30640101199999</v>
      </c>
      <c r="AH71" s="6">
        <v>-3.7612753199999698E-3</v>
      </c>
      <c r="AI71" s="6">
        <v>995.176197</v>
      </c>
      <c r="AJ71" s="6">
        <v>3.9734999999999798E-2</v>
      </c>
      <c r="AL71" s="6">
        <v>-7.3107128370890097E-3</v>
      </c>
      <c r="AM71" s="6">
        <v>2.5528079661440501</v>
      </c>
      <c r="AN71" s="6">
        <v>1.58291033403489</v>
      </c>
    </row>
    <row r="72" spans="1:40" x14ac:dyDescent="0.45">
      <c r="A72">
        <v>6.2E-2</v>
      </c>
      <c r="B72" s="1">
        <f t="shared" si="11"/>
        <v>225.00776530344635</v>
      </c>
      <c r="C72">
        <v>1500</v>
      </c>
      <c r="D72" s="2">
        <f t="shared" si="8"/>
        <v>1.7087931648273409</v>
      </c>
      <c r="E72" s="1">
        <v>172.8</v>
      </c>
      <c r="F72" s="2">
        <v>7.07</v>
      </c>
      <c r="G72">
        <v>315</v>
      </c>
      <c r="H72">
        <v>295</v>
      </c>
      <c r="I72" s="2">
        <f t="shared" si="10"/>
        <v>10.862638290486069</v>
      </c>
      <c r="J72" s="2">
        <v>305.86266012790179</v>
      </c>
      <c r="K72" s="2">
        <f t="shared" si="9"/>
        <v>305.86263829048607</v>
      </c>
      <c r="L72" s="2">
        <v>312.61554752941407</v>
      </c>
      <c r="M72" s="2">
        <f t="shared" si="17"/>
        <v>312.6155475294151</v>
      </c>
      <c r="N72" s="2">
        <f t="shared" si="18"/>
        <v>2.3844524705859271</v>
      </c>
      <c r="O72" s="8">
        <v>617.74420684216</v>
      </c>
      <c r="P72" s="1">
        <f>O72/(Abmessung!F$17*Q72)</f>
        <v>112.09285399271353</v>
      </c>
      <c r="Q72" s="2">
        <f t="shared" si="12"/>
        <v>12.915973486276281</v>
      </c>
      <c r="R72" s="1">
        <f t="shared" si="13"/>
        <v>4178.5761562886655</v>
      </c>
      <c r="S72" s="1">
        <f t="shared" si="14"/>
        <v>991.96576482145679</v>
      </c>
      <c r="T72" s="1">
        <f t="shared" si="15"/>
        <v>1007.1138359000911</v>
      </c>
      <c r="U72" s="7">
        <f t="shared" si="16"/>
        <v>1.1763960648756866</v>
      </c>
      <c r="Y72" s="4">
        <v>-144.24372570197801</v>
      </c>
      <c r="Z72" s="5">
        <v>10.528700058400901</v>
      </c>
      <c r="AA72" s="4">
        <v>-3.1256926142924198E-2</v>
      </c>
      <c r="AB72" s="4">
        <v>2.9456116190551199E-5</v>
      </c>
      <c r="AC72" s="6">
        <v>17554.453889016499</v>
      </c>
      <c r="AD72" s="6">
        <v>-125.692345063977</v>
      </c>
      <c r="AE72" s="6">
        <v>0.39362054142913999</v>
      </c>
      <c r="AF72" s="6">
        <v>-4.1079636190540202E-4</v>
      </c>
      <c r="AG72" s="6">
        <v>2.30640101199999</v>
      </c>
      <c r="AH72" s="6">
        <v>-3.7612753199999698E-3</v>
      </c>
      <c r="AI72" s="6">
        <v>995.176197</v>
      </c>
      <c r="AJ72" s="6">
        <v>3.9734999999999798E-2</v>
      </c>
      <c r="AL72" s="6">
        <v>-7.3107128370890097E-3</v>
      </c>
      <c r="AM72" s="6">
        <v>2.5528079661440501</v>
      </c>
      <c r="AN72" s="6">
        <v>1.58291033403489</v>
      </c>
    </row>
    <row r="73" spans="1:40" x14ac:dyDescent="0.45">
      <c r="A73">
        <v>6.8000000000000005E-2</v>
      </c>
      <c r="B73" s="1">
        <f t="shared" si="11"/>
        <v>246.79208404108206</v>
      </c>
      <c r="C73">
        <v>1500</v>
      </c>
      <c r="D73" s="2">
        <f t="shared" si="8"/>
        <v>1.7087931648273409</v>
      </c>
      <c r="E73" s="1">
        <v>172.8</v>
      </c>
      <c r="F73" s="2">
        <v>7.07</v>
      </c>
      <c r="G73">
        <v>315</v>
      </c>
      <c r="H73">
        <v>295</v>
      </c>
      <c r="I73" s="2">
        <f t="shared" si="10"/>
        <v>10.920702020929969</v>
      </c>
      <c r="J73" s="2">
        <v>305.92073129513682</v>
      </c>
      <c r="K73" s="2">
        <f t="shared" si="9"/>
        <v>305.92070202092998</v>
      </c>
      <c r="L73" s="2">
        <v>312.81451848974484</v>
      </c>
      <c r="M73" s="2">
        <f t="shared" si="17"/>
        <v>312.81451848974569</v>
      </c>
      <c r="N73" s="2">
        <f t="shared" si="18"/>
        <v>2.1854815102551584</v>
      </c>
      <c r="O73" s="8">
        <v>620.98927269963997</v>
      </c>
      <c r="P73" s="1">
        <f>O73/(Abmessung!F$17*Q73)</f>
        <v>112.29955129921686</v>
      </c>
      <c r="Q73" s="2">
        <f t="shared" si="12"/>
        <v>12.959924377225766</v>
      </c>
      <c r="R73" s="1">
        <f t="shared" si="13"/>
        <v>4178.5735289504855</v>
      </c>
      <c r="S73" s="1">
        <f t="shared" si="14"/>
        <v>991.92808777144387</v>
      </c>
      <c r="T73" s="1">
        <f t="shared" si="15"/>
        <v>1007.114989629006</v>
      </c>
      <c r="U73" s="7">
        <f t="shared" si="16"/>
        <v>1.1762868540516243</v>
      </c>
      <c r="Y73" s="4">
        <v>-144.24372570197801</v>
      </c>
      <c r="Z73" s="5">
        <v>10.528700058400901</v>
      </c>
      <c r="AA73" s="4">
        <v>-3.1256926142924198E-2</v>
      </c>
      <c r="AB73" s="4">
        <v>2.9456116190551199E-5</v>
      </c>
      <c r="AC73" s="6">
        <v>17554.453889016499</v>
      </c>
      <c r="AD73" s="6">
        <v>-125.692345063977</v>
      </c>
      <c r="AE73" s="6">
        <v>0.39362054142913999</v>
      </c>
      <c r="AF73" s="6">
        <v>-4.1079636190540202E-4</v>
      </c>
      <c r="AG73" s="6">
        <v>2.30640101199999</v>
      </c>
      <c r="AH73" s="6">
        <v>-3.7612753199999698E-3</v>
      </c>
      <c r="AI73" s="6">
        <v>995.176197</v>
      </c>
      <c r="AJ73" s="6">
        <v>3.9734999999999798E-2</v>
      </c>
      <c r="AL73" s="6">
        <v>-7.3107128370890097E-3</v>
      </c>
      <c r="AM73" s="6">
        <v>2.5528079661440501</v>
      </c>
      <c r="AN73" s="6">
        <v>1.58291033403489</v>
      </c>
    </row>
    <row r="74" spans="1:40" x14ac:dyDescent="0.45">
      <c r="A74">
        <v>7.3999999999999996E-2</v>
      </c>
      <c r="B74" s="1">
        <f t="shared" si="11"/>
        <v>268.57654250130349</v>
      </c>
      <c r="C74">
        <v>1500</v>
      </c>
      <c r="D74" s="2">
        <f t="shared" si="8"/>
        <v>1.7087931648273409</v>
      </c>
      <c r="E74" s="1">
        <v>172.8</v>
      </c>
      <c r="F74" s="2">
        <v>7.07</v>
      </c>
      <c r="G74">
        <v>315</v>
      </c>
      <c r="H74">
        <v>295</v>
      </c>
      <c r="I74" s="2">
        <f t="shared" si="10"/>
        <v>10.967041679698454</v>
      </c>
      <c r="J74" s="2">
        <v>305.9670782571821</v>
      </c>
      <c r="K74" s="2">
        <f t="shared" si="9"/>
        <v>305.96704167969847</v>
      </c>
      <c r="L74" s="2">
        <v>312.98334463147273</v>
      </c>
      <c r="M74" s="2">
        <f t="shared" si="17"/>
        <v>312.98334463147336</v>
      </c>
      <c r="N74" s="2">
        <f t="shared" si="18"/>
        <v>2.0166553685272675</v>
      </c>
      <c r="O74" s="8">
        <v>623.57866771247302</v>
      </c>
      <c r="P74" s="1">
        <f>O74/(Abmessung!F$17*Q74)</f>
        <v>112.43260700083842</v>
      </c>
      <c r="Q74" s="2">
        <f t="shared" si="12"/>
        <v>12.998563475875692</v>
      </c>
      <c r="R74" s="1">
        <f t="shared" si="13"/>
        <v>4178.5715518799025</v>
      </c>
      <c r="S74" s="1">
        <f t="shared" si="14"/>
        <v>991.89600669874972</v>
      </c>
      <c r="T74" s="1">
        <f t="shared" si="15"/>
        <v>1007.1159104272745</v>
      </c>
      <c r="U74" s="7">
        <f t="shared" si="16"/>
        <v>1.1761996922093751</v>
      </c>
      <c r="Y74" s="4">
        <v>-144.24372570197801</v>
      </c>
      <c r="Z74" s="5">
        <v>10.528700058400901</v>
      </c>
      <c r="AA74" s="4">
        <v>-3.1256926142924198E-2</v>
      </c>
      <c r="AB74" s="4">
        <v>2.9456116190551199E-5</v>
      </c>
      <c r="AC74" s="6">
        <v>17554.453889016499</v>
      </c>
      <c r="AD74" s="6">
        <v>-125.692345063977</v>
      </c>
      <c r="AE74" s="6">
        <v>0.39362054142913999</v>
      </c>
      <c r="AF74" s="6">
        <v>-4.1079636190540202E-4</v>
      </c>
      <c r="AG74" s="6">
        <v>2.30640101199999</v>
      </c>
      <c r="AH74" s="6">
        <v>-3.7612753199999698E-3</v>
      </c>
      <c r="AI74" s="6">
        <v>995.176197</v>
      </c>
      <c r="AJ74" s="6">
        <v>3.9734999999999798E-2</v>
      </c>
      <c r="AL74" s="6">
        <v>-7.3107128370890097E-3</v>
      </c>
      <c r="AM74" s="6">
        <v>2.5528079661440501</v>
      </c>
      <c r="AN74" s="6">
        <v>1.58291033403489</v>
      </c>
    </row>
    <row r="75" spans="1:40" x14ac:dyDescent="0.45">
      <c r="A75">
        <v>8.0000000000000002E-3</v>
      </c>
      <c r="B75" s="1">
        <f t="shared" si="11"/>
        <v>28.9804582795112</v>
      </c>
      <c r="C75">
        <v>2000</v>
      </c>
      <c r="D75" s="2">
        <f t="shared" si="8"/>
        <v>2.2329021795023931</v>
      </c>
      <c r="E75" s="1">
        <v>225.8</v>
      </c>
      <c r="F75" s="2">
        <v>10.9</v>
      </c>
      <c r="G75">
        <v>315</v>
      </c>
      <c r="H75">
        <v>295</v>
      </c>
      <c r="I75" s="2">
        <f t="shared" si="10"/>
        <v>5.8751097750378909</v>
      </c>
      <c r="J75" s="2">
        <v>300.87510781774671</v>
      </c>
      <c r="K75" s="2">
        <f t="shared" si="9"/>
        <v>300.87510977503791</v>
      </c>
      <c r="L75" s="2">
        <v>301.83973291008317</v>
      </c>
      <c r="M75" s="2">
        <f t="shared" si="17"/>
        <v>301.83973289438222</v>
      </c>
      <c r="N75" s="2">
        <f t="shared" si="18"/>
        <v>13.160267089916829</v>
      </c>
      <c r="O75" s="8">
        <v>440.02347982468001</v>
      </c>
      <c r="P75" s="1">
        <f>O75/(Abmessung!F$17*Q75)</f>
        <v>102.65615039157197</v>
      </c>
      <c r="Q75" s="2">
        <f t="shared" si="12"/>
        <v>10.045863375732901</v>
      </c>
      <c r="R75" s="1">
        <f t="shared" si="13"/>
        <v>4179.4694998709901</v>
      </c>
      <c r="S75" s="1">
        <f t="shared" si="14"/>
        <v>993.77310469797567</v>
      </c>
      <c r="T75" s="1">
        <f t="shared" si="15"/>
        <v>1007.0147457045691</v>
      </c>
      <c r="U75" s="7">
        <f t="shared" si="16"/>
        <v>1.1857758435813841</v>
      </c>
      <c r="Y75" s="4">
        <v>-144.24372570197801</v>
      </c>
      <c r="Z75" s="5">
        <v>10.528700058400901</v>
      </c>
      <c r="AA75" s="4">
        <v>-3.1256926142924198E-2</v>
      </c>
      <c r="AB75" s="4">
        <v>2.9456116190551199E-5</v>
      </c>
      <c r="AC75" s="6">
        <v>17554.453889016499</v>
      </c>
      <c r="AD75" s="6">
        <v>-125.692345063977</v>
      </c>
      <c r="AE75" s="6">
        <v>0.39362054142913999</v>
      </c>
      <c r="AF75" s="6">
        <v>-4.1079636190540202E-4</v>
      </c>
      <c r="AG75" s="6">
        <v>2.30640101199999</v>
      </c>
      <c r="AH75" s="6">
        <v>-3.7612753199999698E-3</v>
      </c>
      <c r="AI75" s="6">
        <v>995.176197</v>
      </c>
      <c r="AJ75" s="6">
        <v>3.9734999999999798E-2</v>
      </c>
      <c r="AL75" s="6">
        <v>-7.3107128370890097E-3</v>
      </c>
      <c r="AM75" s="6">
        <v>2.5528079661440501</v>
      </c>
      <c r="AN75" s="6">
        <v>1.58291033403489</v>
      </c>
    </row>
    <row r="76" spans="1:40" x14ac:dyDescent="0.45">
      <c r="A76">
        <v>1.4E-2</v>
      </c>
      <c r="B76" s="1">
        <f t="shared" si="11"/>
        <v>50.743676192987117</v>
      </c>
      <c r="C76">
        <v>2000</v>
      </c>
      <c r="D76" s="2">
        <f t="shared" si="8"/>
        <v>2.2329021795023931</v>
      </c>
      <c r="E76" s="1">
        <v>225.8</v>
      </c>
      <c r="F76" s="2">
        <v>10.9</v>
      </c>
      <c r="G76">
        <v>315</v>
      </c>
      <c r="H76">
        <v>295</v>
      </c>
      <c r="I76" s="2">
        <f t="shared" si="10"/>
        <v>7.5075222272451292</v>
      </c>
      <c r="J76" s="2">
        <v>302.50751171145981</v>
      </c>
      <c r="K76" s="2">
        <f t="shared" si="9"/>
        <v>302.50752222724515</v>
      </c>
      <c r="L76" s="2">
        <v>305.41378236645966</v>
      </c>
      <c r="M76" s="2">
        <f t="shared" si="17"/>
        <v>305.41378236078532</v>
      </c>
      <c r="N76" s="2">
        <f t="shared" si="18"/>
        <v>9.5862176335403433</v>
      </c>
      <c r="O76" s="8">
        <v>560.84730492599999</v>
      </c>
      <c r="P76" s="1">
        <f>O76/(Abmessung!F$17*Q76)</f>
        <v>115.08350687686719</v>
      </c>
      <c r="Q76" s="2">
        <f t="shared" si="12"/>
        <v>11.421626133753726</v>
      </c>
      <c r="R76" s="1">
        <f t="shared" si="13"/>
        <v>4178.9706105306377</v>
      </c>
      <c r="S76" s="1">
        <f t="shared" si="14"/>
        <v>993.22721137349117</v>
      </c>
      <c r="T76" s="1">
        <f t="shared" si="15"/>
        <v>1007.0471774889274</v>
      </c>
      <c r="U76" s="7">
        <f t="shared" si="16"/>
        <v>1.1827058833425368</v>
      </c>
      <c r="Y76" s="4">
        <v>-144.24372570197801</v>
      </c>
      <c r="Z76" s="5">
        <v>10.528700058400901</v>
      </c>
      <c r="AA76" s="4">
        <v>-3.1256926142924198E-2</v>
      </c>
      <c r="AB76" s="4">
        <v>2.9456116190551199E-5</v>
      </c>
      <c r="AC76" s="6">
        <v>17554.453889016499</v>
      </c>
      <c r="AD76" s="6">
        <v>-125.692345063977</v>
      </c>
      <c r="AE76" s="6">
        <v>0.39362054142913999</v>
      </c>
      <c r="AF76" s="6">
        <v>-4.1079636190540202E-4</v>
      </c>
      <c r="AG76" s="6">
        <v>2.30640101199999</v>
      </c>
      <c r="AH76" s="6">
        <v>-3.7612753199999698E-3</v>
      </c>
      <c r="AI76" s="6">
        <v>995.176197</v>
      </c>
      <c r="AJ76" s="6">
        <v>3.9734999999999798E-2</v>
      </c>
      <c r="AL76" s="6">
        <v>-7.3107128370890097E-3</v>
      </c>
      <c r="AM76" s="6">
        <v>2.5528079661440501</v>
      </c>
      <c r="AN76" s="6">
        <v>1.58291033403489</v>
      </c>
    </row>
    <row r="77" spans="1:40" x14ac:dyDescent="0.45">
      <c r="A77">
        <v>0.02</v>
      </c>
      <c r="B77" s="1">
        <f t="shared" si="11"/>
        <v>72.515804750468732</v>
      </c>
      <c r="C77">
        <v>2000</v>
      </c>
      <c r="D77" s="2">
        <f t="shared" si="8"/>
        <v>2.2329021795023931</v>
      </c>
      <c r="E77" s="1">
        <v>225.8</v>
      </c>
      <c r="F77" s="2">
        <v>10.9</v>
      </c>
      <c r="G77">
        <v>315</v>
      </c>
      <c r="H77">
        <v>295</v>
      </c>
      <c r="I77" s="2">
        <f t="shared" si="10"/>
        <v>8.4285433227828097</v>
      </c>
      <c r="J77" s="2">
        <v>303.4285262849188</v>
      </c>
      <c r="K77" s="2">
        <f t="shared" si="9"/>
        <v>303.42854332278279</v>
      </c>
      <c r="L77" s="2">
        <v>307.47698799772706</v>
      </c>
      <c r="M77" s="2">
        <f t="shared" si="17"/>
        <v>307.47698799623691</v>
      </c>
      <c r="N77" s="2">
        <f t="shared" si="18"/>
        <v>7.5230120022729352</v>
      </c>
      <c r="O77" s="8">
        <v>628.74121019495999</v>
      </c>
      <c r="P77" s="1">
        <f>O77/(Abmessung!F$17*Q77)</f>
        <v>122.60731604100562</v>
      </c>
      <c r="Q77" s="2">
        <f t="shared" si="12"/>
        <v>12.01854604125835</v>
      </c>
      <c r="R77" s="1">
        <f t="shared" si="13"/>
        <v>4178.7864347448631</v>
      </c>
      <c r="S77" s="1">
        <f t="shared" si="14"/>
        <v>992.88700232668384</v>
      </c>
      <c r="T77" s="1">
        <f t="shared" si="15"/>
        <v>1007.0654757459656</v>
      </c>
      <c r="U77" s="7">
        <f t="shared" si="16"/>
        <v>1.1809737886502809</v>
      </c>
      <c r="Y77" s="4">
        <v>-144.24372570197801</v>
      </c>
      <c r="Z77" s="5">
        <v>10.528700058400901</v>
      </c>
      <c r="AA77" s="4">
        <v>-3.1256926142924198E-2</v>
      </c>
      <c r="AB77" s="4">
        <v>2.9456116190551199E-5</v>
      </c>
      <c r="AC77" s="6">
        <v>17554.453889016499</v>
      </c>
      <c r="AD77" s="6">
        <v>-125.692345063977</v>
      </c>
      <c r="AE77" s="6">
        <v>0.39362054142913999</v>
      </c>
      <c r="AF77" s="6">
        <v>-4.1079636190540202E-4</v>
      </c>
      <c r="AG77" s="6">
        <v>2.30640101199999</v>
      </c>
      <c r="AH77" s="6">
        <v>-3.7612753199999698E-3</v>
      </c>
      <c r="AI77" s="6">
        <v>995.176197</v>
      </c>
      <c r="AJ77" s="6">
        <v>3.9734999999999798E-2</v>
      </c>
      <c r="AL77" s="6">
        <v>-7.3107128370890097E-3</v>
      </c>
      <c r="AM77" s="6">
        <v>2.5528079661440501</v>
      </c>
      <c r="AN77" s="6">
        <v>1.58291033403489</v>
      </c>
    </row>
    <row r="78" spans="1:40" x14ac:dyDescent="0.45">
      <c r="A78">
        <v>2.5999999999999999E-2</v>
      </c>
      <c r="B78" s="1">
        <f t="shared" si="11"/>
        <v>94.292212717639302</v>
      </c>
      <c r="C78">
        <v>2000</v>
      </c>
      <c r="D78" s="2">
        <f t="shared" si="8"/>
        <v>2.2329021795023931</v>
      </c>
      <c r="E78" s="1">
        <v>225.8</v>
      </c>
      <c r="F78" s="2">
        <v>10.9</v>
      </c>
      <c r="G78">
        <v>315</v>
      </c>
      <c r="H78">
        <v>295</v>
      </c>
      <c r="I78" s="2">
        <f t="shared" si="10"/>
        <v>9.0319658263263207</v>
      </c>
      <c r="J78" s="2">
        <v>304.03194172340704</v>
      </c>
      <c r="K78" s="2">
        <f t="shared" si="9"/>
        <v>304.03196582632631</v>
      </c>
      <c r="L78" s="2">
        <v>308.80452474179515</v>
      </c>
      <c r="M78" s="2">
        <f t="shared" si="17"/>
        <v>308.80452474126008</v>
      </c>
      <c r="N78" s="2">
        <f t="shared" si="18"/>
        <v>6.1954752582048513</v>
      </c>
      <c r="O78" s="8">
        <v>673.11511315760004</v>
      </c>
      <c r="P78" s="1">
        <f>O78/(Abmessung!F$17*Q78)</f>
        <v>127.92434904123515</v>
      </c>
      <c r="Q78" s="2">
        <f t="shared" si="12"/>
        <v>12.331971613907982</v>
      </c>
      <c r="R78" s="1">
        <f t="shared" si="13"/>
        <v>4178.7016705832939</v>
      </c>
      <c r="S78" s="1">
        <f t="shared" si="14"/>
        <v>992.6588559363629</v>
      </c>
      <c r="T78" s="1">
        <f t="shared" si="15"/>
        <v>1007.0774641021898</v>
      </c>
      <c r="U78" s="7">
        <f t="shared" si="16"/>
        <v>1.1798389828520346</v>
      </c>
      <c r="Y78" s="4">
        <v>-144.24372570197801</v>
      </c>
      <c r="Z78" s="5">
        <v>10.528700058400901</v>
      </c>
      <c r="AA78" s="4">
        <v>-3.1256926142924198E-2</v>
      </c>
      <c r="AB78" s="4">
        <v>2.9456116190551199E-5</v>
      </c>
      <c r="AC78" s="6">
        <v>17554.453889016499</v>
      </c>
      <c r="AD78" s="6">
        <v>-125.692345063977</v>
      </c>
      <c r="AE78" s="6">
        <v>0.39362054142913999</v>
      </c>
      <c r="AF78" s="6">
        <v>-4.1079636190540202E-4</v>
      </c>
      <c r="AG78" s="6">
        <v>2.30640101199999</v>
      </c>
      <c r="AH78" s="6">
        <v>-3.7612753199999698E-3</v>
      </c>
      <c r="AI78" s="6">
        <v>995.176197</v>
      </c>
      <c r="AJ78" s="6">
        <v>3.9734999999999798E-2</v>
      </c>
      <c r="AL78" s="6">
        <v>-7.3107128370890097E-3</v>
      </c>
      <c r="AM78" s="6">
        <v>2.5528079661440501</v>
      </c>
      <c r="AN78" s="6">
        <v>1.58291033403489</v>
      </c>
    </row>
    <row r="79" spans="1:40" x14ac:dyDescent="0.45">
      <c r="A79">
        <v>3.2000000000000001E-2</v>
      </c>
      <c r="B79" s="1">
        <f t="shared" si="11"/>
        <v>116.07105127006724</v>
      </c>
      <c r="C79">
        <v>2000</v>
      </c>
      <c r="D79" s="2">
        <f t="shared" ref="D79:D110" si="19">E79/(0.02809*3600)</f>
        <v>2.2329021795023931</v>
      </c>
      <c r="E79" s="1">
        <v>225.8</v>
      </c>
      <c r="F79" s="2">
        <v>10.9</v>
      </c>
      <c r="G79">
        <v>315</v>
      </c>
      <c r="H79">
        <v>295</v>
      </c>
      <c r="I79" s="2">
        <f t="shared" si="10"/>
        <v>9.4607704812192281</v>
      </c>
      <c r="J79" s="2">
        <v>304.46073902367669</v>
      </c>
      <c r="K79" s="2">
        <f t="shared" si="9"/>
        <v>304.46077048121924</v>
      </c>
      <c r="L79" s="2">
        <v>309.7306910276501</v>
      </c>
      <c r="M79" s="2">
        <f t="shared" si="17"/>
        <v>309.73069102741778</v>
      </c>
      <c r="N79" s="2">
        <f t="shared" si="18"/>
        <v>5.2693089723499043</v>
      </c>
      <c r="O79" s="8">
        <v>704.59620125846004</v>
      </c>
      <c r="P79" s="1">
        <f>O79/(Abmessung!F$17*Q79)</f>
        <v>131.91472409527799</v>
      </c>
      <c r="Q79" s="2">
        <f t="shared" si="12"/>
        <v>12.518244056522905</v>
      </c>
      <c r="R79" s="1">
        <f t="shared" si="13"/>
        <v>4178.6563293016816</v>
      </c>
      <c r="S79" s="1">
        <f t="shared" si="14"/>
        <v>992.49553389466132</v>
      </c>
      <c r="T79" s="1">
        <f t="shared" si="15"/>
        <v>1007.0859832325528</v>
      </c>
      <c r="U79" s="7">
        <f t="shared" si="16"/>
        <v>1.179032570500641</v>
      </c>
      <c r="Y79" s="4">
        <v>-144.24372570197801</v>
      </c>
      <c r="Z79" s="5">
        <v>10.528700058400901</v>
      </c>
      <c r="AA79" s="4">
        <v>-3.1256926142924198E-2</v>
      </c>
      <c r="AB79" s="4">
        <v>2.9456116190551199E-5</v>
      </c>
      <c r="AC79" s="6">
        <v>17554.453889016499</v>
      </c>
      <c r="AD79" s="6">
        <v>-125.692345063977</v>
      </c>
      <c r="AE79" s="6">
        <v>0.39362054142913999</v>
      </c>
      <c r="AF79" s="6">
        <v>-4.1079636190540202E-4</v>
      </c>
      <c r="AG79" s="6">
        <v>2.30640101199999</v>
      </c>
      <c r="AH79" s="6">
        <v>-3.7612753199999698E-3</v>
      </c>
      <c r="AI79" s="6">
        <v>995.176197</v>
      </c>
      <c r="AJ79" s="6">
        <v>3.9734999999999798E-2</v>
      </c>
      <c r="AL79" s="6">
        <v>-7.3107128370890097E-3</v>
      </c>
      <c r="AM79" s="6">
        <v>2.5528079661440501</v>
      </c>
      <c r="AN79" s="6">
        <v>1.58291033403489</v>
      </c>
    </row>
    <row r="80" spans="1:40" x14ac:dyDescent="0.45">
      <c r="A80">
        <v>3.7999999999999999E-2</v>
      </c>
      <c r="B80" s="1">
        <f t="shared" si="11"/>
        <v>137.85141706876766</v>
      </c>
      <c r="C80">
        <v>2000</v>
      </c>
      <c r="D80" s="2">
        <f t="shared" si="19"/>
        <v>2.2329021795023931</v>
      </c>
      <c r="E80" s="1">
        <v>225.8</v>
      </c>
      <c r="F80" s="2">
        <v>10.9</v>
      </c>
      <c r="G80">
        <v>315</v>
      </c>
      <c r="H80">
        <v>295</v>
      </c>
      <c r="I80" s="2">
        <f t="shared" si="10"/>
        <v>9.7818079250145491</v>
      </c>
      <c r="J80" s="2">
        <v>304.78176930565542</v>
      </c>
      <c r="K80" s="2">
        <f t="shared" si="9"/>
        <v>304.78180792501456</v>
      </c>
      <c r="L80" s="2">
        <v>310.41440422334705</v>
      </c>
      <c r="M80" s="2">
        <f t="shared" si="17"/>
        <v>310.41440422323336</v>
      </c>
      <c r="N80" s="2">
        <f t="shared" si="18"/>
        <v>4.5855957766529514</v>
      </c>
      <c r="O80" s="8">
        <v>728.13721435991999</v>
      </c>
      <c r="P80" s="1">
        <f>O80/(Abmessung!F$17*Q80)</f>
        <v>135.02184733246369</v>
      </c>
      <c r="Q80" s="2">
        <f t="shared" si="12"/>
        <v>12.63879217922964</v>
      </c>
      <c r="R80" s="1">
        <f t="shared" si="13"/>
        <v>4178.6294679818975</v>
      </c>
      <c r="S80" s="1">
        <f t="shared" si="14"/>
        <v>992.372823645018</v>
      </c>
      <c r="T80" s="1">
        <f t="shared" si="15"/>
        <v>1007.0923613016801</v>
      </c>
      <c r="U80" s="7">
        <f t="shared" si="16"/>
        <v>1.1784288288623515</v>
      </c>
      <c r="Y80" s="4">
        <v>-144.24372570197801</v>
      </c>
      <c r="Z80" s="5">
        <v>10.528700058400901</v>
      </c>
      <c r="AA80" s="4">
        <v>-3.1256926142924198E-2</v>
      </c>
      <c r="AB80" s="4">
        <v>2.9456116190551199E-5</v>
      </c>
      <c r="AC80" s="6">
        <v>17554.453889016499</v>
      </c>
      <c r="AD80" s="6">
        <v>-125.692345063977</v>
      </c>
      <c r="AE80" s="6">
        <v>0.39362054142913999</v>
      </c>
      <c r="AF80" s="6">
        <v>-4.1079636190540202E-4</v>
      </c>
      <c r="AG80" s="6">
        <v>2.30640101199999</v>
      </c>
      <c r="AH80" s="6">
        <v>-3.7612753199999698E-3</v>
      </c>
      <c r="AI80" s="6">
        <v>995.176197</v>
      </c>
      <c r="AJ80" s="6">
        <v>3.9734999999999798E-2</v>
      </c>
      <c r="AL80" s="6">
        <v>-7.3107128370890097E-3</v>
      </c>
      <c r="AM80" s="6">
        <v>2.5528079661440501</v>
      </c>
      <c r="AN80" s="6">
        <v>1.58291033403489</v>
      </c>
    </row>
    <row r="81" spans="1:40" x14ac:dyDescent="0.45">
      <c r="A81">
        <v>4.3999999999999997E-2</v>
      </c>
      <c r="B81" s="1">
        <f t="shared" si="11"/>
        <v>159.63281010978096</v>
      </c>
      <c r="C81">
        <v>2000</v>
      </c>
      <c r="D81" s="2">
        <f t="shared" si="19"/>
        <v>2.2329021795023931</v>
      </c>
      <c r="E81" s="1">
        <v>225.8</v>
      </c>
      <c r="F81" s="2">
        <v>10.9</v>
      </c>
      <c r="G81">
        <v>315</v>
      </c>
      <c r="H81">
        <v>295</v>
      </c>
      <c r="I81" s="2">
        <f t="shared" si="10"/>
        <v>10.031176223311045</v>
      </c>
      <c r="J81" s="2">
        <v>305.03113093171038</v>
      </c>
      <c r="K81" s="2">
        <f t="shared" si="9"/>
        <v>305.03117622331104</v>
      </c>
      <c r="L81" s="2">
        <v>310.94033244452174</v>
      </c>
      <c r="M81" s="2">
        <f t="shared" si="17"/>
        <v>310.94033244446121</v>
      </c>
      <c r="N81" s="2">
        <f t="shared" si="18"/>
        <v>4.0596675554782564</v>
      </c>
      <c r="O81" s="8">
        <v>746.40618682996001</v>
      </c>
      <c r="P81" s="1">
        <f>O81/(Abmessung!F$17*Q81)</f>
        <v>137.50560809668085</v>
      </c>
      <c r="Q81" s="2">
        <f t="shared" si="12"/>
        <v>12.721877515115089</v>
      </c>
      <c r="R81" s="1">
        <f t="shared" si="13"/>
        <v>4178.6123472755062</v>
      </c>
      <c r="S81" s="1">
        <f t="shared" si="14"/>
        <v>992.2772135068401</v>
      </c>
      <c r="T81" s="1">
        <f t="shared" si="15"/>
        <v>1007.0973154937857</v>
      </c>
      <c r="U81" s="7">
        <f t="shared" si="16"/>
        <v>1.1779598699974336</v>
      </c>
      <c r="Y81" s="4">
        <v>-144.24372570197801</v>
      </c>
      <c r="Z81" s="5">
        <v>10.528700058400901</v>
      </c>
      <c r="AA81" s="4">
        <v>-3.1256926142924198E-2</v>
      </c>
      <c r="AB81" s="4">
        <v>2.9456116190551199E-5</v>
      </c>
      <c r="AC81" s="6">
        <v>17554.453889016499</v>
      </c>
      <c r="AD81" s="6">
        <v>-125.692345063977</v>
      </c>
      <c r="AE81" s="6">
        <v>0.39362054142913999</v>
      </c>
      <c r="AF81" s="6">
        <v>-4.1079636190540202E-4</v>
      </c>
      <c r="AG81" s="6">
        <v>2.30640101199999</v>
      </c>
      <c r="AH81" s="6">
        <v>-3.7612753199999698E-3</v>
      </c>
      <c r="AI81" s="6">
        <v>995.176197</v>
      </c>
      <c r="AJ81" s="6">
        <v>3.9734999999999798E-2</v>
      </c>
      <c r="AL81" s="6">
        <v>-7.3107128370890097E-3</v>
      </c>
      <c r="AM81" s="6">
        <v>2.5528079661440501</v>
      </c>
      <c r="AN81" s="6">
        <v>1.58291033403489</v>
      </c>
    </row>
    <row r="82" spans="1:40" x14ac:dyDescent="0.45">
      <c r="A82">
        <v>0.05</v>
      </c>
      <c r="B82" s="1">
        <f t="shared" si="11"/>
        <v>181.4149291878235</v>
      </c>
      <c r="C82">
        <v>2000</v>
      </c>
      <c r="D82" s="2">
        <f t="shared" si="19"/>
        <v>2.2329021795023931</v>
      </c>
      <c r="E82" s="1">
        <v>225.8</v>
      </c>
      <c r="F82" s="2">
        <v>10.9</v>
      </c>
      <c r="G82">
        <v>315</v>
      </c>
      <c r="H82">
        <v>295</v>
      </c>
      <c r="I82" s="2">
        <f t="shared" si="10"/>
        <v>10.230282335889227</v>
      </c>
      <c r="J82" s="2">
        <v>305.23023099776668</v>
      </c>
      <c r="K82" s="2">
        <f t="shared" si="9"/>
        <v>305.23028233588923</v>
      </c>
      <c r="L82" s="2">
        <v>311.35771658427069</v>
      </c>
      <c r="M82" s="2">
        <f t="shared" si="17"/>
        <v>311.35771658423641</v>
      </c>
      <c r="N82" s="2">
        <f t="shared" si="18"/>
        <v>3.6422834157293096</v>
      </c>
      <c r="O82" s="8">
        <v>760.98242344870005</v>
      </c>
      <c r="P82" s="1">
        <f>O82/(Abmessung!F$17*Q82)</f>
        <v>139.53113652231059</v>
      </c>
      <c r="Q82" s="2">
        <f t="shared" si="12"/>
        <v>12.782031532378154</v>
      </c>
      <c r="R82" s="1">
        <f t="shared" si="13"/>
        <v>4178.6008203272049</v>
      </c>
      <c r="S82" s="1">
        <f t="shared" si="14"/>
        <v>992.20059124043428</v>
      </c>
      <c r="T82" s="1">
        <f t="shared" si="15"/>
        <v>1007.101271114348</v>
      </c>
      <c r="U82" s="7">
        <f t="shared" si="16"/>
        <v>1.1775854349150996</v>
      </c>
      <c r="Y82" s="4">
        <v>-144.24372570197801</v>
      </c>
      <c r="Z82" s="5">
        <v>10.528700058400901</v>
      </c>
      <c r="AA82" s="4">
        <v>-3.1256926142924198E-2</v>
      </c>
      <c r="AB82" s="4">
        <v>2.9456116190551199E-5</v>
      </c>
      <c r="AC82" s="6">
        <v>17554.453889016499</v>
      </c>
      <c r="AD82" s="6">
        <v>-125.692345063977</v>
      </c>
      <c r="AE82" s="6">
        <v>0.39362054142913999</v>
      </c>
      <c r="AF82" s="6">
        <v>-4.1079636190540202E-4</v>
      </c>
      <c r="AG82" s="6">
        <v>2.30640101199999</v>
      </c>
      <c r="AH82" s="6">
        <v>-3.7612753199999698E-3</v>
      </c>
      <c r="AI82" s="6">
        <v>995.176197</v>
      </c>
      <c r="AJ82" s="6">
        <v>3.9734999999999798E-2</v>
      </c>
      <c r="AL82" s="6">
        <v>-7.3107128370890097E-3</v>
      </c>
      <c r="AM82" s="6">
        <v>2.5528079661440501</v>
      </c>
      <c r="AN82" s="6">
        <v>1.58291033403489</v>
      </c>
    </row>
    <row r="83" spans="1:40" x14ac:dyDescent="0.45">
      <c r="A83">
        <v>5.6000000000000001E-2</v>
      </c>
      <c r="B83" s="1">
        <f t="shared" si="11"/>
        <v>203.19758106500026</v>
      </c>
      <c r="C83">
        <v>2000</v>
      </c>
      <c r="D83" s="2">
        <f t="shared" si="19"/>
        <v>2.2329021795023931</v>
      </c>
      <c r="E83" s="1">
        <v>225.8</v>
      </c>
      <c r="F83" s="2">
        <v>10.9</v>
      </c>
      <c r="G83">
        <v>315</v>
      </c>
      <c r="H83">
        <v>295</v>
      </c>
      <c r="I83" s="2">
        <f t="shared" si="10"/>
        <v>10.392715187613652</v>
      </c>
      <c r="J83" s="2">
        <v>305.39265846329545</v>
      </c>
      <c r="K83" s="2">
        <f t="shared" si="9"/>
        <v>305.39271518761365</v>
      </c>
      <c r="L83" s="2">
        <v>311.6971664930328</v>
      </c>
      <c r="M83" s="2">
        <f t="shared" si="17"/>
        <v>311.69716649301233</v>
      </c>
      <c r="N83" s="2">
        <f t="shared" si="18"/>
        <v>3.3028335069672039</v>
      </c>
      <c r="O83" s="8">
        <v>772.86697910618</v>
      </c>
      <c r="P83" s="1">
        <f>O83/(Abmessung!F$17*Q83)</f>
        <v>141.20956606523075</v>
      </c>
      <c r="Q83" s="2">
        <f t="shared" si="12"/>
        <v>12.82735234789382</v>
      </c>
      <c r="R83" s="1">
        <f t="shared" si="13"/>
        <v>4178.5927223606504</v>
      </c>
      <c r="S83" s="1">
        <f t="shared" si="14"/>
        <v>992.13779486632166</v>
      </c>
      <c r="T83" s="1">
        <f t="shared" si="15"/>
        <v>1007.1044981420195</v>
      </c>
      <c r="U83" s="7">
        <f t="shared" si="16"/>
        <v>1.1772799677064079</v>
      </c>
      <c r="Y83" s="4">
        <v>-144.24372570197801</v>
      </c>
      <c r="Z83" s="5">
        <v>10.528700058400901</v>
      </c>
      <c r="AA83" s="4">
        <v>-3.1256926142924198E-2</v>
      </c>
      <c r="AB83" s="4">
        <v>2.9456116190551199E-5</v>
      </c>
      <c r="AC83" s="6">
        <v>17554.453889016499</v>
      </c>
      <c r="AD83" s="6">
        <v>-125.692345063977</v>
      </c>
      <c r="AE83" s="6">
        <v>0.39362054142913999</v>
      </c>
      <c r="AF83" s="6">
        <v>-4.1079636190540202E-4</v>
      </c>
      <c r="AG83" s="6">
        <v>2.30640101199999</v>
      </c>
      <c r="AH83" s="6">
        <v>-3.7612753199999698E-3</v>
      </c>
      <c r="AI83" s="6">
        <v>995.176197</v>
      </c>
      <c r="AJ83" s="6">
        <v>3.9734999999999798E-2</v>
      </c>
      <c r="AL83" s="6">
        <v>-7.3107128370890097E-3</v>
      </c>
      <c r="AM83" s="6">
        <v>2.5528079661440501</v>
      </c>
      <c r="AN83" s="6">
        <v>1.58291033403489</v>
      </c>
    </row>
    <row r="84" spans="1:40" x14ac:dyDescent="0.45">
      <c r="A84">
        <v>6.2E-2</v>
      </c>
      <c r="B84" s="1">
        <f t="shared" si="11"/>
        <v>224.98063579010702</v>
      </c>
      <c r="C84">
        <v>2000</v>
      </c>
      <c r="D84" s="2">
        <f t="shared" si="19"/>
        <v>2.2329021795023931</v>
      </c>
      <c r="E84" s="1">
        <v>225.8</v>
      </c>
      <c r="F84" s="2">
        <v>10.9</v>
      </c>
      <c r="G84">
        <v>315</v>
      </c>
      <c r="H84">
        <v>295</v>
      </c>
      <c r="I84" s="2">
        <f t="shared" ref="I84:I110" si="20">O84*3600/(T84*U84*E84)</f>
        <v>10.527542482370652</v>
      </c>
      <c r="J84" s="2">
        <v>305.52748101441438</v>
      </c>
      <c r="K84" s="2">
        <f t="shared" si="9"/>
        <v>305.52754248237068</v>
      </c>
      <c r="L84" s="2">
        <v>311.97873222518484</v>
      </c>
      <c r="M84" s="2">
        <f t="shared" si="17"/>
        <v>311.97873222517217</v>
      </c>
      <c r="N84" s="2">
        <f t="shared" si="18"/>
        <v>3.0212677748151577</v>
      </c>
      <c r="O84" s="8">
        <v>782.72704479135996</v>
      </c>
      <c r="P84" s="1">
        <f>O84/(Abmessung!F$17*Q84)</f>
        <v>142.61864133037108</v>
      </c>
      <c r="Q84" s="2">
        <f t="shared" si="12"/>
        <v>12.862649497232656</v>
      </c>
      <c r="R84" s="1">
        <f t="shared" si="13"/>
        <v>4178.586836917757</v>
      </c>
      <c r="S84" s="1">
        <f t="shared" si="14"/>
        <v>992.08538199808334</v>
      </c>
      <c r="T84" s="1">
        <f t="shared" si="15"/>
        <v>1007.1071767290539</v>
      </c>
      <c r="U84" s="7">
        <f t="shared" si="16"/>
        <v>1.1770264153393564</v>
      </c>
      <c r="Y84" s="4">
        <v>-144.24372570197801</v>
      </c>
      <c r="Z84" s="5">
        <v>10.528700058400901</v>
      </c>
      <c r="AA84" s="4">
        <v>-3.1256926142924198E-2</v>
      </c>
      <c r="AB84" s="4">
        <v>2.9456116190551199E-5</v>
      </c>
      <c r="AC84" s="6">
        <v>17554.453889016499</v>
      </c>
      <c r="AD84" s="6">
        <v>-125.692345063977</v>
      </c>
      <c r="AE84" s="6">
        <v>0.39362054142913999</v>
      </c>
      <c r="AF84" s="6">
        <v>-4.1079636190540202E-4</v>
      </c>
      <c r="AG84" s="6">
        <v>2.30640101199999</v>
      </c>
      <c r="AH84" s="6">
        <v>-3.7612753199999698E-3</v>
      </c>
      <c r="AI84" s="6">
        <v>995.176197</v>
      </c>
      <c r="AJ84" s="6">
        <v>3.9734999999999798E-2</v>
      </c>
      <c r="AL84" s="6">
        <v>-7.3107128370890097E-3</v>
      </c>
      <c r="AM84" s="6">
        <v>2.5528079661440501</v>
      </c>
      <c r="AN84" s="6">
        <v>1.58291033403489</v>
      </c>
    </row>
    <row r="85" spans="1:40" x14ac:dyDescent="0.45">
      <c r="A85">
        <v>6.8000000000000005E-2</v>
      </c>
      <c r="B85" s="1">
        <f t="shared" si="11"/>
        <v>246.76400247422771</v>
      </c>
      <c r="C85">
        <v>2000</v>
      </c>
      <c r="D85" s="2">
        <f t="shared" si="19"/>
        <v>2.2329021795023931</v>
      </c>
      <c r="E85" s="1">
        <v>225.8</v>
      </c>
      <c r="F85" s="2">
        <v>10.9</v>
      </c>
      <c r="G85">
        <v>315</v>
      </c>
      <c r="H85">
        <v>295</v>
      </c>
      <c r="I85" s="2">
        <f t="shared" si="20"/>
        <v>10.641070724006145</v>
      </c>
      <c r="J85" s="2">
        <v>305.64100510906661</v>
      </c>
      <c r="K85" s="2">
        <f t="shared" si="9"/>
        <v>305.64107072400617</v>
      </c>
      <c r="L85" s="2">
        <v>312.21610424158575</v>
      </c>
      <c r="M85" s="2">
        <f t="shared" si="17"/>
        <v>312.21610424157763</v>
      </c>
      <c r="N85" s="2">
        <f t="shared" si="18"/>
        <v>2.7838957584142463</v>
      </c>
      <c r="O85" s="8">
        <v>791.02617918552005</v>
      </c>
      <c r="P85" s="1">
        <f>O85/(Abmessung!F$17*Q85)</f>
        <v>143.81473588279616</v>
      </c>
      <c r="Q85" s="2">
        <f t="shared" si="12"/>
        <v>12.89091839561102</v>
      </c>
      <c r="R85" s="1">
        <f t="shared" si="13"/>
        <v>4178.5824393766525</v>
      </c>
      <c r="S85" s="1">
        <f t="shared" si="14"/>
        <v>992.04096847783626</v>
      </c>
      <c r="T85" s="1">
        <f t="shared" si="15"/>
        <v>1007.1094321690043</v>
      </c>
      <c r="U85" s="7">
        <f t="shared" si="16"/>
        <v>1.176812917651636</v>
      </c>
      <c r="Y85" s="4">
        <v>-144.24372570197801</v>
      </c>
      <c r="Z85" s="5">
        <v>10.528700058400901</v>
      </c>
      <c r="AA85" s="4">
        <v>-3.1256926142924198E-2</v>
      </c>
      <c r="AB85" s="4">
        <v>2.9456116190551199E-5</v>
      </c>
      <c r="AC85" s="6">
        <v>17554.453889016499</v>
      </c>
      <c r="AD85" s="6">
        <v>-125.692345063977</v>
      </c>
      <c r="AE85" s="6">
        <v>0.39362054142913999</v>
      </c>
      <c r="AF85" s="6">
        <v>-4.1079636190540202E-4</v>
      </c>
      <c r="AG85" s="6">
        <v>2.30640101199999</v>
      </c>
      <c r="AH85" s="6">
        <v>-3.7612753199999698E-3</v>
      </c>
      <c r="AI85" s="6">
        <v>995.176197</v>
      </c>
      <c r="AJ85" s="6">
        <v>3.9734999999999798E-2</v>
      </c>
      <c r="AL85" s="6">
        <v>-7.3107128370890097E-3</v>
      </c>
      <c r="AM85" s="6">
        <v>2.5528079661440501</v>
      </c>
      <c r="AN85" s="6">
        <v>1.58291033403489</v>
      </c>
    </row>
    <row r="86" spans="1:40" x14ac:dyDescent="0.45">
      <c r="A86">
        <v>7.3999999999999996E-2</v>
      </c>
      <c r="B86" s="1">
        <f t="shared" si="11"/>
        <v>268.54761571596254</v>
      </c>
      <c r="C86">
        <v>2000</v>
      </c>
      <c r="D86" s="2">
        <f t="shared" si="19"/>
        <v>2.2329021795023931</v>
      </c>
      <c r="E86" s="1">
        <v>225.8</v>
      </c>
      <c r="F86" s="2">
        <v>10.9</v>
      </c>
      <c r="G86">
        <v>315</v>
      </c>
      <c r="H86">
        <v>295</v>
      </c>
      <c r="I86" s="2">
        <f t="shared" si="20"/>
        <v>10.737815842741416</v>
      </c>
      <c r="J86" s="2">
        <v>305.73774662400263</v>
      </c>
      <c r="K86" s="2">
        <f t="shared" si="9"/>
        <v>305.73781584274144</v>
      </c>
      <c r="L86" s="2">
        <v>312.41895952530268</v>
      </c>
      <c r="M86" s="2">
        <f t="shared" si="17"/>
        <v>312.41895952529734</v>
      </c>
      <c r="N86" s="2">
        <f t="shared" si="18"/>
        <v>2.5810404746973177</v>
      </c>
      <c r="O86" s="8">
        <v>798.09604761829996</v>
      </c>
      <c r="P86" s="1">
        <f>O86/(Abmessung!F$17*Q86)</f>
        <v>144.83950149756691</v>
      </c>
      <c r="Q86" s="2">
        <f t="shared" si="12"/>
        <v>12.914111418992672</v>
      </c>
      <c r="R86" s="1">
        <f t="shared" si="13"/>
        <v>4178.5790770344665</v>
      </c>
      <c r="S86" s="1">
        <f t="shared" si="14"/>
        <v>992.00284943794099</v>
      </c>
      <c r="T86" s="1">
        <f t="shared" si="15"/>
        <v>1007.1113541810523</v>
      </c>
      <c r="U86" s="7">
        <f t="shared" si="16"/>
        <v>1.1766309819153618</v>
      </c>
      <c r="Y86" s="4">
        <v>-144.24372570197801</v>
      </c>
      <c r="Z86" s="5">
        <v>10.528700058400901</v>
      </c>
      <c r="AA86" s="4">
        <v>-3.1256926142924198E-2</v>
      </c>
      <c r="AB86" s="4">
        <v>2.9456116190551199E-5</v>
      </c>
      <c r="AC86" s="6">
        <v>17554.453889016499</v>
      </c>
      <c r="AD86" s="6">
        <v>-125.692345063977</v>
      </c>
      <c r="AE86" s="6">
        <v>0.39362054142913999</v>
      </c>
      <c r="AF86" s="6">
        <v>-4.1079636190540202E-4</v>
      </c>
      <c r="AG86" s="6">
        <v>2.30640101199999</v>
      </c>
      <c r="AH86" s="6">
        <v>-3.7612753199999698E-3</v>
      </c>
      <c r="AI86" s="6">
        <v>995.176197</v>
      </c>
      <c r="AJ86" s="6">
        <v>3.9734999999999798E-2</v>
      </c>
      <c r="AL86" s="6">
        <v>-7.3107128370890097E-3</v>
      </c>
      <c r="AM86" s="6">
        <v>2.5528079661440501</v>
      </c>
      <c r="AN86" s="6">
        <v>1.58291033403489</v>
      </c>
    </row>
    <row r="87" spans="1:40" x14ac:dyDescent="0.45">
      <c r="A87">
        <v>8.0000000000000002E-3</v>
      </c>
      <c r="B87" s="1">
        <f t="shared" si="11"/>
        <v>28.977200852439445</v>
      </c>
      <c r="C87">
        <v>2500</v>
      </c>
      <c r="D87" s="2">
        <f t="shared" si="19"/>
        <v>2.8380997587120764</v>
      </c>
      <c r="E87" s="1">
        <v>287</v>
      </c>
      <c r="F87" s="2">
        <v>16.27</v>
      </c>
      <c r="G87">
        <v>315</v>
      </c>
      <c r="H87">
        <v>295</v>
      </c>
      <c r="I87" s="2">
        <f t="shared" si="20"/>
        <v>4.8894316701998859</v>
      </c>
      <c r="J87" s="2">
        <v>299.88942720309547</v>
      </c>
      <c r="K87" s="2">
        <f t="shared" si="9"/>
        <v>299.88943167019988</v>
      </c>
      <c r="L87" s="2">
        <v>301.05816152083315</v>
      </c>
      <c r="M87" s="2">
        <f t="shared" si="17"/>
        <v>301.05816143179214</v>
      </c>
      <c r="N87" s="2">
        <f t="shared" si="18"/>
        <v>13.941838479166847</v>
      </c>
      <c r="O87" s="8">
        <v>466.171970440282</v>
      </c>
      <c r="P87" s="1">
        <f>O87/(Abmessung!F$17*Q87)</f>
        <v>110.31102279965147</v>
      </c>
      <c r="Q87" s="2">
        <f t="shared" si="12"/>
        <v>9.9042965683234598</v>
      </c>
      <c r="R87" s="1">
        <f t="shared" si="13"/>
        <v>4179.6134720648697</v>
      </c>
      <c r="S87" s="1">
        <f t="shared" si="14"/>
        <v>993.88481815956607</v>
      </c>
      <c r="T87" s="1">
        <f t="shared" si="15"/>
        <v>1006.9951626949575</v>
      </c>
      <c r="U87" s="7">
        <f t="shared" si="16"/>
        <v>1.1876295516660291</v>
      </c>
      <c r="Y87" s="4">
        <v>-144.24372570197801</v>
      </c>
      <c r="Z87" s="5">
        <v>10.528700058400901</v>
      </c>
      <c r="AA87" s="4">
        <v>-3.1256926142924198E-2</v>
      </c>
      <c r="AB87" s="4">
        <v>2.9456116190551199E-5</v>
      </c>
      <c r="AC87" s="6">
        <v>17554.453889016499</v>
      </c>
      <c r="AD87" s="6">
        <v>-125.692345063977</v>
      </c>
      <c r="AE87" s="6">
        <v>0.39362054142913999</v>
      </c>
      <c r="AF87" s="6">
        <v>-4.1079636190540202E-4</v>
      </c>
      <c r="AG87" s="6">
        <v>2.30640101199999</v>
      </c>
      <c r="AH87" s="6">
        <v>-3.7612753199999698E-3</v>
      </c>
      <c r="AI87" s="6">
        <v>995.176197</v>
      </c>
      <c r="AJ87" s="6">
        <v>3.9734999999999798E-2</v>
      </c>
      <c r="AL87" s="6">
        <v>-7.3107128370890097E-3</v>
      </c>
      <c r="AM87" s="6">
        <v>2.5528079661440501</v>
      </c>
      <c r="AN87" s="6">
        <v>1.58291033403489</v>
      </c>
    </row>
    <row r="88" spans="1:40" x14ac:dyDescent="0.45">
      <c r="A88">
        <v>1.4E-2</v>
      </c>
      <c r="B88" s="1">
        <f t="shared" si="11"/>
        <v>50.73649983435557</v>
      </c>
      <c r="C88">
        <v>2500</v>
      </c>
      <c r="D88" s="2">
        <f t="shared" si="19"/>
        <v>2.8380997587120764</v>
      </c>
      <c r="E88" s="1">
        <v>287</v>
      </c>
      <c r="F88" s="2">
        <v>16.27</v>
      </c>
      <c r="G88">
        <v>315</v>
      </c>
      <c r="H88">
        <v>295</v>
      </c>
      <c r="I88" s="2">
        <f t="shared" si="20"/>
        <v>6.4415928836614631</v>
      </c>
      <c r="J88" s="2">
        <v>301.44157435270267</v>
      </c>
      <c r="K88" s="2">
        <f t="shared" si="9"/>
        <v>301.44159288366149</v>
      </c>
      <c r="L88" s="2">
        <v>304.52828631724697</v>
      </c>
      <c r="M88" s="2">
        <f t="shared" si="17"/>
        <v>304.52828629027863</v>
      </c>
      <c r="N88" s="2">
        <f t="shared" si="18"/>
        <v>10.471713682753034</v>
      </c>
      <c r="O88" s="8">
        <v>612.66856758798599</v>
      </c>
      <c r="P88" s="1">
        <f>O88/(Abmessung!F$17*Q88)</f>
        <v>125.67841422604259</v>
      </c>
      <c r="Q88" s="2">
        <f t="shared" si="12"/>
        <v>11.425133882331085</v>
      </c>
      <c r="R88" s="1">
        <f t="shared" si="13"/>
        <v>4179.0715211563493</v>
      </c>
      <c r="S88" s="1">
        <f t="shared" si="14"/>
        <v>993.36769711245017</v>
      </c>
      <c r="T88" s="1">
        <f t="shared" si="15"/>
        <v>1007.0259999784523</v>
      </c>
      <c r="U88" s="7">
        <f t="shared" si="16"/>
        <v>1.1847105252826162</v>
      </c>
      <c r="Y88" s="4">
        <v>-144.24372570197801</v>
      </c>
      <c r="Z88" s="5">
        <v>10.528700058400901</v>
      </c>
      <c r="AA88" s="4">
        <v>-3.1256926142924198E-2</v>
      </c>
      <c r="AB88" s="4">
        <v>2.9456116190551199E-5</v>
      </c>
      <c r="AC88" s="6">
        <v>17554.453889016499</v>
      </c>
      <c r="AD88" s="6">
        <v>-125.692345063977</v>
      </c>
      <c r="AE88" s="6">
        <v>0.39362054142913999</v>
      </c>
      <c r="AF88" s="6">
        <v>-4.1079636190540202E-4</v>
      </c>
      <c r="AG88" s="6">
        <v>2.30640101199999</v>
      </c>
      <c r="AH88" s="6">
        <v>-3.7612753199999698E-3</v>
      </c>
      <c r="AI88" s="6">
        <v>995.176197</v>
      </c>
      <c r="AJ88" s="6">
        <v>3.9734999999999798E-2</v>
      </c>
      <c r="AL88" s="6">
        <v>-7.3107128370890097E-3</v>
      </c>
      <c r="AM88" s="6">
        <v>2.5528079661440501</v>
      </c>
      <c r="AN88" s="6">
        <v>1.58291033403489</v>
      </c>
    </row>
    <row r="89" spans="1:40" x14ac:dyDescent="0.45">
      <c r="A89">
        <v>0.02</v>
      </c>
      <c r="B89" s="1">
        <f t="shared" si="11"/>
        <v>72.505494849757511</v>
      </c>
      <c r="C89">
        <v>2500</v>
      </c>
      <c r="D89" s="2">
        <f t="shared" si="19"/>
        <v>2.8380997587120764</v>
      </c>
      <c r="E89" s="1">
        <v>287</v>
      </c>
      <c r="F89" s="2">
        <v>16.27</v>
      </c>
      <c r="G89">
        <v>315</v>
      </c>
      <c r="H89">
        <v>295</v>
      </c>
      <c r="I89" s="2">
        <f t="shared" si="20"/>
        <v>7.3622549983229506</v>
      </c>
      <c r="J89" s="2">
        <v>302.36222204610107</v>
      </c>
      <c r="K89" s="2">
        <f t="shared" si="9"/>
        <v>302.36225499832295</v>
      </c>
      <c r="L89" s="2">
        <v>306.63379009123349</v>
      </c>
      <c r="M89" s="2">
        <f t="shared" si="17"/>
        <v>306.63379008311762</v>
      </c>
      <c r="N89" s="2">
        <f t="shared" si="18"/>
        <v>8.3662099087665069</v>
      </c>
      <c r="O89" s="8">
        <v>699.22331767193998</v>
      </c>
      <c r="P89" s="1">
        <f>O89/(Abmessung!F$17*Q89)</f>
        <v>135.11150672921406</v>
      </c>
      <c r="Q89" s="2">
        <f t="shared" si="12"/>
        <v>12.128859240148184</v>
      </c>
      <c r="R89" s="1">
        <f t="shared" si="13"/>
        <v>4178.8535347467114</v>
      </c>
      <c r="S89" s="1">
        <f t="shared" si="14"/>
        <v>993.02818564572271</v>
      </c>
      <c r="T89" s="1">
        <f t="shared" si="15"/>
        <v>1007.044290946501</v>
      </c>
      <c r="U89" s="7">
        <f t="shared" si="16"/>
        <v>1.1829791205588189</v>
      </c>
      <c r="Y89" s="4">
        <v>-144.24372570197801</v>
      </c>
      <c r="Z89" s="5">
        <v>10.528700058400901</v>
      </c>
      <c r="AA89" s="4">
        <v>-3.1256926142924198E-2</v>
      </c>
      <c r="AB89" s="4">
        <v>2.9456116190551199E-5</v>
      </c>
      <c r="AC89" s="6">
        <v>17554.453889016499</v>
      </c>
      <c r="AD89" s="6">
        <v>-125.692345063977</v>
      </c>
      <c r="AE89" s="6">
        <v>0.39362054142913999</v>
      </c>
      <c r="AF89" s="6">
        <v>-4.1079636190540202E-4</v>
      </c>
      <c r="AG89" s="6">
        <v>2.30640101199999</v>
      </c>
      <c r="AH89" s="6">
        <v>-3.7612753199999698E-3</v>
      </c>
      <c r="AI89" s="6">
        <v>995.176197</v>
      </c>
      <c r="AJ89" s="6">
        <v>3.9734999999999798E-2</v>
      </c>
      <c r="AL89" s="6">
        <v>-7.3107128370890097E-3</v>
      </c>
      <c r="AM89" s="6">
        <v>2.5528079661440501</v>
      </c>
      <c r="AN89" s="6">
        <v>1.58291033403489</v>
      </c>
    </row>
    <row r="90" spans="1:40" x14ac:dyDescent="0.45">
      <c r="A90">
        <v>2.5999999999999999E-2</v>
      </c>
      <c r="B90" s="1">
        <f t="shared" si="11"/>
        <v>94.279231206022587</v>
      </c>
      <c r="C90">
        <v>2500</v>
      </c>
      <c r="D90" s="2">
        <f t="shared" si="19"/>
        <v>2.8380997587120764</v>
      </c>
      <c r="E90" s="1">
        <v>287</v>
      </c>
      <c r="F90" s="2">
        <v>16.27</v>
      </c>
      <c r="G90">
        <v>315</v>
      </c>
      <c r="H90">
        <v>295</v>
      </c>
      <c r="I90" s="2">
        <f t="shared" si="20"/>
        <v>7.9995685668876684</v>
      </c>
      <c r="J90" s="2">
        <v>302.99951828657009</v>
      </c>
      <c r="K90" s="2">
        <f t="shared" si="9"/>
        <v>302.99956856688766</v>
      </c>
      <c r="L90" s="2">
        <v>308.01418313708569</v>
      </c>
      <c r="M90" s="2">
        <f t="shared" si="17"/>
        <v>308.01418313384653</v>
      </c>
      <c r="N90" s="2">
        <f t="shared" si="18"/>
        <v>6.9858168629143051</v>
      </c>
      <c r="O90" s="8">
        <v>758.99138880575595</v>
      </c>
      <c r="P90" s="1">
        <f>O90/(Abmessung!F$17*Q90)</f>
        <v>142.30050811707633</v>
      </c>
      <c r="Q90" s="2">
        <f t="shared" si="12"/>
        <v>12.500482836711107</v>
      </c>
      <c r="R90" s="1">
        <f t="shared" si="13"/>
        <v>4178.7491787775298</v>
      </c>
      <c r="S90" s="1">
        <f t="shared" si="14"/>
        <v>992.79553728500071</v>
      </c>
      <c r="T90" s="1">
        <f t="shared" si="15"/>
        <v>1007.0569524295584</v>
      </c>
      <c r="U90" s="7">
        <f t="shared" si="16"/>
        <v>1.1817805972484168</v>
      </c>
      <c r="Y90" s="4">
        <v>-144.24372570197801</v>
      </c>
      <c r="Z90" s="5">
        <v>10.528700058400901</v>
      </c>
      <c r="AA90" s="4">
        <v>-3.1256926142924198E-2</v>
      </c>
      <c r="AB90" s="4">
        <v>2.9456116190551199E-5</v>
      </c>
      <c r="AC90" s="6">
        <v>17554.453889016499</v>
      </c>
      <c r="AD90" s="6">
        <v>-125.692345063977</v>
      </c>
      <c r="AE90" s="6">
        <v>0.39362054142913999</v>
      </c>
      <c r="AF90" s="6">
        <v>-4.1079636190540202E-4</v>
      </c>
      <c r="AG90" s="6">
        <v>2.30640101199999</v>
      </c>
      <c r="AH90" s="6">
        <v>-3.7612753199999698E-3</v>
      </c>
      <c r="AI90" s="6">
        <v>995.176197</v>
      </c>
      <c r="AJ90" s="6">
        <v>3.9734999999999798E-2</v>
      </c>
      <c r="AL90" s="6">
        <v>-7.3107128370890097E-3</v>
      </c>
      <c r="AM90" s="6">
        <v>2.5528079661440501</v>
      </c>
      <c r="AN90" s="6">
        <v>1.58291033403489</v>
      </c>
    </row>
    <row r="91" spans="1:40" x14ac:dyDescent="0.45">
      <c r="A91">
        <v>3.2000000000000001E-2</v>
      </c>
      <c r="B91" s="1">
        <f t="shared" si="11"/>
        <v>116.05572569466068</v>
      </c>
      <c r="C91">
        <v>2500</v>
      </c>
      <c r="D91" s="2">
        <f t="shared" si="19"/>
        <v>2.8380997587120764</v>
      </c>
      <c r="E91" s="1">
        <v>287</v>
      </c>
      <c r="F91" s="2">
        <v>16.27</v>
      </c>
      <c r="G91">
        <v>315</v>
      </c>
      <c r="H91">
        <v>295</v>
      </c>
      <c r="I91" s="2">
        <f t="shared" si="20"/>
        <v>8.4780170572663867</v>
      </c>
      <c r="J91" s="2">
        <v>303.47794693197733</v>
      </c>
      <c r="K91" s="2">
        <f t="shared" si="9"/>
        <v>303.47801705726641</v>
      </c>
      <c r="L91" s="2">
        <v>308.98898828247314</v>
      </c>
      <c r="M91" s="2">
        <f t="shared" si="17"/>
        <v>308.98898828093354</v>
      </c>
      <c r="N91" s="2">
        <f t="shared" si="18"/>
        <v>6.0110117175268556</v>
      </c>
      <c r="O91" s="8">
        <v>803.78128798521197</v>
      </c>
      <c r="P91" s="1">
        <f>O91/(Abmessung!F$17*Q91)</f>
        <v>148.14783430513791</v>
      </c>
      <c r="Q91" s="2">
        <f t="shared" si="12"/>
        <v>12.715661988403699</v>
      </c>
      <c r="R91" s="1">
        <f t="shared" si="13"/>
        <v>4178.691778268384</v>
      </c>
      <c r="S91" s="1">
        <f t="shared" si="14"/>
        <v>992.62659649458351</v>
      </c>
      <c r="T91" s="1">
        <f t="shared" si="15"/>
        <v>1007.066457610671</v>
      </c>
      <c r="U91" s="7">
        <f t="shared" si="16"/>
        <v>1.1808808463202412</v>
      </c>
      <c r="Y91" s="4">
        <v>-144.24372570197801</v>
      </c>
      <c r="Z91" s="5">
        <v>10.528700058400901</v>
      </c>
      <c r="AA91" s="4">
        <v>-3.1256926142924198E-2</v>
      </c>
      <c r="AB91" s="4">
        <v>2.9456116190551199E-5</v>
      </c>
      <c r="AC91" s="6">
        <v>17554.453889016499</v>
      </c>
      <c r="AD91" s="6">
        <v>-125.692345063977</v>
      </c>
      <c r="AE91" s="6">
        <v>0.39362054142913999</v>
      </c>
      <c r="AF91" s="6">
        <v>-4.1079636190540202E-4</v>
      </c>
      <c r="AG91" s="6">
        <v>2.30640101199999</v>
      </c>
      <c r="AH91" s="6">
        <v>-3.7612753199999698E-3</v>
      </c>
      <c r="AI91" s="6">
        <v>995.176197</v>
      </c>
      <c r="AJ91" s="6">
        <v>3.9734999999999798E-2</v>
      </c>
      <c r="AL91" s="6">
        <v>-7.3107128370890097E-3</v>
      </c>
      <c r="AM91" s="6">
        <v>2.5528079661440501</v>
      </c>
      <c r="AN91" s="6">
        <v>1.58291033403489</v>
      </c>
    </row>
    <row r="92" spans="1:40" x14ac:dyDescent="0.45">
      <c r="A92">
        <v>3.7999999999999999E-2</v>
      </c>
      <c r="B92" s="1">
        <f t="shared" si="11"/>
        <v>137.83399960724697</v>
      </c>
      <c r="C92">
        <v>2500</v>
      </c>
      <c r="D92" s="2">
        <f t="shared" si="19"/>
        <v>2.8380997587120764</v>
      </c>
      <c r="E92" s="1">
        <v>287</v>
      </c>
      <c r="F92" s="2">
        <v>16.27</v>
      </c>
      <c r="G92">
        <v>315</v>
      </c>
      <c r="H92">
        <v>295</v>
      </c>
      <c r="I92" s="2">
        <f t="shared" si="20"/>
        <v>8.8558880667746109</v>
      </c>
      <c r="J92" s="2">
        <v>303.85579646456063</v>
      </c>
      <c r="K92" s="2">
        <f t="shared" si="9"/>
        <v>303.85588806677458</v>
      </c>
      <c r="L92" s="2">
        <v>309.71558123589199</v>
      </c>
      <c r="M92" s="2">
        <f t="shared" si="17"/>
        <v>309.71558123507361</v>
      </c>
      <c r="N92" s="2">
        <f t="shared" si="18"/>
        <v>5.2844187641080111</v>
      </c>
      <c r="O92" s="8">
        <v>839.10738845403603</v>
      </c>
      <c r="P92" s="1">
        <f>O92/(Abmessung!F$17*Q92)</f>
        <v>153.07463527725804</v>
      </c>
      <c r="Q92" s="2">
        <f t="shared" si="12"/>
        <v>12.847265585306134</v>
      </c>
      <c r="R92" s="1">
        <f t="shared" si="13"/>
        <v>4178.6569843650332</v>
      </c>
      <c r="S92" s="1">
        <f t="shared" si="14"/>
        <v>992.49822532761641</v>
      </c>
      <c r="T92" s="1">
        <f t="shared" si="15"/>
        <v>1007.0739645362596</v>
      </c>
      <c r="U92" s="7">
        <f t="shared" si="16"/>
        <v>1.1801702482594516</v>
      </c>
      <c r="Y92" s="4">
        <v>-144.24372570197801</v>
      </c>
      <c r="Z92" s="5">
        <v>10.528700058400901</v>
      </c>
      <c r="AA92" s="4">
        <v>-3.1256926142924198E-2</v>
      </c>
      <c r="AB92" s="4">
        <v>2.9456116190551199E-5</v>
      </c>
      <c r="AC92" s="6">
        <v>17554.453889016499</v>
      </c>
      <c r="AD92" s="6">
        <v>-125.692345063977</v>
      </c>
      <c r="AE92" s="6">
        <v>0.39362054142913999</v>
      </c>
      <c r="AF92" s="6">
        <v>-4.1079636190540202E-4</v>
      </c>
      <c r="AG92" s="6">
        <v>2.30640101199999</v>
      </c>
      <c r="AH92" s="6">
        <v>-3.7612753199999698E-3</v>
      </c>
      <c r="AI92" s="6">
        <v>995.176197</v>
      </c>
      <c r="AJ92" s="6">
        <v>3.9734999999999798E-2</v>
      </c>
      <c r="AL92" s="6">
        <v>-7.3107128370890097E-3</v>
      </c>
      <c r="AM92" s="6">
        <v>2.5528079661440501</v>
      </c>
      <c r="AN92" s="6">
        <v>1.58291033403489</v>
      </c>
    </row>
    <row r="93" spans="1:40" x14ac:dyDescent="0.45">
      <c r="A93">
        <v>4.3999999999999997E-2</v>
      </c>
      <c r="B93" s="1">
        <f t="shared" si="11"/>
        <v>159.61350376788988</v>
      </c>
      <c r="C93">
        <v>2500</v>
      </c>
      <c r="D93" s="2">
        <f t="shared" si="19"/>
        <v>2.8380997587120764</v>
      </c>
      <c r="E93" s="1">
        <v>287</v>
      </c>
      <c r="F93" s="2">
        <v>16.27</v>
      </c>
      <c r="G93">
        <v>315</v>
      </c>
      <c r="H93">
        <v>295</v>
      </c>
      <c r="I93" s="2">
        <f t="shared" si="20"/>
        <v>9.1649578409759602</v>
      </c>
      <c r="J93" s="2">
        <v>304.16484387968666</v>
      </c>
      <c r="K93" s="2">
        <f t="shared" si="9"/>
        <v>304.16495784097594</v>
      </c>
      <c r="L93" s="2">
        <v>310.2791786478781</v>
      </c>
      <c r="M93" s="2">
        <f t="shared" si="17"/>
        <v>310.27917864740766</v>
      </c>
      <c r="N93" s="2">
        <f t="shared" si="18"/>
        <v>4.7208213521219022</v>
      </c>
      <c r="O93" s="8">
        <v>867.96979721582204</v>
      </c>
      <c r="P93" s="1">
        <f>O93/(Abmessung!F$17*Q93)</f>
        <v>157.32507491103388</v>
      </c>
      <c r="Q93" s="2">
        <f t="shared" si="12"/>
        <v>12.93013491644907</v>
      </c>
      <c r="R93" s="1">
        <f t="shared" si="13"/>
        <v>4178.6343576689351</v>
      </c>
      <c r="S93" s="1">
        <f t="shared" si="14"/>
        <v>992.39723620343193</v>
      </c>
      <c r="T93" s="1">
        <f t="shared" si="15"/>
        <v>1007.0801045357796</v>
      </c>
      <c r="U93" s="7">
        <f t="shared" si="16"/>
        <v>1.1795890420518398</v>
      </c>
      <c r="Y93" s="4">
        <v>-144.24372570197801</v>
      </c>
      <c r="Z93" s="5">
        <v>10.528700058400901</v>
      </c>
      <c r="AA93" s="4">
        <v>-3.1256926142924198E-2</v>
      </c>
      <c r="AB93" s="4">
        <v>2.9456116190551199E-5</v>
      </c>
      <c r="AC93" s="6">
        <v>17554.453889016499</v>
      </c>
      <c r="AD93" s="6">
        <v>-125.692345063977</v>
      </c>
      <c r="AE93" s="6">
        <v>0.39362054142913999</v>
      </c>
      <c r="AF93" s="6">
        <v>-4.1079636190540202E-4</v>
      </c>
      <c r="AG93" s="6">
        <v>2.30640101199999</v>
      </c>
      <c r="AH93" s="6">
        <v>-3.7612753199999698E-3</v>
      </c>
      <c r="AI93" s="6">
        <v>995.176197</v>
      </c>
      <c r="AJ93" s="6">
        <v>3.9734999999999798E-2</v>
      </c>
      <c r="AL93" s="6">
        <v>-7.3107128370890097E-3</v>
      </c>
      <c r="AM93" s="6">
        <v>2.5528079661440501</v>
      </c>
      <c r="AN93" s="6">
        <v>1.58291033403489</v>
      </c>
    </row>
    <row r="94" spans="1:40" x14ac:dyDescent="0.45">
      <c r="A94">
        <v>0.05</v>
      </c>
      <c r="B94" s="1">
        <f t="shared" si="11"/>
        <v>181.39390205737575</v>
      </c>
      <c r="C94">
        <v>2500</v>
      </c>
      <c r="D94" s="2">
        <f t="shared" si="19"/>
        <v>2.8380997587120764</v>
      </c>
      <c r="E94" s="1">
        <v>287</v>
      </c>
      <c r="F94" s="2">
        <v>16.27</v>
      </c>
      <c r="G94">
        <v>315</v>
      </c>
      <c r="H94">
        <v>295</v>
      </c>
      <c r="I94" s="2">
        <f t="shared" si="20"/>
        <v>9.4243359813982526</v>
      </c>
      <c r="J94" s="2">
        <v>304.4241993192166</v>
      </c>
      <c r="K94" s="2">
        <f t="shared" si="9"/>
        <v>304.42433598139826</v>
      </c>
      <c r="L94" s="2">
        <v>310.72983412067202</v>
      </c>
      <c r="M94" s="2">
        <f t="shared" si="17"/>
        <v>310.72983412038525</v>
      </c>
      <c r="N94" s="2">
        <f t="shared" si="18"/>
        <v>4.2701658793279762</v>
      </c>
      <c r="O94" s="8">
        <v>892.16978051070396</v>
      </c>
      <c r="P94" s="1">
        <f>O94/(Abmessung!F$17*Q94)</f>
        <v>161.05604813541356</v>
      </c>
      <c r="Q94" s="2">
        <f t="shared" si="12"/>
        <v>12.982754973732137</v>
      </c>
      <c r="R94" s="1">
        <f t="shared" si="13"/>
        <v>4178.6188436838665</v>
      </c>
      <c r="S94" s="1">
        <f t="shared" si="14"/>
        <v>992.31560685576483</v>
      </c>
      <c r="T94" s="1">
        <f t="shared" si="15"/>
        <v>1007.0852572799745</v>
      </c>
      <c r="U94" s="7">
        <f t="shared" si="16"/>
        <v>1.1791012884449339</v>
      </c>
      <c r="Y94" s="4">
        <v>-144.24372570197801</v>
      </c>
      <c r="Z94" s="5">
        <v>10.528700058400901</v>
      </c>
      <c r="AA94" s="4">
        <v>-3.1256926142924198E-2</v>
      </c>
      <c r="AB94" s="4">
        <v>2.9456116190551199E-5</v>
      </c>
      <c r="AC94" s="6">
        <v>17554.453889016499</v>
      </c>
      <c r="AD94" s="6">
        <v>-125.692345063977</v>
      </c>
      <c r="AE94" s="6">
        <v>0.39362054142913999</v>
      </c>
      <c r="AF94" s="6">
        <v>-4.1079636190540202E-4</v>
      </c>
      <c r="AG94" s="6">
        <v>2.30640101199999</v>
      </c>
      <c r="AH94" s="6">
        <v>-3.7612753199999698E-3</v>
      </c>
      <c r="AI94" s="6">
        <v>995.176197</v>
      </c>
      <c r="AJ94" s="6">
        <v>3.9734999999999798E-2</v>
      </c>
      <c r="AL94" s="6">
        <v>-7.3107128370890097E-3</v>
      </c>
      <c r="AM94" s="6">
        <v>2.5528079661440501</v>
      </c>
      <c r="AN94" s="6">
        <v>1.58291033403489</v>
      </c>
    </row>
    <row r="95" spans="1:40" x14ac:dyDescent="0.45">
      <c r="A95">
        <v>5.6000000000000001E-2</v>
      </c>
      <c r="B95" s="1">
        <f t="shared" si="11"/>
        <v>203.17497498275893</v>
      </c>
      <c r="C95">
        <v>2500</v>
      </c>
      <c r="D95" s="2">
        <f t="shared" si="19"/>
        <v>2.8380997587120764</v>
      </c>
      <c r="E95" s="1">
        <v>287</v>
      </c>
      <c r="F95" s="2">
        <v>16.27</v>
      </c>
      <c r="G95">
        <v>315</v>
      </c>
      <c r="H95">
        <v>295</v>
      </c>
      <c r="I95" s="2">
        <f t="shared" si="20"/>
        <v>9.646363531605461</v>
      </c>
      <c r="J95" s="2">
        <v>304.64620418981008</v>
      </c>
      <c r="K95" s="2">
        <f t="shared" si="9"/>
        <v>304.64636353160546</v>
      </c>
      <c r="L95" s="2">
        <v>311.09888427214173</v>
      </c>
      <c r="M95" s="2">
        <f t="shared" si="17"/>
        <v>311.09888427195875</v>
      </c>
      <c r="N95" s="2">
        <f t="shared" si="18"/>
        <v>3.9011157278582687</v>
      </c>
      <c r="O95" s="8">
        <v>912.86901731812998</v>
      </c>
      <c r="P95" s="1">
        <f>O95/(Abmessung!F$17*Q95)</f>
        <v>164.37557710588871</v>
      </c>
      <c r="Q95" s="2">
        <f t="shared" si="12"/>
        <v>13.015701116309739</v>
      </c>
      <c r="R95" s="1">
        <f t="shared" si="13"/>
        <v>4178.6077595534998</v>
      </c>
      <c r="S95" s="1">
        <f t="shared" si="14"/>
        <v>992.24818419250403</v>
      </c>
      <c r="T95" s="1">
        <f t="shared" si="15"/>
        <v>1007.089667961741</v>
      </c>
      <c r="U95" s="7">
        <f t="shared" si="16"/>
        <v>1.1786837777245924</v>
      </c>
      <c r="Y95" s="4">
        <v>-144.24372570197801</v>
      </c>
      <c r="Z95" s="5">
        <v>10.528700058400901</v>
      </c>
      <c r="AA95" s="4">
        <v>-3.1256926142924198E-2</v>
      </c>
      <c r="AB95" s="4">
        <v>2.9456116190551199E-5</v>
      </c>
      <c r="AC95" s="6">
        <v>17554.453889016499</v>
      </c>
      <c r="AD95" s="6">
        <v>-125.692345063977</v>
      </c>
      <c r="AE95" s="6">
        <v>0.39362054142913999</v>
      </c>
      <c r="AF95" s="6">
        <v>-4.1079636190540202E-4</v>
      </c>
      <c r="AG95" s="6">
        <v>2.30640101199999</v>
      </c>
      <c r="AH95" s="6">
        <v>-3.7612753199999698E-3</v>
      </c>
      <c r="AI95" s="6">
        <v>995.176197</v>
      </c>
      <c r="AJ95" s="6">
        <v>3.9734999999999798E-2</v>
      </c>
      <c r="AL95" s="6">
        <v>-7.3107128370890097E-3</v>
      </c>
      <c r="AM95" s="6">
        <v>2.5528079661440501</v>
      </c>
      <c r="AN95" s="6">
        <v>1.58291033403489</v>
      </c>
    </row>
    <row r="96" spans="1:40" x14ac:dyDescent="0.45">
      <c r="A96">
        <v>6.2E-2</v>
      </c>
      <c r="B96" s="1">
        <f t="shared" si="11"/>
        <v>224.95657240721681</v>
      </c>
      <c r="C96">
        <v>2500</v>
      </c>
      <c r="D96" s="2">
        <f t="shared" si="19"/>
        <v>2.8380997587120764</v>
      </c>
      <c r="E96" s="1">
        <v>287</v>
      </c>
      <c r="F96" s="2">
        <v>16.27</v>
      </c>
      <c r="G96">
        <v>315</v>
      </c>
      <c r="H96">
        <v>295</v>
      </c>
      <c r="I96" s="2">
        <f t="shared" si="20"/>
        <v>9.8394160604917218</v>
      </c>
      <c r="J96" s="2">
        <v>304.8392343024106</v>
      </c>
      <c r="K96" s="2">
        <f t="shared" si="9"/>
        <v>304.83941606049171</v>
      </c>
      <c r="L96" s="2">
        <v>311.406980298451</v>
      </c>
      <c r="M96" s="2">
        <f t="shared" si="17"/>
        <v>311.40698029832976</v>
      </c>
      <c r="N96" s="2">
        <f t="shared" si="18"/>
        <v>3.5930197015489966</v>
      </c>
      <c r="O96" s="8">
        <v>930.85501719112006</v>
      </c>
      <c r="P96" s="1">
        <f>O96/(Abmessung!F$17*Q96)</f>
        <v>167.36087371715431</v>
      </c>
      <c r="Q96" s="2">
        <f t="shared" si="12"/>
        <v>13.035404126749766</v>
      </c>
      <c r="R96" s="1">
        <f t="shared" si="13"/>
        <v>4178.599575414948</v>
      </c>
      <c r="S96" s="1">
        <f t="shared" si="14"/>
        <v>992.19150439384782</v>
      </c>
      <c r="T96" s="1">
        <f t="shared" si="15"/>
        <v>1007.0935029875031</v>
      </c>
      <c r="U96" s="7">
        <f t="shared" si="16"/>
        <v>1.1783207580253219</v>
      </c>
      <c r="Y96" s="4">
        <v>-144.24372570197801</v>
      </c>
      <c r="Z96" s="5">
        <v>10.528700058400901</v>
      </c>
      <c r="AA96" s="4">
        <v>-3.1256926142924198E-2</v>
      </c>
      <c r="AB96" s="4">
        <v>2.9456116190551199E-5</v>
      </c>
      <c r="AC96" s="6">
        <v>17554.453889016499</v>
      </c>
      <c r="AD96" s="6">
        <v>-125.692345063977</v>
      </c>
      <c r="AE96" s="6">
        <v>0.39362054142913999</v>
      </c>
      <c r="AF96" s="6">
        <v>-4.1079636190540202E-4</v>
      </c>
      <c r="AG96" s="6">
        <v>2.30640101199999</v>
      </c>
      <c r="AH96" s="6">
        <v>-3.7612753199999698E-3</v>
      </c>
      <c r="AI96" s="6">
        <v>995.176197</v>
      </c>
      <c r="AJ96" s="6">
        <v>3.9734999999999798E-2</v>
      </c>
      <c r="AL96" s="6">
        <v>-7.3107128370890097E-3</v>
      </c>
      <c r="AM96" s="6">
        <v>2.5528079661440501</v>
      </c>
      <c r="AN96" s="6">
        <v>1.58291033403489</v>
      </c>
    </row>
    <row r="97" spans="1:40" x14ac:dyDescent="0.45">
      <c r="A97">
        <v>6.8000000000000005E-2</v>
      </c>
      <c r="B97" s="1">
        <f t="shared" si="11"/>
        <v>246.73858738573347</v>
      </c>
      <c r="C97">
        <v>2500</v>
      </c>
      <c r="D97" s="2">
        <f t="shared" si="19"/>
        <v>2.8380997587120764</v>
      </c>
      <c r="E97" s="1">
        <v>287</v>
      </c>
      <c r="F97" s="2">
        <v>16.27</v>
      </c>
      <c r="G97">
        <v>315</v>
      </c>
      <c r="H97">
        <v>295</v>
      </c>
      <c r="I97" s="2">
        <f t="shared" si="20"/>
        <v>10.009429761894095</v>
      </c>
      <c r="J97" s="2">
        <v>305.00922600477134</v>
      </c>
      <c r="K97" s="2">
        <f t="shared" si="9"/>
        <v>305.00942976189407</v>
      </c>
      <c r="L97" s="2">
        <v>311.66829421574835</v>
      </c>
      <c r="M97" s="2">
        <f t="shared" si="17"/>
        <v>311.66829421566553</v>
      </c>
      <c r="N97" s="2">
        <f t="shared" si="18"/>
        <v>3.3317057842516533</v>
      </c>
      <c r="O97" s="8">
        <v>946.68537121156805</v>
      </c>
      <c r="P97" s="1">
        <f>O97/(Abmessung!F$17*Q97)</f>
        <v>170.06949084823759</v>
      </c>
      <c r="Q97" s="2">
        <f t="shared" si="12"/>
        <v>13.04594805703206</v>
      </c>
      <c r="R97" s="1">
        <f t="shared" si="13"/>
        <v>4178.5933679220898</v>
      </c>
      <c r="S97" s="1">
        <f t="shared" si="14"/>
        <v>992.14315277446735</v>
      </c>
      <c r="T97" s="1">
        <f t="shared" si="15"/>
        <v>1007.0968802976497</v>
      </c>
      <c r="U97" s="7">
        <f t="shared" si="16"/>
        <v>1.1780010652279747</v>
      </c>
      <c r="Y97" s="4">
        <v>-144.24372570197801</v>
      </c>
      <c r="Z97" s="5">
        <v>10.528700058400901</v>
      </c>
      <c r="AA97" s="4">
        <v>-3.1256926142924198E-2</v>
      </c>
      <c r="AB97" s="4">
        <v>2.9456116190551199E-5</v>
      </c>
      <c r="AC97" s="6">
        <v>17554.453889016499</v>
      </c>
      <c r="AD97" s="6">
        <v>-125.692345063977</v>
      </c>
      <c r="AE97" s="6">
        <v>0.39362054142913999</v>
      </c>
      <c r="AF97" s="6">
        <v>-4.1079636190540202E-4</v>
      </c>
      <c r="AG97" s="6">
        <v>2.30640101199999</v>
      </c>
      <c r="AH97" s="6">
        <v>-3.7612753199999698E-3</v>
      </c>
      <c r="AI97" s="6">
        <v>995.176197</v>
      </c>
      <c r="AJ97" s="6">
        <v>3.9734999999999798E-2</v>
      </c>
      <c r="AL97" s="6">
        <v>-7.3107128370890097E-3</v>
      </c>
      <c r="AM97" s="6">
        <v>2.5528079661440501</v>
      </c>
      <c r="AN97" s="6">
        <v>1.58291033403489</v>
      </c>
    </row>
    <row r="98" spans="1:40" x14ac:dyDescent="0.45">
      <c r="A98">
        <v>7.3999999999999996E-2</v>
      </c>
      <c r="B98" s="1">
        <f t="shared" si="11"/>
        <v>268.52094129723133</v>
      </c>
      <c r="C98">
        <v>2500</v>
      </c>
      <c r="D98" s="2">
        <f t="shared" si="19"/>
        <v>2.8380997587120764</v>
      </c>
      <c r="E98" s="1">
        <v>287</v>
      </c>
      <c r="F98" s="2">
        <v>16.27</v>
      </c>
      <c r="G98">
        <v>315</v>
      </c>
      <c r="H98">
        <v>295</v>
      </c>
      <c r="I98" s="2">
        <f t="shared" si="20"/>
        <v>10.160753935495967</v>
      </c>
      <c r="J98" s="2">
        <v>305.16052869003329</v>
      </c>
      <c r="K98" s="2">
        <f t="shared" si="9"/>
        <v>305.16075393549596</v>
      </c>
      <c r="L98" s="2">
        <v>311.89288509757603</v>
      </c>
      <c r="M98" s="2">
        <f t="shared" si="17"/>
        <v>311.89288509751788</v>
      </c>
      <c r="N98" s="2">
        <f t="shared" si="18"/>
        <v>3.107114902423973</v>
      </c>
      <c r="O98" s="8">
        <v>960.76825262710997</v>
      </c>
      <c r="P98" s="1">
        <f>O98/(Abmessung!F$17*Q98)</f>
        <v>172.54555617554544</v>
      </c>
      <c r="Q98" s="2">
        <f t="shared" si="12"/>
        <v>13.05002235310617</v>
      </c>
      <c r="R98" s="1">
        <f t="shared" si="13"/>
        <v>4178.5885532780067</v>
      </c>
      <c r="S98" s="1">
        <f t="shared" si="14"/>
        <v>992.10139333273219</v>
      </c>
      <c r="T98" s="1">
        <f t="shared" si="15"/>
        <v>1007.0998863037491</v>
      </c>
      <c r="U98" s="7">
        <f t="shared" si="16"/>
        <v>1.1777165197000121</v>
      </c>
      <c r="Y98" s="4">
        <v>-144.24372570197801</v>
      </c>
      <c r="Z98" s="5">
        <v>10.528700058400901</v>
      </c>
      <c r="AA98" s="4">
        <v>-3.1256926142924198E-2</v>
      </c>
      <c r="AB98" s="4">
        <v>2.9456116190551199E-5</v>
      </c>
      <c r="AC98" s="6">
        <v>17554.453889016499</v>
      </c>
      <c r="AD98" s="6">
        <v>-125.692345063977</v>
      </c>
      <c r="AE98" s="6">
        <v>0.39362054142913999</v>
      </c>
      <c r="AF98" s="6">
        <v>-4.1079636190540202E-4</v>
      </c>
      <c r="AG98" s="6">
        <v>2.30640101199999</v>
      </c>
      <c r="AH98" s="6">
        <v>-3.7612753199999698E-3</v>
      </c>
      <c r="AI98" s="6">
        <v>995.176197</v>
      </c>
      <c r="AJ98" s="6">
        <v>3.9734999999999798E-2</v>
      </c>
      <c r="AL98" s="6">
        <v>-7.3107128370890097E-3</v>
      </c>
      <c r="AM98" s="6">
        <v>2.5528079661440501</v>
      </c>
      <c r="AN98" s="6">
        <v>1.58291033403489</v>
      </c>
    </row>
    <row r="99" spans="1:40" x14ac:dyDescent="0.45">
      <c r="A99">
        <v>8.0000000000000002E-3</v>
      </c>
      <c r="B99" s="1">
        <f t="shared" si="11"/>
        <v>28.975762363905826</v>
      </c>
      <c r="C99">
        <v>3000</v>
      </c>
      <c r="D99" s="2">
        <f t="shared" si="19"/>
        <v>3.4512084173885529</v>
      </c>
      <c r="E99" s="1">
        <v>349</v>
      </c>
      <c r="F99" s="2">
        <v>22.72</v>
      </c>
      <c r="G99">
        <v>315</v>
      </c>
      <c r="H99">
        <v>295</v>
      </c>
      <c r="I99" s="2">
        <f t="shared" si="20"/>
        <v>4.1173403865454272</v>
      </c>
      <c r="J99" s="2">
        <v>299.1173357088835</v>
      </c>
      <c r="K99" s="2">
        <f t="shared" si="9"/>
        <v>299.11734038654544</v>
      </c>
      <c r="L99" s="2">
        <v>300.70649266301842</v>
      </c>
      <c r="M99" s="2">
        <f t="shared" si="17"/>
        <v>300.70649248169047</v>
      </c>
      <c r="N99" s="2">
        <f t="shared" si="18"/>
        <v>14.293507336981577</v>
      </c>
      <c r="O99" s="8">
        <v>477.93861112819599</v>
      </c>
      <c r="P99" s="1">
        <f>O99/(Abmessung!F$17*Q99)</f>
        <v>112.67417492244893</v>
      </c>
      <c r="Q99" s="2">
        <f t="shared" si="12"/>
        <v>9.9413215462826177</v>
      </c>
      <c r="R99" s="1">
        <f t="shared" si="13"/>
        <v>4179.6827205985965</v>
      </c>
      <c r="S99" s="1">
        <f t="shared" si="14"/>
        <v>993.9341591189758</v>
      </c>
      <c r="T99" s="1">
        <f t="shared" si="15"/>
        <v>1006.9798231671962</v>
      </c>
      <c r="U99" s="7">
        <f t="shared" si="16"/>
        <v>1.1890815760070099</v>
      </c>
      <c r="Y99" s="4">
        <v>-144.24372570197801</v>
      </c>
      <c r="Z99" s="5">
        <v>10.528700058400901</v>
      </c>
      <c r="AA99" s="4">
        <v>-3.1256926142924198E-2</v>
      </c>
      <c r="AB99" s="4">
        <v>2.9456116190551199E-5</v>
      </c>
      <c r="AC99" s="6">
        <v>17554.453889016499</v>
      </c>
      <c r="AD99" s="6">
        <v>-125.692345063977</v>
      </c>
      <c r="AE99" s="6">
        <v>0.39362054142913999</v>
      </c>
      <c r="AF99" s="6">
        <v>-4.1079636190540202E-4</v>
      </c>
      <c r="AG99" s="6">
        <v>2.30640101199999</v>
      </c>
      <c r="AH99" s="6">
        <v>-3.7612753199999698E-3</v>
      </c>
      <c r="AI99" s="6">
        <v>995.176197</v>
      </c>
      <c r="AJ99" s="6">
        <v>3.9734999999999798E-2</v>
      </c>
      <c r="AL99" s="6">
        <v>-7.3107128370890097E-3</v>
      </c>
      <c r="AM99" s="6">
        <v>2.5528079661440501</v>
      </c>
      <c r="AN99" s="6">
        <v>1.58291033403489</v>
      </c>
    </row>
    <row r="100" spans="1:40" x14ac:dyDescent="0.45">
      <c r="A100">
        <v>1.4E-2</v>
      </c>
      <c r="B100" s="1">
        <f t="shared" si="11"/>
        <v>50.732402316075714</v>
      </c>
      <c r="C100">
        <v>3000</v>
      </c>
      <c r="D100" s="2">
        <f t="shared" si="19"/>
        <v>3.4512084173885529</v>
      </c>
      <c r="E100" s="1">
        <v>349</v>
      </c>
      <c r="F100" s="2">
        <v>22.72</v>
      </c>
      <c r="G100">
        <v>315</v>
      </c>
      <c r="H100">
        <v>295</v>
      </c>
      <c r="I100" s="2">
        <f t="shared" si="20"/>
        <v>5.5503846471646625</v>
      </c>
      <c r="J100" s="2">
        <v>300.55036346392524</v>
      </c>
      <c r="K100" s="2">
        <f t="shared" si="9"/>
        <v>300.55038464716466</v>
      </c>
      <c r="L100" s="2">
        <v>304.01270849918814</v>
      </c>
      <c r="M100" s="2">
        <f t="shared" si="17"/>
        <v>304.01270843534036</v>
      </c>
      <c r="N100" s="2">
        <f t="shared" si="18"/>
        <v>10.987291500811864</v>
      </c>
      <c r="O100" s="8">
        <v>642.84352917639399</v>
      </c>
      <c r="P100" s="1">
        <f>O100/(Abmessung!F$17*Q100)</f>
        <v>130.80399791980909</v>
      </c>
      <c r="Q100" s="2">
        <f t="shared" si="12"/>
        <v>11.518094808678944</v>
      </c>
      <c r="R100" s="1">
        <f t="shared" si="13"/>
        <v>4179.1368392246141</v>
      </c>
      <c r="S100" s="1">
        <f t="shared" si="14"/>
        <v>993.44792872206688</v>
      </c>
      <c r="T100" s="1">
        <f t="shared" si="15"/>
        <v>1007.0082938461195</v>
      </c>
      <c r="U100" s="7">
        <f t="shared" si="16"/>
        <v>1.1863865700430531</v>
      </c>
      <c r="Y100" s="4">
        <v>-144.24372570197801</v>
      </c>
      <c r="Z100" s="5">
        <v>10.528700058400901</v>
      </c>
      <c r="AA100" s="4">
        <v>-3.1256926142924198E-2</v>
      </c>
      <c r="AB100" s="4">
        <v>2.9456116190551199E-5</v>
      </c>
      <c r="AC100" s="6">
        <v>17554.453889016499</v>
      </c>
      <c r="AD100" s="6">
        <v>-125.692345063977</v>
      </c>
      <c r="AE100" s="6">
        <v>0.39362054142913999</v>
      </c>
      <c r="AF100" s="6">
        <v>-4.1079636190540202E-4</v>
      </c>
      <c r="AG100" s="6">
        <v>2.30640101199999</v>
      </c>
      <c r="AH100" s="6">
        <v>-3.7612753199999698E-3</v>
      </c>
      <c r="AI100" s="6">
        <v>995.176197</v>
      </c>
      <c r="AJ100" s="6">
        <v>3.9734999999999798E-2</v>
      </c>
      <c r="AL100" s="6">
        <v>-7.3107128370890097E-3</v>
      </c>
      <c r="AM100" s="6">
        <v>2.5528079661440501</v>
      </c>
      <c r="AN100" s="6">
        <v>1.58291033403489</v>
      </c>
    </row>
    <row r="101" spans="1:40" x14ac:dyDescent="0.45">
      <c r="A101">
        <v>0.02</v>
      </c>
      <c r="B101" s="1">
        <f t="shared" si="11"/>
        <v>72.499564152592157</v>
      </c>
      <c r="C101">
        <v>3000</v>
      </c>
      <c r="D101" s="2">
        <f t="shared" si="19"/>
        <v>3.4512084173885529</v>
      </c>
      <c r="E101" s="1">
        <v>349</v>
      </c>
      <c r="F101" s="2">
        <v>22.72</v>
      </c>
      <c r="G101">
        <v>315</v>
      </c>
      <c r="H101">
        <v>295</v>
      </c>
      <c r="I101" s="2">
        <f t="shared" si="20"/>
        <v>6.4017631044854664</v>
      </c>
      <c r="J101" s="2">
        <v>301.40172590699081</v>
      </c>
      <c r="K101" s="2">
        <f t="shared" si="9"/>
        <v>301.40176310448544</v>
      </c>
      <c r="L101" s="2">
        <v>306.14046710188529</v>
      </c>
      <c r="M101" s="2">
        <f t="shared" si="17"/>
        <v>306.14046708245922</v>
      </c>
      <c r="N101" s="2">
        <f t="shared" si="18"/>
        <v>8.8595328981147077</v>
      </c>
      <c r="O101" s="8">
        <v>740.461675428788</v>
      </c>
      <c r="P101" s="1">
        <f>O101/(Abmessung!F$17*Q101)</f>
        <v>140.76232396532703</v>
      </c>
      <c r="Q101" s="2">
        <f t="shared" si="12"/>
        <v>12.328565515168837</v>
      </c>
      <c r="R101" s="1">
        <f t="shared" si="13"/>
        <v>4178.8979301762347</v>
      </c>
      <c r="S101" s="1">
        <f t="shared" si="14"/>
        <v>993.10941854021758</v>
      </c>
      <c r="T101" s="1">
        <f t="shared" si="15"/>
        <v>1007.0252082894572</v>
      </c>
      <c r="U101" s="7">
        <f t="shared" si="16"/>
        <v>1.1847854657703145</v>
      </c>
      <c r="Y101" s="4">
        <v>-144.24372570197801</v>
      </c>
      <c r="Z101" s="5">
        <v>10.528700058400901</v>
      </c>
      <c r="AA101" s="4">
        <v>-3.1256926142924198E-2</v>
      </c>
      <c r="AB101" s="4">
        <v>2.9456116190551199E-5</v>
      </c>
      <c r="AC101" s="6">
        <v>17554.453889016499</v>
      </c>
      <c r="AD101" s="6">
        <v>-125.692345063977</v>
      </c>
      <c r="AE101" s="6">
        <v>0.39362054142913999</v>
      </c>
      <c r="AF101" s="6">
        <v>-4.1079636190540202E-4</v>
      </c>
      <c r="AG101" s="6">
        <v>2.30640101199999</v>
      </c>
      <c r="AH101" s="6">
        <v>-3.7612753199999698E-3</v>
      </c>
      <c r="AI101" s="6">
        <v>995.176197</v>
      </c>
      <c r="AJ101" s="6">
        <v>3.9734999999999798E-2</v>
      </c>
      <c r="AL101" s="6">
        <v>-7.3107128370890097E-3</v>
      </c>
      <c r="AM101" s="6">
        <v>2.5528079661440501</v>
      </c>
      <c r="AN101" s="6">
        <v>1.58291033403489</v>
      </c>
    </row>
    <row r="102" spans="1:40" x14ac:dyDescent="0.45">
      <c r="A102">
        <v>2.5999999999999999E-2</v>
      </c>
      <c r="B102" s="1">
        <f t="shared" si="11"/>
        <v>94.271494524662018</v>
      </c>
      <c r="C102">
        <v>3000</v>
      </c>
      <c r="D102" s="2">
        <f t="shared" si="19"/>
        <v>3.4512084173885529</v>
      </c>
      <c r="E102" s="1">
        <v>349</v>
      </c>
      <c r="F102" s="2">
        <v>22.72</v>
      </c>
      <c r="G102">
        <v>315</v>
      </c>
      <c r="H102">
        <v>295</v>
      </c>
      <c r="I102" s="2">
        <f t="shared" si="20"/>
        <v>7.0179800368265637</v>
      </c>
      <c r="J102" s="2">
        <v>302.01792241771159</v>
      </c>
      <c r="K102" s="2">
        <f t="shared" ref="K102:K110" si="21">H102+I102</f>
        <v>302.01798003682654</v>
      </c>
      <c r="L102" s="2">
        <v>307.53598809467343</v>
      </c>
      <c r="M102" s="2">
        <f t="shared" si="17"/>
        <v>307.53598808663895</v>
      </c>
      <c r="N102" s="2">
        <f t="shared" si="18"/>
        <v>7.4640119053265721</v>
      </c>
      <c r="O102" s="8">
        <v>810.95247142118399</v>
      </c>
      <c r="P102" s="1">
        <f>O102/(Abmessung!F$17*Q102)</f>
        <v>148.97667681804953</v>
      </c>
      <c r="Q102" s="2">
        <f t="shared" si="12"/>
        <v>12.757733026988387</v>
      </c>
      <c r="R102" s="1">
        <f t="shared" si="13"/>
        <v>4178.7821391619873</v>
      </c>
      <c r="S102" s="1">
        <f t="shared" si="14"/>
        <v>992.87701411706848</v>
      </c>
      <c r="T102" s="1">
        <f t="shared" si="15"/>
        <v>1007.0374505736338</v>
      </c>
      <c r="U102" s="7">
        <f t="shared" si="16"/>
        <v>1.1836266234062922</v>
      </c>
      <c r="Y102" s="4">
        <v>-144.24372570197801</v>
      </c>
      <c r="Z102" s="5">
        <v>10.528700058400901</v>
      </c>
      <c r="AA102" s="4">
        <v>-3.1256926142924198E-2</v>
      </c>
      <c r="AB102" s="4">
        <v>2.9456116190551199E-5</v>
      </c>
      <c r="AC102" s="6">
        <v>17554.453889016499</v>
      </c>
      <c r="AD102" s="6">
        <v>-125.692345063977</v>
      </c>
      <c r="AE102" s="6">
        <v>0.39362054142913999</v>
      </c>
      <c r="AF102" s="6">
        <v>-4.1079636190540202E-4</v>
      </c>
      <c r="AG102" s="6">
        <v>2.30640101199999</v>
      </c>
      <c r="AH102" s="6">
        <v>-3.7612753199999698E-3</v>
      </c>
      <c r="AI102" s="6">
        <v>995.176197</v>
      </c>
      <c r="AJ102" s="6">
        <v>3.9734999999999798E-2</v>
      </c>
      <c r="AL102" s="6">
        <v>-7.3107128370890097E-3</v>
      </c>
      <c r="AM102" s="6">
        <v>2.5528079661440501</v>
      </c>
      <c r="AN102" s="6">
        <v>1.58291033403489</v>
      </c>
    </row>
    <row r="103" spans="1:40" x14ac:dyDescent="0.45">
      <c r="A103">
        <v>3.2000000000000001E-2</v>
      </c>
      <c r="B103" s="1">
        <f t="shared" si="11"/>
        <v>116.04617962506605</v>
      </c>
      <c r="C103">
        <v>3000</v>
      </c>
      <c r="D103" s="2">
        <f t="shared" si="19"/>
        <v>3.4512084173885529</v>
      </c>
      <c r="E103" s="1">
        <v>349</v>
      </c>
      <c r="F103" s="2">
        <v>22.72</v>
      </c>
      <c r="G103">
        <v>315</v>
      </c>
      <c r="H103">
        <v>295</v>
      </c>
      <c r="I103" s="2">
        <f t="shared" si="20"/>
        <v>7.5037410181564246</v>
      </c>
      <c r="J103" s="2">
        <v>302.50365841802494</v>
      </c>
      <c r="K103" s="2">
        <f t="shared" si="21"/>
        <v>302.5037410181564</v>
      </c>
      <c r="L103" s="2">
        <v>308.52056785690394</v>
      </c>
      <c r="M103" s="2">
        <f t="shared" si="17"/>
        <v>308.52056785290216</v>
      </c>
      <c r="N103" s="2">
        <f t="shared" si="18"/>
        <v>6.4794321430960622</v>
      </c>
      <c r="O103" s="8">
        <v>866.42298393883198</v>
      </c>
      <c r="P103" s="1">
        <f>O103/(Abmessung!F$17*Q103)</f>
        <v>156.17990527330014</v>
      </c>
      <c r="Q103" s="2">
        <f t="shared" si="12"/>
        <v>13.001731698469769</v>
      </c>
      <c r="R103" s="1">
        <f t="shared" si="13"/>
        <v>4178.7177693057192</v>
      </c>
      <c r="S103" s="1">
        <f t="shared" si="14"/>
        <v>992.70825090666517</v>
      </c>
      <c r="T103" s="1">
        <f t="shared" si="15"/>
        <v>1007.0471009336201</v>
      </c>
      <c r="U103" s="7">
        <f t="shared" si="16"/>
        <v>1.1827131299912854</v>
      </c>
      <c r="Y103" s="4">
        <v>-144.24372570197801</v>
      </c>
      <c r="Z103" s="5">
        <v>10.528700058400901</v>
      </c>
      <c r="AA103" s="4">
        <v>-3.1256926142924198E-2</v>
      </c>
      <c r="AB103" s="4">
        <v>2.9456116190551199E-5</v>
      </c>
      <c r="AC103" s="6">
        <v>17554.453889016499</v>
      </c>
      <c r="AD103" s="6">
        <v>-125.692345063977</v>
      </c>
      <c r="AE103" s="6">
        <v>0.39362054142913999</v>
      </c>
      <c r="AF103" s="6">
        <v>-4.1079636190540202E-4</v>
      </c>
      <c r="AG103" s="6">
        <v>2.30640101199999</v>
      </c>
      <c r="AH103" s="6">
        <v>-3.7612753199999698E-3</v>
      </c>
      <c r="AI103" s="6">
        <v>995.176197</v>
      </c>
      <c r="AJ103" s="6">
        <v>3.9734999999999798E-2</v>
      </c>
      <c r="AL103" s="6">
        <v>-7.3107128370890097E-3</v>
      </c>
      <c r="AM103" s="6">
        <v>2.5528079661440501</v>
      </c>
      <c r="AN103" s="6">
        <v>1.58291033403489</v>
      </c>
    </row>
    <row r="104" spans="1:40" x14ac:dyDescent="0.45">
      <c r="A104">
        <v>3.7999999999999999E-2</v>
      </c>
      <c r="B104" s="1">
        <f t="shared" si="11"/>
        <v>137.82265845832146</v>
      </c>
      <c r="C104">
        <v>3000</v>
      </c>
      <c r="D104" s="2">
        <f t="shared" si="19"/>
        <v>3.4512084173885529</v>
      </c>
      <c r="E104" s="1">
        <v>349</v>
      </c>
      <c r="F104" s="2">
        <v>22.72</v>
      </c>
      <c r="G104">
        <v>315</v>
      </c>
      <c r="H104">
        <v>295</v>
      </c>
      <c r="I104" s="2">
        <f t="shared" si="20"/>
        <v>7.9060453621129776</v>
      </c>
      <c r="J104" s="2">
        <v>302.90593399399467</v>
      </c>
      <c r="K104" s="2">
        <f t="shared" si="21"/>
        <v>302.90604536211299</v>
      </c>
      <c r="L104" s="2">
        <v>309.25467696058956</v>
      </c>
      <c r="M104" s="2">
        <f t="shared" si="17"/>
        <v>309.2546769583534</v>
      </c>
      <c r="N104" s="2">
        <f t="shared" si="18"/>
        <v>5.7453230394104366</v>
      </c>
      <c r="O104" s="8">
        <v>912.29855430254997</v>
      </c>
      <c r="P104" s="1">
        <f>O104/(Abmessung!F$17*Q104)</f>
        <v>162.65961167546999</v>
      </c>
      <c r="Q104" s="2">
        <f t="shared" si="12"/>
        <v>13.144789807185902</v>
      </c>
      <c r="R104" s="1">
        <f t="shared" si="13"/>
        <v>4178.6782950487841</v>
      </c>
      <c r="S104" s="1">
        <f t="shared" si="14"/>
        <v>992.57989600722499</v>
      </c>
      <c r="T104" s="1">
        <f t="shared" si="15"/>
        <v>1007.0550931436256</v>
      </c>
      <c r="U104" s="7">
        <f t="shared" si="16"/>
        <v>1.1819565953934186</v>
      </c>
      <c r="Y104" s="4">
        <v>-144.24372570197801</v>
      </c>
      <c r="Z104" s="5">
        <v>10.528700058400901</v>
      </c>
      <c r="AA104" s="4">
        <v>-3.1256926142924198E-2</v>
      </c>
      <c r="AB104" s="4">
        <v>2.9456116190551199E-5</v>
      </c>
      <c r="AC104" s="6">
        <v>17554.453889016499</v>
      </c>
      <c r="AD104" s="6">
        <v>-125.692345063977</v>
      </c>
      <c r="AE104" s="6">
        <v>0.39362054142913999</v>
      </c>
      <c r="AF104" s="6">
        <v>-4.1079636190540202E-4</v>
      </c>
      <c r="AG104" s="6">
        <v>2.30640101199999</v>
      </c>
      <c r="AH104" s="6">
        <v>-3.7612753199999698E-3</v>
      </c>
      <c r="AI104" s="6">
        <v>995.176197</v>
      </c>
      <c r="AJ104" s="6">
        <v>3.9734999999999798E-2</v>
      </c>
      <c r="AL104" s="6">
        <v>-7.3107128370890097E-3</v>
      </c>
      <c r="AM104" s="6">
        <v>2.5528079661440501</v>
      </c>
      <c r="AN104" s="6">
        <v>1.58291033403489</v>
      </c>
    </row>
    <row r="105" spans="1:40" x14ac:dyDescent="0.45">
      <c r="A105">
        <v>4.3999999999999997E-2</v>
      </c>
      <c r="B105" s="1">
        <f t="shared" si="11"/>
        <v>159.6003973304129</v>
      </c>
      <c r="C105">
        <v>3000</v>
      </c>
      <c r="D105" s="2">
        <f t="shared" si="19"/>
        <v>3.4512084173885529</v>
      </c>
      <c r="E105" s="1">
        <v>349</v>
      </c>
      <c r="F105" s="2">
        <v>22.72</v>
      </c>
      <c r="G105">
        <v>315</v>
      </c>
      <c r="H105">
        <v>295</v>
      </c>
      <c r="I105" s="2">
        <f t="shared" si="20"/>
        <v>8.2502013576052651</v>
      </c>
      <c r="J105" s="2">
        <v>303.25005825637294</v>
      </c>
      <c r="K105" s="2">
        <f t="shared" si="21"/>
        <v>303.25020135760525</v>
      </c>
      <c r="L105" s="2">
        <v>309.82490402721072</v>
      </c>
      <c r="M105" s="2">
        <f t="shared" si="17"/>
        <v>309.82490402585978</v>
      </c>
      <c r="N105" s="2">
        <f t="shared" si="18"/>
        <v>5.1750959727892791</v>
      </c>
      <c r="O105" s="8">
        <v>951.49677595088201</v>
      </c>
      <c r="P105" s="1">
        <f>O105/(Abmessung!F$17*Q105)</f>
        <v>168.58250544328999</v>
      </c>
      <c r="Q105" s="2">
        <f t="shared" si="12"/>
        <v>13.227909271739877</v>
      </c>
      <c r="R105" s="1">
        <f t="shared" si="13"/>
        <v>4178.6523060085228</v>
      </c>
      <c r="S105" s="1">
        <f t="shared" si="14"/>
        <v>992.47873219307985</v>
      </c>
      <c r="T105" s="1">
        <f t="shared" si="15"/>
        <v>1007.0619300324084</v>
      </c>
      <c r="U105" s="7">
        <f t="shared" si="16"/>
        <v>1.18130942234587</v>
      </c>
      <c r="Y105" s="4">
        <v>-144.24372570197801</v>
      </c>
      <c r="Z105" s="5">
        <v>10.528700058400901</v>
      </c>
      <c r="AA105" s="4">
        <v>-3.1256926142924198E-2</v>
      </c>
      <c r="AB105" s="4">
        <v>2.9456116190551199E-5</v>
      </c>
      <c r="AC105" s="6">
        <v>17554.453889016499</v>
      </c>
      <c r="AD105" s="6">
        <v>-125.692345063977</v>
      </c>
      <c r="AE105" s="6">
        <v>0.39362054142913999</v>
      </c>
      <c r="AF105" s="6">
        <v>-4.1079636190540202E-4</v>
      </c>
      <c r="AG105" s="6">
        <v>2.30640101199999</v>
      </c>
      <c r="AH105" s="6">
        <v>-3.7612753199999698E-3</v>
      </c>
      <c r="AI105" s="6">
        <v>995.176197</v>
      </c>
      <c r="AJ105" s="6">
        <v>3.9734999999999798E-2</v>
      </c>
      <c r="AL105" s="6">
        <v>-7.3107128370890097E-3</v>
      </c>
      <c r="AM105" s="6">
        <v>2.5528079661440501</v>
      </c>
      <c r="AN105" s="6">
        <v>1.58291033403489</v>
      </c>
    </row>
    <row r="106" spans="1:40" x14ac:dyDescent="0.45">
      <c r="A106">
        <v>0.05</v>
      </c>
      <c r="B106" s="1">
        <f t="shared" si="11"/>
        <v>181.37906906850628</v>
      </c>
      <c r="C106">
        <v>3000</v>
      </c>
      <c r="D106" s="2">
        <f t="shared" si="19"/>
        <v>3.4512084173885529</v>
      </c>
      <c r="E106" s="1">
        <v>349</v>
      </c>
      <c r="F106" s="2">
        <v>22.72</v>
      </c>
      <c r="G106">
        <v>315</v>
      </c>
      <c r="H106">
        <v>295</v>
      </c>
      <c r="I106" s="2">
        <f t="shared" si="20"/>
        <v>8.5514642227027693</v>
      </c>
      <c r="J106" s="2">
        <v>303.55128710773545</v>
      </c>
      <c r="K106" s="2">
        <f t="shared" si="21"/>
        <v>303.55146422270275</v>
      </c>
      <c r="L106" s="2">
        <v>310.28183468213001</v>
      </c>
      <c r="M106" s="2">
        <f t="shared" si="17"/>
        <v>310.28183468126599</v>
      </c>
      <c r="N106" s="2">
        <f t="shared" si="18"/>
        <v>4.7181653178699889</v>
      </c>
      <c r="O106" s="8">
        <v>985.77436218007199</v>
      </c>
      <c r="P106" s="1">
        <f>O106/(Abmessung!F$17*Q106)</f>
        <v>174.06030271070287</v>
      </c>
      <c r="Q106" s="2">
        <f t="shared" si="12"/>
        <v>13.273155270331548</v>
      </c>
      <c r="R106" s="1">
        <f t="shared" si="13"/>
        <v>4178.6342596599507</v>
      </c>
      <c r="S106" s="1">
        <f t="shared" si="14"/>
        <v>992.39675737895959</v>
      </c>
      <c r="T106" s="1">
        <f t="shared" si="15"/>
        <v>1007.0679146966129</v>
      </c>
      <c r="U106" s="7">
        <f t="shared" si="16"/>
        <v>1.1807429200237194</v>
      </c>
      <c r="Y106" s="4">
        <v>-144.24372570197801</v>
      </c>
      <c r="Z106" s="5">
        <v>10.528700058400901</v>
      </c>
      <c r="AA106" s="4">
        <v>-3.1256926142924198E-2</v>
      </c>
      <c r="AB106" s="4">
        <v>2.9456116190551199E-5</v>
      </c>
      <c r="AC106" s="6">
        <v>17554.453889016499</v>
      </c>
      <c r="AD106" s="6">
        <v>-125.692345063977</v>
      </c>
      <c r="AE106" s="6">
        <v>0.39362054142913999</v>
      </c>
      <c r="AF106" s="6">
        <v>-4.1079636190540202E-4</v>
      </c>
      <c r="AG106" s="6">
        <v>2.30640101199999</v>
      </c>
      <c r="AH106" s="6">
        <v>-3.7612753199999698E-3</v>
      </c>
      <c r="AI106" s="6">
        <v>995.176197</v>
      </c>
      <c r="AJ106" s="6">
        <v>3.9734999999999798E-2</v>
      </c>
      <c r="AL106" s="6">
        <v>-7.3107128370890097E-3</v>
      </c>
      <c r="AM106" s="6">
        <v>2.5528079661440501</v>
      </c>
      <c r="AN106" s="6">
        <v>1.58291033403489</v>
      </c>
    </row>
    <row r="107" spans="1:40" x14ac:dyDescent="0.45">
      <c r="A107">
        <v>5.6000000000000001E-2</v>
      </c>
      <c r="B107" s="1">
        <f t="shared" si="11"/>
        <v>203.15845913482929</v>
      </c>
      <c r="C107">
        <v>3000</v>
      </c>
      <c r="D107" s="2">
        <f t="shared" si="19"/>
        <v>3.4512084173885529</v>
      </c>
      <c r="E107" s="1">
        <v>349</v>
      </c>
      <c r="F107" s="2">
        <v>22.72</v>
      </c>
      <c r="G107">
        <v>315</v>
      </c>
      <c r="H107">
        <v>295</v>
      </c>
      <c r="I107" s="2">
        <f t="shared" si="20"/>
        <v>8.8197366889300017</v>
      </c>
      <c r="J107" s="2">
        <v>303.81952381992346</v>
      </c>
      <c r="K107" s="2">
        <f t="shared" si="21"/>
        <v>303.81973668892999</v>
      </c>
      <c r="L107" s="2">
        <v>310.65701492157365</v>
      </c>
      <c r="M107" s="2">
        <f t="shared" si="17"/>
        <v>310.65701492099612</v>
      </c>
      <c r="N107" s="2">
        <f t="shared" si="18"/>
        <v>4.3429850784263522</v>
      </c>
      <c r="O107" s="8">
        <v>1016.27061340668</v>
      </c>
      <c r="P107" s="1">
        <f>O107/(Abmessung!F$17*Q107)</f>
        <v>179.17235794159166</v>
      </c>
      <c r="Q107" s="2">
        <f t="shared" si="12"/>
        <v>13.293359473248731</v>
      </c>
      <c r="R107" s="1">
        <f t="shared" si="13"/>
        <v>4178.6212006240175</v>
      </c>
      <c r="S107" s="1">
        <f t="shared" si="14"/>
        <v>992.32884940422309</v>
      </c>
      <c r="T107" s="1">
        <f t="shared" si="15"/>
        <v>1007.0732438894922</v>
      </c>
      <c r="U107" s="7">
        <f t="shared" si="16"/>
        <v>1.180238463960984</v>
      </c>
      <c r="Y107" s="4">
        <v>-144.24372570197801</v>
      </c>
      <c r="Z107" s="5">
        <v>10.528700058400901</v>
      </c>
      <c r="AA107" s="4">
        <v>-3.1256926142924198E-2</v>
      </c>
      <c r="AB107" s="4">
        <v>2.9456116190551199E-5</v>
      </c>
      <c r="AC107" s="6">
        <v>17554.453889016499</v>
      </c>
      <c r="AD107" s="6">
        <v>-125.692345063977</v>
      </c>
      <c r="AE107" s="6">
        <v>0.39362054142913999</v>
      </c>
      <c r="AF107" s="6">
        <v>-4.1079636190540202E-4</v>
      </c>
      <c r="AG107" s="6">
        <v>2.30640101199999</v>
      </c>
      <c r="AH107" s="6">
        <v>-3.7612753199999698E-3</v>
      </c>
      <c r="AI107" s="6">
        <v>995.176197</v>
      </c>
      <c r="AJ107" s="6">
        <v>3.9734999999999798E-2</v>
      </c>
      <c r="AL107" s="6">
        <v>-7.3107128370890097E-3</v>
      </c>
      <c r="AM107" s="6">
        <v>2.5528079661440501</v>
      </c>
      <c r="AN107" s="6">
        <v>1.58291033403489</v>
      </c>
    </row>
    <row r="108" spans="1:40" x14ac:dyDescent="0.45">
      <c r="A108">
        <v>6.2E-2</v>
      </c>
      <c r="B108" s="1">
        <f t="shared" si="11"/>
        <v>224.93841927984226</v>
      </c>
      <c r="C108">
        <v>3000</v>
      </c>
      <c r="D108" s="2">
        <f t="shared" si="19"/>
        <v>3.4512084173885529</v>
      </c>
      <c r="E108" s="1">
        <v>349</v>
      </c>
      <c r="F108" s="2">
        <v>22.72</v>
      </c>
      <c r="G108">
        <v>315</v>
      </c>
      <c r="H108">
        <v>295</v>
      </c>
      <c r="I108" s="2">
        <f t="shared" si="20"/>
        <v>9.0618217089865247</v>
      </c>
      <c r="J108" s="2">
        <v>304.06157176349262</v>
      </c>
      <c r="K108" s="2">
        <f t="shared" si="21"/>
        <v>304.06182170898654</v>
      </c>
      <c r="L108" s="2">
        <v>310.97115905270897</v>
      </c>
      <c r="M108" s="2">
        <f t="shared" si="17"/>
        <v>310.97115905230908</v>
      </c>
      <c r="N108" s="2">
        <f t="shared" si="18"/>
        <v>4.0288409472910303</v>
      </c>
      <c r="O108" s="8">
        <v>1043.7675729217699</v>
      </c>
      <c r="P108" s="1">
        <f>O108/(Abmessung!F$17*Q108)</f>
        <v>183.97768526359488</v>
      </c>
      <c r="Q108" s="2">
        <f t="shared" si="12"/>
        <v>13.296429656266344</v>
      </c>
      <c r="R108" s="1">
        <f t="shared" si="13"/>
        <v>4178.611434940296</v>
      </c>
      <c r="S108" s="1">
        <f t="shared" si="14"/>
        <v>992.27157688131729</v>
      </c>
      <c r="T108" s="1">
        <f t="shared" si="15"/>
        <v>1007.0780527770112</v>
      </c>
      <c r="U108" s="7">
        <f t="shared" si="16"/>
        <v>1.1797832594827822</v>
      </c>
      <c r="Y108" s="4">
        <v>-144.24372570197801</v>
      </c>
      <c r="Z108" s="5">
        <v>10.528700058400901</v>
      </c>
      <c r="AA108" s="4">
        <v>-3.1256926142924198E-2</v>
      </c>
      <c r="AB108" s="4">
        <v>2.9456116190551199E-5</v>
      </c>
      <c r="AC108" s="6">
        <v>17554.453889016499</v>
      </c>
      <c r="AD108" s="6">
        <v>-125.692345063977</v>
      </c>
      <c r="AE108" s="6">
        <v>0.39362054142913999</v>
      </c>
      <c r="AF108" s="6">
        <v>-4.1079636190540202E-4</v>
      </c>
      <c r="AG108" s="6">
        <v>2.30640101199999</v>
      </c>
      <c r="AH108" s="6">
        <v>-3.7612753199999698E-3</v>
      </c>
      <c r="AI108" s="6">
        <v>995.176197</v>
      </c>
      <c r="AJ108" s="6">
        <v>3.9734999999999798E-2</v>
      </c>
      <c r="AL108" s="6">
        <v>-7.3107128370890097E-3</v>
      </c>
      <c r="AM108" s="6">
        <v>2.5528079661440501</v>
      </c>
      <c r="AN108" s="6">
        <v>1.58291033403489</v>
      </c>
    </row>
    <row r="109" spans="1:40" x14ac:dyDescent="0.45">
      <c r="A109">
        <v>6.8000000000000005E-2</v>
      </c>
      <c r="B109" s="1">
        <f t="shared" si="11"/>
        <v>246.71884264293314</v>
      </c>
      <c r="C109">
        <v>3000</v>
      </c>
      <c r="D109" s="2">
        <f t="shared" si="19"/>
        <v>3.4512084173885529</v>
      </c>
      <c r="E109" s="1">
        <v>349</v>
      </c>
      <c r="F109" s="2">
        <v>22.72</v>
      </c>
      <c r="G109">
        <v>315</v>
      </c>
      <c r="H109">
        <v>295</v>
      </c>
      <c r="I109" s="2">
        <f t="shared" si="20"/>
        <v>9.2826082242440435</v>
      </c>
      <c r="J109" s="2">
        <v>304.28232019936553</v>
      </c>
      <c r="K109" s="2">
        <f t="shared" si="21"/>
        <v>304.28260822424403</v>
      </c>
      <c r="L109" s="2">
        <v>311.23844661644216</v>
      </c>
      <c r="M109" s="2">
        <f t="shared" si="17"/>
        <v>311.23844661615709</v>
      </c>
      <c r="N109" s="2">
        <f t="shared" si="18"/>
        <v>3.761553383557839</v>
      </c>
      <c r="O109" s="8">
        <v>1068.82684024798</v>
      </c>
      <c r="P109" s="1">
        <f>O109/(Abmessung!F$17*Q109)</f>
        <v>188.52187889926117</v>
      </c>
      <c r="Q109" s="2">
        <f t="shared" si="12"/>
        <v>13.287460365737852</v>
      </c>
      <c r="R109" s="1">
        <f t="shared" si="13"/>
        <v>4178.6039341796086</v>
      </c>
      <c r="S109" s="1">
        <f t="shared" si="14"/>
        <v>992.22255332273028</v>
      </c>
      <c r="T109" s="1">
        <f t="shared" si="15"/>
        <v>1007.0824384965608</v>
      </c>
      <c r="U109" s="7">
        <f t="shared" si="16"/>
        <v>1.1793681116608936</v>
      </c>
      <c r="Y109" s="4">
        <v>-144.24372570197801</v>
      </c>
      <c r="Z109" s="5">
        <v>10.528700058400901</v>
      </c>
      <c r="AA109" s="4">
        <v>-3.1256926142924198E-2</v>
      </c>
      <c r="AB109" s="4">
        <v>2.9456116190551199E-5</v>
      </c>
      <c r="AC109" s="6">
        <v>17554.453889016499</v>
      </c>
      <c r="AD109" s="6">
        <v>-125.692345063977</v>
      </c>
      <c r="AE109" s="6">
        <v>0.39362054142913999</v>
      </c>
      <c r="AF109" s="6">
        <v>-4.1079636190540202E-4</v>
      </c>
      <c r="AG109" s="6">
        <v>2.30640101199999</v>
      </c>
      <c r="AH109" s="6">
        <v>-3.7612753199999698E-3</v>
      </c>
      <c r="AI109" s="6">
        <v>995.176197</v>
      </c>
      <c r="AJ109" s="6">
        <v>3.9734999999999798E-2</v>
      </c>
      <c r="AL109" s="6">
        <v>-7.3107128370890097E-3</v>
      </c>
      <c r="AM109" s="6">
        <v>2.5528079661440501</v>
      </c>
      <c r="AN109" s="6">
        <v>1.58291033403489</v>
      </c>
    </row>
    <row r="110" spans="1:40" x14ac:dyDescent="0.45">
      <c r="A110">
        <v>7.3999999999999996E-2</v>
      </c>
      <c r="B110" s="1">
        <f t="shared" si="11"/>
        <v>268.49964991814682</v>
      </c>
      <c r="C110">
        <v>3000</v>
      </c>
      <c r="D110" s="2">
        <f t="shared" si="19"/>
        <v>3.4512084173885529</v>
      </c>
      <c r="E110" s="1">
        <v>349</v>
      </c>
      <c r="F110" s="2">
        <v>22.72</v>
      </c>
      <c r="G110">
        <v>315</v>
      </c>
      <c r="H110">
        <v>295</v>
      </c>
      <c r="I110" s="2">
        <f t="shared" si="20"/>
        <v>9.4857169222678142</v>
      </c>
      <c r="J110" s="2">
        <v>304.48539006397283</v>
      </c>
      <c r="K110" s="2">
        <f t="shared" si="21"/>
        <v>304.48571692226784</v>
      </c>
      <c r="L110" s="2">
        <v>311.46893056003017</v>
      </c>
      <c r="M110" s="2">
        <f t="shared" si="17"/>
        <v>311.4689305598219</v>
      </c>
      <c r="N110" s="2">
        <f t="shared" si="18"/>
        <v>3.5310694399698264</v>
      </c>
      <c r="O110" s="8">
        <v>1091.86406929088</v>
      </c>
      <c r="P110" s="1">
        <f>O110/(Abmessung!F$17*Q110)</f>
        <v>192.84056583317926</v>
      </c>
      <c r="Q110" s="2">
        <f t="shared" si="12"/>
        <v>13.269866932387803</v>
      </c>
      <c r="R110" s="1">
        <f t="shared" si="13"/>
        <v>4178.5980438090874</v>
      </c>
      <c r="S110" s="1">
        <f t="shared" si="14"/>
        <v>992.18006459678077</v>
      </c>
      <c r="T110" s="1">
        <f t="shared" si="15"/>
        <v>1007.0864729870959</v>
      </c>
      <c r="U110" s="7">
        <f t="shared" si="16"/>
        <v>1.1789862108259019</v>
      </c>
      <c r="Y110" s="4">
        <v>-144.24372570197801</v>
      </c>
      <c r="Z110" s="5">
        <v>10.528700058400901</v>
      </c>
      <c r="AA110" s="4">
        <v>-3.1256926142924198E-2</v>
      </c>
      <c r="AB110" s="4">
        <v>2.9456116190551199E-5</v>
      </c>
      <c r="AC110" s="6">
        <v>17554.453889016499</v>
      </c>
      <c r="AD110" s="6">
        <v>-125.692345063977</v>
      </c>
      <c r="AE110" s="6">
        <v>0.39362054142913999</v>
      </c>
      <c r="AF110" s="6">
        <v>-4.1079636190540202E-4</v>
      </c>
      <c r="AG110" s="6">
        <v>2.30640101199999</v>
      </c>
      <c r="AH110" s="6">
        <v>-3.7612753199999698E-3</v>
      </c>
      <c r="AI110" s="6">
        <v>995.176197</v>
      </c>
      <c r="AJ110" s="6">
        <v>3.9734999999999798E-2</v>
      </c>
      <c r="AL110" s="6">
        <v>-7.3107128370890097E-3</v>
      </c>
      <c r="AM110" s="6">
        <v>2.5528079661440501</v>
      </c>
      <c r="AN110" s="6">
        <v>1.58291033403489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$Y$195 - $Z$195*EXP(-$AA$195*A121^$AB$195)</f>
        <v>39.634525121147988</v>
      </c>
      <c r="C121" s="9">
        <f>20/B121</f>
        <v>0.5046105621012853</v>
      </c>
      <c r="AK121" s="6"/>
      <c r="AL121" s="6"/>
      <c r="AM121" s="6"/>
    </row>
    <row r="122" spans="1:39" x14ac:dyDescent="0.45">
      <c r="A122">
        <v>5</v>
      </c>
      <c r="B122" s="8">
        <f t="shared" ref="B122:B185" si="22">$Y$195 - $Z$195*EXP(-$AA$195*A122^$AB$195)</f>
        <v>39.946795864242006</v>
      </c>
      <c r="C122" s="9">
        <f t="shared" ref="C122:C185" si="23">20/B122</f>
        <v>0.5006659374626542</v>
      </c>
      <c r="AK122" s="6"/>
      <c r="AL122" s="6"/>
      <c r="AM122" s="6"/>
    </row>
    <row r="123" spans="1:39" x14ac:dyDescent="0.45">
      <c r="A123">
        <v>10</v>
      </c>
      <c r="B123" s="8">
        <f t="shared" si="22"/>
        <v>40.43493665397466</v>
      </c>
      <c r="C123" s="9">
        <f t="shared" si="23"/>
        <v>0.49462177154255654</v>
      </c>
      <c r="AK123" s="6"/>
      <c r="AL123" s="6"/>
      <c r="AM123" s="6"/>
    </row>
    <row r="124" spans="1:39" x14ac:dyDescent="0.45">
      <c r="A124">
        <v>15</v>
      </c>
      <c r="B124" s="8">
        <f t="shared" si="22"/>
        <v>41.022198562162941</v>
      </c>
      <c r="C124" s="9">
        <f t="shared" si="23"/>
        <v>0.48754090958077301</v>
      </c>
    </row>
    <row r="125" spans="1:39" x14ac:dyDescent="0.45">
      <c r="A125">
        <v>20</v>
      </c>
      <c r="B125" s="8">
        <f t="shared" si="22"/>
        <v>41.684370519352626</v>
      </c>
      <c r="C125" s="9">
        <f t="shared" si="23"/>
        <v>0.47979613823638489</v>
      </c>
    </row>
    <row r="126" spans="1:39" x14ac:dyDescent="0.45">
      <c r="A126">
        <v>25</v>
      </c>
      <c r="B126" s="8">
        <f t="shared" si="22"/>
        <v>42.408103769912032</v>
      </c>
      <c r="C126" s="9">
        <f t="shared" si="23"/>
        <v>0.4716079763554466</v>
      </c>
      <c r="D126">
        <v>0</v>
      </c>
      <c r="E126" s="8">
        <f>$AC$195 - $AD$195*EXP(-$AE$195*D126^$AF$195)</f>
        <v>51.992374119855981</v>
      </c>
      <c r="F126" s="9">
        <f>20/E126</f>
        <v>0.38467179732733081</v>
      </c>
    </row>
    <row r="127" spans="1:39" x14ac:dyDescent="0.45">
      <c r="A127">
        <v>30</v>
      </c>
      <c r="B127" s="8">
        <f t="shared" si="22"/>
        <v>43.184657553935551</v>
      </c>
      <c r="C127" s="9">
        <f t="shared" si="23"/>
        <v>0.46312744231029196</v>
      </c>
      <c r="D127">
        <v>5</v>
      </c>
      <c r="E127" s="8">
        <f t="shared" ref="E127:E190" si="24">$AC$195 - $AD$195*EXP(-$AE$195*D127^$AF$195)</f>
        <v>52.22049860967752</v>
      </c>
      <c r="F127" s="9">
        <f t="shared" ref="F127:F190" si="25">20/E127</f>
        <v>0.38299136416697471</v>
      </c>
    </row>
    <row r="128" spans="1:39" x14ac:dyDescent="0.45">
      <c r="A128">
        <v>35</v>
      </c>
      <c r="B128" s="8">
        <f t="shared" si="22"/>
        <v>44.007748260846597</v>
      </c>
      <c r="C128" s="9">
        <f t="shared" si="23"/>
        <v>0.45446542462146078</v>
      </c>
      <c r="D128">
        <v>10</v>
      </c>
      <c r="E128" s="8">
        <f t="shared" si="24"/>
        <v>52.60186545148099</v>
      </c>
      <c r="F128" s="9">
        <f t="shared" si="25"/>
        <v>0.38021465262382448</v>
      </c>
      <c r="G128">
        <v>0</v>
      </c>
      <c r="H128" s="8">
        <f>$AG$195 - $AH$195*EXP(-$AI$195*G128^$AJ$195)</f>
        <v>59.46717635910602</v>
      </c>
      <c r="I128" s="9">
        <f>20/H128</f>
        <v>0.33631998733596274</v>
      </c>
    </row>
    <row r="129" spans="1:20" x14ac:dyDescent="0.45">
      <c r="A129">
        <v>40</v>
      </c>
      <c r="B129" s="8">
        <f t="shared" si="22"/>
        <v>44.872581137985435</v>
      </c>
      <c r="C129" s="9">
        <f t="shared" si="23"/>
        <v>0.44570647582092499</v>
      </c>
      <c r="D129">
        <v>15</v>
      </c>
      <c r="E129" s="8">
        <f t="shared" si="24"/>
        <v>53.075148669321038</v>
      </c>
      <c r="F129" s="9">
        <f t="shared" si="25"/>
        <v>0.37682419176266152</v>
      </c>
      <c r="G129">
        <v>5</v>
      </c>
      <c r="H129" s="8">
        <f t="shared" ref="H129:H192" si="26">$AG$195 - $AH$195*EXP(-$AI$195*G129^$AJ$195)</f>
        <v>59.646905386274511</v>
      </c>
      <c r="I129" s="9">
        <f t="shared" ref="I129:I192" si="27">20/H129</f>
        <v>0.33530658247028261</v>
      </c>
    </row>
    <row r="130" spans="1:20" x14ac:dyDescent="0.45">
      <c r="A130">
        <v>45</v>
      </c>
      <c r="B130" s="8">
        <f t="shared" si="22"/>
        <v>45.775341986633066</v>
      </c>
      <c r="C130" s="9">
        <f t="shared" si="23"/>
        <v>0.43691645178402455</v>
      </c>
      <c r="D130">
        <v>20</v>
      </c>
      <c r="E130" s="8">
        <f t="shared" si="24"/>
        <v>53.619933171602497</v>
      </c>
      <c r="F130" s="9">
        <f t="shared" si="25"/>
        <v>0.37299561593993452</v>
      </c>
      <c r="G130">
        <v>10</v>
      </c>
      <c r="H130" s="8">
        <f t="shared" si="26"/>
        <v>59.962885649843997</v>
      </c>
      <c r="I130" s="9">
        <f t="shared" si="27"/>
        <v>0.33353965179045769</v>
      </c>
    </row>
    <row r="131" spans="1:20" x14ac:dyDescent="0.45">
      <c r="A131">
        <v>50</v>
      </c>
      <c r="B131" s="8">
        <f t="shared" si="22"/>
        <v>46.712901739492963</v>
      </c>
      <c r="C131" s="9">
        <f t="shared" si="23"/>
        <v>0.42814724102423285</v>
      </c>
      <c r="D131">
        <v>25</v>
      </c>
      <c r="E131" s="8">
        <f t="shared" si="24"/>
        <v>54.224726117930345</v>
      </c>
      <c r="F131" s="9">
        <f t="shared" si="25"/>
        <v>0.36883542678487874</v>
      </c>
      <c r="G131">
        <v>15</v>
      </c>
      <c r="H131" s="8">
        <f t="shared" si="26"/>
        <v>60.364400619819435</v>
      </c>
      <c r="I131" s="9">
        <f t="shared" si="27"/>
        <v>0.33132110639119644</v>
      </c>
      <c r="J131">
        <v>0</v>
      </c>
      <c r="K131" s="8">
        <f>$AK$195 - $AL$195*EXP(-$AM$195*J131^$AN$195)</f>
        <v>64.504867747651019</v>
      </c>
      <c r="L131" s="9">
        <f>20/K131</f>
        <v>0.31005411991916393</v>
      </c>
      <c r="M131" s="8">
        <f>$AO$195 - $AP$195*EXP(-$AQ$195*J131^$AR$195)</f>
        <v>68.131347670205059</v>
      </c>
      <c r="N131" s="9">
        <f>20/M131</f>
        <v>0.29355062954003952</v>
      </c>
      <c r="O131" s="8">
        <f>$AS$195 - $AT$195*EXP(-$AU$195*J131^$AV$195)</f>
        <v>70.85366581076994</v>
      </c>
      <c r="P131" s="9">
        <f>20/O131</f>
        <v>0.28227191594312612</v>
      </c>
      <c r="Q131" s="8">
        <f>$AW$195 - $AX$195*EXP(-$AY$195*J131^$AZ$195)</f>
        <v>72.955999658539895</v>
      </c>
      <c r="R131" s="9">
        <f>20/Q131</f>
        <v>0.2741378377872572</v>
      </c>
      <c r="S131" s="8">
        <f>$BA$195 - $BB$195*EXP(-$BC$195*J131^$BD$195)</f>
        <v>74.612699892809815</v>
      </c>
      <c r="T131" s="9">
        <f>20/S131</f>
        <v>0.26805088180339842</v>
      </c>
    </row>
    <row r="132" spans="1:20" x14ac:dyDescent="0.45">
      <c r="A132">
        <v>100</v>
      </c>
      <c r="B132" s="8">
        <f t="shared" si="22"/>
        <v>57.561747030503454</v>
      </c>
      <c r="C132" s="9">
        <f t="shared" si="23"/>
        <v>0.34745297062303343</v>
      </c>
      <c r="D132">
        <v>75</v>
      </c>
      <c r="E132" s="8">
        <f t="shared" si="24"/>
        <v>62.523185695718098</v>
      </c>
      <c r="F132" s="9">
        <f t="shared" si="25"/>
        <v>0.31988133325985818</v>
      </c>
      <c r="G132">
        <v>65</v>
      </c>
      <c r="H132" s="8">
        <f t="shared" si="26"/>
        <v>67.108154689560024</v>
      </c>
      <c r="I132" s="9">
        <f t="shared" si="27"/>
        <v>0.29802637388137554</v>
      </c>
      <c r="J132">
        <v>50</v>
      </c>
      <c r="K132" s="8">
        <f t="shared" ref="K132:K195" si="28">$AK$195 - $AL$195*EXP(-$AM$195*J132^$AN$195)</f>
        <v>69.396280098103489</v>
      </c>
      <c r="L132" s="9">
        <f t="shared" ref="L132:L195" si="29">20/K132</f>
        <v>0.28819988581126516</v>
      </c>
      <c r="M132" s="8">
        <f t="shared" ref="M132:M195" si="30">$AO$195 - $AP$195*EXP(-$AQ$195*J132^$AR$195)</f>
        <v>72.885999137217141</v>
      </c>
      <c r="N132" s="9">
        <f t="shared" ref="N132:N195" si="31">20/M132</f>
        <v>0.27440112280477164</v>
      </c>
      <c r="O132" s="8">
        <f t="shared" ref="O132:O195" si="32">$AS$195 - $AT$195*EXP(-$AU$195*J132^$AV$195)</f>
        <v>75.565354081888472</v>
      </c>
      <c r="P132" s="9">
        <f t="shared" ref="P132:P195" si="33">20/O132</f>
        <v>0.26467155805723414</v>
      </c>
      <c r="Q132" s="8">
        <f t="shared" ref="Q132:Q195" si="34">$AW$195 - $AX$195*EXP(-$AY$195*J132^$AZ$195)</f>
        <v>77.678421493189262</v>
      </c>
      <c r="R132" s="9">
        <f t="shared" ref="R132:R195" si="35">20/Q132</f>
        <v>0.25747176134048466</v>
      </c>
      <c r="S132" s="8">
        <f t="shared" ref="S132:S195" si="36">$BA$195 - $BB$195*EXP(-$BC$195*J132^$BD$195)</f>
        <v>79.379846987636029</v>
      </c>
      <c r="T132" s="9">
        <f t="shared" ref="T132:T195" si="37">20/S132</f>
        <v>0.25195311856818192</v>
      </c>
    </row>
    <row r="133" spans="1:20" x14ac:dyDescent="0.45">
      <c r="A133">
        <v>150</v>
      </c>
      <c r="B133" s="8">
        <f t="shared" si="22"/>
        <v>70.271830407539937</v>
      </c>
      <c r="C133" s="9">
        <f t="shared" si="23"/>
        <v>0.28460906573815481</v>
      </c>
      <c r="D133">
        <v>125</v>
      </c>
      <c r="E133" s="8">
        <f t="shared" si="24"/>
        <v>73.525343872380517</v>
      </c>
      <c r="F133" s="9">
        <f t="shared" si="25"/>
        <v>0.27201504877983868</v>
      </c>
      <c r="G133">
        <v>115</v>
      </c>
      <c r="H133" s="8">
        <f t="shared" si="26"/>
        <v>76.960592346342878</v>
      </c>
      <c r="I133" s="9">
        <f t="shared" si="27"/>
        <v>0.25987325968067848</v>
      </c>
      <c r="J133">
        <v>100</v>
      </c>
      <c r="K133" s="8">
        <f t="shared" si="28"/>
        <v>78.109102548197484</v>
      </c>
      <c r="L133" s="9">
        <f t="shared" si="29"/>
        <v>0.25605210337244538</v>
      </c>
      <c r="M133" s="8">
        <f t="shared" si="30"/>
        <v>81.421526288577525</v>
      </c>
      <c r="N133" s="9">
        <f t="shared" si="31"/>
        <v>0.24563528727176123</v>
      </c>
      <c r="O133" s="8">
        <f t="shared" si="32"/>
        <v>84.023160700156382</v>
      </c>
      <c r="P133" s="9">
        <f t="shared" si="33"/>
        <v>0.23802960794788069</v>
      </c>
      <c r="Q133" s="8">
        <f t="shared" si="34"/>
        <v>86.117313213426542</v>
      </c>
      <c r="R133" s="9">
        <f t="shared" si="35"/>
        <v>0.23224133746989453</v>
      </c>
      <c r="S133" s="8">
        <f t="shared" si="36"/>
        <v>87.837605530842211</v>
      </c>
      <c r="T133" s="9">
        <f t="shared" si="37"/>
        <v>0.22769290987762009</v>
      </c>
    </row>
    <row r="134" spans="1:20" x14ac:dyDescent="0.45">
      <c r="A134">
        <v>200</v>
      </c>
      <c r="B134" s="8">
        <f t="shared" si="22"/>
        <v>84.16758299813813</v>
      </c>
      <c r="C134" s="9">
        <f t="shared" si="23"/>
        <v>0.23762117536917296</v>
      </c>
      <c r="D134">
        <v>175</v>
      </c>
      <c r="E134" s="8">
        <f t="shared" si="24"/>
        <v>86.318744180313615</v>
      </c>
      <c r="F134" s="9">
        <f t="shared" si="25"/>
        <v>0.2316993856887149</v>
      </c>
      <c r="G134">
        <v>165</v>
      </c>
      <c r="H134" s="8">
        <f t="shared" si="26"/>
        <v>88.890602107140467</v>
      </c>
      <c r="I134" s="9">
        <f t="shared" si="27"/>
        <v>0.22499566349988112</v>
      </c>
      <c r="J134">
        <v>150</v>
      </c>
      <c r="K134" s="8">
        <f t="shared" si="28"/>
        <v>89.158111395265564</v>
      </c>
      <c r="L134" s="9">
        <f t="shared" si="29"/>
        <v>0.22432058830108903</v>
      </c>
      <c r="M134" s="8">
        <f t="shared" si="30"/>
        <v>92.295009510800242</v>
      </c>
      <c r="N134" s="9">
        <f t="shared" si="31"/>
        <v>0.2166964401001511</v>
      </c>
      <c r="O134" s="8">
        <f t="shared" si="32"/>
        <v>94.804000305603495</v>
      </c>
      <c r="P134" s="9">
        <f t="shared" si="33"/>
        <v>0.21096156212321643</v>
      </c>
      <c r="Q134" s="8">
        <f t="shared" si="34"/>
        <v>96.856352877303721</v>
      </c>
      <c r="R134" s="9">
        <f t="shared" si="35"/>
        <v>0.20649135968743032</v>
      </c>
      <c r="S134" s="8">
        <f t="shared" si="36"/>
        <v>98.568513727992013</v>
      </c>
      <c r="T134" s="9">
        <f t="shared" si="37"/>
        <v>0.20290455078983596</v>
      </c>
    </row>
    <row r="135" spans="1:20" x14ac:dyDescent="0.45">
      <c r="A135">
        <v>250</v>
      </c>
      <c r="B135" s="8">
        <f t="shared" si="22"/>
        <v>98.843233414958775</v>
      </c>
      <c r="C135" s="9">
        <f t="shared" si="23"/>
        <v>0.20234060854764827</v>
      </c>
      <c r="D135">
        <v>225</v>
      </c>
      <c r="E135" s="8">
        <f t="shared" si="24"/>
        <v>100.42245762928485</v>
      </c>
      <c r="F135" s="9">
        <f t="shared" si="25"/>
        <v>0.19915863913459603</v>
      </c>
      <c r="G135">
        <v>215</v>
      </c>
      <c r="H135" s="8">
        <f t="shared" si="26"/>
        <v>102.39275006815217</v>
      </c>
      <c r="I135" s="9">
        <f t="shared" si="27"/>
        <v>0.19532632912670173</v>
      </c>
      <c r="J135">
        <v>200</v>
      </c>
      <c r="K135" s="8">
        <f t="shared" si="28"/>
        <v>101.97161957272181</v>
      </c>
      <c r="L135" s="9">
        <f t="shared" si="29"/>
        <v>0.19613300331801492</v>
      </c>
      <c r="M135" s="8">
        <f t="shared" si="30"/>
        <v>104.95142398642031</v>
      </c>
      <c r="N135" s="9">
        <f t="shared" si="31"/>
        <v>0.19056435101431121</v>
      </c>
      <c r="O135" s="8">
        <f t="shared" si="32"/>
        <v>107.3640637148219</v>
      </c>
      <c r="P135" s="9">
        <f t="shared" si="33"/>
        <v>0.18628206969814004</v>
      </c>
      <c r="Q135" s="8">
        <f t="shared" si="34"/>
        <v>109.35953199513585</v>
      </c>
      <c r="R135" s="9">
        <f t="shared" si="35"/>
        <v>0.18288300649356812</v>
      </c>
      <c r="S135" s="8">
        <f t="shared" si="36"/>
        <v>111.04221440383958</v>
      </c>
      <c r="T135" s="9">
        <f t="shared" si="37"/>
        <v>0.18011168191642662</v>
      </c>
    </row>
    <row r="136" spans="1:20" x14ac:dyDescent="0.45">
      <c r="A136">
        <v>300</v>
      </c>
      <c r="B136" s="8">
        <f t="shared" si="22"/>
        <v>114.0151995944471</v>
      </c>
      <c r="C136" s="9">
        <f t="shared" si="23"/>
        <v>0.17541520842080835</v>
      </c>
      <c r="D136">
        <v>275</v>
      </c>
      <c r="E136" s="8">
        <f t="shared" si="24"/>
        <v>115.51298763786394</v>
      </c>
      <c r="F136" s="9">
        <f t="shared" si="25"/>
        <v>0.17314070399339415</v>
      </c>
      <c r="G136">
        <v>265</v>
      </c>
      <c r="H136" s="8">
        <f t="shared" si="26"/>
        <v>117.13248334067464</v>
      </c>
      <c r="I136" s="9">
        <f t="shared" si="27"/>
        <v>0.17074682811796013</v>
      </c>
      <c r="J136">
        <v>250</v>
      </c>
      <c r="K136" s="8">
        <f t="shared" si="28"/>
        <v>116.19155694456617</v>
      </c>
      <c r="L136" s="9">
        <f t="shared" si="29"/>
        <v>0.17212954646559905</v>
      </c>
      <c r="M136" s="8">
        <f t="shared" si="30"/>
        <v>119.04393365161286</v>
      </c>
      <c r="N136" s="9">
        <f t="shared" si="31"/>
        <v>0.16800520099185273</v>
      </c>
      <c r="O136" s="8">
        <f t="shared" si="32"/>
        <v>121.36532531563705</v>
      </c>
      <c r="P136" s="9">
        <f t="shared" si="33"/>
        <v>0.16479171417359637</v>
      </c>
      <c r="Q136" s="8">
        <f t="shared" si="34"/>
        <v>123.2959310334752</v>
      </c>
      <c r="R136" s="9">
        <f t="shared" si="35"/>
        <v>0.16221135468428347</v>
      </c>
      <c r="S136" s="8">
        <f t="shared" si="36"/>
        <v>124.93373041340942</v>
      </c>
      <c r="T136" s="9">
        <f t="shared" si="37"/>
        <v>0.16008487006526906</v>
      </c>
    </row>
    <row r="137" spans="1:20" x14ac:dyDescent="0.45">
      <c r="A137">
        <v>350</v>
      </c>
      <c r="B137" s="8">
        <f t="shared" si="22"/>
        <v>129.47021067666492</v>
      </c>
      <c r="C137" s="9">
        <f t="shared" si="23"/>
        <v>0.15447568900576991</v>
      </c>
      <c r="D137">
        <v>325</v>
      </c>
      <c r="E137" s="8">
        <f t="shared" si="24"/>
        <v>131.34808689352894</v>
      </c>
      <c r="F137" s="9">
        <f t="shared" si="25"/>
        <v>0.15226715876122388</v>
      </c>
      <c r="G137">
        <v>315</v>
      </c>
      <c r="H137" s="8">
        <f t="shared" si="26"/>
        <v>132.85941352048906</v>
      </c>
      <c r="I137" s="9">
        <f t="shared" si="27"/>
        <v>0.15053506161169136</v>
      </c>
      <c r="J137">
        <v>300</v>
      </c>
      <c r="K137" s="8">
        <f t="shared" si="28"/>
        <v>131.55646703072171</v>
      </c>
      <c r="L137" s="9">
        <f t="shared" si="29"/>
        <v>0.15202597372373569</v>
      </c>
      <c r="M137" s="8">
        <f t="shared" si="30"/>
        <v>134.31969947269386</v>
      </c>
      <c r="N137" s="9">
        <f t="shared" si="31"/>
        <v>0.14889848680807868</v>
      </c>
      <c r="O137" s="8">
        <f t="shared" si="32"/>
        <v>136.56242990743181</v>
      </c>
      <c r="P137" s="9">
        <f t="shared" si="33"/>
        <v>0.14645316441393805</v>
      </c>
      <c r="Q137" s="8">
        <f t="shared" si="34"/>
        <v>138.42670170645079</v>
      </c>
      <c r="R137" s="9">
        <f t="shared" si="35"/>
        <v>0.14448079563733465</v>
      </c>
      <c r="S137" s="8">
        <f t="shared" si="36"/>
        <v>140.00996942834684</v>
      </c>
      <c r="T137" s="9">
        <f t="shared" si="37"/>
        <v>0.14284697069543636</v>
      </c>
    </row>
    <row r="138" spans="1:20" x14ac:dyDescent="0.45">
      <c r="A138">
        <v>400</v>
      </c>
      <c r="B138" s="8">
        <f t="shared" si="22"/>
        <v>145.04129316892977</v>
      </c>
      <c r="C138" s="9">
        <f t="shared" si="23"/>
        <v>0.13789176560020033</v>
      </c>
      <c r="D138">
        <v>375</v>
      </c>
      <c r="E138" s="8">
        <f t="shared" si="24"/>
        <v>147.73535908587269</v>
      </c>
      <c r="F138" s="9">
        <f t="shared" si="25"/>
        <v>0.13537720504929895</v>
      </c>
      <c r="G138">
        <v>365</v>
      </c>
      <c r="H138" s="8">
        <f t="shared" si="26"/>
        <v>149.37327837626719</v>
      </c>
      <c r="I138" s="9">
        <f t="shared" si="27"/>
        <v>0.13389275657203256</v>
      </c>
      <c r="J138">
        <v>350</v>
      </c>
      <c r="K138" s="8">
        <f t="shared" si="28"/>
        <v>147.85964695662062</v>
      </c>
      <c r="L138" s="9">
        <f t="shared" si="29"/>
        <v>0.13526340967030473</v>
      </c>
      <c r="M138" s="8">
        <f t="shared" si="30"/>
        <v>150.57895654171023</v>
      </c>
      <c r="N138" s="9">
        <f t="shared" si="31"/>
        <v>0.13282068397425784</v>
      </c>
      <c r="O138" s="8">
        <f t="shared" si="32"/>
        <v>152.76215244046978</v>
      </c>
      <c r="P138" s="9">
        <f t="shared" si="33"/>
        <v>0.13092248099733894</v>
      </c>
      <c r="Q138" s="8">
        <f t="shared" si="34"/>
        <v>154.5645991687993</v>
      </c>
      <c r="R138" s="9">
        <f t="shared" si="35"/>
        <v>0.12939573555363793</v>
      </c>
      <c r="S138" s="8">
        <f t="shared" si="36"/>
        <v>156.08915269344959</v>
      </c>
      <c r="T138" s="9">
        <f t="shared" si="37"/>
        <v>0.12813190189634052</v>
      </c>
    </row>
    <row r="139" spans="1:20" x14ac:dyDescent="0.45">
      <c r="A139">
        <v>450</v>
      </c>
      <c r="B139" s="8">
        <f t="shared" si="22"/>
        <v>160.59470609336222</v>
      </c>
      <c r="C139" s="9">
        <f t="shared" si="23"/>
        <v>0.12453710639983948</v>
      </c>
      <c r="D139">
        <v>425</v>
      </c>
      <c r="E139" s="8">
        <f t="shared" si="24"/>
        <v>164.51650182144073</v>
      </c>
      <c r="F139" s="9">
        <f t="shared" si="25"/>
        <v>0.12156835198032083</v>
      </c>
      <c r="G139">
        <v>415</v>
      </c>
      <c r="H139" s="8">
        <f t="shared" si="26"/>
        <v>166.50737971661965</v>
      </c>
      <c r="I139" s="9">
        <f t="shared" si="27"/>
        <v>0.12011479631736546</v>
      </c>
      <c r="J139">
        <v>400</v>
      </c>
      <c r="K139" s="8">
        <f t="shared" si="28"/>
        <v>164.92978795968054</v>
      </c>
      <c r="L139" s="9">
        <f t="shared" si="29"/>
        <v>0.12126372226276849</v>
      </c>
      <c r="M139" s="8">
        <f t="shared" si="30"/>
        <v>167.65607259939543</v>
      </c>
      <c r="N139" s="9">
        <f t="shared" si="31"/>
        <v>0.11929183172379836</v>
      </c>
      <c r="O139" s="8">
        <f t="shared" si="32"/>
        <v>169.80463083222571</v>
      </c>
      <c r="P139" s="9">
        <f t="shared" si="33"/>
        <v>0.11778241795867665</v>
      </c>
      <c r="Q139" s="8">
        <f t="shared" si="34"/>
        <v>171.55525601877048</v>
      </c>
      <c r="R139" s="9">
        <f t="shared" si="35"/>
        <v>0.11658051443094071</v>
      </c>
      <c r="S139" s="8">
        <f t="shared" si="36"/>
        <v>173.02205741431715</v>
      </c>
      <c r="T139" s="9">
        <f t="shared" si="37"/>
        <v>0.1155921984681304</v>
      </c>
    </row>
    <row r="140" spans="1:20" x14ac:dyDescent="0.45">
      <c r="A140">
        <v>500</v>
      </c>
      <c r="B140" s="8">
        <f t="shared" si="22"/>
        <v>176.02199951688641</v>
      </c>
      <c r="C140" s="9">
        <f t="shared" si="23"/>
        <v>0.11362216117810507</v>
      </c>
      <c r="D140">
        <v>475</v>
      </c>
      <c r="E140" s="8">
        <f t="shared" si="24"/>
        <v>181.5583421342352</v>
      </c>
      <c r="F140" s="9">
        <f t="shared" si="25"/>
        <v>0.11015742799200598</v>
      </c>
      <c r="G140">
        <v>465</v>
      </c>
      <c r="H140" s="8">
        <f t="shared" si="26"/>
        <v>184.11939096697131</v>
      </c>
      <c r="I140" s="9">
        <f t="shared" si="27"/>
        <v>0.10862516921744406</v>
      </c>
      <c r="J140">
        <v>450</v>
      </c>
      <c r="K140" s="8">
        <f t="shared" si="28"/>
        <v>182.62059582311997</v>
      </c>
      <c r="L140" s="9">
        <f t="shared" si="29"/>
        <v>0.10951667258479056</v>
      </c>
      <c r="M140" s="8">
        <f t="shared" si="30"/>
        <v>185.40939226669116</v>
      </c>
      <c r="N140" s="9">
        <f t="shared" si="31"/>
        <v>0.10786940054920295</v>
      </c>
      <c r="O140" s="8">
        <f t="shared" si="32"/>
        <v>187.55330333687914</v>
      </c>
      <c r="P140" s="9">
        <f t="shared" si="33"/>
        <v>0.10663635160867542</v>
      </c>
      <c r="Q140" s="8">
        <f t="shared" si="34"/>
        <v>189.26714362253574</v>
      </c>
      <c r="R140" s="9">
        <f t="shared" si="35"/>
        <v>0.10567074462690117</v>
      </c>
      <c r="S140" s="8">
        <f t="shared" si="36"/>
        <v>190.68196582676308</v>
      </c>
      <c r="T140" s="9">
        <f t="shared" si="37"/>
        <v>0.10488668875047286</v>
      </c>
    </row>
    <row r="141" spans="1:20" x14ac:dyDescent="0.45">
      <c r="A141">
        <v>550</v>
      </c>
      <c r="B141" s="8">
        <f t="shared" si="22"/>
        <v>191.2347716781116</v>
      </c>
      <c r="C141" s="9">
        <f t="shared" si="23"/>
        <v>0.10458349088137701</v>
      </c>
      <c r="D141">
        <v>525</v>
      </c>
      <c r="E141" s="8">
        <f t="shared" si="24"/>
        <v>198.74725735850353</v>
      </c>
      <c r="F141" s="9">
        <f t="shared" si="25"/>
        <v>0.10063031946108154</v>
      </c>
      <c r="G141">
        <v>515</v>
      </c>
      <c r="H141" s="8">
        <f t="shared" si="26"/>
        <v>202.08576427162143</v>
      </c>
      <c r="I141" s="9">
        <f t="shared" si="27"/>
        <v>9.896788164216358E-2</v>
      </c>
      <c r="J141">
        <v>500</v>
      </c>
      <c r="K141" s="8">
        <f t="shared" si="28"/>
        <v>200.80464482177479</v>
      </c>
      <c r="L141" s="9">
        <f t="shared" si="29"/>
        <v>9.9599289736306176E-2</v>
      </c>
      <c r="M141" s="8">
        <f t="shared" si="30"/>
        <v>203.71522882243846</v>
      </c>
      <c r="N141" s="9">
        <f t="shared" si="31"/>
        <v>9.8176263579353357E-2</v>
      </c>
      <c r="O141" s="8">
        <f t="shared" si="32"/>
        <v>205.88895714529451</v>
      </c>
      <c r="P141" s="9">
        <f t="shared" si="33"/>
        <v>9.7139741136704719E-2</v>
      </c>
      <c r="Q141" s="8">
        <f t="shared" si="34"/>
        <v>207.58563599902243</v>
      </c>
      <c r="R141" s="9">
        <f t="shared" si="35"/>
        <v>9.6345779917518887E-2</v>
      </c>
      <c r="S141" s="8">
        <f t="shared" si="36"/>
        <v>208.95872361253339</v>
      </c>
      <c r="T141" s="9">
        <f t="shared" si="37"/>
        <v>9.5712682649638822E-2</v>
      </c>
    </row>
    <row r="142" spans="1:20" x14ac:dyDescent="0.45">
      <c r="A142">
        <v>600</v>
      </c>
      <c r="B142" s="8">
        <f t="shared" si="22"/>
        <v>206.16097742644575</v>
      </c>
      <c r="C142" s="9">
        <f t="shared" si="23"/>
        <v>9.7011569549507071E-2</v>
      </c>
      <c r="D142">
        <v>575</v>
      </c>
      <c r="E142" s="8">
        <f t="shared" si="24"/>
        <v>215.98545434057314</v>
      </c>
      <c r="F142" s="9">
        <f t="shared" si="25"/>
        <v>9.2598828291757682E-2</v>
      </c>
      <c r="G142">
        <v>565</v>
      </c>
      <c r="H142" s="8">
        <f t="shared" si="26"/>
        <v>220.29808232389644</v>
      </c>
      <c r="I142" s="9">
        <f t="shared" si="27"/>
        <v>9.0786083060835326E-2</v>
      </c>
      <c r="J142">
        <v>550</v>
      </c>
      <c r="K142" s="8">
        <f t="shared" si="28"/>
        <v>219.36946250515643</v>
      </c>
      <c r="L142" s="9">
        <f t="shared" si="29"/>
        <v>9.1170392504060976E-2</v>
      </c>
      <c r="M142" s="8">
        <f t="shared" si="30"/>
        <v>222.46404446171152</v>
      </c>
      <c r="N142" s="9">
        <f t="shared" si="31"/>
        <v>8.9902168453303552E-2</v>
      </c>
      <c r="O142" s="8">
        <f t="shared" si="32"/>
        <v>224.70594794568206</v>
      </c>
      <c r="P142" s="9">
        <f t="shared" si="33"/>
        <v>8.900520962104029E-2</v>
      </c>
      <c r="Q142" s="8">
        <f t="shared" si="34"/>
        <v>226.40924062847137</v>
      </c>
      <c r="R142" s="9">
        <f t="shared" si="35"/>
        <v>8.8335617152743393E-2</v>
      </c>
      <c r="S142" s="8">
        <f t="shared" si="36"/>
        <v>227.75496848367527</v>
      </c>
      <c r="T142" s="9">
        <f t="shared" si="37"/>
        <v>8.7813671566218915E-2</v>
      </c>
    </row>
    <row r="143" spans="1:20" x14ac:dyDescent="0.45">
      <c r="A143">
        <v>650</v>
      </c>
      <c r="B143" s="8">
        <f t="shared" si="22"/>
        <v>220.74219184127327</v>
      </c>
      <c r="C143" s="9">
        <f t="shared" si="23"/>
        <v>9.0603431238832619E-2</v>
      </c>
      <c r="D143">
        <v>625</v>
      </c>
      <c r="E143" s="8">
        <f t="shared" si="24"/>
        <v>233.18834525500944</v>
      </c>
      <c r="F143" s="9">
        <f t="shared" si="25"/>
        <v>8.5767579756734658E-2</v>
      </c>
      <c r="G143">
        <v>615</v>
      </c>
      <c r="H143" s="8">
        <f t="shared" si="26"/>
        <v>238.6605416927548</v>
      </c>
      <c r="I143" s="9">
        <f t="shared" si="27"/>
        <v>8.3801033292497357E-2</v>
      </c>
      <c r="J143">
        <v>600</v>
      </c>
      <c r="K143" s="8">
        <f t="shared" si="28"/>
        <v>238.21488818660373</v>
      </c>
      <c r="L143" s="9">
        <f t="shared" si="29"/>
        <v>8.3957808650201415E-2</v>
      </c>
      <c r="M143" s="8">
        <f t="shared" si="30"/>
        <v>241.55788180451134</v>
      </c>
      <c r="N143" s="9">
        <f t="shared" si="31"/>
        <v>8.2795890784411075E-2</v>
      </c>
      <c r="O143" s="8">
        <f t="shared" si="32"/>
        <v>243.90966202037953</v>
      </c>
      <c r="P143" s="9">
        <f t="shared" si="33"/>
        <v>8.1997571700660743E-2</v>
      </c>
      <c r="Q143" s="8">
        <f t="shared" si="34"/>
        <v>245.64707026294991</v>
      </c>
      <c r="R143" s="9">
        <f t="shared" si="35"/>
        <v>8.1417620729574522E-2</v>
      </c>
      <c r="S143" s="8">
        <f t="shared" si="36"/>
        <v>246.98360191907705</v>
      </c>
      <c r="T143" s="9">
        <f t="shared" si="37"/>
        <v>8.0977035902783948E-2</v>
      </c>
    </row>
    <row r="144" spans="1:20" x14ac:dyDescent="0.45">
      <c r="A144">
        <v>700</v>
      </c>
      <c r="B144" s="8">
        <f t="shared" si="22"/>
        <v>234.93149616116156</v>
      </c>
      <c r="C144" s="9">
        <f t="shared" si="23"/>
        <v>8.5131199208300798E-2</v>
      </c>
      <c r="D144">
        <v>675</v>
      </c>
      <c r="E144" s="8">
        <f t="shared" si="24"/>
        <v>250.28260834726905</v>
      </c>
      <c r="F144" s="9">
        <f t="shared" si="25"/>
        <v>7.9909667443811547E-2</v>
      </c>
      <c r="G144">
        <v>665</v>
      </c>
      <c r="H144" s="8">
        <f t="shared" si="26"/>
        <v>257.08813310063226</v>
      </c>
      <c r="I144" s="9">
        <f t="shared" si="27"/>
        <v>7.7794333634883805E-2</v>
      </c>
      <c r="J144">
        <v>650</v>
      </c>
      <c r="K144" s="8">
        <f t="shared" si="28"/>
        <v>257.25120416768232</v>
      </c>
      <c r="L144" s="9">
        <f t="shared" si="29"/>
        <v>7.7745019949308131E-2</v>
      </c>
      <c r="M144" s="8">
        <f t="shared" si="30"/>
        <v>260.90855558096575</v>
      </c>
      <c r="N144" s="9">
        <f t="shared" si="31"/>
        <v>7.6655209544454941E-2</v>
      </c>
      <c r="O144" s="8">
        <f t="shared" si="32"/>
        <v>263.41473424091873</v>
      </c>
      <c r="P144" s="9">
        <f t="shared" si="33"/>
        <v>7.5925897074945056E-2</v>
      </c>
      <c r="Q144" s="8">
        <f t="shared" si="34"/>
        <v>265.21707045980475</v>
      </c>
      <c r="R144" s="9">
        <f t="shared" si="35"/>
        <v>7.5409927292108908E-2</v>
      </c>
      <c r="S144" s="8">
        <f t="shared" si="36"/>
        <v>266.56601840148335</v>
      </c>
      <c r="T144" s="9">
        <f t="shared" si="37"/>
        <v>7.5028318012678494E-2</v>
      </c>
    </row>
    <row r="145" spans="1:20" x14ac:dyDescent="0.45">
      <c r="A145">
        <v>750</v>
      </c>
      <c r="B145" s="8">
        <f t="shared" si="22"/>
        <v>248.69178915865754</v>
      </c>
      <c r="C145" s="9">
        <f t="shared" si="23"/>
        <v>8.0420829604634148E-2</v>
      </c>
      <c r="D145">
        <v>725</v>
      </c>
      <c r="E145" s="8">
        <f t="shared" si="24"/>
        <v>267.2046968082384</v>
      </c>
      <c r="F145" s="9">
        <f t="shared" si="25"/>
        <v>7.4848983715107231E-2</v>
      </c>
      <c r="G145">
        <v>715</v>
      </c>
      <c r="H145" s="8">
        <f t="shared" si="26"/>
        <v>275.5052709723542</v>
      </c>
      <c r="I145" s="9">
        <f t="shared" si="27"/>
        <v>7.2593892412341238E-2</v>
      </c>
      <c r="J145">
        <v>700</v>
      </c>
      <c r="K145" s="8">
        <f t="shared" si="28"/>
        <v>276.39775862689385</v>
      </c>
      <c r="L145" s="9">
        <f t="shared" si="29"/>
        <v>7.2359486919710406E-2</v>
      </c>
      <c r="M145" s="8">
        <f t="shared" si="30"/>
        <v>280.43632864385165</v>
      </c>
      <c r="N145" s="9">
        <f t="shared" si="31"/>
        <v>7.131743628479599E-2</v>
      </c>
      <c r="O145" s="8">
        <f t="shared" si="32"/>
        <v>283.1437484453952</v>
      </c>
      <c r="P145" s="9">
        <f t="shared" si="33"/>
        <v>7.0635499140667191E-2</v>
      </c>
      <c r="Q145" s="8">
        <f t="shared" si="34"/>
        <v>285.04473004920351</v>
      </c>
      <c r="R145" s="9">
        <f t="shared" si="35"/>
        <v>7.0164426462287738E-2</v>
      </c>
      <c r="S145" s="8">
        <f t="shared" si="36"/>
        <v>286.43081920692191</v>
      </c>
      <c r="T145" s="9">
        <f t="shared" si="37"/>
        <v>6.9824888450818912E-2</v>
      </c>
    </row>
    <row r="146" spans="1:20" x14ac:dyDescent="0.45">
      <c r="A146">
        <v>800</v>
      </c>
      <c r="B146" s="8">
        <f t="shared" si="22"/>
        <v>261.99440188168307</v>
      </c>
      <c r="C146" s="9">
        <f t="shared" si="23"/>
        <v>7.6337508955752489E-2</v>
      </c>
      <c r="D146">
        <v>775</v>
      </c>
      <c r="E146" s="8">
        <f t="shared" si="24"/>
        <v>283.89965261739866</v>
      </c>
      <c r="F146" s="9">
        <f t="shared" si="25"/>
        <v>7.0447426812998884E-2</v>
      </c>
      <c r="G146">
        <v>765</v>
      </c>
      <c r="H146" s="8">
        <f t="shared" si="26"/>
        <v>293.84472366819023</v>
      </c>
      <c r="I146" s="9">
        <f t="shared" si="27"/>
        <v>6.8063158495178633E-2</v>
      </c>
      <c r="J146">
        <v>750</v>
      </c>
      <c r="K146" s="8">
        <f t="shared" si="28"/>
        <v>295.58191360466856</v>
      </c>
      <c r="L146" s="9">
        <f t="shared" si="29"/>
        <v>6.7663138640983847E-2</v>
      </c>
      <c r="M146" s="8">
        <f t="shared" si="30"/>
        <v>300.06890860171791</v>
      </c>
      <c r="N146" s="9">
        <f t="shared" si="31"/>
        <v>6.6651357160584873E-2</v>
      </c>
      <c r="O146" s="8">
        <f t="shared" si="32"/>
        <v>303.02625773745865</v>
      </c>
      <c r="P146" s="9">
        <f t="shared" si="33"/>
        <v>6.6000881076543408E-2</v>
      </c>
      <c r="Q146" s="8">
        <f t="shared" si="34"/>
        <v>305.06211244203064</v>
      </c>
      <c r="R146" s="9">
        <f t="shared" si="35"/>
        <v>6.5560419286090452E-2</v>
      </c>
      <c r="S146" s="8">
        <f t="shared" si="36"/>
        <v>306.51284854824746</v>
      </c>
      <c r="T146" s="9">
        <f t="shared" si="37"/>
        <v>6.5250119512859014E-2</v>
      </c>
    </row>
    <row r="147" spans="1:20" x14ac:dyDescent="0.45">
      <c r="A147">
        <v>850</v>
      </c>
      <c r="B147" s="8">
        <f t="shared" si="22"/>
        <v>274.817936949363</v>
      </c>
      <c r="C147" s="9">
        <f t="shared" si="23"/>
        <v>7.2775453531205028E-2</v>
      </c>
      <c r="D147">
        <v>825</v>
      </c>
      <c r="E147" s="8">
        <f t="shared" si="24"/>
        <v>300.32013519962408</v>
      </c>
      <c r="F147" s="9">
        <f t="shared" si="25"/>
        <v>6.6595601346229799E-2</v>
      </c>
      <c r="G147">
        <v>815</v>
      </c>
      <c r="H147" s="8">
        <f t="shared" si="26"/>
        <v>312.04675149276494</v>
      </c>
      <c r="I147" s="9">
        <f t="shared" si="27"/>
        <v>6.4092960123200371E-2</v>
      </c>
      <c r="J147">
        <v>800</v>
      </c>
      <c r="K147" s="8">
        <f t="shared" si="28"/>
        <v>314.73821492394359</v>
      </c>
      <c r="L147" s="9">
        <f t="shared" si="29"/>
        <v>6.3544873331740137E-2</v>
      </c>
      <c r="M147" s="8">
        <f t="shared" si="30"/>
        <v>319.74066350864121</v>
      </c>
      <c r="N147" s="9">
        <f t="shared" si="31"/>
        <v>6.2550692741211153E-2</v>
      </c>
      <c r="O147" s="8">
        <f t="shared" si="32"/>
        <v>322.99802379552955</v>
      </c>
      <c r="P147" s="9">
        <f t="shared" si="33"/>
        <v>6.1919883487153431E-2</v>
      </c>
      <c r="Q147" s="8">
        <f t="shared" si="34"/>
        <v>325.20710702273789</v>
      </c>
      <c r="R147" s="9">
        <f t="shared" si="35"/>
        <v>6.1499270981804334E-2</v>
      </c>
      <c r="S147" s="8">
        <f t="shared" si="36"/>
        <v>326.75245121846035</v>
      </c>
      <c r="T147" s="9">
        <f t="shared" si="37"/>
        <v>6.1208416112625848E-2</v>
      </c>
    </row>
    <row r="148" spans="1:20" x14ac:dyDescent="0.45">
      <c r="A148">
        <v>900</v>
      </c>
      <c r="B148" s="8">
        <f t="shared" si="22"/>
        <v>287.1472797014718</v>
      </c>
      <c r="C148" s="9">
        <f t="shared" si="23"/>
        <v>6.9650668537736757E-2</v>
      </c>
      <c r="D148">
        <v>875</v>
      </c>
      <c r="E148" s="8">
        <f t="shared" si="24"/>
        <v>316.42560616147961</v>
      </c>
      <c r="F148" s="9">
        <f t="shared" si="25"/>
        <v>6.3206009913728406E-2</v>
      </c>
      <c r="G148">
        <v>865</v>
      </c>
      <c r="H148" s="8">
        <f t="shared" si="26"/>
        <v>330.05839237797289</v>
      </c>
      <c r="I148" s="9">
        <f t="shared" si="27"/>
        <v>6.0595338466948007E-2</v>
      </c>
      <c r="J148">
        <v>850</v>
      </c>
      <c r="K148" s="8">
        <f t="shared" si="28"/>
        <v>333.80771781011322</v>
      </c>
      <c r="L148" s="9">
        <f t="shared" si="29"/>
        <v>5.991473214342221E-2</v>
      </c>
      <c r="M148" s="8">
        <f t="shared" si="30"/>
        <v>339.39199126240896</v>
      </c>
      <c r="N148" s="9">
        <f t="shared" si="31"/>
        <v>5.8928909682304569E-2</v>
      </c>
      <c r="O148" s="8">
        <f t="shared" si="32"/>
        <v>343.00041015947261</v>
      </c>
      <c r="P148" s="9">
        <f t="shared" si="33"/>
        <v>5.8308968174998151E-2</v>
      </c>
      <c r="Q148" s="8">
        <f t="shared" si="34"/>
        <v>345.42283562440707</v>
      </c>
      <c r="R148" s="9">
        <f t="shared" si="35"/>
        <v>5.7900051581265023E-2</v>
      </c>
      <c r="S148" s="8">
        <f t="shared" si="36"/>
        <v>347.09488662487036</v>
      </c>
      <c r="T148" s="9">
        <f t="shared" si="37"/>
        <v>5.7621131196943835E-2</v>
      </c>
    </row>
    <row r="149" spans="1:20" x14ac:dyDescent="0.45">
      <c r="A149">
        <v>950</v>
      </c>
      <c r="B149" s="8">
        <f t="shared" si="22"/>
        <v>298.97274483054878</v>
      </c>
      <c r="C149" s="9">
        <f t="shared" si="23"/>
        <v>6.6895729948011018E-2</v>
      </c>
      <c r="D149">
        <v>925</v>
      </c>
      <c r="E149" s="8">
        <f t="shared" si="24"/>
        <v>332.18163072588362</v>
      </c>
      <c r="F149" s="9">
        <f t="shared" si="25"/>
        <v>6.020802521890202E-2</v>
      </c>
      <c r="G149">
        <v>915</v>
      </c>
      <c r="H149" s="8">
        <f t="shared" si="26"/>
        <v>347.83285524847798</v>
      </c>
      <c r="I149" s="9">
        <f t="shared" si="27"/>
        <v>5.7498881138507728E-2</v>
      </c>
      <c r="J149">
        <v>900</v>
      </c>
      <c r="K149" s="8">
        <f t="shared" si="28"/>
        <v>352.73742439596373</v>
      </c>
      <c r="L149" s="9">
        <f t="shared" si="29"/>
        <v>5.6699399090551543E-2</v>
      </c>
      <c r="M149" s="8">
        <f t="shared" si="30"/>
        <v>358.96879937432993</v>
      </c>
      <c r="N149" s="9">
        <f t="shared" si="31"/>
        <v>5.5715148600266377E-2</v>
      </c>
      <c r="O149" s="8">
        <f t="shared" si="32"/>
        <v>362.97988627654138</v>
      </c>
      <c r="P149" s="9">
        <f t="shared" si="33"/>
        <v>5.5099471778341777E-2</v>
      </c>
      <c r="Q149" s="8">
        <f t="shared" si="34"/>
        <v>365.6571708220963</v>
      </c>
      <c r="R149" s="9">
        <f t="shared" si="35"/>
        <v>5.4696042074149909E-2</v>
      </c>
      <c r="S149" s="8">
        <f t="shared" si="36"/>
        <v>367.48985583555952</v>
      </c>
      <c r="T149" s="9">
        <f t="shared" si="37"/>
        <v>5.4423270962204159E-2</v>
      </c>
    </row>
    <row r="150" spans="1:20" x14ac:dyDescent="0.45">
      <c r="A150">
        <v>1000</v>
      </c>
      <c r="B150" s="8">
        <f t="shared" si="22"/>
        <v>310.2893326551054</v>
      </c>
      <c r="C150" s="9">
        <f t="shared" si="23"/>
        <v>6.4455970267693716E-2</v>
      </c>
      <c r="D150">
        <v>975</v>
      </c>
      <c r="E150" s="8">
        <f t="shared" si="24"/>
        <v>347.55926879622228</v>
      </c>
      <c r="F150" s="9">
        <f t="shared" si="25"/>
        <v>5.7544142238733428E-2</v>
      </c>
      <c r="G150">
        <v>965</v>
      </c>
      <c r="H150" s="8">
        <f t="shared" si="26"/>
        <v>365.32899382424387</v>
      </c>
      <c r="I150" s="9">
        <f t="shared" si="27"/>
        <v>5.4745175822595131E-2</v>
      </c>
      <c r="J150">
        <v>950</v>
      </c>
      <c r="K150" s="8">
        <f t="shared" si="28"/>
        <v>371.47980340144017</v>
      </c>
      <c r="L150" s="9">
        <f t="shared" si="29"/>
        <v>5.3838727750124743E-2</v>
      </c>
      <c r="M150" s="8">
        <f t="shared" si="30"/>
        <v>378.4220656354197</v>
      </c>
      <c r="N150" s="9">
        <f t="shared" si="31"/>
        <v>5.2851040719355008E-2</v>
      </c>
      <c r="O150" s="8">
        <f t="shared" si="32"/>
        <v>382.88761283362214</v>
      </c>
      <c r="P150" s="9">
        <f t="shared" si="33"/>
        <v>5.2234648835951476E-2</v>
      </c>
      <c r="Q150" s="8">
        <f t="shared" si="34"/>
        <v>385.86233648048017</v>
      </c>
      <c r="R150" s="9">
        <f t="shared" si="35"/>
        <v>5.1831956916094997E-2</v>
      </c>
      <c r="S150" s="8">
        <f t="shared" si="36"/>
        <v>387.89111195346322</v>
      </c>
      <c r="T150" s="9">
        <f t="shared" si="37"/>
        <v>5.1560861756480454E-2</v>
      </c>
    </row>
    <row r="151" spans="1:20" x14ac:dyDescent="0.45">
      <c r="A151">
        <v>1050</v>
      </c>
      <c r="B151" s="8">
        <f t="shared" si="22"/>
        <v>321.096076164652</v>
      </c>
      <c r="C151" s="9">
        <f t="shared" si="23"/>
        <v>6.2286653387020455E-2</v>
      </c>
      <c r="D151">
        <v>1025</v>
      </c>
      <c r="E151" s="8">
        <f t="shared" si="24"/>
        <v>362.53453663257977</v>
      </c>
      <c r="F151" s="9">
        <f t="shared" si="25"/>
        <v>5.5167157826592199E-2</v>
      </c>
      <c r="G151">
        <v>1015</v>
      </c>
      <c r="H151" s="8">
        <f t="shared" si="26"/>
        <v>382.51084192478083</v>
      </c>
      <c r="I151" s="9">
        <f t="shared" si="27"/>
        <v>5.2286099655007731E-2</v>
      </c>
      <c r="J151">
        <v>1000</v>
      </c>
      <c r="K151" s="8">
        <f t="shared" si="28"/>
        <v>389.99237142053556</v>
      </c>
      <c r="L151" s="9">
        <f t="shared" si="29"/>
        <v>5.1283054402194064E-2</v>
      </c>
      <c r="M151" s="8">
        <f t="shared" si="30"/>
        <v>397.70745920155423</v>
      </c>
      <c r="N151" s="9">
        <f t="shared" si="31"/>
        <v>5.0288219487138651E-2</v>
      </c>
      <c r="O151" s="8">
        <f t="shared" si="32"/>
        <v>402.67908783205928</v>
      </c>
      <c r="P151" s="9">
        <f t="shared" si="33"/>
        <v>4.9667342070520357E-2</v>
      </c>
      <c r="Q151" s="8">
        <f t="shared" si="34"/>
        <v>405.99456989495127</v>
      </c>
      <c r="R151" s="9">
        <f t="shared" si="35"/>
        <v>4.9261742602062099E-2</v>
      </c>
      <c r="S151" s="8">
        <f t="shared" si="36"/>
        <v>408.25613303337138</v>
      </c>
      <c r="T151" s="9">
        <f t="shared" si="37"/>
        <v>4.8988853765401179E-2</v>
      </c>
    </row>
    <row r="152" spans="1:20" x14ac:dyDescent="0.45">
      <c r="A152">
        <v>1100</v>
      </c>
      <c r="B152" s="8">
        <f t="shared" si="22"/>
        <v>331.39546469428319</v>
      </c>
      <c r="C152" s="9">
        <f t="shared" si="23"/>
        <v>6.035085609409372E-2</v>
      </c>
      <c r="D152">
        <v>1075</v>
      </c>
      <c r="E152" s="8">
        <f t="shared" si="24"/>
        <v>377.08792551351615</v>
      </c>
      <c r="F152" s="9">
        <f t="shared" si="25"/>
        <v>5.3038028127694932E-2</v>
      </c>
      <c r="G152">
        <v>1065</v>
      </c>
      <c r="H152" s="8">
        <f t="shared" si="26"/>
        <v>399.34719689020756</v>
      </c>
      <c r="I152" s="9">
        <f t="shared" si="27"/>
        <v>5.0081733778886639E-2</v>
      </c>
      <c r="J152">
        <v>1050</v>
      </c>
      <c r="K152" s="8">
        <f t="shared" si="28"/>
        <v>408.23732132784505</v>
      </c>
      <c r="L152" s="9">
        <f t="shared" si="29"/>
        <v>4.8991111187353956E-2</v>
      </c>
      <c r="M152" s="8">
        <f t="shared" si="30"/>
        <v>416.78500761504461</v>
      </c>
      <c r="N152" s="9">
        <f t="shared" si="31"/>
        <v>4.7986370993633752E-2</v>
      </c>
      <c r="O152" s="8">
        <f t="shared" si="32"/>
        <v>422.31383881706995</v>
      </c>
      <c r="P152" s="9">
        <f t="shared" si="33"/>
        <v>4.7358144966362863E-2</v>
      </c>
      <c r="Q152" s="8">
        <f t="shared" si="34"/>
        <v>426.0138308071123</v>
      </c>
      <c r="R152" s="9">
        <f t="shared" si="35"/>
        <v>4.6946832599562865E-2</v>
      </c>
      <c r="S152" s="8">
        <f t="shared" si="36"/>
        <v>428.54584269839086</v>
      </c>
      <c r="T152" s="9">
        <f t="shared" si="37"/>
        <v>4.6669452850289193E-2</v>
      </c>
    </row>
    <row r="153" spans="1:20" x14ac:dyDescent="0.45">
      <c r="A153">
        <v>1150</v>
      </c>
      <c r="B153" s="8">
        <f t="shared" si="22"/>
        <v>341.19293336040562</v>
      </c>
      <c r="C153" s="9">
        <f t="shared" si="23"/>
        <v>5.8617861170277501E-2</v>
      </c>
      <c r="D153">
        <v>1125</v>
      </c>
      <c r="E153" s="8">
        <f t="shared" si="24"/>
        <v>391.20396743981291</v>
      </c>
      <c r="F153" s="9">
        <f t="shared" si="25"/>
        <v>5.1124225888831303E-2</v>
      </c>
      <c r="G153">
        <v>1115</v>
      </c>
      <c r="H153" s="8">
        <f t="shared" si="26"/>
        <v>415.81124151829243</v>
      </c>
      <c r="I153" s="9">
        <f t="shared" si="27"/>
        <v>4.8098747708147656E-2</v>
      </c>
      <c r="J153">
        <v>1100</v>
      </c>
      <c r="K153" s="8">
        <f t="shared" si="28"/>
        <v>426.18118745106426</v>
      </c>
      <c r="L153" s="9">
        <f t="shared" si="29"/>
        <v>4.6928397097059746E-2</v>
      </c>
      <c r="M153" s="8">
        <f t="shared" si="30"/>
        <v>435.61879936512184</v>
      </c>
      <c r="N153" s="9">
        <f t="shared" si="31"/>
        <v>4.591170084750322E-2</v>
      </c>
      <c r="O153" s="8">
        <f t="shared" si="32"/>
        <v>441.75515073803342</v>
      </c>
      <c r="P153" s="9">
        <f t="shared" si="33"/>
        <v>4.5273948626487578E-2</v>
      </c>
      <c r="Q153" s="8">
        <f t="shared" si="34"/>
        <v>445.88354663403504</v>
      </c>
      <c r="R153" s="9">
        <f t="shared" si="35"/>
        <v>4.4854761183675769E-2</v>
      </c>
      <c r="S153" s="8">
        <f t="shared" si="36"/>
        <v>448.7243676724388</v>
      </c>
      <c r="T153" s="9">
        <f t="shared" si="37"/>
        <v>4.4570790981869883E-2</v>
      </c>
    </row>
    <row r="154" spans="1:20" x14ac:dyDescent="0.45">
      <c r="A154">
        <v>1200</v>
      </c>
      <c r="B154" s="8">
        <f t="shared" si="22"/>
        <v>350.49640970178945</v>
      </c>
      <c r="C154" s="9">
        <f t="shared" si="23"/>
        <v>5.7061925447443151E-2</v>
      </c>
      <c r="D154">
        <v>1175</v>
      </c>
      <c r="E154" s="8">
        <f t="shared" si="24"/>
        <v>404.8708404970011</v>
      </c>
      <c r="F154" s="9">
        <f t="shared" si="25"/>
        <v>4.9398469831635455E-2</v>
      </c>
      <c r="G154">
        <v>1165</v>
      </c>
      <c r="H154" s="8">
        <f t="shared" si="26"/>
        <v>431.88019754184575</v>
      </c>
      <c r="I154" s="9">
        <f t="shared" si="27"/>
        <v>4.6309138770045506E-2</v>
      </c>
      <c r="J154">
        <v>1150</v>
      </c>
      <c r="K154" s="8">
        <f t="shared" si="28"/>
        <v>443.79454001955725</v>
      </c>
      <c r="L154" s="9">
        <f t="shared" si="29"/>
        <v>4.5065899186408728E-2</v>
      </c>
      <c r="M154" s="8">
        <f t="shared" si="30"/>
        <v>454.17671442815629</v>
      </c>
      <c r="N154" s="9">
        <f t="shared" si="31"/>
        <v>4.4035723022880092E-2</v>
      </c>
      <c r="O154" s="8">
        <f t="shared" si="32"/>
        <v>460.96982174547827</v>
      </c>
      <c r="P154" s="9">
        <f t="shared" si="33"/>
        <v>4.3386788150836651E-2</v>
      </c>
      <c r="Q154" s="8">
        <f t="shared" si="34"/>
        <v>465.57038607954007</v>
      </c>
      <c r="R154" s="9">
        <f t="shared" si="35"/>
        <v>4.2958058755444797E-2</v>
      </c>
      <c r="S154" s="8">
        <f t="shared" si="36"/>
        <v>468.75882427745648</v>
      </c>
      <c r="T154" s="9">
        <f t="shared" si="37"/>
        <v>4.266586347644323E-2</v>
      </c>
    </row>
    <row r="155" spans="1:20" x14ac:dyDescent="0.45">
      <c r="A155">
        <v>1250</v>
      </c>
      <c r="B155" s="8">
        <f t="shared" si="22"/>
        <v>359.31591063465032</v>
      </c>
      <c r="C155" s="9">
        <f t="shared" si="23"/>
        <v>5.5661325891955417E-2</v>
      </c>
      <c r="D155">
        <v>1225</v>
      </c>
      <c r="E155" s="8">
        <f t="shared" si="24"/>
        <v>418.08000830039794</v>
      </c>
      <c r="F155" s="9">
        <f t="shared" si="25"/>
        <v>4.7837733455146803E-2</v>
      </c>
      <c r="G155">
        <v>1215</v>
      </c>
      <c r="H155" s="8">
        <f t="shared" si="26"/>
        <v>447.53500551902215</v>
      </c>
      <c r="I155" s="9">
        <f t="shared" si="27"/>
        <v>4.4689241631065919E-2</v>
      </c>
      <c r="J155">
        <v>1200</v>
      </c>
      <c r="K155" s="8">
        <f t="shared" si="28"/>
        <v>461.05170341533557</v>
      </c>
      <c r="L155" s="9">
        <f t="shared" si="29"/>
        <v>4.3379082761967641E-2</v>
      </c>
      <c r="M155" s="8">
        <f t="shared" si="30"/>
        <v>472.43017723397861</v>
      </c>
      <c r="N155" s="9">
        <f t="shared" si="31"/>
        <v>4.2334298196397134E-2</v>
      </c>
      <c r="O155" s="8">
        <f t="shared" si="32"/>
        <v>479.92794123497811</v>
      </c>
      <c r="P155" s="9">
        <f t="shared" si="33"/>
        <v>4.1672922706968991E-2</v>
      </c>
      <c r="Q155" s="8">
        <f t="shared" si="34"/>
        <v>485.0440553031475</v>
      </c>
      <c r="R155" s="9">
        <f t="shared" si="35"/>
        <v>4.1233367941186719E-2</v>
      </c>
      <c r="S155" s="8">
        <f t="shared" si="36"/>
        <v>488.6191279558351</v>
      </c>
      <c r="T155" s="9">
        <f t="shared" si="37"/>
        <v>4.0931676342003016E-2</v>
      </c>
    </row>
    <row r="156" spans="1:20" x14ac:dyDescent="0.45">
      <c r="A156">
        <v>1300</v>
      </c>
      <c r="B156" s="8">
        <f t="shared" si="22"/>
        <v>367.66318405061457</v>
      </c>
      <c r="C156" s="9">
        <f t="shared" si="23"/>
        <v>5.4397614087046277E-2</v>
      </c>
      <c r="D156">
        <v>1275</v>
      </c>
      <c r="E156" s="8">
        <f t="shared" si="24"/>
        <v>430.82588923820208</v>
      </c>
      <c r="F156" s="9">
        <f t="shared" si="25"/>
        <v>4.6422465547194799E-2</v>
      </c>
      <c r="G156">
        <v>1265</v>
      </c>
      <c r="H156" s="8">
        <f t="shared" si="26"/>
        <v>462.7600273261711</v>
      </c>
      <c r="I156" s="9">
        <f t="shared" si="27"/>
        <v>4.3218944634349825E-2</v>
      </c>
      <c r="J156">
        <v>1250</v>
      </c>
      <c r="K156" s="8">
        <f t="shared" si="28"/>
        <v>477.93049419164635</v>
      </c>
      <c r="L156" s="9">
        <f t="shared" si="29"/>
        <v>4.1847089154307356E-2</v>
      </c>
      <c r="M156" s="8">
        <f t="shared" si="30"/>
        <v>490.35392794239283</v>
      </c>
      <c r="N156" s="9">
        <f t="shared" si="31"/>
        <v>4.0786866098785728E-2</v>
      </c>
      <c r="O156" s="8">
        <f t="shared" si="32"/>
        <v>498.60268588984661</v>
      </c>
      <c r="P156" s="9">
        <f t="shared" si="33"/>
        <v>4.0112098402170428E-2</v>
      </c>
      <c r="Q156" s="8">
        <f t="shared" si="34"/>
        <v>504.277112269339</v>
      </c>
      <c r="R156" s="9">
        <f t="shared" si="35"/>
        <v>3.9660733182984159E-2</v>
      </c>
      <c r="S156" s="8">
        <f t="shared" si="36"/>
        <v>508.27782133088192</v>
      </c>
      <c r="T156" s="9">
        <f t="shared" si="37"/>
        <v>3.9348559312762682E-2</v>
      </c>
    </row>
    <row r="157" spans="1:20" x14ac:dyDescent="0.45">
      <c r="A157">
        <v>1350</v>
      </c>
      <c r="B157" s="8">
        <f t="shared" si="22"/>
        <v>375.55139029732686</v>
      </c>
      <c r="C157" s="9">
        <f t="shared" si="23"/>
        <v>5.3255028517311169E-2</v>
      </c>
      <c r="D157">
        <v>1325</v>
      </c>
      <c r="E157" s="8">
        <f t="shared" si="24"/>
        <v>443.10555216228568</v>
      </c>
      <c r="F157" s="9">
        <f t="shared" si="25"/>
        <v>4.5135972461647418E-2</v>
      </c>
      <c r="G157">
        <v>1315</v>
      </c>
      <c r="H157" s="8">
        <f t="shared" si="26"/>
        <v>477.54276839088379</v>
      </c>
      <c r="I157" s="9">
        <f t="shared" si="27"/>
        <v>4.1881065579511344E-2</v>
      </c>
      <c r="J157">
        <v>1300</v>
      </c>
      <c r="K157" s="8">
        <f t="shared" si="28"/>
        <v>494.41197586278355</v>
      </c>
      <c r="L157" s="9">
        <f t="shared" si="29"/>
        <v>4.0452094561622617E-2</v>
      </c>
      <c r="M157" s="8">
        <f t="shared" si="30"/>
        <v>507.92580895735307</v>
      </c>
      <c r="N157" s="9">
        <f t="shared" si="31"/>
        <v>3.9375829397319047E-2</v>
      </c>
      <c r="O157" s="8">
        <f t="shared" si="32"/>
        <v>516.97013052513284</v>
      </c>
      <c r="P157" s="9">
        <f t="shared" si="33"/>
        <v>3.8686954659612943E-2</v>
      </c>
      <c r="Q157" s="8">
        <f t="shared" si="34"/>
        <v>523.24479595732362</v>
      </c>
      <c r="R157" s="9">
        <f t="shared" si="35"/>
        <v>3.8223027069783262E-2</v>
      </c>
      <c r="S157" s="8">
        <f t="shared" si="36"/>
        <v>527.70991738159591</v>
      </c>
      <c r="T157" s="9">
        <f t="shared" si="37"/>
        <v>3.7899609882710739E-2</v>
      </c>
    </row>
    <row r="158" spans="1:20" x14ac:dyDescent="0.45">
      <c r="A158">
        <v>1400</v>
      </c>
      <c r="B158" s="8">
        <f t="shared" si="22"/>
        <v>382.99481947422169</v>
      </c>
      <c r="C158" s="9">
        <f t="shared" si="23"/>
        <v>5.222002748615806E-2</v>
      </c>
      <c r="D158">
        <v>1375</v>
      </c>
      <c r="E158" s="8">
        <f t="shared" si="24"/>
        <v>454.91843585846379</v>
      </c>
      <c r="F158" s="9">
        <f t="shared" si="25"/>
        <v>4.3963925010553954E-2</v>
      </c>
      <c r="G158">
        <v>1365</v>
      </c>
      <c r="H158" s="8">
        <f t="shared" si="26"/>
        <v>491.87361749048443</v>
      </c>
      <c r="I158" s="9">
        <f t="shared" si="27"/>
        <v>4.0660851261019121E-2</v>
      </c>
      <c r="J158">
        <v>1350</v>
      </c>
      <c r="K158" s="8">
        <f t="shared" si="28"/>
        <v>510.48022822499928</v>
      </c>
      <c r="L158" s="9">
        <f t="shared" si="29"/>
        <v>3.9178794582392325E-2</v>
      </c>
      <c r="M158" s="8">
        <f t="shared" si="30"/>
        <v>525.12656437136661</v>
      </c>
      <c r="N158" s="9">
        <f t="shared" si="31"/>
        <v>3.808605649943108E-2</v>
      </c>
      <c r="O158" s="8">
        <f t="shared" si="32"/>
        <v>535.00907130979863</v>
      </c>
      <c r="P158" s="9">
        <f t="shared" si="33"/>
        <v>3.738254372217726E-2</v>
      </c>
      <c r="Q158" s="8">
        <f t="shared" si="34"/>
        <v>541.92486789385589</v>
      </c>
      <c r="R158" s="9">
        <f t="shared" si="35"/>
        <v>3.69054848465033E-2</v>
      </c>
      <c r="S158" s="8">
        <f t="shared" si="36"/>
        <v>546.89275509674383</v>
      </c>
      <c r="T158" s="9">
        <f t="shared" si="37"/>
        <v>3.6570241265057632E-2</v>
      </c>
    </row>
    <row r="159" spans="1:20" x14ac:dyDescent="0.45">
      <c r="A159">
        <v>1450</v>
      </c>
      <c r="B159" s="8">
        <f t="shared" si="22"/>
        <v>390.00864101299197</v>
      </c>
      <c r="C159" s="9">
        <f t="shared" si="23"/>
        <v>5.1280915079350155E-2</v>
      </c>
      <c r="D159">
        <v>1425</v>
      </c>
      <c r="E159" s="8">
        <f t="shared" si="24"/>
        <v>466.26609013062853</v>
      </c>
      <c r="F159" s="9">
        <f t="shared" si="25"/>
        <v>4.289396210304898E-2</v>
      </c>
      <c r="G159">
        <v>1415</v>
      </c>
      <c r="H159" s="8">
        <f t="shared" si="26"/>
        <v>505.74560244285817</v>
      </c>
      <c r="I159" s="9">
        <f t="shared" si="27"/>
        <v>3.9545573710173199E-2</v>
      </c>
      <c r="J159">
        <v>1400</v>
      </c>
      <c r="K159" s="8">
        <f t="shared" si="28"/>
        <v>526.12212952304174</v>
      </c>
      <c r="L159" s="9">
        <f t="shared" si="29"/>
        <v>3.8013987395153069E-2</v>
      </c>
      <c r="M159" s="8">
        <f t="shared" si="30"/>
        <v>541.9396505983641</v>
      </c>
      <c r="N159" s="9">
        <f t="shared" si="31"/>
        <v>3.6904478160838916E-2</v>
      </c>
      <c r="O159" s="8">
        <f t="shared" si="32"/>
        <v>552.70085952030581</v>
      </c>
      <c r="P159" s="9">
        <f t="shared" si="33"/>
        <v>3.6185939745702916E-2</v>
      </c>
      <c r="Q159" s="8">
        <f t="shared" si="34"/>
        <v>560.29746405657158</v>
      </c>
      <c r="R159" s="9">
        <f t="shared" si="35"/>
        <v>3.5695324864045176E-2</v>
      </c>
      <c r="S159" s="8">
        <f t="shared" si="36"/>
        <v>565.80586556471962</v>
      </c>
      <c r="T159" s="9">
        <f t="shared" si="37"/>
        <v>3.534781312321391E-2</v>
      </c>
    </row>
    <row r="160" spans="1:20" x14ac:dyDescent="0.45">
      <c r="A160">
        <v>1500</v>
      </c>
      <c r="B160" s="8">
        <f t="shared" si="22"/>
        <v>396.60868243679795</v>
      </c>
      <c r="C160" s="9">
        <f t="shared" si="23"/>
        <v>5.0427539500946562E-2</v>
      </c>
      <c r="D160">
        <v>1475</v>
      </c>
      <c r="E160" s="8">
        <f t="shared" si="24"/>
        <v>477.15193670644823</v>
      </c>
      <c r="F160" s="9">
        <f t="shared" si="25"/>
        <v>4.1915370056025428E-2</v>
      </c>
      <c r="G160">
        <v>1465</v>
      </c>
      <c r="H160" s="8">
        <f t="shared" si="26"/>
        <v>519.15416038381989</v>
      </c>
      <c r="I160" s="9">
        <f t="shared" si="27"/>
        <v>3.8524202493559229E-2</v>
      </c>
      <c r="J160">
        <v>1450</v>
      </c>
      <c r="K160" s="8">
        <f t="shared" si="28"/>
        <v>541.32715018555973</v>
      </c>
      <c r="L160" s="9">
        <f t="shared" si="29"/>
        <v>3.6946234810399346E-2</v>
      </c>
      <c r="M160" s="8">
        <f t="shared" si="30"/>
        <v>558.35105687434248</v>
      </c>
      <c r="N160" s="9">
        <f t="shared" si="31"/>
        <v>3.5819758472313633E-2</v>
      </c>
      <c r="O160" s="8">
        <f t="shared" si="32"/>
        <v>570.02924441116784</v>
      </c>
      <c r="P160" s="9">
        <f t="shared" si="33"/>
        <v>3.508591918061979E-2</v>
      </c>
      <c r="Q160" s="8">
        <f t="shared" si="34"/>
        <v>578.34495563662381</v>
      </c>
      <c r="R160" s="9">
        <f t="shared" si="35"/>
        <v>3.4581437609297785E-2</v>
      </c>
      <c r="S160" s="8">
        <f t="shared" si="36"/>
        <v>584.43084690374189</v>
      </c>
      <c r="T160" s="9">
        <f t="shared" si="37"/>
        <v>3.4221328504404014E-2</v>
      </c>
    </row>
    <row r="161" spans="1:20" x14ac:dyDescent="0.45">
      <c r="A161">
        <v>1550</v>
      </c>
      <c r="B161" s="8">
        <f t="shared" si="22"/>
        <v>402.81123453461203</v>
      </c>
      <c r="C161" s="9">
        <f t="shared" si="23"/>
        <v>4.9651048146924205E-2</v>
      </c>
      <c r="D161">
        <v>1525</v>
      </c>
      <c r="E161" s="8">
        <f t="shared" si="24"/>
        <v>487.58104845185335</v>
      </c>
      <c r="F161" s="9">
        <f t="shared" si="25"/>
        <v>4.1018821513886056E-2</v>
      </c>
      <c r="G161">
        <v>1515</v>
      </c>
      <c r="H161" s="8">
        <f t="shared" si="26"/>
        <v>532.09692159466761</v>
      </c>
      <c r="I161" s="9">
        <f t="shared" si="27"/>
        <v>3.7587137208125558E-2</v>
      </c>
      <c r="J161">
        <v>1500</v>
      </c>
      <c r="K161" s="8">
        <f t="shared" si="28"/>
        <v>556.08715715468611</v>
      </c>
      <c r="L161" s="9">
        <f t="shared" si="29"/>
        <v>3.5965585147359598E-2</v>
      </c>
      <c r="M161" s="8">
        <f t="shared" si="30"/>
        <v>574.34913461993483</v>
      </c>
      <c r="N161" s="9">
        <f t="shared" si="31"/>
        <v>3.4822025131516283E-2</v>
      </c>
      <c r="O161" s="8">
        <f t="shared" si="32"/>
        <v>586.98022411452712</v>
      </c>
      <c r="P161" s="9">
        <f t="shared" si="33"/>
        <v>3.407269815634837E-2</v>
      </c>
      <c r="Q161" s="8">
        <f t="shared" si="34"/>
        <v>596.05181748496216</v>
      </c>
      <c r="R161" s="9">
        <f t="shared" si="35"/>
        <v>3.3554129713738487E-2</v>
      </c>
      <c r="S161" s="8">
        <f t="shared" si="36"/>
        <v>602.75124677924407</v>
      </c>
      <c r="T161" s="9">
        <f t="shared" si="37"/>
        <v>3.3181183957508999E-2</v>
      </c>
    </row>
    <row r="162" spans="1:20" x14ac:dyDescent="0.45">
      <c r="A162">
        <v>1600</v>
      </c>
      <c r="B162" s="8">
        <f t="shared" si="22"/>
        <v>408.63288046877989</v>
      </c>
      <c r="C162" s="9">
        <f t="shared" si="23"/>
        <v>4.8943687490483348E-2</v>
      </c>
      <c r="D162">
        <v>1575</v>
      </c>
      <c r="E162" s="8">
        <f t="shared" si="24"/>
        <v>497.55994559239082</v>
      </c>
      <c r="F162" s="9">
        <f t="shared" si="25"/>
        <v>4.0196161642770831E-2</v>
      </c>
      <c r="G162">
        <v>1565</v>
      </c>
      <c r="H162" s="8">
        <f t="shared" si="26"/>
        <v>544.57350604116073</v>
      </c>
      <c r="I162" s="9">
        <f t="shared" si="27"/>
        <v>3.6725987911884077E-2</v>
      </c>
      <c r="J162">
        <v>1550</v>
      </c>
      <c r="K162" s="8">
        <f t="shared" si="28"/>
        <v>570.39622805846284</v>
      </c>
      <c r="L162" s="9">
        <f t="shared" si="29"/>
        <v>3.5063345471404654E-2</v>
      </c>
      <c r="M162" s="8">
        <f t="shared" si="30"/>
        <v>589.92443489519951</v>
      </c>
      <c r="N162" s="9">
        <f t="shared" si="31"/>
        <v>3.390264721540652E-2</v>
      </c>
      <c r="O162" s="8">
        <f t="shared" si="32"/>
        <v>603.54190372856056</v>
      </c>
      <c r="P162" s="9">
        <f t="shared" si="33"/>
        <v>3.3137715668860805E-2</v>
      </c>
      <c r="Q162" s="8">
        <f t="shared" si="34"/>
        <v>613.404503323462</v>
      </c>
      <c r="R162" s="9">
        <f t="shared" si="35"/>
        <v>3.2604912242474277E-2</v>
      </c>
      <c r="S162" s="8">
        <f t="shared" si="36"/>
        <v>620.75245151894308</v>
      </c>
      <c r="T162" s="9">
        <f t="shared" si="37"/>
        <v>3.2218962568832762E-2</v>
      </c>
    </row>
    <row r="163" spans="1:20" x14ac:dyDescent="0.45">
      <c r="A163">
        <v>1650</v>
      </c>
      <c r="B163" s="8">
        <f t="shared" si="22"/>
        <v>414.0903465702421</v>
      </c>
      <c r="C163" s="9">
        <f t="shared" si="23"/>
        <v>4.8298638607860912E-2</v>
      </c>
      <c r="D163">
        <v>1625</v>
      </c>
      <c r="E163" s="8">
        <f t="shared" si="24"/>
        <v>507.09640780003974</v>
      </c>
      <c r="F163" s="9">
        <f t="shared" si="25"/>
        <v>3.9440232059160002E-2</v>
      </c>
      <c r="G163">
        <v>1615</v>
      </c>
      <c r="H163" s="8">
        <f t="shared" si="26"/>
        <v>556.58533192974312</v>
      </c>
      <c r="I163" s="9">
        <f t="shared" si="27"/>
        <v>3.5933393951755398E-2</v>
      </c>
      <c r="J163">
        <v>1600</v>
      </c>
      <c r="K163" s="8">
        <f t="shared" si="28"/>
        <v>584.25047463958731</v>
      </c>
      <c r="L163" s="9">
        <f t="shared" si="29"/>
        <v>3.42318934568904E-2</v>
      </c>
      <c r="M163" s="8">
        <f t="shared" si="30"/>
        <v>605.06955335416808</v>
      </c>
      <c r="N163" s="9">
        <f t="shared" si="31"/>
        <v>3.3054051206396283E-2</v>
      </c>
      <c r="O163" s="8">
        <f t="shared" si="32"/>
        <v>619.70435994317643</v>
      </c>
      <c r="P163" s="9">
        <f t="shared" si="33"/>
        <v>3.227345375113045E-2</v>
      </c>
      <c r="Q163" s="8">
        <f t="shared" si="34"/>
        <v>630.3913269996898</v>
      </c>
      <c r="R163" s="9">
        <f t="shared" si="35"/>
        <v>3.1726324813491351E-2</v>
      </c>
      <c r="S163" s="8">
        <f t="shared" si="36"/>
        <v>638.4215810402402</v>
      </c>
      <c r="T163" s="9">
        <f t="shared" si="37"/>
        <v>3.1327261787441649E-2</v>
      </c>
    </row>
    <row r="164" spans="1:20" x14ac:dyDescent="0.45">
      <c r="A164">
        <v>1700</v>
      </c>
      <c r="B164" s="8">
        <f t="shared" si="22"/>
        <v>419.20037277794029</v>
      </c>
      <c r="C164" s="9">
        <f t="shared" si="23"/>
        <v>4.770988123761627E-2</v>
      </c>
      <c r="D164">
        <v>1675</v>
      </c>
      <c r="E164" s="8">
        <f t="shared" si="24"/>
        <v>516.1993011273596</v>
      </c>
      <c r="F164" s="9">
        <f t="shared" si="25"/>
        <v>3.8744725063208654E-2</v>
      </c>
      <c r="G164">
        <v>1665</v>
      </c>
      <c r="H164" s="8">
        <f t="shared" si="26"/>
        <v>568.1354356921305</v>
      </c>
      <c r="I164" s="9">
        <f t="shared" si="27"/>
        <v>3.5202873722592253E-2</v>
      </c>
      <c r="J164">
        <v>1650</v>
      </c>
      <c r="K164" s="8">
        <f t="shared" si="28"/>
        <v>597.64787497501356</v>
      </c>
      <c r="L164" s="9">
        <f t="shared" si="29"/>
        <v>3.3464521229722703E-2</v>
      </c>
      <c r="M164" s="8">
        <f t="shared" si="30"/>
        <v>619.77898223955776</v>
      </c>
      <c r="N164" s="9">
        <f t="shared" si="31"/>
        <v>3.2269567980073216E-2</v>
      </c>
      <c r="O164" s="8">
        <f t="shared" si="32"/>
        <v>635.45951169539603</v>
      </c>
      <c r="P164" s="9">
        <f t="shared" si="33"/>
        <v>3.1473287647611592E-2</v>
      </c>
      <c r="Q164" s="8">
        <f t="shared" si="34"/>
        <v>647.0023492167461</v>
      </c>
      <c r="R164" s="9">
        <f t="shared" si="35"/>
        <v>3.0911788843134464E-2</v>
      </c>
      <c r="S164" s="8">
        <f t="shared" si="36"/>
        <v>655.74738896381166</v>
      </c>
      <c r="T164" s="9">
        <f t="shared" si="37"/>
        <v>3.0499549577472626E-2</v>
      </c>
    </row>
    <row r="165" spans="1:20" x14ac:dyDescent="0.45">
      <c r="A165">
        <v>1750</v>
      </c>
      <c r="B165" s="8">
        <f t="shared" si="22"/>
        <v>423.97960085474074</v>
      </c>
      <c r="C165" s="9">
        <f t="shared" si="23"/>
        <v>4.7172080825775821E-2</v>
      </c>
      <c r="D165">
        <v>1725</v>
      </c>
      <c r="E165" s="8">
        <f t="shared" si="24"/>
        <v>524.87841886667081</v>
      </c>
      <c r="F165" s="9">
        <f t="shared" si="25"/>
        <v>3.8104062352543371E-2</v>
      </c>
      <c r="G165">
        <v>1715</v>
      </c>
      <c r="H165" s="8">
        <f t="shared" si="26"/>
        <v>579.22830288558748</v>
      </c>
      <c r="I165" s="9">
        <f t="shared" si="27"/>
        <v>3.4528699478883228E-2</v>
      </c>
      <c r="J165">
        <v>1700</v>
      </c>
      <c r="K165" s="8">
        <f t="shared" si="28"/>
        <v>610.58811410916724</v>
      </c>
      <c r="L165" s="9">
        <f t="shared" si="29"/>
        <v>3.2755305152278473E-2</v>
      </c>
      <c r="M165" s="8">
        <f t="shared" si="30"/>
        <v>634.04896905729731</v>
      </c>
      <c r="N165" s="9">
        <f t="shared" si="31"/>
        <v>3.1543304974907468E-2</v>
      </c>
      <c r="O165" s="8">
        <f t="shared" si="32"/>
        <v>650.80099645661062</v>
      </c>
      <c r="P165" s="9">
        <f t="shared" si="33"/>
        <v>3.0731360444887418E-2</v>
      </c>
      <c r="Q165" s="8">
        <f t="shared" si="34"/>
        <v>663.22926928788092</v>
      </c>
      <c r="R165" s="9">
        <f t="shared" si="35"/>
        <v>3.0155484575453518E-2</v>
      </c>
      <c r="S165" s="8">
        <f t="shared" si="36"/>
        <v>672.72016741173456</v>
      </c>
      <c r="T165" s="9">
        <f t="shared" si="37"/>
        <v>2.9730043737129577E-2</v>
      </c>
    </row>
    <row r="166" spans="1:20" x14ac:dyDescent="0.45">
      <c r="A166">
        <v>1800</v>
      </c>
      <c r="B166" s="8">
        <f t="shared" si="22"/>
        <v>428.44447866752137</v>
      </c>
      <c r="C166" s="9">
        <f t="shared" si="23"/>
        <v>4.6680494196589394E-2</v>
      </c>
      <c r="D166">
        <v>1775</v>
      </c>
      <c r="E166" s="8">
        <f t="shared" si="24"/>
        <v>533.14433548743796</v>
      </c>
      <c r="F166" s="9">
        <f t="shared" si="25"/>
        <v>3.7513293621913094E-2</v>
      </c>
      <c r="G166">
        <v>1765</v>
      </c>
      <c r="H166" s="8">
        <f t="shared" si="26"/>
        <v>589.86970955081756</v>
      </c>
      <c r="I166" s="9">
        <f t="shared" si="27"/>
        <v>3.3905792543966848E-2</v>
      </c>
      <c r="J166">
        <v>1750</v>
      </c>
      <c r="K166" s="8">
        <f t="shared" si="28"/>
        <v>623.07243278699798</v>
      </c>
      <c r="L166" s="9">
        <f t="shared" si="29"/>
        <v>3.209899675795342E-2</v>
      </c>
      <c r="M166" s="8">
        <f t="shared" si="30"/>
        <v>647.8773816441585</v>
      </c>
      <c r="N166" s="9">
        <f t="shared" si="31"/>
        <v>3.0870038940462412E-2</v>
      </c>
      <c r="O166" s="8">
        <f t="shared" si="32"/>
        <v>665.7240518375595</v>
      </c>
      <c r="P166" s="9">
        <f t="shared" si="33"/>
        <v>3.0042477727513613E-2</v>
      </c>
      <c r="Q166" s="8">
        <f t="shared" si="34"/>
        <v>679.06532155729894</v>
      </c>
      <c r="R166" s="9">
        <f t="shared" si="35"/>
        <v>2.9452247619027351E-2</v>
      </c>
      <c r="S166" s="8">
        <f t="shared" si="36"/>
        <v>689.3316560863741</v>
      </c>
      <c r="T166" s="9">
        <f t="shared" si="37"/>
        <v>2.9013610246116386E-2</v>
      </c>
    </row>
    <row r="167" spans="1:20" x14ac:dyDescent="0.45">
      <c r="A167">
        <v>1850</v>
      </c>
      <c r="B167" s="8">
        <f t="shared" si="22"/>
        <v>432.61117895818313</v>
      </c>
      <c r="C167" s="9">
        <f t="shared" si="23"/>
        <v>4.6230890399467074E-2</v>
      </c>
      <c r="D167">
        <v>1825</v>
      </c>
      <c r="E167" s="8">
        <f t="shared" si="24"/>
        <v>541.00827286547633</v>
      </c>
      <c r="F167" s="9">
        <f t="shared" si="25"/>
        <v>3.6968011402245364E-2</v>
      </c>
      <c r="G167">
        <v>1815</v>
      </c>
      <c r="H167" s="8">
        <f t="shared" si="26"/>
        <v>600.06657360807981</v>
      </c>
      <c r="I167" s="9">
        <f t="shared" si="27"/>
        <v>3.3329635209880158E-2</v>
      </c>
      <c r="J167">
        <v>1800</v>
      </c>
      <c r="K167" s="8">
        <f t="shared" si="28"/>
        <v>635.1034840179617</v>
      </c>
      <c r="L167" s="9">
        <f t="shared" si="29"/>
        <v>3.1490931010912812E-2</v>
      </c>
      <c r="M167" s="8">
        <f t="shared" si="30"/>
        <v>661.26357939582851</v>
      </c>
      <c r="N167" s="9">
        <f t="shared" si="31"/>
        <v>3.0245125579535535E-2</v>
      </c>
      <c r="O167" s="8">
        <f t="shared" si="32"/>
        <v>680.22540226034153</v>
      </c>
      <c r="P167" s="9">
        <f t="shared" si="33"/>
        <v>2.9402018703714086E-2</v>
      </c>
      <c r="Q167" s="8">
        <f t="shared" si="34"/>
        <v>694.50517619975028</v>
      </c>
      <c r="R167" s="9">
        <f t="shared" si="35"/>
        <v>2.8797481552891545E-2</v>
      </c>
      <c r="S167" s="8">
        <f t="shared" si="36"/>
        <v>705.57495530323695</v>
      </c>
      <c r="T167" s="9">
        <f t="shared" si="37"/>
        <v>2.8345677308521451E-2</v>
      </c>
    </row>
    <row r="168" spans="1:20" x14ac:dyDescent="0.45">
      <c r="A168">
        <v>1900</v>
      </c>
      <c r="B168" s="8">
        <f t="shared" si="22"/>
        <v>436.49553115834567</v>
      </c>
      <c r="C168" s="9">
        <f t="shared" si="23"/>
        <v>4.5819483986296948E-2</v>
      </c>
      <c r="D168">
        <v>1875</v>
      </c>
      <c r="E168" s="8">
        <f t="shared" si="24"/>
        <v>548.4819780669601</v>
      </c>
      <c r="F168" s="9">
        <f t="shared" si="25"/>
        <v>3.6464279228438659E-2</v>
      </c>
      <c r="G168">
        <v>1865</v>
      </c>
      <c r="H168" s="8">
        <f t="shared" si="26"/>
        <v>609.82681589915046</v>
      </c>
      <c r="I168" s="9">
        <f t="shared" si="27"/>
        <v>3.2796196360291706E-2</v>
      </c>
      <c r="J168">
        <v>1850</v>
      </c>
      <c r="K168" s="8">
        <f t="shared" si="28"/>
        <v>646.68519723291683</v>
      </c>
      <c r="L168" s="9">
        <f t="shared" si="29"/>
        <v>3.0926948823906036E-2</v>
      </c>
      <c r="M168" s="8">
        <f t="shared" si="30"/>
        <v>674.2082904618901</v>
      </c>
      <c r="N168" s="9">
        <f t="shared" si="31"/>
        <v>2.9664423121077754E-2</v>
      </c>
      <c r="O168" s="8">
        <f t="shared" si="32"/>
        <v>694.30315049461274</v>
      </c>
      <c r="P168" s="9">
        <f t="shared" si="33"/>
        <v>2.880586093517256E-2</v>
      </c>
      <c r="Q168" s="8">
        <f t="shared" si="34"/>
        <v>709.54484416666389</v>
      </c>
      <c r="R168" s="9">
        <f t="shared" si="35"/>
        <v>2.8187083824827611E-2</v>
      </c>
      <c r="S168" s="8">
        <f t="shared" si="36"/>
        <v>721.44444271177736</v>
      </c>
      <c r="T168" s="9">
        <f t="shared" si="37"/>
        <v>2.7722162395240953E-2</v>
      </c>
    </row>
    <row r="169" spans="1:20" x14ac:dyDescent="0.45">
      <c r="A169">
        <v>1950</v>
      </c>
      <c r="B169" s="8">
        <f t="shared" si="22"/>
        <v>440.11296491567884</v>
      </c>
      <c r="C169" s="9">
        <f t="shared" si="23"/>
        <v>4.5442878520590264E-2</v>
      </c>
      <c r="D169">
        <v>1925</v>
      </c>
      <c r="E169" s="8">
        <f t="shared" si="24"/>
        <v>555.57761199142931</v>
      </c>
      <c r="F169" s="9">
        <f t="shared" si="25"/>
        <v>3.59985707996969E-2</v>
      </c>
      <c r="G169">
        <v>1915</v>
      </c>
      <c r="H169" s="8">
        <f t="shared" si="26"/>
        <v>619.15923050125116</v>
      </c>
      <c r="I169" s="9">
        <f t="shared" si="27"/>
        <v>3.2301868428592513E-2</v>
      </c>
      <c r="J169">
        <v>1900</v>
      </c>
      <c r="K169" s="8">
        <f t="shared" si="28"/>
        <v>657.82264981634444</v>
      </c>
      <c r="L169" s="9">
        <f t="shared" si="29"/>
        <v>3.0403331362311319E-2</v>
      </c>
      <c r="M169" s="8">
        <f t="shared" si="30"/>
        <v>686.71349474182443</v>
      </c>
      <c r="N169" s="9">
        <f t="shared" si="31"/>
        <v>2.9124227429838355E-2</v>
      </c>
      <c r="O169" s="8">
        <f t="shared" si="32"/>
        <v>707.95667389088646</v>
      </c>
      <c r="P169" s="9">
        <f t="shared" si="33"/>
        <v>2.8250316350690256E-2</v>
      </c>
      <c r="Q169" s="8">
        <f t="shared" si="34"/>
        <v>724.18158608917702</v>
      </c>
      <c r="R169" s="9">
        <f t="shared" si="35"/>
        <v>2.7617382689895078E-2</v>
      </c>
      <c r="S169" s="8">
        <f t="shared" si="36"/>
        <v>736.93569348605024</v>
      </c>
      <c r="T169" s="9">
        <f t="shared" si="37"/>
        <v>2.7139410096138312E-2</v>
      </c>
    </row>
    <row r="170" spans="1:20" x14ac:dyDescent="0.45">
      <c r="A170">
        <v>2000</v>
      </c>
      <c r="B170" s="8">
        <f t="shared" si="22"/>
        <v>443.47846410592678</v>
      </c>
      <c r="C170" s="9">
        <f t="shared" si="23"/>
        <v>4.5098018548253363E-2</v>
      </c>
      <c r="D170">
        <v>1975</v>
      </c>
      <c r="E170" s="8">
        <f t="shared" si="24"/>
        <v>562.30764821326056</v>
      </c>
      <c r="F170" s="9">
        <f t="shared" si="25"/>
        <v>3.5567718247386894E-2</v>
      </c>
      <c r="G170">
        <v>1965</v>
      </c>
      <c r="H170" s="8">
        <f t="shared" si="26"/>
        <v>628.07336395158359</v>
      </c>
      <c r="I170" s="9">
        <f t="shared" si="27"/>
        <v>3.1843413760087022E-2</v>
      </c>
      <c r="J170">
        <v>1950</v>
      </c>
      <c r="K170" s="8">
        <f t="shared" si="28"/>
        <v>668.52194580898299</v>
      </c>
      <c r="L170" s="9">
        <f t="shared" si="29"/>
        <v>2.9916744132906306E-2</v>
      </c>
      <c r="M170" s="8">
        <f t="shared" si="30"/>
        <v>698.78231253509034</v>
      </c>
      <c r="N170" s="9">
        <f t="shared" si="31"/>
        <v>2.8621216709739876E-2</v>
      </c>
      <c r="O170" s="8">
        <f t="shared" si="32"/>
        <v>721.18652517013322</v>
      </c>
      <c r="P170" s="9">
        <f t="shared" si="33"/>
        <v>2.7732076656981151E-2</v>
      </c>
      <c r="Q170" s="8">
        <f t="shared" si="34"/>
        <v>738.41382498115945</v>
      </c>
      <c r="R170" s="9">
        <f t="shared" si="35"/>
        <v>2.7085083354865813E-2</v>
      </c>
      <c r="S170" s="8">
        <f t="shared" si="36"/>
        <v>752.04540380489902</v>
      </c>
      <c r="T170" s="9">
        <f t="shared" si="37"/>
        <v>2.6594138995879753E-2</v>
      </c>
    </row>
    <row r="171" spans="1:20" x14ac:dyDescent="0.45">
      <c r="A171">
        <v>2050</v>
      </c>
      <c r="B171" s="8">
        <f t="shared" si="22"/>
        <v>446.60653020293205</v>
      </c>
      <c r="C171" s="9">
        <f t="shared" si="23"/>
        <v>4.4782148597138215E-2</v>
      </c>
      <c r="D171">
        <v>2025</v>
      </c>
      <c r="E171" s="8">
        <f t="shared" si="24"/>
        <v>568.68478139201761</v>
      </c>
      <c r="F171" s="9">
        <f t="shared" si="25"/>
        <v>3.5168867981739051E-2</v>
      </c>
      <c r="G171">
        <v>2015</v>
      </c>
      <c r="H171" s="8">
        <f t="shared" si="26"/>
        <v>636.57940302936788</v>
      </c>
      <c r="I171" s="9">
        <f t="shared" si="27"/>
        <v>3.1417918809222491E-2</v>
      </c>
      <c r="J171">
        <v>2000</v>
      </c>
      <c r="K171" s="8">
        <f t="shared" si="28"/>
        <v>678.79010158301014</v>
      </c>
      <c r="L171" s="9">
        <f t="shared" si="29"/>
        <v>2.9464189229274101E-2</v>
      </c>
      <c r="M171" s="8">
        <f t="shared" si="30"/>
        <v>710.41889871066098</v>
      </c>
      <c r="N171" s="9">
        <f t="shared" si="31"/>
        <v>2.8152404217142862E-2</v>
      </c>
      <c r="O171" s="8">
        <f t="shared" si="32"/>
        <v>733.99433764796959</v>
      </c>
      <c r="P171" s="9">
        <f t="shared" si="33"/>
        <v>2.7248166605873987E-2</v>
      </c>
      <c r="Q171" s="8">
        <f t="shared" si="34"/>
        <v>752.24106261036377</v>
      </c>
      <c r="R171" s="9">
        <f t="shared" si="35"/>
        <v>2.6587221828329444E-2</v>
      </c>
      <c r="S171" s="8">
        <f t="shared" si="36"/>
        <v>766.77131747114163</v>
      </c>
      <c r="T171" s="9">
        <f t="shared" si="37"/>
        <v>2.6083396110800305E-2</v>
      </c>
    </row>
    <row r="172" spans="1:20" x14ac:dyDescent="0.45">
      <c r="A172">
        <v>2100</v>
      </c>
      <c r="B172" s="8">
        <f t="shared" si="22"/>
        <v>449.51115397034539</v>
      </c>
      <c r="C172" s="9">
        <f t="shared" si="23"/>
        <v>4.4492778039762315E-2</v>
      </c>
      <c r="D172">
        <v>2075</v>
      </c>
      <c r="E172" s="8">
        <f t="shared" si="24"/>
        <v>574.72184464995723</v>
      </c>
      <c r="F172" s="9">
        <f t="shared" si="25"/>
        <v>3.4799442871675239E-2</v>
      </c>
      <c r="G172">
        <v>2065</v>
      </c>
      <c r="H172" s="8">
        <f t="shared" si="26"/>
        <v>644.68807074778783</v>
      </c>
      <c r="I172" s="9">
        <f t="shared" si="27"/>
        <v>3.1022754891061596E-2</v>
      </c>
      <c r="J172">
        <v>2050</v>
      </c>
      <c r="K172" s="8">
        <f t="shared" si="28"/>
        <v>688.63493829482354</v>
      </c>
      <c r="L172" s="9">
        <f t="shared" si="29"/>
        <v>2.9042964403640889E-2</v>
      </c>
      <c r="M172" s="8">
        <f t="shared" si="30"/>
        <v>721.62834226872201</v>
      </c>
      <c r="N172" s="9">
        <f t="shared" si="31"/>
        <v>2.7715097687435818E-2</v>
      </c>
      <c r="O172" s="8">
        <f t="shared" si="32"/>
        <v>746.38273478501731</v>
      </c>
      <c r="P172" s="9">
        <f t="shared" si="33"/>
        <v>2.6795903854556141E-2</v>
      </c>
      <c r="Q172" s="8">
        <f t="shared" si="34"/>
        <v>765.66379942469564</v>
      </c>
      <c r="R172" s="9">
        <f t="shared" si="35"/>
        <v>2.6121125244562428E-2</v>
      </c>
      <c r="S172" s="8">
        <f t="shared" si="36"/>
        <v>781.1121555425284</v>
      </c>
      <c r="T172" s="9">
        <f t="shared" si="37"/>
        <v>2.5604517684286735E-2</v>
      </c>
    </row>
    <row r="173" spans="1:20" x14ac:dyDescent="0.45">
      <c r="A173">
        <v>2150</v>
      </c>
      <c r="B173" s="8">
        <f t="shared" si="22"/>
        <v>452.20579452391388</v>
      </c>
      <c r="C173" s="9">
        <f t="shared" si="23"/>
        <v>4.4227650866473685E-2</v>
      </c>
      <c r="D173">
        <v>2125</v>
      </c>
      <c r="E173" s="8">
        <f t="shared" si="24"/>
        <v>580.43173534059838</v>
      </c>
      <c r="F173" s="9">
        <f t="shared" si="25"/>
        <v>3.4457109737915971E-2</v>
      </c>
      <c r="G173">
        <v>2115</v>
      </c>
      <c r="H173" s="8">
        <f t="shared" si="26"/>
        <v>652.41053021195137</v>
      </c>
      <c r="I173" s="9">
        <f t="shared" si="27"/>
        <v>3.0655544436878596E-2</v>
      </c>
      <c r="J173">
        <v>2100</v>
      </c>
      <c r="K173" s="8">
        <f t="shared" si="28"/>
        <v>698.06498092064453</v>
      </c>
      <c r="L173" s="9">
        <f t="shared" si="29"/>
        <v>2.8650627873672958E-2</v>
      </c>
      <c r="M173" s="8">
        <f t="shared" si="30"/>
        <v>732.4165711708705</v>
      </c>
      <c r="N173" s="9">
        <f t="shared" si="31"/>
        <v>2.7306864409180689E-2</v>
      </c>
      <c r="O173" s="8">
        <f t="shared" si="32"/>
        <v>758.35524396407709</v>
      </c>
      <c r="P173" s="9">
        <f t="shared" si="33"/>
        <v>2.6372864378778383E-2</v>
      </c>
      <c r="Q173" s="8">
        <f t="shared" si="34"/>
        <v>778.68345793467233</v>
      </c>
      <c r="R173" s="9">
        <f t="shared" si="35"/>
        <v>2.5684377645631071E-2</v>
      </c>
      <c r="S173" s="8">
        <f t="shared" si="36"/>
        <v>795.06754886552153</v>
      </c>
      <c r="T173" s="9">
        <f t="shared" si="37"/>
        <v>2.5155095348235398E-2</v>
      </c>
    </row>
    <row r="174" spans="1:20" x14ac:dyDescent="0.45">
      <c r="A174">
        <v>2200</v>
      </c>
      <c r="B174" s="8">
        <f t="shared" si="22"/>
        <v>454.70336489284028</v>
      </c>
      <c r="C174" s="9">
        <f t="shared" si="23"/>
        <v>4.3984719586830832E-2</v>
      </c>
      <c r="D174">
        <v>2175</v>
      </c>
      <c r="E174" s="8">
        <f t="shared" si="24"/>
        <v>585.82734865635621</v>
      </c>
      <c r="F174" s="9">
        <f t="shared" si="25"/>
        <v>3.4139751320711918E-2</v>
      </c>
      <c r="G174">
        <v>2165</v>
      </c>
      <c r="H174" s="8">
        <f t="shared" si="26"/>
        <v>659.75829600175302</v>
      </c>
      <c r="I174" s="9">
        <f t="shared" si="27"/>
        <v>3.0314131889213652E-2</v>
      </c>
      <c r="J174">
        <v>2150</v>
      </c>
      <c r="K174" s="8">
        <f t="shared" si="28"/>
        <v>707.08936367839578</v>
      </c>
      <c r="L174" s="9">
        <f t="shared" si="29"/>
        <v>2.8284967964949569E-2</v>
      </c>
      <c r="M174" s="8">
        <f t="shared" si="30"/>
        <v>742.79026231609123</v>
      </c>
      <c r="N174" s="9">
        <f t="shared" si="31"/>
        <v>2.6925501066260727E-2</v>
      </c>
      <c r="O174" s="8">
        <f t="shared" si="32"/>
        <v>769.91621440036647</v>
      </c>
      <c r="P174" s="9">
        <f t="shared" si="33"/>
        <v>2.5976852579441507E-2</v>
      </c>
      <c r="Q174" s="8">
        <f t="shared" si="34"/>
        <v>791.30230946345364</v>
      </c>
      <c r="R174" s="9">
        <f t="shared" si="35"/>
        <v>2.5274790381391781E-2</v>
      </c>
      <c r="S174" s="8">
        <f t="shared" si="36"/>
        <v>808.63797341706891</v>
      </c>
      <c r="T174" s="9">
        <f t="shared" si="37"/>
        <v>2.4732946828462454E-2</v>
      </c>
    </row>
    <row r="175" spans="1:20" x14ac:dyDescent="0.45">
      <c r="A175">
        <v>2250</v>
      </c>
      <c r="B175" s="8">
        <f t="shared" si="22"/>
        <v>457.01622328311726</v>
      </c>
      <c r="C175" s="9">
        <f t="shared" si="23"/>
        <v>4.3762122614212293E-2</v>
      </c>
      <c r="D175">
        <v>2225</v>
      </c>
      <c r="E175" s="8">
        <f t="shared" si="24"/>
        <v>590.9215185462408</v>
      </c>
      <c r="F175" s="9">
        <f t="shared" si="25"/>
        <v>3.3845442029600006E-2</v>
      </c>
      <c r="G175">
        <v>2215</v>
      </c>
      <c r="H175" s="8">
        <f t="shared" si="26"/>
        <v>666.74315274088917</v>
      </c>
      <c r="I175" s="9">
        <f t="shared" si="27"/>
        <v>2.9996558521497758E-2</v>
      </c>
      <c r="J175">
        <v>2200</v>
      </c>
      <c r="K175" s="8">
        <f t="shared" si="28"/>
        <v>715.71774163645159</v>
      </c>
      <c r="L175" s="9">
        <f t="shared" si="29"/>
        <v>2.7943976845216992E-2</v>
      </c>
      <c r="M175" s="8">
        <f t="shared" si="30"/>
        <v>752.75675653880421</v>
      </c>
      <c r="N175" s="9">
        <f t="shared" si="31"/>
        <v>2.6569007619354407E-2</v>
      </c>
      <c r="O175" s="8">
        <f t="shared" si="32"/>
        <v>781.07073909424662</v>
      </c>
      <c r="P175" s="9">
        <f t="shared" si="33"/>
        <v>2.5605875369486518E-2</v>
      </c>
      <c r="Q175" s="8">
        <f t="shared" si="34"/>
        <v>803.52340418312019</v>
      </c>
      <c r="R175" s="9">
        <f t="shared" si="35"/>
        <v>2.489037642946125E-2</v>
      </c>
      <c r="S175" s="8">
        <f t="shared" si="36"/>
        <v>821.82468837047236</v>
      </c>
      <c r="T175" s="9">
        <f t="shared" si="37"/>
        <v>2.4336090510564158E-2</v>
      </c>
    </row>
    <row r="176" spans="1:20" x14ac:dyDescent="0.45">
      <c r="A176">
        <v>2300</v>
      </c>
      <c r="B176" s="8">
        <f t="shared" si="22"/>
        <v>459.15616931533339</v>
      </c>
      <c r="C176" s="9">
        <f t="shared" si="23"/>
        <v>4.355816459968908E-2</v>
      </c>
      <c r="D176">
        <v>2275</v>
      </c>
      <c r="E176" s="8">
        <f t="shared" si="24"/>
        <v>595.72696543685993</v>
      </c>
      <c r="F176" s="9">
        <f t="shared" si="25"/>
        <v>3.3572426900859778E-2</v>
      </c>
      <c r="G176">
        <v>2265</v>
      </c>
      <c r="H176" s="8">
        <f t="shared" si="26"/>
        <v>673.37708051567938</v>
      </c>
      <c r="I176" s="9">
        <f t="shared" si="27"/>
        <v>2.97010405888537E-2</v>
      </c>
      <c r="J176">
        <v>2250</v>
      </c>
      <c r="K176" s="8">
        <f t="shared" si="28"/>
        <v>723.96020830637985</v>
      </c>
      <c r="L176" s="9">
        <f t="shared" si="29"/>
        <v>2.762582773269771E-2</v>
      </c>
      <c r="M176" s="8">
        <f t="shared" si="30"/>
        <v>762.32397850299674</v>
      </c>
      <c r="N176" s="9">
        <f t="shared" si="31"/>
        <v>2.6235564620799054E-2</v>
      </c>
      <c r="O176" s="8">
        <f t="shared" si="32"/>
        <v>791.82458073705118</v>
      </c>
      <c r="P176" s="9">
        <f t="shared" si="33"/>
        <v>2.5258119647388912E-2</v>
      </c>
      <c r="Q176" s="8">
        <f t="shared" si="34"/>
        <v>815.35050436089682</v>
      </c>
      <c r="R176" s="9">
        <f t="shared" si="35"/>
        <v>2.4529328053432397E-2</v>
      </c>
      <c r="S176" s="8">
        <f t="shared" si="36"/>
        <v>834.62967680971269</v>
      </c>
      <c r="T176" s="9">
        <f t="shared" si="37"/>
        <v>2.3962723295974774E-2</v>
      </c>
    </row>
    <row r="177" spans="1:20" x14ac:dyDescent="0.45">
      <c r="A177">
        <v>2350</v>
      </c>
      <c r="B177" s="8">
        <f t="shared" si="22"/>
        <v>461.13444457448378</v>
      </c>
      <c r="C177" s="9">
        <f t="shared" si="23"/>
        <v>4.3371299271420055E-2</v>
      </c>
      <c r="D177">
        <v>2325</v>
      </c>
      <c r="E177" s="8">
        <f t="shared" si="24"/>
        <v>600.25625027166257</v>
      </c>
      <c r="F177" s="9">
        <f t="shared" si="25"/>
        <v>3.3319103284552967E-2</v>
      </c>
      <c r="G177">
        <v>2315</v>
      </c>
      <c r="H177" s="8">
        <f t="shared" si="26"/>
        <v>679.67218681010115</v>
      </c>
      <c r="I177" s="9">
        <f t="shared" si="27"/>
        <v>2.9425950315645259E-2</v>
      </c>
      <c r="J177">
        <v>2300</v>
      </c>
      <c r="K177" s="8">
        <f t="shared" si="28"/>
        <v>731.82721901322145</v>
      </c>
      <c r="L177" s="9">
        <f t="shared" si="29"/>
        <v>2.7328855063586632E-2</v>
      </c>
      <c r="M177" s="8">
        <f t="shared" si="30"/>
        <v>771.50036136336428</v>
      </c>
      <c r="N177" s="9">
        <f t="shared" si="31"/>
        <v>2.5923513457150958E-2</v>
      </c>
      <c r="O177" s="8">
        <f t="shared" si="32"/>
        <v>802.18410148051066</v>
      </c>
      <c r="P177" s="9">
        <f t="shared" si="33"/>
        <v>2.4931932661203342E-2</v>
      </c>
      <c r="Q177" s="8">
        <f t="shared" si="34"/>
        <v>826.78802074222449</v>
      </c>
      <c r="R177" s="9">
        <f t="shared" si="35"/>
        <v>2.4189997312788338E-2</v>
      </c>
      <c r="S177" s="8">
        <f t="shared" si="36"/>
        <v>847.0555890228369</v>
      </c>
      <c r="T177" s="9">
        <f t="shared" si="37"/>
        <v>2.3611201270830402E-2</v>
      </c>
    </row>
    <row r="178" spans="1:20" x14ac:dyDescent="0.45">
      <c r="A178">
        <v>2400</v>
      </c>
      <c r="B178" s="8">
        <f t="shared" si="22"/>
        <v>462.96173687005432</v>
      </c>
      <c r="C178" s="9">
        <f t="shared" si="23"/>
        <v>4.3200114409484486E-2</v>
      </c>
      <c r="D178">
        <v>2375</v>
      </c>
      <c r="E178" s="8">
        <f t="shared" si="24"/>
        <v>604.52173440469153</v>
      </c>
      <c r="F178" s="9">
        <f t="shared" si="25"/>
        <v>3.3084004861620379E-2</v>
      </c>
      <c r="G178">
        <v>2365</v>
      </c>
      <c r="H178" s="8">
        <f t="shared" si="26"/>
        <v>685.64064462673207</v>
      </c>
      <c r="I178" s="9">
        <f t="shared" si="27"/>
        <v>2.9169799306294264E-2</v>
      </c>
      <c r="J178">
        <v>2350</v>
      </c>
      <c r="K178" s="8">
        <f t="shared" si="28"/>
        <v>739.32951983337171</v>
      </c>
      <c r="L178" s="9">
        <f t="shared" si="29"/>
        <v>2.7051537188055946E-2</v>
      </c>
      <c r="M178" s="8">
        <f t="shared" si="30"/>
        <v>780.29477606086414</v>
      </c>
      <c r="N178" s="9">
        <f t="shared" si="31"/>
        <v>2.5631339095931575E-2</v>
      </c>
      <c r="O178" s="8">
        <f t="shared" si="32"/>
        <v>812.15619647914241</v>
      </c>
      <c r="P178" s="9">
        <f t="shared" si="33"/>
        <v>2.4625804847274394E-2</v>
      </c>
      <c r="Q178" s="8">
        <f t="shared" si="34"/>
        <v>837.84095199942374</v>
      </c>
      <c r="R178" s="9">
        <f t="shared" si="35"/>
        <v>2.3870879016204685E-2</v>
      </c>
      <c r="S178" s="8">
        <f t="shared" si="36"/>
        <v>859.10568830957141</v>
      </c>
      <c r="T178" s="9">
        <f t="shared" si="37"/>
        <v>2.3280022786664602E-2</v>
      </c>
    </row>
    <row r="179" spans="1:20" x14ac:dyDescent="0.45">
      <c r="A179">
        <v>2450</v>
      </c>
      <c r="B179" s="8">
        <f t="shared" si="22"/>
        <v>464.64818766129991</v>
      </c>
      <c r="C179" s="9">
        <f t="shared" si="23"/>
        <v>4.3043318646448211E-2</v>
      </c>
      <c r="D179">
        <v>2425</v>
      </c>
      <c r="E179" s="8">
        <f t="shared" si="24"/>
        <v>608.53554490611793</v>
      </c>
      <c r="F179" s="9">
        <f t="shared" si="25"/>
        <v>3.2865787655979091E-2</v>
      </c>
      <c r="G179">
        <v>2415</v>
      </c>
      <c r="H179" s="8">
        <f t="shared" si="26"/>
        <v>691.29463646723775</v>
      </c>
      <c r="I179" s="9">
        <f t="shared" si="27"/>
        <v>2.8931224032356356E-2</v>
      </c>
      <c r="J179">
        <v>2400</v>
      </c>
      <c r="K179" s="8">
        <f t="shared" si="28"/>
        <v>746.47808188711861</v>
      </c>
      <c r="L179" s="9">
        <f t="shared" si="29"/>
        <v>2.6792481233259266E-2</v>
      </c>
      <c r="M179" s="8">
        <f t="shared" si="30"/>
        <v>788.71646511637732</v>
      </c>
      <c r="N179" s="9">
        <f t="shared" si="31"/>
        <v>2.5357654980676665E-2</v>
      </c>
      <c r="O179" s="8">
        <f t="shared" si="32"/>
        <v>821.74823111318574</v>
      </c>
      <c r="P179" s="9">
        <f t="shared" si="33"/>
        <v>2.4338354793787497E-2</v>
      </c>
      <c r="Q179" s="8">
        <f t="shared" si="34"/>
        <v>848.51482717550982</v>
      </c>
      <c r="R179" s="9">
        <f t="shared" si="35"/>
        <v>2.3570595774472104E-2</v>
      </c>
      <c r="S179" s="8">
        <f t="shared" si="36"/>
        <v>870.78379924160049</v>
      </c>
      <c r="T179" s="9">
        <f t="shared" si="37"/>
        <v>2.2967813615065849E-2</v>
      </c>
    </row>
    <row r="180" spans="1:20" x14ac:dyDescent="0.45">
      <c r="A180">
        <v>2500</v>
      </c>
      <c r="B180" s="8">
        <f t="shared" si="22"/>
        <v>466.20340215538891</v>
      </c>
      <c r="C180" s="9">
        <f t="shared" si="23"/>
        <v>4.2899729833661443E-2</v>
      </c>
      <c r="D180">
        <v>2475</v>
      </c>
      <c r="E180" s="8">
        <f t="shared" si="24"/>
        <v>612.3095448575931</v>
      </c>
      <c r="F180" s="9">
        <f t="shared" si="25"/>
        <v>3.266321775965695E-2</v>
      </c>
      <c r="G180">
        <v>2465</v>
      </c>
      <c r="H180" s="8">
        <f t="shared" si="26"/>
        <v>696.64630385076384</v>
      </c>
      <c r="I180" s="9">
        <f t="shared" si="27"/>
        <v>2.870897310363742E-2</v>
      </c>
      <c r="J180">
        <v>2450</v>
      </c>
      <c r="K180" s="8">
        <f t="shared" si="28"/>
        <v>753.28404077038408</v>
      </c>
      <c r="L180" s="9">
        <f t="shared" si="29"/>
        <v>2.6550409828868787E-2</v>
      </c>
      <c r="M180" s="8">
        <f t="shared" si="30"/>
        <v>796.77498078258748</v>
      </c>
      <c r="N180" s="9">
        <f t="shared" si="31"/>
        <v>2.5101189774252353E-2</v>
      </c>
      <c r="O180" s="8">
        <f t="shared" si="32"/>
        <v>830.96798179750078</v>
      </c>
      <c r="P180" s="9">
        <f t="shared" si="33"/>
        <v>2.4068316033954984E-2</v>
      </c>
      <c r="Q180" s="8">
        <f t="shared" si="34"/>
        <v>858.8156510527516</v>
      </c>
      <c r="R180" s="9">
        <f t="shared" si="35"/>
        <v>2.3287884862698581E-2</v>
      </c>
      <c r="S180" s="8">
        <f t="shared" si="36"/>
        <v>882.09425831619251</v>
      </c>
      <c r="T180" s="9">
        <f t="shared" si="37"/>
        <v>2.2673313890714464E-2</v>
      </c>
    </row>
    <row r="181" spans="1:20" x14ac:dyDescent="0.45">
      <c r="A181">
        <v>2550</v>
      </c>
      <c r="B181" s="8">
        <f t="shared" si="22"/>
        <v>467.63646163512163</v>
      </c>
      <c r="C181" s="9">
        <f t="shared" si="23"/>
        <v>4.2768264754353594E-2</v>
      </c>
      <c r="D181">
        <v>2525</v>
      </c>
      <c r="E181" s="8">
        <f t="shared" si="24"/>
        <v>615.85530823596082</v>
      </c>
      <c r="F181" s="9">
        <f t="shared" si="25"/>
        <v>3.2475160532897666E-2</v>
      </c>
      <c r="G181">
        <v>2515</v>
      </c>
      <c r="H181" s="8">
        <f t="shared" si="26"/>
        <v>701.70770205405915</v>
      </c>
      <c r="I181" s="9">
        <f t="shared" si="27"/>
        <v>2.8501896076465201E-2</v>
      </c>
      <c r="J181">
        <v>2500</v>
      </c>
      <c r="K181" s="8">
        <f t="shared" si="28"/>
        <v>759.75864090842231</v>
      </c>
      <c r="L181" s="9">
        <f t="shared" si="29"/>
        <v>2.6324149437888005E-2</v>
      </c>
      <c r="M181" s="8">
        <f t="shared" si="30"/>
        <v>804.48012741080151</v>
      </c>
      <c r="N181" s="9">
        <f t="shared" si="31"/>
        <v>2.4860775696684372E-2</v>
      </c>
      <c r="O181" s="8">
        <f t="shared" si="32"/>
        <v>839.82358027948487</v>
      </c>
      <c r="P181" s="9">
        <f t="shared" si="33"/>
        <v>2.3814525418950728E-2</v>
      </c>
      <c r="Q181" s="8">
        <f t="shared" si="34"/>
        <v>868.7498523750844</v>
      </c>
      <c r="R181" s="9">
        <f t="shared" si="35"/>
        <v>2.3021586645824214E-2</v>
      </c>
      <c r="S181" s="8">
        <f t="shared" si="36"/>
        <v>893.04186694533644</v>
      </c>
      <c r="T181" s="9">
        <f t="shared" si="37"/>
        <v>2.2395366600683919E-2</v>
      </c>
    </row>
    <row r="182" spans="1:20" x14ac:dyDescent="0.45">
      <c r="A182">
        <v>2600</v>
      </c>
      <c r="B182" s="8">
        <f t="shared" si="22"/>
        <v>468.95593761843128</v>
      </c>
      <c r="C182" s="9">
        <f t="shared" si="23"/>
        <v>4.2647929998645452E-2</v>
      </c>
      <c r="D182">
        <v>2575</v>
      </c>
      <c r="E182" s="8">
        <f t="shared" si="24"/>
        <v>619.18409900413405</v>
      </c>
      <c r="F182" s="9">
        <f t="shared" si="25"/>
        <v>3.2300571077595562E-2</v>
      </c>
      <c r="G182">
        <v>2565</v>
      </c>
      <c r="H182" s="8">
        <f t="shared" si="26"/>
        <v>706.49075976340464</v>
      </c>
      <c r="I182" s="9">
        <f t="shared" si="27"/>
        <v>2.8308933589871382E-2</v>
      </c>
      <c r="J182">
        <v>2550</v>
      </c>
      <c r="K182" s="8">
        <f t="shared" si="28"/>
        <v>765.91318461314756</v>
      </c>
      <c r="L182" s="9">
        <f t="shared" si="29"/>
        <v>2.6112620074691274E-2</v>
      </c>
      <c r="M182" s="8">
        <f t="shared" si="30"/>
        <v>811.8419078864307</v>
      </c>
      <c r="N182" s="9">
        <f t="shared" si="31"/>
        <v>2.4635338242230551E-2</v>
      </c>
      <c r="O182" s="8">
        <f t="shared" si="32"/>
        <v>848.32346132662542</v>
      </c>
      <c r="P182" s="9">
        <f t="shared" si="33"/>
        <v>2.3575912858432083E-2</v>
      </c>
      <c r="Q182" s="8">
        <f t="shared" si="34"/>
        <v>878.32423485261779</v>
      </c>
      <c r="R182" s="9">
        <f t="shared" si="35"/>
        <v>2.277063435845646E-2</v>
      </c>
      <c r="S182" s="8">
        <f t="shared" si="36"/>
        <v>903.63184672338207</v>
      </c>
      <c r="T182" s="9">
        <f t="shared" si="37"/>
        <v>2.2132907414143362E-2</v>
      </c>
    </row>
    <row r="183" spans="1:20" x14ac:dyDescent="0.45">
      <c r="A183">
        <v>2650</v>
      </c>
      <c r="B183" s="8">
        <f t="shared" si="22"/>
        <v>470.16990749398565</v>
      </c>
      <c r="C183" s="9">
        <f t="shared" si="23"/>
        <v>4.2537813843936484E-2</v>
      </c>
      <c r="D183">
        <v>2625</v>
      </c>
      <c r="E183" s="8">
        <f t="shared" si="24"/>
        <v>622.3068540478979</v>
      </c>
      <c r="F183" s="9">
        <f t="shared" si="25"/>
        <v>3.2138485812757307E-2</v>
      </c>
      <c r="G183">
        <v>2615</v>
      </c>
      <c r="H183" s="8">
        <f t="shared" si="26"/>
        <v>711.00724333542178</v>
      </c>
      <c r="I183" s="9">
        <f t="shared" si="27"/>
        <v>2.8129108651801574E-2</v>
      </c>
      <c r="J183">
        <v>2600</v>
      </c>
      <c r="K183" s="8">
        <f t="shared" si="28"/>
        <v>771.75898562549082</v>
      </c>
      <c r="L183" s="9">
        <f t="shared" si="29"/>
        <v>2.5914826224913357E-2</v>
      </c>
      <c r="M183" s="8">
        <f t="shared" si="30"/>
        <v>818.87047398427649</v>
      </c>
      <c r="N183" s="9">
        <f t="shared" si="31"/>
        <v>2.4423887092531838E-2</v>
      </c>
      <c r="O183" s="8">
        <f t="shared" si="32"/>
        <v>856.47631370200577</v>
      </c>
      <c r="P183" s="9">
        <f t="shared" si="33"/>
        <v>2.3351492247990654E-2</v>
      </c>
      <c r="Q183" s="8">
        <f t="shared" si="34"/>
        <v>887.54593087539206</v>
      </c>
      <c r="R183" s="9">
        <f t="shared" si="35"/>
        <v>2.2534045060939974E-2</v>
      </c>
      <c r="S183" s="8">
        <f t="shared" si="36"/>
        <v>913.86979691660451</v>
      </c>
      <c r="T183" s="9">
        <f t="shared" si="37"/>
        <v>2.1884955676924629E-2</v>
      </c>
    </row>
    <row r="184" spans="1:20" x14ac:dyDescent="0.45">
      <c r="A184">
        <v>2700</v>
      </c>
      <c r="B184" s="8">
        <f t="shared" si="22"/>
        <v>471.28597131611406</v>
      </c>
      <c r="C184" s="9">
        <f t="shared" si="23"/>
        <v>4.2437079007779425E-2</v>
      </c>
      <c r="D184">
        <v>2675</v>
      </c>
      <c r="E184" s="8">
        <f t="shared" si="24"/>
        <v>625.23416961707403</v>
      </c>
      <c r="F184" s="9">
        <f t="shared" si="25"/>
        <v>3.1988015006040121E-2</v>
      </c>
      <c r="G184">
        <v>2665</v>
      </c>
      <c r="H184" s="8">
        <f t="shared" si="26"/>
        <v>715.26872537151291</v>
      </c>
      <c r="I184" s="9">
        <f t="shared" si="27"/>
        <v>2.7961518923691142E-2</v>
      </c>
      <c r="J184">
        <v>2650</v>
      </c>
      <c r="K184" s="8">
        <f t="shared" si="28"/>
        <v>777.30732692467564</v>
      </c>
      <c r="L184" s="9">
        <f t="shared" si="29"/>
        <v>2.5729848809128857E-2</v>
      </c>
      <c r="M184" s="8">
        <f t="shared" si="30"/>
        <v>825.5760804927346</v>
      </c>
      <c r="N184" s="9">
        <f t="shared" si="31"/>
        <v>2.4225508069544911E-2</v>
      </c>
      <c r="O184" s="8">
        <f t="shared" si="32"/>
        <v>864.29103432388911</v>
      </c>
      <c r="P184" s="9">
        <f t="shared" si="33"/>
        <v>2.314035342926523E-2</v>
      </c>
      <c r="Q184" s="8">
        <f t="shared" si="34"/>
        <v>896.42235786234187</v>
      </c>
      <c r="R184" s="9">
        <f t="shared" si="35"/>
        <v>2.2310911619488276E-2</v>
      </c>
      <c r="S184" s="8">
        <f t="shared" si="36"/>
        <v>923.76165411816783</v>
      </c>
      <c r="T184" s="9">
        <f t="shared" si="37"/>
        <v>2.1650606420865349E-2</v>
      </c>
    </row>
    <row r="185" spans="1:20" x14ac:dyDescent="0.45">
      <c r="A185">
        <v>2750</v>
      </c>
      <c r="B185" s="8">
        <f t="shared" si="22"/>
        <v>472.3112694781255</v>
      </c>
      <c r="C185" s="9">
        <f t="shared" si="23"/>
        <v>4.2344956160158431E-2</v>
      </c>
      <c r="D185">
        <v>2725</v>
      </c>
      <c r="E185" s="8">
        <f t="shared" si="24"/>
        <v>627.97629094875526</v>
      </c>
      <c r="F185" s="9">
        <f t="shared" si="25"/>
        <v>3.1848336136677584E-2</v>
      </c>
      <c r="G185">
        <v>2715</v>
      </c>
      <c r="H185" s="8">
        <f t="shared" si="26"/>
        <v>719.28655731901745</v>
      </c>
      <c r="I185" s="9">
        <f t="shared" si="27"/>
        <v>2.7805329873737114E-2</v>
      </c>
      <c r="J185">
        <v>2700</v>
      </c>
      <c r="K185" s="8">
        <f t="shared" si="28"/>
        <v>782.56942258758613</v>
      </c>
      <c r="L185" s="9">
        <f t="shared" si="29"/>
        <v>2.5556838055171491E-2</v>
      </c>
      <c r="M185" s="8">
        <f t="shared" si="30"/>
        <v>831.96904295449076</v>
      </c>
      <c r="N185" s="9">
        <f t="shared" si="31"/>
        <v>2.403935599451627E-2</v>
      </c>
      <c r="O185" s="8">
        <f t="shared" si="32"/>
        <v>871.77668550361386</v>
      </c>
      <c r="P185" s="9">
        <f t="shared" si="33"/>
        <v>2.2941655050623733E-2</v>
      </c>
      <c r="Q185" s="8">
        <f t="shared" si="34"/>
        <v>904.9611771701833</v>
      </c>
      <c r="R185" s="9">
        <f t="shared" si="35"/>
        <v>2.2100395579996115E-2</v>
      </c>
      <c r="S185" s="8">
        <f t="shared" si="36"/>
        <v>933.31365401180994</v>
      </c>
      <c r="T185" s="9">
        <f t="shared" si="37"/>
        <v>2.1429023259255699E-2</v>
      </c>
    </row>
    <row r="186" spans="1:20" x14ac:dyDescent="0.45">
      <c r="A186">
        <v>2800</v>
      </c>
      <c r="B186" s="8">
        <f t="shared" ref="B186:B249" si="38">$Y$195 - $Z$195*EXP(-$AA$195*A186^$AB$195)</f>
        <v>473.25250101602882</v>
      </c>
      <c r="C186" s="9">
        <f t="shared" ref="C186:C249" si="39">20/B186</f>
        <v>4.2260738098714473E-2</v>
      </c>
      <c r="D186">
        <v>2775</v>
      </c>
      <c r="E186" s="8">
        <f t="shared" si="24"/>
        <v>630.54310476922842</v>
      </c>
      <c r="F186" s="9">
        <f t="shared" si="25"/>
        <v>3.1718687982988526E-2</v>
      </c>
      <c r="G186">
        <v>2765</v>
      </c>
      <c r="H186" s="8">
        <f t="shared" si="26"/>
        <v>723.07184582105469</v>
      </c>
      <c r="I186" s="9">
        <f t="shared" si="27"/>
        <v>2.7659768687701865E-2</v>
      </c>
      <c r="J186">
        <v>2750</v>
      </c>
      <c r="K186" s="8">
        <f t="shared" si="28"/>
        <v>787.55638348343632</v>
      </c>
      <c r="L186" s="9">
        <f t="shared" si="29"/>
        <v>2.5395007163218093E-2</v>
      </c>
      <c r="M186" s="8">
        <f t="shared" si="30"/>
        <v>838.05969887036611</v>
      </c>
      <c r="N186" s="9">
        <f t="shared" si="31"/>
        <v>2.3864648338248834E-2</v>
      </c>
      <c r="O186" s="8">
        <f t="shared" si="32"/>
        <v>878.94245515438843</v>
      </c>
      <c r="P186" s="9">
        <f t="shared" si="33"/>
        <v>2.2754618215008116E-2</v>
      </c>
      <c r="Q186" s="8">
        <f t="shared" si="34"/>
        <v>913.17025548577544</v>
      </c>
      <c r="R186" s="9">
        <f t="shared" si="35"/>
        <v>2.1901720823528883E-2</v>
      </c>
      <c r="S186" s="8">
        <f t="shared" si="36"/>
        <v>942.53229518727255</v>
      </c>
      <c r="T186" s="9">
        <f t="shared" si="37"/>
        <v>2.1219432057790852E-2</v>
      </c>
    </row>
    <row r="187" spans="1:20" x14ac:dyDescent="0.45">
      <c r="A187">
        <v>2850</v>
      </c>
      <c r="B187" s="8">
        <f t="shared" si="38"/>
        <v>474.11594232486613</v>
      </c>
      <c r="C187" s="9">
        <f t="shared" si="39"/>
        <v>4.218377450445638E-2</v>
      </c>
      <c r="D187">
        <v>2825</v>
      </c>
      <c r="E187" s="8">
        <f t="shared" si="24"/>
        <v>632.94413438964261</v>
      </c>
      <c r="F187" s="9">
        <f t="shared" si="25"/>
        <v>3.1598365342758561E-2</v>
      </c>
      <c r="G187">
        <v>2815</v>
      </c>
      <c r="H187" s="8">
        <f t="shared" si="26"/>
        <v>726.6354325464074</v>
      </c>
      <c r="I187" s="9">
        <f t="shared" si="27"/>
        <v>2.7524118841703575E-2</v>
      </c>
      <c r="J187">
        <v>2800</v>
      </c>
      <c r="K187" s="8">
        <f t="shared" si="28"/>
        <v>792.27918659169086</v>
      </c>
      <c r="L187" s="9">
        <f t="shared" si="29"/>
        <v>2.5243626664027467E-2</v>
      </c>
      <c r="M187" s="8">
        <f t="shared" si="30"/>
        <v>843.85837221255929</v>
      </c>
      <c r="N187" s="9">
        <f t="shared" si="31"/>
        <v>2.3700659563951336E-2</v>
      </c>
      <c r="O187" s="8">
        <f t="shared" si="32"/>
        <v>885.79761986226572</v>
      </c>
      <c r="P187" s="9">
        <f t="shared" si="33"/>
        <v>2.2578520817328269E-2</v>
      </c>
      <c r="Q187" s="8">
        <f t="shared" si="34"/>
        <v>921.05762862439997</v>
      </c>
      <c r="R187" s="9">
        <f t="shared" si="35"/>
        <v>2.1714167907028802E-2</v>
      </c>
      <c r="S187" s="8">
        <f t="shared" si="36"/>
        <v>951.42430495009353</v>
      </c>
      <c r="T187" s="9">
        <f t="shared" si="37"/>
        <v>2.1021115285728476E-2</v>
      </c>
    </row>
    <row r="188" spans="1:20" x14ac:dyDescent="0.45">
      <c r="A188">
        <v>2900</v>
      </c>
      <c r="B188" s="8">
        <f t="shared" si="38"/>
        <v>474.90746609747799</v>
      </c>
      <c r="C188" s="9">
        <f t="shared" si="39"/>
        <v>4.2113467207304051E-2</v>
      </c>
      <c r="D188">
        <v>2875</v>
      </c>
      <c r="E188" s="8">
        <f t="shared" si="24"/>
        <v>635.18853712844623</v>
      </c>
      <c r="F188" s="9">
        <f t="shared" si="25"/>
        <v>3.1486714307559442E-2</v>
      </c>
      <c r="G188">
        <v>2865</v>
      </c>
      <c r="H188" s="8">
        <f t="shared" si="26"/>
        <v>729.98787724060776</v>
      </c>
      <c r="I188" s="9">
        <f t="shared" si="27"/>
        <v>2.7397715254671138E-2</v>
      </c>
      <c r="J188">
        <v>2850</v>
      </c>
      <c r="K188" s="8">
        <f t="shared" si="28"/>
        <v>796.74864773461331</v>
      </c>
      <c r="L188" s="9">
        <f t="shared" si="29"/>
        <v>2.5102019384489426E-2</v>
      </c>
      <c r="M188" s="8">
        <f t="shared" si="30"/>
        <v>849.37534109372723</v>
      </c>
      <c r="N188" s="9">
        <f t="shared" si="31"/>
        <v>2.3546716077542721E-2</v>
      </c>
      <c r="O188" s="8">
        <f t="shared" si="32"/>
        <v>892.35151070962934</v>
      </c>
      <c r="P188" s="9">
        <f t="shared" si="33"/>
        <v>2.241269248717391E-2</v>
      </c>
      <c r="Q188" s="8">
        <f t="shared" si="34"/>
        <v>928.63146765547503</v>
      </c>
      <c r="R188" s="9">
        <f t="shared" si="35"/>
        <v>2.153706900595798E-2</v>
      </c>
      <c r="S188" s="8">
        <f t="shared" si="36"/>
        <v>959.99660706796806</v>
      </c>
      <c r="T188" s="9">
        <f t="shared" si="37"/>
        <v>2.0833406964931068E-2</v>
      </c>
    </row>
    <row r="189" spans="1:20" x14ac:dyDescent="0.45">
      <c r="A189">
        <v>2950</v>
      </c>
      <c r="B189" s="8">
        <f t="shared" si="38"/>
        <v>475.63256032068699</v>
      </c>
      <c r="C189" s="9">
        <f t="shared" si="39"/>
        <v>4.2049265900793983E-2</v>
      </c>
      <c r="D189">
        <v>2925</v>
      </c>
      <c r="E189" s="8">
        <f t="shared" si="24"/>
        <v>637.28510381104866</v>
      </c>
      <c r="F189" s="9">
        <f t="shared" si="25"/>
        <v>3.1383128022916859E-2</v>
      </c>
      <c r="G189">
        <v>2915</v>
      </c>
      <c r="H189" s="8">
        <f t="shared" si="26"/>
        <v>733.13944374952553</v>
      </c>
      <c r="I189" s="9">
        <f t="shared" si="27"/>
        <v>2.7279939949367844E-2</v>
      </c>
      <c r="J189">
        <v>2900</v>
      </c>
      <c r="K189" s="8">
        <f t="shared" si="28"/>
        <v>800.97539751983663</v>
      </c>
      <c r="L189" s="9">
        <f t="shared" si="29"/>
        <v>2.4969555946323167E-2</v>
      </c>
      <c r="M189" s="8">
        <f t="shared" si="30"/>
        <v>854.62080843905471</v>
      </c>
      <c r="N189" s="9">
        <f t="shared" si="31"/>
        <v>2.3402191711818416E-2</v>
      </c>
      <c r="O189" s="8">
        <f t="shared" si="32"/>
        <v>898.61348174090585</v>
      </c>
      <c r="P189" s="9">
        <f t="shared" si="33"/>
        <v>2.2256510063986032E-2</v>
      </c>
      <c r="Q189" s="8">
        <f t="shared" si="34"/>
        <v>935.90004727640724</v>
      </c>
      <c r="R189" s="9">
        <f t="shared" si="35"/>
        <v>2.1369803386806788E-2</v>
      </c>
      <c r="S189" s="8">
        <f t="shared" si="36"/>
        <v>968.25629139546402</v>
      </c>
      <c r="T189" s="9">
        <f t="shared" si="37"/>
        <v>2.0655688145517475E-2</v>
      </c>
    </row>
    <row r="190" spans="1:20" x14ac:dyDescent="0.45">
      <c r="A190">
        <v>3000</v>
      </c>
      <c r="B190" s="8">
        <f t="shared" si="38"/>
        <v>476.29634718675982</v>
      </c>
      <c r="C190" s="9">
        <f t="shared" si="39"/>
        <v>4.1990664253735779E-2</v>
      </c>
      <c r="D190">
        <v>2975</v>
      </c>
      <c r="E190" s="8">
        <f t="shared" si="24"/>
        <v>639.24226011405369</v>
      </c>
      <c r="F190" s="9">
        <f t="shared" si="25"/>
        <v>3.1287042875468837E-2</v>
      </c>
      <c r="G190">
        <v>2965</v>
      </c>
      <c r="H190" s="8">
        <f t="shared" si="26"/>
        <v>736.10008877716598</v>
      </c>
      <c r="I190" s="9">
        <f t="shared" si="27"/>
        <v>2.7170218160446995E-2</v>
      </c>
      <c r="J190">
        <v>2950</v>
      </c>
      <c r="K190" s="8">
        <f t="shared" si="28"/>
        <v>804.96986029295533</v>
      </c>
      <c r="L190" s="9">
        <f t="shared" si="29"/>
        <v>2.484565073370739E-2</v>
      </c>
      <c r="M190" s="8">
        <f t="shared" si="30"/>
        <v>859.60487550968821</v>
      </c>
      <c r="N190" s="9">
        <f t="shared" si="31"/>
        <v>2.3266503680707182E-2</v>
      </c>
      <c r="O190" s="8">
        <f t="shared" si="32"/>
        <v>904.59288095997158</v>
      </c>
      <c r="P190" s="9">
        <f t="shared" si="33"/>
        <v>2.2109393541518491E-2</v>
      </c>
      <c r="Q190" s="8">
        <f t="shared" si="34"/>
        <v>942.87171635471611</v>
      </c>
      <c r="R190" s="9">
        <f t="shared" si="35"/>
        <v>2.1211793346949687E-2</v>
      </c>
      <c r="S190" s="8">
        <f t="shared" si="36"/>
        <v>976.21058531849496</v>
      </c>
      <c r="T190" s="9">
        <f t="shared" si="37"/>
        <v>2.0487382846268637E-2</v>
      </c>
    </row>
    <row r="191" spans="1:20" x14ac:dyDescent="0.45">
      <c r="A191">
        <v>3050</v>
      </c>
      <c r="B191" s="8">
        <f t="shared" si="38"/>
        <v>476.903601798735</v>
      </c>
      <c r="C191" s="9">
        <f t="shared" si="39"/>
        <v>4.1937196373787275E-2</v>
      </c>
      <c r="D191">
        <v>3025</v>
      </c>
      <c r="E191" s="8">
        <f t="shared" ref="E191:E251" si="40">$AC$195 - $AD$195*EXP(-$AE$195*D191^$AF$195)</f>
        <v>641.06806953768728</v>
      </c>
      <c r="F191" s="9">
        <f t="shared" ref="F191:F251" si="41">20/E191</f>
        <v>3.1197935056137178E-2</v>
      </c>
      <c r="G191">
        <v>3015</v>
      </c>
      <c r="H191" s="8">
        <f t="shared" si="26"/>
        <v>738.87945314999081</v>
      </c>
      <c r="I191" s="9">
        <f t="shared" si="27"/>
        <v>2.706801483616306E-2</v>
      </c>
      <c r="J191">
        <v>3000</v>
      </c>
      <c r="K191" s="8">
        <f t="shared" si="28"/>
        <v>808.7422359052299</v>
      </c>
      <c r="L191" s="9">
        <f t="shared" si="29"/>
        <v>2.472975827411052E-2</v>
      </c>
      <c r="M191" s="8">
        <f t="shared" si="30"/>
        <v>864.33751812763762</v>
      </c>
      <c r="N191" s="9">
        <f t="shared" si="31"/>
        <v>2.3139108948232165E-2</v>
      </c>
      <c r="O191" s="8">
        <f t="shared" si="32"/>
        <v>910.29902374883534</v>
      </c>
      <c r="P191" s="9">
        <f t="shared" si="33"/>
        <v>2.1970802426696096E-2</v>
      </c>
      <c r="Q191" s="8">
        <f t="shared" si="34"/>
        <v>949.55487055815206</v>
      </c>
      <c r="R191" s="9">
        <f t="shared" si="35"/>
        <v>2.106250056749635E-2</v>
      </c>
      <c r="S191" s="8">
        <f t="shared" si="36"/>
        <v>983.86682695967193</v>
      </c>
      <c r="T191" s="9">
        <f t="shared" si="37"/>
        <v>2.0327954405987701E-2</v>
      </c>
    </row>
    <row r="192" spans="1:20" x14ac:dyDescent="0.45">
      <c r="A192">
        <v>3100</v>
      </c>
      <c r="B192" s="8">
        <f t="shared" si="38"/>
        <v>477.45877056692086</v>
      </c>
      <c r="C192" s="9">
        <f t="shared" si="39"/>
        <v>4.1888433584019356E-2</v>
      </c>
      <c r="D192">
        <v>3075</v>
      </c>
      <c r="E192" s="8">
        <f t="shared" si="40"/>
        <v>642.77023780573097</v>
      </c>
      <c r="F192" s="9">
        <f t="shared" si="41"/>
        <v>3.111531745507598E-2</v>
      </c>
      <c r="G192">
        <v>3065</v>
      </c>
      <c r="H192" s="8">
        <f t="shared" si="26"/>
        <v>741.48685537077949</v>
      </c>
      <c r="I192" s="9">
        <f t="shared" si="27"/>
        <v>2.6972831487348522E-2</v>
      </c>
      <c r="J192">
        <v>3050</v>
      </c>
      <c r="K192" s="8">
        <f t="shared" si="28"/>
        <v>812.30248410701711</v>
      </c>
      <c r="L192" s="9">
        <f t="shared" si="29"/>
        <v>2.4621369983850859E-2</v>
      </c>
      <c r="M192" s="8">
        <f t="shared" si="30"/>
        <v>868.82856545440768</v>
      </c>
      <c r="N192" s="9">
        <f t="shared" si="31"/>
        <v>2.3019500963967227E-2</v>
      </c>
      <c r="O192" s="8">
        <f t="shared" si="32"/>
        <v>915.74116859761318</v>
      </c>
      <c r="P192" s="9">
        <f t="shared" si="33"/>
        <v>2.1840232465062649E-2</v>
      </c>
      <c r="Q192" s="8">
        <f t="shared" si="34"/>
        <v>955.95792699234175</v>
      </c>
      <c r="R192" s="9">
        <f t="shared" si="35"/>
        <v>2.0921422831781406E-2</v>
      </c>
      <c r="S192" s="8">
        <f t="shared" si="36"/>
        <v>991.23244008540155</v>
      </c>
      <c r="T192" s="9">
        <f t="shared" si="37"/>
        <v>2.0176902198920023E-2</v>
      </c>
    </row>
    <row r="193" spans="1:56" x14ac:dyDescent="0.45">
      <c r="A193">
        <v>3150</v>
      </c>
      <c r="B193" s="8">
        <f t="shared" si="38"/>
        <v>477.96598921071728</v>
      </c>
      <c r="C193" s="9">
        <f t="shared" si="39"/>
        <v>4.1843981478738121E-2</v>
      </c>
      <c r="D193">
        <v>3125</v>
      </c>
      <c r="E193" s="8">
        <f t="shared" si="40"/>
        <v>644.35611850731732</v>
      </c>
      <c r="F193" s="9">
        <f t="shared" si="41"/>
        <v>3.1038736849944074E-2</v>
      </c>
      <c r="G193">
        <v>3115</v>
      </c>
      <c r="H193" s="8">
        <f t="shared" ref="H193:H251" si="42">$AG$195 - $AH$195*EXP(-$AI$195*G193^$AJ$195)</f>
        <v>743.93128725584597</v>
      </c>
      <c r="I193" s="9">
        <f t="shared" ref="I193:I251" si="43">20/H193</f>
        <v>2.6884203343260901E-2</v>
      </c>
      <c r="J193">
        <v>3100</v>
      </c>
      <c r="K193" s="8">
        <f t="shared" si="28"/>
        <v>815.66031138347171</v>
      </c>
      <c r="L193" s="9">
        <f t="shared" si="29"/>
        <v>2.4520011236144685E-2</v>
      </c>
      <c r="M193" s="8">
        <f t="shared" si="30"/>
        <v>873.08768117821182</v>
      </c>
      <c r="N193" s="9">
        <f t="shared" si="31"/>
        <v>2.2907206722938132E-2</v>
      </c>
      <c r="O193" s="8">
        <f t="shared" si="32"/>
        <v>920.92849503660045</v>
      </c>
      <c r="P193" s="9">
        <f t="shared" si="33"/>
        <v>2.1717212691095132E-2</v>
      </c>
      <c r="Q193" s="8">
        <f t="shared" si="34"/>
        <v>962.08930076552406</v>
      </c>
      <c r="R193" s="9">
        <f t="shared" si="35"/>
        <v>2.0788091068143274E-2</v>
      </c>
      <c r="S193" s="8">
        <f t="shared" si="36"/>
        <v>998.31491065549244</v>
      </c>
      <c r="T193" s="9">
        <f t="shared" si="37"/>
        <v>2.0033758673270764E-2</v>
      </c>
    </row>
    <row r="194" spans="1:56" x14ac:dyDescent="0.45">
      <c r="A194">
        <v>3200</v>
      </c>
      <c r="B194" s="8">
        <f t="shared" si="38"/>
        <v>478.42910029502491</v>
      </c>
      <c r="C194" s="9">
        <f t="shared" si="39"/>
        <v>4.1803477229263294E-2</v>
      </c>
      <c r="D194">
        <v>3175</v>
      </c>
      <c r="E194" s="8">
        <f t="shared" si="40"/>
        <v>645.83271980933137</v>
      </c>
      <c r="F194" s="9">
        <f t="shared" si="41"/>
        <v>3.0967771354019635E-2</v>
      </c>
      <c r="G194">
        <v>3165</v>
      </c>
      <c r="H194" s="8">
        <f t="shared" si="42"/>
        <v>746.22141146017088</v>
      </c>
      <c r="I194" s="9">
        <f t="shared" si="43"/>
        <v>2.6801696779063123E-2</v>
      </c>
      <c r="J194">
        <v>3150</v>
      </c>
      <c r="K194" s="8">
        <f t="shared" si="28"/>
        <v>818.82516005529851</v>
      </c>
      <c r="L194" s="9">
        <f t="shared" si="29"/>
        <v>2.4425238714757276E-2</v>
      </c>
      <c r="M194" s="8">
        <f t="shared" si="30"/>
        <v>877.12434696759169</v>
      </c>
      <c r="N194" s="9">
        <f t="shared" si="31"/>
        <v>2.2801784113215328E-2</v>
      </c>
      <c r="O194" s="8">
        <f t="shared" si="32"/>
        <v>925.87008366234045</v>
      </c>
      <c r="P194" s="9">
        <f t="shared" si="33"/>
        <v>2.1601302766894332E-2</v>
      </c>
      <c r="Q194" s="8">
        <f t="shared" si="34"/>
        <v>967.95738340016624</v>
      </c>
      <c r="R194" s="9">
        <f t="shared" si="35"/>
        <v>2.0662066680813506E-2</v>
      </c>
      <c r="S194" s="8">
        <f t="shared" si="36"/>
        <v>1005.1217649560194</v>
      </c>
      <c r="T194" s="9">
        <f t="shared" si="37"/>
        <v>1.9898086676966079E-2</v>
      </c>
    </row>
    <row r="195" spans="1:56" x14ac:dyDescent="0.45">
      <c r="A195">
        <v>3250</v>
      </c>
      <c r="B195" s="8">
        <f t="shared" si="38"/>
        <v>478.85167024400533</v>
      </c>
      <c r="C195" s="9">
        <f t="shared" si="39"/>
        <v>4.1766587114144826E-2</v>
      </c>
      <c r="D195">
        <v>3225</v>
      </c>
      <c r="E195" s="8">
        <f t="shared" si="40"/>
        <v>647.20671208190731</v>
      </c>
      <c r="F195" s="9">
        <f t="shared" si="41"/>
        <v>3.0902028094957238E-2</v>
      </c>
      <c r="G195">
        <v>3215</v>
      </c>
      <c r="H195" s="8">
        <f t="shared" si="42"/>
        <v>748.36556070572897</v>
      </c>
      <c r="I195" s="9">
        <f t="shared" si="43"/>
        <v>2.6724906984147506E-2</v>
      </c>
      <c r="J195">
        <v>3200</v>
      </c>
      <c r="K195" s="8">
        <f t="shared" si="28"/>
        <v>821.80619947383639</v>
      </c>
      <c r="L195" s="9">
        <f t="shared" si="29"/>
        <v>2.4336638020989686E-2</v>
      </c>
      <c r="M195" s="8">
        <f t="shared" si="30"/>
        <v>880.94784805256313</v>
      </c>
      <c r="N195" s="9">
        <f t="shared" si="31"/>
        <v>2.2702819519012742E-2</v>
      </c>
      <c r="O195" s="8">
        <f t="shared" si="32"/>
        <v>930.57489815096233</v>
      </c>
      <c r="P195" s="9">
        <f t="shared" si="33"/>
        <v>2.1492090577276139E-2</v>
      </c>
      <c r="Q195" s="8">
        <f t="shared" si="34"/>
        <v>973.5705230116854</v>
      </c>
      <c r="R195" s="9">
        <f t="shared" si="35"/>
        <v>2.0542939137198946E-2</v>
      </c>
      <c r="S195" s="8">
        <f t="shared" si="36"/>
        <v>1011.6605492562687</v>
      </c>
      <c r="T195" s="9">
        <f t="shared" si="37"/>
        <v>1.9769477039213577E-2</v>
      </c>
      <c r="Y195" s="6">
        <v>482.97811978029398</v>
      </c>
      <c r="Z195" s="6">
        <v>443.34359465914599</v>
      </c>
      <c r="AA195" s="6">
        <v>7.9108949699177998E-5</v>
      </c>
      <c r="AB195" s="6">
        <v>1.35873961313975</v>
      </c>
      <c r="AC195" s="6">
        <v>663.94942794219401</v>
      </c>
      <c r="AD195" s="6">
        <v>611.95705382233803</v>
      </c>
      <c r="AE195" s="6">
        <v>3.8038973217215303E-5</v>
      </c>
      <c r="AF195" s="6">
        <v>1.41823416476896</v>
      </c>
      <c r="AG195" s="6">
        <v>776.49261610775602</v>
      </c>
      <c r="AH195" s="6">
        <v>717.02543974865</v>
      </c>
      <c r="AI195" s="6">
        <v>2.3760401903189398E-5</v>
      </c>
      <c r="AJ195" s="6">
        <v>1.4639888778708601</v>
      </c>
      <c r="AK195" s="6">
        <v>864.31829917616801</v>
      </c>
      <c r="AL195" s="6">
        <v>799.81343142851699</v>
      </c>
      <c r="AM195" s="6">
        <v>1.8495688961836802E-5</v>
      </c>
      <c r="AN195" s="6">
        <v>1.4836674367452201</v>
      </c>
      <c r="AO195" s="6">
        <v>940.45256330249902</v>
      </c>
      <c r="AP195" s="6">
        <v>872.32121563229396</v>
      </c>
      <c r="AQ195" s="6">
        <v>1.6071131693062199E-5</v>
      </c>
      <c r="AR195" s="6">
        <v>1.4900687237979</v>
      </c>
      <c r="AS195" s="6">
        <v>1010.65179142251</v>
      </c>
      <c r="AT195" s="6">
        <v>939.79812561174003</v>
      </c>
      <c r="AU195" s="6">
        <v>1.48163003764681E-5</v>
      </c>
      <c r="AV195" s="6">
        <v>1.48942779779129</v>
      </c>
      <c r="AW195" s="6">
        <v>1078.0822557716399</v>
      </c>
      <c r="AX195" s="6">
        <v>1005.1262561131</v>
      </c>
      <c r="AY195" s="6">
        <v>1.41359521822954E-5</v>
      </c>
      <c r="AZ195" s="6">
        <v>1.48480627692794</v>
      </c>
      <c r="BA195" s="6">
        <v>1144.7960064757399</v>
      </c>
      <c r="BB195" s="6">
        <v>1070.1833065829301</v>
      </c>
      <c r="BC195" s="6">
        <v>1.37730685576528E-5</v>
      </c>
      <c r="BD195" s="6">
        <v>1.4778005205690501</v>
      </c>
    </row>
    <row r="196" spans="1:56" x14ac:dyDescent="0.45">
      <c r="A196">
        <v>3300</v>
      </c>
      <c r="B196" s="8">
        <f t="shared" si="38"/>
        <v>479.23700578696793</v>
      </c>
      <c r="C196" s="9">
        <f t="shared" si="39"/>
        <v>4.1733004251534089E-2</v>
      </c>
      <c r="D196">
        <v>3275</v>
      </c>
      <c r="E196" s="8">
        <f t="shared" si="40"/>
        <v>648.48443629257849</v>
      </c>
      <c r="F196" s="9">
        <f t="shared" si="41"/>
        <v>3.084114109868405E-2</v>
      </c>
      <c r="G196">
        <v>3265</v>
      </c>
      <c r="H196" s="8">
        <f t="shared" si="42"/>
        <v>750.37173853887634</v>
      </c>
      <c r="I196" s="9">
        <f t="shared" si="43"/>
        <v>2.6653455844357885E-2</v>
      </c>
      <c r="J196">
        <v>3250</v>
      </c>
      <c r="K196" s="8">
        <f t="shared" ref="K196:K251" si="44">$AK$195 - $AL$195*EXP(-$AM$195*J196^$AN$195)</f>
        <v>824.61231914647783</v>
      </c>
      <c r="L196" s="9">
        <f t="shared" ref="L196:L251" si="45">20/K196</f>
        <v>2.4253821505724259E-2</v>
      </c>
      <c r="M196" s="8">
        <f t="shared" ref="M196:M251" si="46">$AO$195 - $AP$195*EXP(-$AQ$195*J196^$AR$195)</f>
        <v>884.56726079802286</v>
      </c>
      <c r="N196" s="9">
        <f t="shared" ref="N196:N251" si="47">20/M196</f>
        <v>2.2609925651054238E-2</v>
      </c>
      <c r="O196" s="8">
        <f t="shared" ref="O196:O251" si="48">$AS$195 - $AT$195*EXP(-$AU$195*J196^$AV$195)</f>
        <v>935.05176915373283</v>
      </c>
      <c r="P196" s="9">
        <f t="shared" ref="P196:P251" si="49">20/O196</f>
        <v>2.1389190053189216E-2</v>
      </c>
      <c r="Q196" s="8">
        <f t="shared" ref="Q196:Q251" si="50">$AW$195 - $AX$195*EXP(-$AY$195*J196^$AZ$195)</f>
        <v>978.93700617513286</v>
      </c>
      <c r="R196" s="9">
        <f t="shared" ref="R196:R251" si="51">20/Q196</f>
        <v>2.0430323783696025E-2</v>
      </c>
      <c r="S196" s="8">
        <f t="shared" ref="S196:S251" si="52">$BA$195 - $BB$195*EXP(-$BC$195*J196^$BD$195)</f>
        <v>1017.938810930828</v>
      </c>
      <c r="T196" s="9">
        <f t="shared" ref="T196:T251" si="53">20/S196</f>
        <v>1.9647546380230373E-2</v>
      </c>
    </row>
    <row r="197" spans="1:56" x14ac:dyDescent="0.45">
      <c r="A197">
        <v>3350</v>
      </c>
      <c r="B197" s="8">
        <f t="shared" si="38"/>
        <v>479.58816980179921</v>
      </c>
      <c r="C197" s="9">
        <f t="shared" si="39"/>
        <v>4.170244651419458E-2</v>
      </c>
      <c r="D197">
        <v>3325</v>
      </c>
      <c r="E197" s="8">
        <f t="shared" si="40"/>
        <v>649.67191303704192</v>
      </c>
      <c r="F197" s="9">
        <f t="shared" si="41"/>
        <v>3.0784769356128335E-2</v>
      </c>
      <c r="G197">
        <v>3315</v>
      </c>
      <c r="H197" s="8">
        <f t="shared" si="42"/>
        <v>752.24762145309273</v>
      </c>
      <c r="I197" s="9">
        <f t="shared" si="43"/>
        <v>2.6586990014493682E-2</v>
      </c>
      <c r="J197">
        <v>3300</v>
      </c>
      <c r="K197" s="8">
        <f t="shared" si="44"/>
        <v>827.25212363531659</v>
      </c>
      <c r="L197" s="9">
        <f t="shared" si="45"/>
        <v>2.4176426301707195E-2</v>
      </c>
      <c r="M197" s="8">
        <f t="shared" si="46"/>
        <v>887.99144213803015</v>
      </c>
      <c r="N197" s="9">
        <f t="shared" si="47"/>
        <v>2.2522739579387954E-2</v>
      </c>
      <c r="O197" s="8">
        <f t="shared" si="48"/>
        <v>939.30937997167041</v>
      </c>
      <c r="P197" s="9">
        <f t="shared" si="49"/>
        <v>2.1292239198764523E-2</v>
      </c>
      <c r="Q197" s="8">
        <f t="shared" si="50"/>
        <v>984.06504140153504</v>
      </c>
      <c r="R197" s="9">
        <f t="shared" si="51"/>
        <v>2.0323859865518032E-2</v>
      </c>
      <c r="S197" s="8">
        <f t="shared" si="52"/>
        <v>1023.9640809882056</v>
      </c>
      <c r="T197" s="9">
        <f t="shared" si="53"/>
        <v>1.9531935124812612E-2</v>
      </c>
    </row>
    <row r="198" spans="1:56" x14ac:dyDescent="0.45">
      <c r="A198">
        <v>3400</v>
      </c>
      <c r="B198" s="8">
        <f t="shared" si="38"/>
        <v>479.90799653073526</v>
      </c>
      <c r="C198" s="9">
        <f t="shared" si="39"/>
        <v>4.1674654610009437E-2</v>
      </c>
      <c r="D198">
        <v>3375</v>
      </c>
      <c r="E198" s="8">
        <f t="shared" si="40"/>
        <v>650.7748520862425</v>
      </c>
      <c r="F198" s="9">
        <f t="shared" si="41"/>
        <v>3.0732595053242075E-2</v>
      </c>
      <c r="G198">
        <v>3365</v>
      </c>
      <c r="H198" s="8">
        <f t="shared" si="42"/>
        <v>754.00056222359069</v>
      </c>
      <c r="I198" s="9">
        <f t="shared" si="43"/>
        <v>2.6525179160369401E-2</v>
      </c>
      <c r="J198">
        <v>3350</v>
      </c>
      <c r="K198" s="8">
        <f t="shared" si="44"/>
        <v>829.73392907888433</v>
      </c>
      <c r="L198" s="9">
        <f t="shared" si="45"/>
        <v>2.4104112534246581E-2</v>
      </c>
      <c r="M198" s="8">
        <f t="shared" si="46"/>
        <v>891.22902074366402</v>
      </c>
      <c r="N198" s="9">
        <f t="shared" si="47"/>
        <v>2.2440920946797147E-2</v>
      </c>
      <c r="O198" s="8">
        <f t="shared" si="48"/>
        <v>943.35625390819916</v>
      </c>
      <c r="P198" s="9">
        <f t="shared" si="49"/>
        <v>2.1200898300236699E-2</v>
      </c>
      <c r="Q198" s="8">
        <f t="shared" si="50"/>
        <v>988.96274414655807</v>
      </c>
      <c r="R198" s="9">
        <f t="shared" si="51"/>
        <v>2.0223208728918637E-2</v>
      </c>
      <c r="S198" s="8">
        <f t="shared" si="52"/>
        <v>1029.7438579477914</v>
      </c>
      <c r="T198" s="9">
        <f t="shared" si="53"/>
        <v>1.9422305698291439E-2</v>
      </c>
    </row>
    <row r="199" spans="1:56" x14ac:dyDescent="0.45">
      <c r="A199">
        <v>3450</v>
      </c>
      <c r="B199" s="8">
        <f t="shared" si="38"/>
        <v>480.19910615150206</v>
      </c>
      <c r="C199" s="9">
        <f t="shared" si="39"/>
        <v>4.1649390312879987E-2</v>
      </c>
      <c r="D199">
        <v>3425</v>
      </c>
      <c r="E199" s="8">
        <f t="shared" si="40"/>
        <v>651.79866234055839</v>
      </c>
      <c r="F199" s="9">
        <f t="shared" si="41"/>
        <v>3.0684321947181594E-2</v>
      </c>
      <c r="G199">
        <v>3415</v>
      </c>
      <c r="H199" s="8">
        <f t="shared" si="42"/>
        <v>755.63759431030167</v>
      </c>
      <c r="I199" s="9">
        <f t="shared" si="43"/>
        <v>2.6467714352215017E-2</v>
      </c>
      <c r="J199">
        <v>3400</v>
      </c>
      <c r="K199" s="8">
        <f t="shared" si="44"/>
        <v>832.06576119392196</v>
      </c>
      <c r="L199" s="9">
        <f t="shared" si="45"/>
        <v>2.4036561691112276E-2</v>
      </c>
      <c r="M199" s="8">
        <f t="shared" si="46"/>
        <v>894.288389801466</v>
      </c>
      <c r="N199" s="9">
        <f t="shared" si="47"/>
        <v>2.2364150343537441E-2</v>
      </c>
      <c r="O199" s="8">
        <f t="shared" si="48"/>
        <v>947.20074320118556</v>
      </c>
      <c r="P199" s="9">
        <f t="shared" si="49"/>
        <v>2.1114848297529257E-2</v>
      </c>
      <c r="Q199" s="8">
        <f t="shared" si="50"/>
        <v>993.63812327536982</v>
      </c>
      <c r="R199" s="9">
        <f t="shared" si="51"/>
        <v>2.0128052186718828E-2</v>
      </c>
      <c r="S199" s="8">
        <f t="shared" si="52"/>
        <v>1035.2855930075661</v>
      </c>
      <c r="T199" s="9">
        <f t="shared" si="53"/>
        <v>1.9318340885918071E-2</v>
      </c>
    </row>
    <row r="200" spans="1:56" x14ac:dyDescent="0.45">
      <c r="A200">
        <v>3500</v>
      </c>
      <c r="B200" s="8">
        <f t="shared" si="38"/>
        <v>480.4639186940293</v>
      </c>
      <c r="C200" s="9">
        <f t="shared" si="39"/>
        <v>4.1626434830658886E-2</v>
      </c>
      <c r="D200">
        <v>3475</v>
      </c>
      <c r="E200" s="8">
        <f t="shared" si="40"/>
        <v>652.74846209230623</v>
      </c>
      <c r="F200" s="9">
        <f t="shared" si="41"/>
        <v>3.0639673873596607E-2</v>
      </c>
      <c r="G200">
        <v>3465</v>
      </c>
      <c r="H200" s="8">
        <f t="shared" si="42"/>
        <v>757.16543719545052</v>
      </c>
      <c r="I200" s="9">
        <f t="shared" si="43"/>
        <v>2.641430659339157E-2</v>
      </c>
      <c r="J200">
        <v>3450</v>
      </c>
      <c r="K200" s="8">
        <f t="shared" si="44"/>
        <v>834.25535462119365</v>
      </c>
      <c r="L200" s="9">
        <f t="shared" si="45"/>
        <v>2.3973475134698181E-2</v>
      </c>
      <c r="M200" s="8">
        <f t="shared" si="46"/>
        <v>897.17770128390816</v>
      </c>
      <c r="N200" s="9">
        <f t="shared" si="47"/>
        <v>2.2292127826381503E-2</v>
      </c>
      <c r="O200" s="8">
        <f t="shared" si="48"/>
        <v>950.85101943819473</v>
      </c>
      <c r="P200" s="9">
        <f t="shared" si="49"/>
        <v>2.1033789301521593E-2</v>
      </c>
      <c r="Q200" s="8">
        <f t="shared" si="50"/>
        <v>998.09906890885441</v>
      </c>
      <c r="R200" s="9">
        <f t="shared" si="51"/>
        <v>2.0038091030246601E-2</v>
      </c>
      <c r="S200" s="8">
        <f t="shared" si="52"/>
        <v>1040.5966764455966</v>
      </c>
      <c r="T200" s="9">
        <f t="shared" si="53"/>
        <v>1.9219742338899944E-2</v>
      </c>
    </row>
    <row r="201" spans="1:56" x14ac:dyDescent="0.45">
      <c r="A201">
        <v>3550</v>
      </c>
      <c r="B201" s="8">
        <f t="shared" si="38"/>
        <v>480.70466729915535</v>
      </c>
      <c r="C201" s="9">
        <f t="shared" si="39"/>
        <v>4.1605587298268243E-2</v>
      </c>
      <c r="D201">
        <v>3525</v>
      </c>
      <c r="E201" s="8">
        <f t="shared" si="40"/>
        <v>653.62908950757173</v>
      </c>
      <c r="F201" s="9">
        <f t="shared" si="41"/>
        <v>3.0598393371793649E-2</v>
      </c>
      <c r="G201">
        <v>3515</v>
      </c>
      <c r="H201" s="8">
        <f t="shared" si="42"/>
        <v>758.59050253135104</v>
      </c>
      <c r="I201" s="9">
        <f t="shared" si="43"/>
        <v>2.6364685470305422E-2</v>
      </c>
      <c r="J201">
        <v>3500</v>
      </c>
      <c r="K201" s="8">
        <f t="shared" si="44"/>
        <v>836.31015348642757</v>
      </c>
      <c r="L201" s="9">
        <f t="shared" si="45"/>
        <v>2.3914572741492585E-2</v>
      </c>
      <c r="M201" s="8">
        <f t="shared" si="46"/>
        <v>899.90486159791453</v>
      </c>
      <c r="N201" s="9">
        <f t="shared" si="47"/>
        <v>2.2224571566917678E-2</v>
      </c>
      <c r="O201" s="8">
        <f t="shared" si="48"/>
        <v>954.31506536151232</v>
      </c>
      <c r="P201" s="9">
        <f t="shared" si="49"/>
        <v>2.0957439241958972E-2</v>
      </c>
      <c r="Q201" s="8">
        <f t="shared" si="50"/>
        <v>1002.3533415778373</v>
      </c>
      <c r="R201" s="9">
        <f t="shared" si="51"/>
        <v>1.9953043672720581E-2</v>
      </c>
      <c r="S201" s="8">
        <f t="shared" si="52"/>
        <v>1045.6844251991556</v>
      </c>
      <c r="T201" s="9">
        <f t="shared" si="53"/>
        <v>1.9126229212212763E-2</v>
      </c>
    </row>
    <row r="202" spans="1:56" x14ac:dyDescent="0.45">
      <c r="A202">
        <v>3600</v>
      </c>
      <c r="B202" s="8">
        <f t="shared" si="38"/>
        <v>480.9234108210913</v>
      </c>
      <c r="C202" s="9">
        <f t="shared" si="39"/>
        <v>4.1586663385451653E-2</v>
      </c>
      <c r="D202">
        <v>3575</v>
      </c>
      <c r="E202" s="8">
        <f t="shared" si="40"/>
        <v>654.44511324754774</v>
      </c>
      <c r="F202" s="9">
        <f t="shared" si="41"/>
        <v>3.0560240416120092E-2</v>
      </c>
      <c r="G202">
        <v>3565</v>
      </c>
      <c r="H202" s="8">
        <f t="shared" si="42"/>
        <v>759.91890098314536</v>
      </c>
      <c r="I202" s="9">
        <f t="shared" si="43"/>
        <v>2.6318597911073133E-2</v>
      </c>
      <c r="J202">
        <v>3550</v>
      </c>
      <c r="K202" s="8">
        <f t="shared" si="44"/>
        <v>838.23731305448234</v>
      </c>
      <c r="L202" s="9">
        <f t="shared" si="45"/>
        <v>2.3859591655639022E-2</v>
      </c>
      <c r="M202" s="8">
        <f t="shared" si="46"/>
        <v>902.47752850211157</v>
      </c>
      <c r="N202" s="9">
        <f t="shared" si="47"/>
        <v>2.2161216615769957E-2</v>
      </c>
      <c r="O202" s="8">
        <f t="shared" si="48"/>
        <v>957.60066797228365</v>
      </c>
      <c r="P202" s="9">
        <f t="shared" si="49"/>
        <v>2.0885532632668204E-2</v>
      </c>
      <c r="Q202" s="8">
        <f t="shared" si="50"/>
        <v>1006.4085626135422</v>
      </c>
      <c r="R202" s="9">
        <f t="shared" si="51"/>
        <v>1.9872644910792495E-2</v>
      </c>
      <c r="S202" s="8">
        <f t="shared" si="52"/>
        <v>1050.55607156614</v>
      </c>
      <c r="T202" s="9">
        <f t="shared" si="53"/>
        <v>1.9037536920979908E-2</v>
      </c>
    </row>
    <row r="203" spans="1:56" x14ac:dyDescent="0.45">
      <c r="A203">
        <v>3650</v>
      </c>
      <c r="B203" s="8">
        <f t="shared" si="38"/>
        <v>481.12204577997113</v>
      </c>
      <c r="C203" s="9">
        <f t="shared" si="39"/>
        <v>4.156949400973093E-2</v>
      </c>
      <c r="D203">
        <v>3625</v>
      </c>
      <c r="E203" s="8">
        <f t="shared" si="40"/>
        <v>655.20084315811755</v>
      </c>
      <c r="F203" s="9">
        <f t="shared" si="41"/>
        <v>3.0524991243293415E-2</v>
      </c>
      <c r="G203">
        <v>3615</v>
      </c>
      <c r="H203" s="8">
        <f t="shared" si="42"/>
        <v>761.15644965996842</v>
      </c>
      <c r="I203" s="9">
        <f t="shared" si="43"/>
        <v>2.6275807041948609E-2</v>
      </c>
      <c r="J203">
        <v>3600</v>
      </c>
      <c r="K203" s="8">
        <f t="shared" si="44"/>
        <v>840.0437023617792</v>
      </c>
      <c r="L203" s="9">
        <f t="shared" si="45"/>
        <v>2.3808285144891972E-2</v>
      </c>
      <c r="M203" s="8">
        <f t="shared" si="46"/>
        <v>904.90310918821808</v>
      </c>
      <c r="N203" s="9">
        <f t="shared" si="47"/>
        <v>2.2101813770915045E-2</v>
      </c>
      <c r="O203" s="8">
        <f t="shared" si="48"/>
        <v>960.71541284606121</v>
      </c>
      <c r="P203" s="9">
        <f t="shared" si="49"/>
        <v>2.081781944223338E-2</v>
      </c>
      <c r="Q203" s="8">
        <f t="shared" si="50"/>
        <v>1010.2722057042243</v>
      </c>
      <c r="R203" s="9">
        <f t="shared" si="51"/>
        <v>1.979664479243861E-2</v>
      </c>
      <c r="S203" s="8">
        <f t="shared" si="52"/>
        <v>1055.2187529744515</v>
      </c>
      <c r="T203" s="9">
        <f t="shared" si="53"/>
        <v>1.8953416003671262E-2</v>
      </c>
    </row>
    <row r="204" spans="1:56" x14ac:dyDescent="0.45">
      <c r="A204">
        <v>3700</v>
      </c>
      <c r="B204" s="8">
        <f t="shared" si="38"/>
        <v>481.30231767466552</v>
      </c>
      <c r="C204" s="9">
        <f t="shared" si="39"/>
        <v>4.1553924146110019E-2</v>
      </c>
      <c r="D204">
        <v>3675</v>
      </c>
      <c r="E204" s="8">
        <f t="shared" si="40"/>
        <v>655.9003409644024</v>
      </c>
      <c r="F204" s="9">
        <f t="shared" si="41"/>
        <v>3.0492437266602151E-2</v>
      </c>
      <c r="G204">
        <v>3665</v>
      </c>
      <c r="H204" s="8">
        <f t="shared" si="42"/>
        <v>762.30868003641331</v>
      </c>
      <c r="I204" s="9">
        <f t="shared" si="43"/>
        <v>2.6236091131803269E-2</v>
      </c>
      <c r="J204">
        <v>3650</v>
      </c>
      <c r="K204" s="8">
        <f t="shared" si="44"/>
        <v>841.73590771885404</v>
      </c>
      <c r="L204" s="9">
        <f t="shared" si="45"/>
        <v>2.3760421548607791E-2</v>
      </c>
      <c r="M204" s="8">
        <f t="shared" si="46"/>
        <v>907.18875942674151</v>
      </c>
      <c r="N204" s="9">
        <f t="shared" si="47"/>
        <v>2.204612853959757E-2</v>
      </c>
      <c r="O204" s="8">
        <f t="shared" si="48"/>
        <v>963.66667957508434</v>
      </c>
      <c r="P204" s="9">
        <f t="shared" si="49"/>
        <v>2.0754064059596546E-2</v>
      </c>
      <c r="Q204" s="8">
        <f t="shared" si="50"/>
        <v>1013.9515895497352</v>
      </c>
      <c r="R204" s="9">
        <f t="shared" si="51"/>
        <v>1.9724807580686753E-2</v>
      </c>
      <c r="S204" s="8">
        <f t="shared" si="52"/>
        <v>1059.6795027660226</v>
      </c>
      <c r="T204" s="9">
        <f t="shared" si="53"/>
        <v>1.8873631081657342E-2</v>
      </c>
    </row>
    <row r="205" spans="1:56" x14ac:dyDescent="0.45">
      <c r="A205">
        <v>3750</v>
      </c>
      <c r="B205" s="8">
        <f t="shared" si="38"/>
        <v>481.46583166925183</v>
      </c>
      <c r="C205" s="9">
        <f t="shared" si="39"/>
        <v>4.1539811725911251E-2</v>
      </c>
      <c r="D205">
        <v>3725</v>
      </c>
      <c r="E205" s="8">
        <f t="shared" si="40"/>
        <v>656.54743091439502</v>
      </c>
      <c r="F205" s="9">
        <f t="shared" si="41"/>
        <v>3.0462384068955E-2</v>
      </c>
      <c r="G205">
        <v>3715</v>
      </c>
      <c r="H205" s="8">
        <f t="shared" si="42"/>
        <v>763.38084627420926</v>
      </c>
      <c r="I205" s="9">
        <f t="shared" si="43"/>
        <v>2.6199242616071514E-2</v>
      </c>
      <c r="J205">
        <v>3700</v>
      </c>
      <c r="K205" s="8">
        <f t="shared" si="44"/>
        <v>843.32023698158753</v>
      </c>
      <c r="L205" s="9">
        <f t="shared" si="45"/>
        <v>2.3715783308585141E-2</v>
      </c>
      <c r="M205" s="8">
        <f t="shared" si="46"/>
        <v>909.34138368191532</v>
      </c>
      <c r="N205" s="9">
        <f t="shared" si="47"/>
        <v>2.1993940184510435E-2</v>
      </c>
      <c r="O205" s="8">
        <f t="shared" si="48"/>
        <v>966.46163825571944</v>
      </c>
      <c r="P205" s="9">
        <f t="shared" si="49"/>
        <v>2.0694044345201553E-2</v>
      </c>
      <c r="Q205" s="8">
        <f t="shared" si="50"/>
        <v>1017.4538715476635</v>
      </c>
      <c r="R205" s="9">
        <f t="shared" si="51"/>
        <v>1.9656910803806483E-2</v>
      </c>
      <c r="S205" s="8">
        <f t="shared" si="52"/>
        <v>1063.9452419432885</v>
      </c>
      <c r="T205" s="9">
        <f t="shared" si="53"/>
        <v>1.8797959905784381E-2</v>
      </c>
    </row>
    <row r="206" spans="1:56" x14ac:dyDescent="0.45">
      <c r="A206">
        <v>3800</v>
      </c>
      <c r="B206" s="8">
        <f t="shared" si="38"/>
        <v>481.61406266917669</v>
      </c>
      <c r="C206" s="9">
        <f t="shared" si="39"/>
        <v>4.1527026617862915E-2</v>
      </c>
      <c r="D206">
        <v>3775</v>
      </c>
      <c r="E206" s="8">
        <f t="shared" si="40"/>
        <v>657.14571032265951</v>
      </c>
      <c r="F206" s="9">
        <f t="shared" si="41"/>
        <v>3.0434650467671728E-2</v>
      </c>
      <c r="G206">
        <v>3765</v>
      </c>
      <c r="H206" s="8">
        <f t="shared" si="42"/>
        <v>764.37793386169074</v>
      </c>
      <c r="I206" s="9">
        <f t="shared" si="43"/>
        <v>2.6165067192558272E-2</v>
      </c>
      <c r="J206">
        <v>3750</v>
      </c>
      <c r="K206" s="8">
        <f t="shared" si="44"/>
        <v>844.80272449619486</v>
      </c>
      <c r="L206" s="9">
        <f t="shared" si="45"/>
        <v>2.3674166074602997E-2</v>
      </c>
      <c r="M206" s="8">
        <f t="shared" si="46"/>
        <v>911.36763610557466</v>
      </c>
      <c r="N206" s="9">
        <f t="shared" si="47"/>
        <v>2.1945040845934932E-2</v>
      </c>
      <c r="O206" s="8">
        <f t="shared" si="48"/>
        <v>969.10724694264945</v>
      </c>
      <c r="P206" s="9">
        <f t="shared" si="49"/>
        <v>2.063755075931609E-2</v>
      </c>
      <c r="Q206" s="8">
        <f t="shared" si="50"/>
        <v>1020.7860424466867</v>
      </c>
      <c r="R206" s="9">
        <f t="shared" si="51"/>
        <v>1.9592744383595501E-2</v>
      </c>
      <c r="S206" s="8">
        <f t="shared" si="52"/>
        <v>1068.0227718271155</v>
      </c>
      <c r="T206" s="9">
        <f t="shared" si="53"/>
        <v>1.8726192481631345E-2</v>
      </c>
    </row>
    <row r="207" spans="1:56" x14ac:dyDescent="0.45">
      <c r="A207">
        <v>3850</v>
      </c>
      <c r="B207" s="8">
        <f t="shared" si="38"/>
        <v>481.74836480528404</v>
      </c>
      <c r="C207" s="9">
        <f t="shared" si="39"/>
        <v>4.1515449685197624E-2</v>
      </c>
      <c r="D207">
        <v>3825</v>
      </c>
      <c r="E207" s="8">
        <f t="shared" si="40"/>
        <v>657.69855997141701</v>
      </c>
      <c r="F207" s="9">
        <f t="shared" si="41"/>
        <v>3.0409067644711251E-2</v>
      </c>
      <c r="G207">
        <v>3815</v>
      </c>
      <c r="H207" s="8">
        <f t="shared" si="42"/>
        <v>765.30466849591073</v>
      </c>
      <c r="I207" s="9">
        <f t="shared" si="43"/>
        <v>2.6133382982370851E-2</v>
      </c>
      <c r="J207">
        <v>3800</v>
      </c>
      <c r="K207" s="8">
        <f t="shared" si="44"/>
        <v>846.18913662941236</v>
      </c>
      <c r="L207" s="9">
        <f t="shared" si="45"/>
        <v>2.3635377877415341E-2</v>
      </c>
      <c r="M207" s="8">
        <f t="shared" si="46"/>
        <v>913.2739223243791</v>
      </c>
      <c r="N207" s="9">
        <f t="shared" si="47"/>
        <v>2.1899234732442461E-2</v>
      </c>
      <c r="O207" s="8">
        <f t="shared" si="48"/>
        <v>971.61024999460653</v>
      </c>
      <c r="P207" s="9">
        <f t="shared" si="49"/>
        <v>2.0584385560064873E-2</v>
      </c>
      <c r="Q207" s="8">
        <f t="shared" si="50"/>
        <v>1023.954921904791</v>
      </c>
      <c r="R207" s="9">
        <f t="shared" si="51"/>
        <v>1.9532109834283929E-2</v>
      </c>
      <c r="S207" s="8">
        <f t="shared" si="52"/>
        <v>1071.9187675764122</v>
      </c>
      <c r="T207" s="9">
        <f t="shared" si="53"/>
        <v>1.8658130265989854E-2</v>
      </c>
    </row>
    <row r="208" spans="1:56" x14ac:dyDescent="0.45">
      <c r="A208">
        <v>3900</v>
      </c>
      <c r="B208" s="8">
        <f t="shared" si="38"/>
        <v>481.86998034556592</v>
      </c>
      <c r="C208" s="9">
        <f t="shared" si="39"/>
        <v>4.1504971913081813E-2</v>
      </c>
      <c r="D208">
        <v>3875</v>
      </c>
      <c r="E208" s="8">
        <f t="shared" si="40"/>
        <v>658.20915433216692</v>
      </c>
      <c r="F208" s="9">
        <f t="shared" si="41"/>
        <v>3.0385478336733902E-2</v>
      </c>
      <c r="G208">
        <v>3865</v>
      </c>
      <c r="H208" s="8">
        <f t="shared" si="42"/>
        <v>766.16552513916895</v>
      </c>
      <c r="I208" s="9">
        <f t="shared" si="43"/>
        <v>2.6104019749997407E-2</v>
      </c>
      <c r="J208">
        <v>3850</v>
      </c>
      <c r="K208" s="8">
        <f t="shared" si="44"/>
        <v>847.48497780148375</v>
      </c>
      <c r="L208" s="9">
        <f t="shared" si="45"/>
        <v>2.3599238362765212E-2</v>
      </c>
      <c r="M208" s="8">
        <f t="shared" si="46"/>
        <v>915.06640193946782</v>
      </c>
      <c r="N208" s="9">
        <f t="shared" si="47"/>
        <v>2.1856337373561456E-2</v>
      </c>
      <c r="O208" s="8">
        <f t="shared" si="48"/>
        <v>973.97717723966218</v>
      </c>
      <c r="P208" s="9">
        <f t="shared" si="49"/>
        <v>2.0534362064501117E-2</v>
      </c>
      <c r="Q208" s="8">
        <f t="shared" si="50"/>
        <v>1026.9671548921242</v>
      </c>
      <c r="R208" s="9">
        <f t="shared" si="51"/>
        <v>1.9474819525363361E-2</v>
      </c>
      <c r="S208" s="8">
        <f t="shared" si="52"/>
        <v>1075.6397725209792</v>
      </c>
      <c r="T208" s="9">
        <f t="shared" si="53"/>
        <v>1.8593585427885358E-2</v>
      </c>
    </row>
    <row r="209" spans="1:20" x14ac:dyDescent="0.45">
      <c r="A209">
        <v>3950</v>
      </c>
      <c r="B209" s="8">
        <f t="shared" si="38"/>
        <v>481.98004805578245</v>
      </c>
      <c r="C209" s="9">
        <f t="shared" si="39"/>
        <v>4.1495493601190064E-2</v>
      </c>
      <c r="D209">
        <v>3925</v>
      </c>
      <c r="E209" s="8">
        <f t="shared" si="40"/>
        <v>658.68047157635067</v>
      </c>
      <c r="F209" s="9">
        <f t="shared" si="41"/>
        <v>3.0363736080008724E-2</v>
      </c>
      <c r="G209">
        <v>3915</v>
      </c>
      <c r="H209" s="8">
        <f t="shared" si="42"/>
        <v>766.96473718824495</v>
      </c>
      <c r="I209" s="9">
        <f t="shared" si="43"/>
        <v>2.6076818177223668E-2</v>
      </c>
      <c r="J209">
        <v>3900</v>
      </c>
      <c r="K209" s="8">
        <f t="shared" si="44"/>
        <v>848.69549694550278</v>
      </c>
      <c r="L209" s="9">
        <f t="shared" si="45"/>
        <v>2.3565578080690888E-2</v>
      </c>
      <c r="M209" s="8">
        <f t="shared" si="46"/>
        <v>916.75099166221969</v>
      </c>
      <c r="N209" s="9">
        <f t="shared" si="47"/>
        <v>2.1816174928523092E-2</v>
      </c>
      <c r="O209" s="8">
        <f t="shared" si="48"/>
        <v>976.21434389132048</v>
      </c>
      <c r="P209" s="9">
        <f t="shared" si="49"/>
        <v>2.0487303966747031E-2</v>
      </c>
      <c r="Q209" s="8">
        <f t="shared" si="50"/>
        <v>1029.8292088803717</v>
      </c>
      <c r="R209" s="9">
        <f t="shared" si="51"/>
        <v>1.9420696002343887E-2</v>
      </c>
      <c r="S209" s="8">
        <f t="shared" si="52"/>
        <v>1079.1921932604898</v>
      </c>
      <c r="T209" s="9">
        <f t="shared" si="53"/>
        <v>1.8532380168147216E-2</v>
      </c>
    </row>
    <row r="210" spans="1:20" x14ac:dyDescent="0.45">
      <c r="A210">
        <v>4000</v>
      </c>
      <c r="B210" s="8">
        <f t="shared" si="38"/>
        <v>482.07961103103202</v>
      </c>
      <c r="C210" s="9">
        <f t="shared" si="39"/>
        <v>4.1486923616673298E-2</v>
      </c>
      <c r="D210">
        <v>3975</v>
      </c>
      <c r="E210" s="8">
        <f t="shared" si="40"/>
        <v>659.11530334846566</v>
      </c>
      <c r="F210" s="9">
        <f t="shared" si="41"/>
        <v>3.0343704505714171E-2</v>
      </c>
      <c r="G210">
        <v>3965</v>
      </c>
      <c r="H210" s="8">
        <f t="shared" si="42"/>
        <v>767.70630570078231</v>
      </c>
      <c r="I210" s="9">
        <f t="shared" si="43"/>
        <v>2.6051629186168372E-2</v>
      </c>
      <c r="J210">
        <v>3950</v>
      </c>
      <c r="K210" s="8">
        <f t="shared" si="44"/>
        <v>849.82569432240314</v>
      </c>
      <c r="L210" s="9">
        <f t="shared" si="45"/>
        <v>2.3534237825024489E-2</v>
      </c>
      <c r="M210" s="8">
        <f t="shared" si="46"/>
        <v>918.33336901430675</v>
      </c>
      <c r="N210" s="9">
        <f t="shared" si="47"/>
        <v>2.1778583545828248E-2</v>
      </c>
      <c r="O210" s="8">
        <f t="shared" si="48"/>
        <v>978.32785114988928</v>
      </c>
      <c r="P210" s="9">
        <f t="shared" si="49"/>
        <v>2.0443044707858172E-2</v>
      </c>
      <c r="Q210" s="8">
        <f t="shared" si="50"/>
        <v>1032.547371762709</v>
      </c>
      <c r="R210" s="9">
        <f t="shared" si="51"/>
        <v>1.9369571360059814E-2</v>
      </c>
      <c r="S210" s="8">
        <f t="shared" si="52"/>
        <v>1082.58229548389</v>
      </c>
      <c r="T210" s="9">
        <f t="shared" si="53"/>
        <v>1.8474346092146692E-2</v>
      </c>
    </row>
    <row r="211" spans="1:20" x14ac:dyDescent="0.45">
      <c r="A211">
        <v>4050</v>
      </c>
      <c r="B211" s="8">
        <f t="shared" si="38"/>
        <v>482.16962402098551</v>
      </c>
      <c r="C211" s="9">
        <f t="shared" si="39"/>
        <v>4.1479178703156004E-2</v>
      </c>
      <c r="D211">
        <v>4025</v>
      </c>
      <c r="E211" s="8">
        <f t="shared" si="40"/>
        <v>659.51626427951226</v>
      </c>
      <c r="F211" s="9">
        <f t="shared" si="41"/>
        <v>3.0325256681651324E-2</v>
      </c>
      <c r="G211">
        <v>4015</v>
      </c>
      <c r="H211" s="8">
        <f t="shared" si="42"/>
        <v>768.3940086290537</v>
      </c>
      <c r="I211" s="9">
        <f t="shared" si="43"/>
        <v>2.6028313307235984E-2</v>
      </c>
      <c r="J211">
        <v>4000</v>
      </c>
      <c r="K211" s="8">
        <f t="shared" si="44"/>
        <v>850.88032862639864</v>
      </c>
      <c r="L211" s="9">
        <f t="shared" si="45"/>
        <v>2.3505068018538626E-2</v>
      </c>
      <c r="M211" s="8">
        <f t="shared" si="46"/>
        <v>919.81897652463022</v>
      </c>
      <c r="N211" s="9">
        <f t="shared" si="47"/>
        <v>2.1743408768936674E-2</v>
      </c>
      <c r="O211" s="8">
        <f t="shared" si="48"/>
        <v>980.32358742679787</v>
      </c>
      <c r="P211" s="9">
        <f t="shared" si="49"/>
        <v>2.0401426892621238E-2</v>
      </c>
      <c r="Q211" s="8">
        <f t="shared" si="50"/>
        <v>1035.1277504505688</v>
      </c>
      <c r="R211" s="9">
        <f t="shared" si="51"/>
        <v>1.932128666369386E-2</v>
      </c>
      <c r="S211" s="8">
        <f t="shared" si="52"/>
        <v>1085.8162004649225</v>
      </c>
      <c r="T211" s="9">
        <f t="shared" si="53"/>
        <v>1.8419323630865372E-2</v>
      </c>
    </row>
    <row r="212" spans="1:20" x14ac:dyDescent="0.45">
      <c r="A212">
        <v>4100</v>
      </c>
      <c r="B212" s="8">
        <f t="shared" si="38"/>
        <v>482.25096027186169</v>
      </c>
      <c r="C212" s="9">
        <f t="shared" si="39"/>
        <v>4.1472182841741367E-2</v>
      </c>
      <c r="D212">
        <v>4075</v>
      </c>
      <c r="E212" s="8">
        <f t="shared" si="40"/>
        <v>659.88580122271833</v>
      </c>
      <c r="F212" s="9">
        <f t="shared" si="41"/>
        <v>3.0308274496801593E-2</v>
      </c>
      <c r="G212">
        <v>4065</v>
      </c>
      <c r="H212" s="8">
        <f t="shared" si="42"/>
        <v>769.03141001675579</v>
      </c>
      <c r="I212" s="9">
        <f t="shared" si="43"/>
        <v>2.6006740088241956E-2</v>
      </c>
      <c r="J212">
        <v>4050</v>
      </c>
      <c r="K212" s="8">
        <f t="shared" si="44"/>
        <v>851.86392432095477</v>
      </c>
      <c r="L212" s="9">
        <f t="shared" si="45"/>
        <v>2.347792813968801E-2</v>
      </c>
      <c r="M212" s="8">
        <f t="shared" si="46"/>
        <v>921.21302636002986</v>
      </c>
      <c r="N212" s="9">
        <f t="shared" si="47"/>
        <v>2.1710504983875001E-2</v>
      </c>
      <c r="O212" s="8">
        <f t="shared" si="48"/>
        <v>982.20723013271333</v>
      </c>
      <c r="P212" s="9">
        <f t="shared" si="49"/>
        <v>2.0362301748987992E-2</v>
      </c>
      <c r="Q212" s="8">
        <f t="shared" si="50"/>
        <v>1037.5762700956573</v>
      </c>
      <c r="R212" s="9">
        <f t="shared" si="51"/>
        <v>1.9275691413177885E-2</v>
      </c>
      <c r="S212" s="8">
        <f t="shared" si="52"/>
        <v>1088.8998821909454</v>
      </c>
      <c r="T212" s="9">
        <f t="shared" si="53"/>
        <v>1.8367161505939877E-2</v>
      </c>
    </row>
    <row r="213" spans="1:20" x14ac:dyDescent="0.45">
      <c r="A213">
        <v>4150</v>
      </c>
      <c r="B213" s="8">
        <f t="shared" si="38"/>
        <v>482.32441790835617</v>
      </c>
      <c r="C213" s="9">
        <f t="shared" si="39"/>
        <v>4.146586666031097E-2</v>
      </c>
      <c r="D213">
        <v>4125</v>
      </c>
      <c r="E213" s="8">
        <f t="shared" si="40"/>
        <v>660.22620219717305</v>
      </c>
      <c r="F213" s="9">
        <f t="shared" si="41"/>
        <v>3.0292648085522522E-2</v>
      </c>
      <c r="G213">
        <v>4115</v>
      </c>
      <c r="H213" s="8">
        <f t="shared" si="42"/>
        <v>769.62186911954802</v>
      </c>
      <c r="I213" s="9">
        <f t="shared" si="43"/>
        <v>2.5986787541367708E-2</v>
      </c>
      <c r="J213">
        <v>4100</v>
      </c>
      <c r="K213" s="8">
        <f t="shared" si="44"/>
        <v>852.7807791504074</v>
      </c>
      <c r="L213" s="9">
        <f t="shared" si="45"/>
        <v>2.3452686187328504E-2</v>
      </c>
      <c r="M213" s="8">
        <f t="shared" si="46"/>
        <v>922.52050533082706</v>
      </c>
      <c r="N213" s="9">
        <f t="shared" si="47"/>
        <v>2.1679734905001115E-2</v>
      </c>
      <c r="O213" s="8">
        <f t="shared" si="48"/>
        <v>983.98424797343068</v>
      </c>
      <c r="P213" s="9">
        <f t="shared" si="49"/>
        <v>2.0325528626287559E-2</v>
      </c>
      <c r="Q213" s="8">
        <f t="shared" si="50"/>
        <v>1039.8986738878457</v>
      </c>
      <c r="R213" s="9">
        <f t="shared" si="51"/>
        <v>1.9232643047063857E-2</v>
      </c>
      <c r="S213" s="8">
        <f t="shared" si="52"/>
        <v>1091.8391650836634</v>
      </c>
      <c r="T213" s="9">
        <f t="shared" si="53"/>
        <v>1.831771623476016E-2</v>
      </c>
    </row>
    <row r="214" spans="1:20" x14ac:dyDescent="0.45">
      <c r="A214">
        <v>4200</v>
      </c>
      <c r="B214" s="8">
        <f t="shared" si="38"/>
        <v>482.39072587867503</v>
      </c>
      <c r="C214" s="9">
        <f t="shared" si="39"/>
        <v>4.146016688768215E-2</v>
      </c>
      <c r="D214">
        <v>4175</v>
      </c>
      <c r="E214" s="8">
        <f t="shared" si="40"/>
        <v>660.53960502832354</v>
      </c>
      <c r="F214" s="9">
        <f t="shared" si="41"/>
        <v>3.0278275288492976E-2</v>
      </c>
      <c r="G214">
        <v>4165</v>
      </c>
      <c r="H214" s="8">
        <f t="shared" si="42"/>
        <v>770.16854941477004</v>
      </c>
      <c r="I214" s="9">
        <f t="shared" si="43"/>
        <v>2.5968341624956578E-2</v>
      </c>
      <c r="J214">
        <v>4150</v>
      </c>
      <c r="K214" s="8">
        <f t="shared" si="44"/>
        <v>853.6349717771443</v>
      </c>
      <c r="L214" s="9">
        <f t="shared" si="45"/>
        <v>2.3429218180181746E-2</v>
      </c>
      <c r="M214" s="8">
        <f t="shared" si="46"/>
        <v>923.74618021630715</v>
      </c>
      <c r="N214" s="9">
        <f t="shared" si="47"/>
        <v>2.1650969095554733E-2</v>
      </c>
      <c r="O214" s="8">
        <f t="shared" si="48"/>
        <v>985.65990370058933</v>
      </c>
      <c r="P214" s="9">
        <f t="shared" si="49"/>
        <v>2.0290974528751182E-2</v>
      </c>
      <c r="Q214" s="8">
        <f t="shared" si="50"/>
        <v>1042.1005233817548</v>
      </c>
      <c r="R214" s="9">
        <f t="shared" si="51"/>
        <v>1.9192006482347153E-2</v>
      </c>
      <c r="S214" s="8">
        <f t="shared" si="52"/>
        <v>1094.6397222719006</v>
      </c>
      <c r="T214" s="9">
        <f t="shared" si="53"/>
        <v>1.8270851672082977E-2</v>
      </c>
    </row>
    <row r="215" spans="1:20" x14ac:dyDescent="0.45">
      <c r="A215">
        <v>4250</v>
      </c>
      <c r="B215" s="8">
        <f t="shared" si="38"/>
        <v>482.45054948559203</v>
      </c>
      <c r="C215" s="9">
        <f t="shared" si="39"/>
        <v>4.1455025849436375E-2</v>
      </c>
      <c r="D215">
        <v>4225</v>
      </c>
      <c r="E215" s="8">
        <f t="shared" si="40"/>
        <v>660.82800567727827</v>
      </c>
      <c r="F215" s="9">
        <f t="shared" si="41"/>
        <v>3.0265061147797652E-2</v>
      </c>
      <c r="G215">
        <v>4215</v>
      </c>
      <c r="H215" s="8">
        <f t="shared" si="42"/>
        <v>770.67442747015707</v>
      </c>
      <c r="I215" s="9">
        <f t="shared" si="43"/>
        <v>2.595129575747401E-2</v>
      </c>
      <c r="J215">
        <v>4200</v>
      </c>
      <c r="K215" s="8">
        <f t="shared" si="44"/>
        <v>854.4303694988198</v>
      </c>
      <c r="L215" s="9">
        <f t="shared" si="45"/>
        <v>2.3407407688155243E-2</v>
      </c>
      <c r="M215" s="8">
        <f t="shared" si="46"/>
        <v>924.89460335914555</v>
      </c>
      <c r="N215" s="9">
        <f t="shared" si="47"/>
        <v>2.1624085519973357E-2</v>
      </c>
      <c r="O215" s="8">
        <f t="shared" si="48"/>
        <v>987.2392572672909</v>
      </c>
      <c r="P215" s="9">
        <f t="shared" si="49"/>
        <v>2.0258513681233284E-2</v>
      </c>
      <c r="Q215" s="8">
        <f t="shared" si="50"/>
        <v>1044.1871993070242</v>
      </c>
      <c r="R215" s="9">
        <f t="shared" si="51"/>
        <v>1.9153653687071646E-2</v>
      </c>
      <c r="S215" s="8">
        <f t="shared" si="52"/>
        <v>1097.3070743780145</v>
      </c>
      <c r="T215" s="9">
        <f t="shared" si="53"/>
        <v>1.8226438584966365E-2</v>
      </c>
    </row>
    <row r="216" spans="1:20" x14ac:dyDescent="0.45">
      <c r="A216">
        <v>4300</v>
      </c>
      <c r="B216" s="8">
        <f t="shared" si="38"/>
        <v>482.50449552608262</v>
      </c>
      <c r="C216" s="9">
        <f t="shared" si="39"/>
        <v>4.1450391002458266E-2</v>
      </c>
      <c r="D216">
        <v>4275</v>
      </c>
      <c r="E216" s="8">
        <f t="shared" si="40"/>
        <v>661.09326625353356</v>
      </c>
      <c r="F216" s="9">
        <f t="shared" si="41"/>
        <v>3.0252917433785918E-2</v>
      </c>
      <c r="G216">
        <v>4265</v>
      </c>
      <c r="H216" s="8">
        <f t="shared" si="42"/>
        <v>771.14230164543869</v>
      </c>
      <c r="I216" s="9">
        <f t="shared" si="43"/>
        <v>2.5935550361229881E-2</v>
      </c>
      <c r="J216">
        <v>4250</v>
      </c>
      <c r="K216" s="8">
        <f t="shared" si="44"/>
        <v>855.17063600438814</v>
      </c>
      <c r="L216" s="9">
        <f t="shared" si="45"/>
        <v>2.3387145392931116E-2</v>
      </c>
      <c r="M216" s="8">
        <f t="shared" si="46"/>
        <v>925.97011848154898</v>
      </c>
      <c r="N216" s="9">
        <f t="shared" si="47"/>
        <v>2.1598969125263972E-2</v>
      </c>
      <c r="O216" s="8">
        <f t="shared" si="48"/>
        <v>988.72716934163611</v>
      </c>
      <c r="P216" s="9">
        <f t="shared" si="49"/>
        <v>2.022802712432531E-2</v>
      </c>
      <c r="Q216" s="8">
        <f t="shared" si="50"/>
        <v>1046.1639028194159</v>
      </c>
      <c r="R216" s="9">
        <f t="shared" si="51"/>
        <v>1.9117463282856465E-2</v>
      </c>
      <c r="S216" s="8">
        <f t="shared" si="52"/>
        <v>1099.8465887810667</v>
      </c>
      <c r="T216" s="9">
        <f t="shared" si="53"/>
        <v>1.8184354258138417E-2</v>
      </c>
    </row>
    <row r="217" spans="1:20" x14ac:dyDescent="0.45">
      <c r="A217">
        <v>4350</v>
      </c>
      <c r="B217" s="8">
        <f t="shared" si="38"/>
        <v>482.55311706159574</v>
      </c>
      <c r="C217" s="9">
        <f t="shared" si="39"/>
        <v>4.1446214505432545E-2</v>
      </c>
      <c r="D217">
        <v>4325</v>
      </c>
      <c r="E217" s="8">
        <f t="shared" si="40"/>
        <v>661.33712270812157</v>
      </c>
      <c r="F217" s="9">
        <f t="shared" si="41"/>
        <v>3.0241762201555587E-2</v>
      </c>
      <c r="G217">
        <v>4315</v>
      </c>
      <c r="H217" s="8">
        <f t="shared" si="42"/>
        <v>771.57480060445243</v>
      </c>
      <c r="I217" s="9">
        <f t="shared" si="43"/>
        <v>2.5921012433703098E-2</v>
      </c>
      <c r="J217">
        <v>4300</v>
      </c>
      <c r="K217" s="8">
        <f t="shared" si="44"/>
        <v>855.8592391318125</v>
      </c>
      <c r="L217" s="9">
        <f t="shared" si="45"/>
        <v>2.3368328675505205E-2</v>
      </c>
      <c r="M217" s="8">
        <f t="shared" si="46"/>
        <v>926.97686667948722</v>
      </c>
      <c r="N217" s="9">
        <f t="shared" si="47"/>
        <v>2.1575511448998465E-2</v>
      </c>
      <c r="O217" s="8">
        <f t="shared" si="48"/>
        <v>990.12830513407323</v>
      </c>
      <c r="P217" s="9">
        <f t="shared" si="49"/>
        <v>2.0199402336338421E-2</v>
      </c>
      <c r="Q217" s="8">
        <f t="shared" si="50"/>
        <v>1048.0356571520206</v>
      </c>
      <c r="R217" s="9">
        <f t="shared" si="51"/>
        <v>1.9083320174762854E-2</v>
      </c>
      <c r="S217" s="8">
        <f t="shared" si="52"/>
        <v>1102.2634793213419</v>
      </c>
      <c r="T217" s="9">
        <f t="shared" si="53"/>
        <v>1.8144482127189679E-2</v>
      </c>
    </row>
    <row r="218" spans="1:20" x14ac:dyDescent="0.45">
      <c r="A218">
        <v>4400</v>
      </c>
      <c r="B218" s="8">
        <f t="shared" si="38"/>
        <v>482.59691784044685</v>
      </c>
      <c r="C218" s="9">
        <f t="shared" si="39"/>
        <v>4.144245282273492E-2</v>
      </c>
      <c r="D218">
        <v>4375</v>
      </c>
      <c r="E218" s="8">
        <f t="shared" si="40"/>
        <v>661.56119220629068</v>
      </c>
      <c r="F218" s="9">
        <f t="shared" si="41"/>
        <v>3.0231519375101917E-2</v>
      </c>
      <c r="G218">
        <v>4365</v>
      </c>
      <c r="H218" s="8">
        <f t="shared" si="42"/>
        <v>771.97439161886575</v>
      </c>
      <c r="I218" s="9">
        <f t="shared" si="43"/>
        <v>2.5907595144521674E-2</v>
      </c>
      <c r="J218">
        <v>4350</v>
      </c>
      <c r="K218" s="8">
        <f t="shared" si="44"/>
        <v>856.4994585941472</v>
      </c>
      <c r="L218" s="9">
        <f t="shared" si="45"/>
        <v>2.3350861228596542E-2</v>
      </c>
      <c r="M218" s="8">
        <f t="shared" si="46"/>
        <v>927.91879255485867</v>
      </c>
      <c r="N218" s="9">
        <f t="shared" si="47"/>
        <v>2.1553610251747971E-2</v>
      </c>
      <c r="O218" s="8">
        <f t="shared" si="48"/>
        <v>991.44713849724917</v>
      </c>
      <c r="P218" s="9">
        <f t="shared" si="49"/>
        <v>2.0172532879881314E-2</v>
      </c>
      <c r="Q218" s="8">
        <f t="shared" si="50"/>
        <v>1049.8073096279422</v>
      </c>
      <c r="R218" s="9">
        <f t="shared" si="51"/>
        <v>1.9051115206168753E-2</v>
      </c>
      <c r="S218" s="8">
        <f t="shared" si="52"/>
        <v>1104.5628064123207</v>
      </c>
      <c r="T218" s="9">
        <f t="shared" si="53"/>
        <v>1.8106711437225625E-2</v>
      </c>
    </row>
    <row r="219" spans="1:20" x14ac:dyDescent="0.45">
      <c r="A219">
        <v>4450</v>
      </c>
      <c r="B219" s="8">
        <f t="shared" si="38"/>
        <v>482.63635639315265</v>
      </c>
      <c r="C219" s="9">
        <f t="shared" si="39"/>
        <v>4.1439066359327731E-2</v>
      </c>
      <c r="D219">
        <v>4425</v>
      </c>
      <c r="E219" s="8">
        <f t="shared" si="40"/>
        <v>661.76698018068339</v>
      </c>
      <c r="F219" s="9">
        <f t="shared" si="41"/>
        <v>3.0222118357339869E-2</v>
      </c>
      <c r="G219">
        <v>4415</v>
      </c>
      <c r="H219" s="8">
        <f t="shared" si="42"/>
        <v>772.34338864776407</v>
      </c>
      <c r="I219" s="9">
        <f t="shared" si="43"/>
        <v>2.5895217456339523E-2</v>
      </c>
      <c r="J219">
        <v>4400</v>
      </c>
      <c r="K219" s="8">
        <f t="shared" si="44"/>
        <v>857.09439364429295</v>
      </c>
      <c r="L219" s="9">
        <f t="shared" si="45"/>
        <v>2.3334652692058443E-2</v>
      </c>
      <c r="M219" s="8">
        <f t="shared" si="46"/>
        <v>928.79965044873177</v>
      </c>
      <c r="N219" s="9">
        <f t="shared" si="47"/>
        <v>2.1533169171992456E-2</v>
      </c>
      <c r="O219" s="8">
        <f t="shared" si="48"/>
        <v>992.68795625975133</v>
      </c>
      <c r="P219" s="9">
        <f t="shared" si="49"/>
        <v>2.0147318070983737E-2</v>
      </c>
      <c r="Q219" s="8">
        <f t="shared" si="50"/>
        <v>1051.4835339978713</v>
      </c>
      <c r="R219" s="9">
        <f t="shared" si="51"/>
        <v>1.9020744836543004E-2</v>
      </c>
      <c r="S219" s="8">
        <f t="shared" si="52"/>
        <v>1106.7494775276605</v>
      </c>
      <c r="T219" s="9">
        <f t="shared" si="53"/>
        <v>1.8070936924838212E-2</v>
      </c>
    </row>
    <row r="220" spans="1:20" x14ac:dyDescent="0.45">
      <c r="A220">
        <v>4500</v>
      </c>
      <c r="B220" s="8">
        <f t="shared" si="38"/>
        <v>482.67184982081039</v>
      </c>
      <c r="C220" s="9">
        <f t="shared" si="39"/>
        <v>4.1436019124431858E-2</v>
      </c>
      <c r="D220">
        <v>4475</v>
      </c>
      <c r="E220" s="8">
        <f t="shared" si="40"/>
        <v>661.95588706760907</v>
      </c>
      <c r="F220" s="9">
        <f t="shared" si="41"/>
        <v>3.0213493664355454E-2</v>
      </c>
      <c r="G220">
        <v>4465</v>
      </c>
      <c r="H220" s="8">
        <f t="shared" si="42"/>
        <v>772.6839601802651</v>
      </c>
      <c r="I220" s="9">
        <f t="shared" si="43"/>
        <v>2.5883803768016685E-2</v>
      </c>
      <c r="J220">
        <v>4450</v>
      </c>
      <c r="K220" s="8">
        <f t="shared" si="44"/>
        <v>857.64697065210146</v>
      </c>
      <c r="L220" s="9">
        <f t="shared" si="45"/>
        <v>2.3319618309609654E-2</v>
      </c>
      <c r="M220" s="8">
        <f t="shared" si="46"/>
        <v>929.62301074196171</v>
      </c>
      <c r="N220" s="9">
        <f t="shared" si="47"/>
        <v>2.1514097401738545E-2</v>
      </c>
      <c r="O220" s="8">
        <f t="shared" si="48"/>
        <v>993.85486275775884</v>
      </c>
      <c r="P220" s="9">
        <f t="shared" si="49"/>
        <v>2.0123662668917061E-2</v>
      </c>
      <c r="Q220" s="8">
        <f t="shared" si="50"/>
        <v>1053.0688330679952</v>
      </c>
      <c r="R220" s="9">
        <f t="shared" si="51"/>
        <v>1.8992110840211931E-2</v>
      </c>
      <c r="S220" s="8">
        <f t="shared" si="52"/>
        <v>1108.8282480322291</v>
      </c>
      <c r="T220" s="9">
        <f t="shared" si="53"/>
        <v>1.8037058521455238E-2</v>
      </c>
    </row>
    <row r="221" spans="1:20" x14ac:dyDescent="0.45">
      <c r="A221">
        <v>4550</v>
      </c>
      <c r="B221" s="8">
        <f t="shared" si="38"/>
        <v>482.70377729586005</v>
      </c>
      <c r="C221" s="9">
        <f t="shared" si="39"/>
        <v>4.1433278421895481E-2</v>
      </c>
      <c r="D221">
        <v>4525</v>
      </c>
      <c r="E221" s="8">
        <f t="shared" si="40"/>
        <v>662.12921473041695</v>
      </c>
      <c r="F221" s="9">
        <f t="shared" si="41"/>
        <v>3.0205584582373265E-2</v>
      </c>
      <c r="G221">
        <v>4515</v>
      </c>
      <c r="H221" s="8">
        <f t="shared" si="42"/>
        <v>772.99813683096147</v>
      </c>
      <c r="I221" s="9">
        <f t="shared" si="43"/>
        <v>2.5873283578655742E-2</v>
      </c>
      <c r="J221">
        <v>4500</v>
      </c>
      <c r="K221" s="8">
        <f t="shared" si="44"/>
        <v>858.15995057066255</v>
      </c>
      <c r="L221" s="9">
        <f t="shared" si="45"/>
        <v>2.3305678605369921E-2</v>
      </c>
      <c r="M221" s="8">
        <f t="shared" si="46"/>
        <v>930.39226619247518</v>
      </c>
      <c r="N221" s="9">
        <f t="shared" si="47"/>
        <v>2.1496309381254568E-2</v>
      </c>
      <c r="O221" s="8">
        <f t="shared" si="48"/>
        <v>994.95178453113635</v>
      </c>
      <c r="P221" s="9">
        <f t="shared" si="49"/>
        <v>2.0101476585043618E-2</v>
      </c>
      <c r="Q221" s="8">
        <f t="shared" si="50"/>
        <v>1054.5675415856349</v>
      </c>
      <c r="R221" s="9">
        <f t="shared" si="51"/>
        <v>1.896512002439241E-2</v>
      </c>
      <c r="S221" s="8">
        <f t="shared" si="52"/>
        <v>1110.8037223276622</v>
      </c>
      <c r="T221" s="9">
        <f t="shared" si="53"/>
        <v>1.8004981076306159E-2</v>
      </c>
    </row>
    <row r="222" spans="1:20" x14ac:dyDescent="0.45">
      <c r="A222">
        <v>4600</v>
      </c>
      <c r="B222" s="8">
        <f t="shared" si="38"/>
        <v>482.73248329376963</v>
      </c>
      <c r="C222" s="9">
        <f t="shared" si="39"/>
        <v>4.1430814565318747E-2</v>
      </c>
      <c r="D222">
        <v>4575</v>
      </c>
      <c r="E222" s="8">
        <f t="shared" si="40"/>
        <v>662.28817257519381</v>
      </c>
      <c r="F222" s="9">
        <f t="shared" si="41"/>
        <v>3.0198334846043579E-2</v>
      </c>
      <c r="G222">
        <v>4565</v>
      </c>
      <c r="H222" s="8">
        <f t="shared" si="42"/>
        <v>773.28781868039152</v>
      </c>
      <c r="I222" s="9">
        <f t="shared" si="43"/>
        <v>2.5863591171175843E-2</v>
      </c>
      <c r="J222">
        <v>4550</v>
      </c>
      <c r="K222" s="8">
        <f t="shared" si="44"/>
        <v>858.6359362715425</v>
      </c>
      <c r="L222" s="9">
        <f t="shared" si="45"/>
        <v>2.3292759078831549E-2</v>
      </c>
      <c r="M222" s="8">
        <f t="shared" si="46"/>
        <v>931.11063828135673</v>
      </c>
      <c r="N222" s="9">
        <f t="shared" si="47"/>
        <v>2.1479724511488756E-2</v>
      </c>
      <c r="O222" s="8">
        <f t="shared" si="48"/>
        <v>995.98247515293986</v>
      </c>
      <c r="P222" s="9">
        <f t="shared" si="49"/>
        <v>2.0080674609188144E-2</v>
      </c>
      <c r="Q222" s="8">
        <f t="shared" si="50"/>
        <v>1055.9838293519281</v>
      </c>
      <c r="R222" s="9">
        <f t="shared" si="51"/>
        <v>1.8939683964928022E-2</v>
      </c>
      <c r="S222" s="8">
        <f t="shared" si="52"/>
        <v>1112.6803552843467</v>
      </c>
      <c r="T222" s="9">
        <f t="shared" si="53"/>
        <v>1.7974614097405341E-2</v>
      </c>
    </row>
    <row r="223" spans="1:20" x14ac:dyDescent="0.45">
      <c r="A223">
        <v>4650</v>
      </c>
      <c r="B223" s="8">
        <f t="shared" si="38"/>
        <v>482.75828057336668</v>
      </c>
      <c r="C223" s="9">
        <f t="shared" si="39"/>
        <v>4.1428600616122462E-2</v>
      </c>
      <c r="D223">
        <v>4625</v>
      </c>
      <c r="E223" s="8">
        <f t="shared" si="40"/>
        <v>662.43388336504847</v>
      </c>
      <c r="F223" s="9">
        <f t="shared" si="41"/>
        <v>3.0191692336755921E-2</v>
      </c>
      <c r="G223">
        <v>4615</v>
      </c>
      <c r="H223" s="8">
        <f t="shared" si="42"/>
        <v>773.55478235490932</v>
      </c>
      <c r="I223" s="9">
        <f t="shared" si="43"/>
        <v>2.5854665314219386E-2</v>
      </c>
      <c r="J223">
        <v>4600</v>
      </c>
      <c r="K223" s="8">
        <f t="shared" si="44"/>
        <v>859.07737973147539</v>
      </c>
      <c r="L223" s="9">
        <f t="shared" si="45"/>
        <v>2.3280789917028737E-2</v>
      </c>
      <c r="M223" s="8">
        <f t="shared" si="46"/>
        <v>931.78118354256446</v>
      </c>
      <c r="N223" s="9">
        <f t="shared" si="47"/>
        <v>2.1464266882876355E-2</v>
      </c>
      <c r="O223" s="8">
        <f t="shared" si="48"/>
        <v>996.9505201636382</v>
      </c>
      <c r="P223" s="9">
        <f t="shared" si="49"/>
        <v>2.0061176152169742E-2</v>
      </c>
      <c r="Q223" s="8">
        <f t="shared" si="50"/>
        <v>1057.3217045327381</v>
      </c>
      <c r="R223" s="9">
        <f t="shared" si="51"/>
        <v>1.8915718758311686E-2</v>
      </c>
      <c r="S223" s="8">
        <f t="shared" si="52"/>
        <v>1114.4624539331326</v>
      </c>
      <c r="T223" s="9">
        <f t="shared" si="53"/>
        <v>1.7945871509099754E-2</v>
      </c>
    </row>
    <row r="224" spans="1:20" x14ac:dyDescent="0.45">
      <c r="A224">
        <v>4700</v>
      </c>
      <c r="B224" s="8">
        <f t="shared" si="38"/>
        <v>482.78145292270796</v>
      </c>
      <c r="C224" s="9">
        <f t="shared" si="39"/>
        <v>4.1426612142869433E-2</v>
      </c>
      <c r="D224">
        <v>4675</v>
      </c>
      <c r="E224" s="8">
        <f t="shared" si="40"/>
        <v>662.56738874011728</v>
      </c>
      <c r="F224" s="9">
        <f t="shared" si="41"/>
        <v>3.0185608799778579E-2</v>
      </c>
      <c r="G224">
        <v>4665</v>
      </c>
      <c r="H224" s="8">
        <f t="shared" si="42"/>
        <v>773.80068784227592</v>
      </c>
      <c r="I224" s="9">
        <f t="shared" si="43"/>
        <v>2.5846448981286779E-2</v>
      </c>
      <c r="J224">
        <v>4650</v>
      </c>
      <c r="K224" s="8">
        <f t="shared" si="44"/>
        <v>859.48658905553623</v>
      </c>
      <c r="L224" s="9">
        <f t="shared" si="45"/>
        <v>2.3269705722782009E-2</v>
      </c>
      <c r="M224" s="8">
        <f t="shared" si="46"/>
        <v>932.40679985363215</v>
      </c>
      <c r="N224" s="9">
        <f t="shared" si="47"/>
        <v>2.1449865019366621E-2</v>
      </c>
      <c r="O224" s="8">
        <f t="shared" si="48"/>
        <v>997.85934208358242</v>
      </c>
      <c r="P224" s="9">
        <f t="shared" si="49"/>
        <v>2.004290500326324E-2</v>
      </c>
      <c r="Q224" s="8">
        <f t="shared" si="50"/>
        <v>1058.5850171407637</v>
      </c>
      <c r="R224" s="9">
        <f t="shared" si="51"/>
        <v>1.8893144788710466E-2</v>
      </c>
      <c r="S224" s="8">
        <f t="shared" si="52"/>
        <v>1116.154179391438</v>
      </c>
      <c r="T224" s="9">
        <f t="shared" si="53"/>
        <v>1.7918671424860519E-2</v>
      </c>
    </row>
    <row r="225" spans="1:20" x14ac:dyDescent="0.45">
      <c r="A225">
        <v>4750</v>
      </c>
      <c r="B225" s="8">
        <f t="shared" si="38"/>
        <v>482.80225768654623</v>
      </c>
      <c r="C225" s="9">
        <f t="shared" si="39"/>
        <v>4.1424827000259741E-2</v>
      </c>
      <c r="D225">
        <v>4725</v>
      </c>
      <c r="E225" s="8">
        <f t="shared" si="40"/>
        <v>662.68965445114941</v>
      </c>
      <c r="F225" s="9">
        <f t="shared" si="41"/>
        <v>3.0180039579106352E-2</v>
      </c>
      <c r="G225">
        <v>4715</v>
      </c>
      <c r="H225" s="8">
        <f t="shared" si="42"/>
        <v>774.0270850410451</v>
      </c>
      <c r="I225" s="9">
        <f t="shared" si="43"/>
        <v>2.5838889086083391E-2</v>
      </c>
      <c r="J225">
        <v>4700</v>
      </c>
      <c r="K225" s="8">
        <f t="shared" si="44"/>
        <v>859.8657353241606</v>
      </c>
      <c r="L225" s="9">
        <f t="shared" si="45"/>
        <v>2.3259445257997405E-2</v>
      </c>
      <c r="M225" s="8">
        <f t="shared" si="46"/>
        <v>932.99023266711333</v>
      </c>
      <c r="N225" s="9">
        <f t="shared" si="47"/>
        <v>2.143645163661205E-2</v>
      </c>
      <c r="O225" s="8">
        <f t="shared" si="48"/>
        <v>998.71220547939913</v>
      </c>
      <c r="P225" s="9">
        <f t="shared" si="49"/>
        <v>2.0025789101475591E-2</v>
      </c>
      <c r="Q225" s="8">
        <f t="shared" si="50"/>
        <v>1059.7774626635853</v>
      </c>
      <c r="R225" s="9">
        <f t="shared" si="51"/>
        <v>1.8871886508827165E-2</v>
      </c>
      <c r="S225" s="8">
        <f t="shared" si="52"/>
        <v>1117.7595489997652</v>
      </c>
      <c r="T225" s="9">
        <f t="shared" si="53"/>
        <v>1.789293593411672E-2</v>
      </c>
    </row>
    <row r="226" spans="1:20" x14ac:dyDescent="0.45">
      <c r="A226">
        <v>4800</v>
      </c>
      <c r="B226" s="8">
        <f t="shared" si="38"/>
        <v>482.82092809062476</v>
      </c>
      <c r="C226" s="9">
        <f t="shared" si="39"/>
        <v>4.1423225126326818E-2</v>
      </c>
      <c r="D226">
        <v>4775</v>
      </c>
      <c r="E226" s="8">
        <f t="shared" si="40"/>
        <v>662.801575315121</v>
      </c>
      <c r="F226" s="9">
        <f t="shared" si="41"/>
        <v>3.0174943368973198E-2</v>
      </c>
      <c r="G226">
        <v>4765</v>
      </c>
      <c r="H226" s="8">
        <f t="shared" si="42"/>
        <v>774.23542004338026</v>
      </c>
      <c r="I226" s="9">
        <f t="shared" si="43"/>
        <v>2.5831936233141339E-2</v>
      </c>
      <c r="J226">
        <v>4750</v>
      </c>
      <c r="K226" s="8">
        <f t="shared" si="44"/>
        <v>860.21685925352631</v>
      </c>
      <c r="L226" s="9">
        <f t="shared" si="45"/>
        <v>2.3249951201090708E-2</v>
      </c>
      <c r="M226" s="8">
        <f t="shared" si="46"/>
        <v>933.53408116475873</v>
      </c>
      <c r="N226" s="9">
        <f t="shared" si="47"/>
        <v>2.1423963413361675E-2</v>
      </c>
      <c r="O226" s="8">
        <f t="shared" si="48"/>
        <v>999.51222206201624</v>
      </c>
      <c r="P226" s="9">
        <f t="shared" si="49"/>
        <v>2.0009760319628259E-2</v>
      </c>
      <c r="Q226" s="8">
        <f t="shared" si="50"/>
        <v>1060.9025858140612</v>
      </c>
      <c r="R226" s="9">
        <f t="shared" si="51"/>
        <v>1.8851872233541046E-2</v>
      </c>
      <c r="S226" s="8">
        <f t="shared" si="52"/>
        <v>1119.2824386459461</v>
      </c>
      <c r="T226" s="9">
        <f t="shared" si="53"/>
        <v>1.7868590902038128E-2</v>
      </c>
    </row>
    <row r="227" spans="1:20" x14ac:dyDescent="0.45">
      <c r="A227">
        <v>4850</v>
      </c>
      <c r="B227" s="8">
        <f t="shared" si="38"/>
        <v>482.83767537720797</v>
      </c>
      <c r="C227" s="9">
        <f t="shared" si="39"/>
        <v>4.1421788356460321E-2</v>
      </c>
      <c r="D227">
        <v>4825</v>
      </c>
      <c r="E227" s="8">
        <f t="shared" si="40"/>
        <v>662.90397990179599</v>
      </c>
      <c r="F227" s="9">
        <f t="shared" si="41"/>
        <v>3.017028198105379E-2</v>
      </c>
      <c r="G227">
        <v>4815</v>
      </c>
      <c r="H227" s="8">
        <f t="shared" si="42"/>
        <v>774.42704115231788</v>
      </c>
      <c r="I227" s="9">
        <f t="shared" si="43"/>
        <v>2.582554448284859E-2</v>
      </c>
      <c r="J227">
        <v>4800</v>
      </c>
      <c r="K227" s="8">
        <f t="shared" si="44"/>
        <v>860.54187766078417</v>
      </c>
      <c r="L227" s="9">
        <f t="shared" si="45"/>
        <v>2.3241169917687345E-2</v>
      </c>
      <c r="M227" s="8">
        <f t="shared" si="46"/>
        <v>934.04080431852549</v>
      </c>
      <c r="N227" s="9">
        <f t="shared" si="47"/>
        <v>2.1412340775189113E-2</v>
      </c>
      <c r="O227" s="8">
        <f t="shared" si="48"/>
        <v>1000.2623557959672</v>
      </c>
      <c r="P227" s="9">
        <f t="shared" si="49"/>
        <v>1.9994754260330861E-2</v>
      </c>
      <c r="Q227" s="8">
        <f t="shared" si="50"/>
        <v>1061.963784381117</v>
      </c>
      <c r="R227" s="9">
        <f t="shared" si="51"/>
        <v>1.883303394536702E-2</v>
      </c>
      <c r="S227" s="8">
        <f t="shared" si="52"/>
        <v>1120.7265852557098</v>
      </c>
      <c r="T227" s="9">
        <f t="shared" si="53"/>
        <v>1.7845565781271007E-2</v>
      </c>
    </row>
    <row r="228" spans="1:20" x14ac:dyDescent="0.45">
      <c r="A228">
        <v>4900</v>
      </c>
      <c r="B228" s="8">
        <f t="shared" si="38"/>
        <v>482.85269076545467</v>
      </c>
      <c r="C228" s="9">
        <f t="shared" si="39"/>
        <v>4.142050025297464E-2</v>
      </c>
      <c r="D228">
        <v>4875</v>
      </c>
      <c r="E228" s="8">
        <f t="shared" si="40"/>
        <v>662.99763496050662</v>
      </c>
      <c r="F228" s="9">
        <f t="shared" si="41"/>
        <v>3.0166020126438851E-2</v>
      </c>
      <c r="G228">
        <v>4865</v>
      </c>
      <c r="H228" s="8">
        <f t="shared" si="42"/>
        <v>774.60320463571657</v>
      </c>
      <c r="I228" s="9">
        <f t="shared" si="43"/>
        <v>2.5819671130079661E-2</v>
      </c>
      <c r="J228">
        <v>4850</v>
      </c>
      <c r="K228" s="8">
        <f t="shared" si="44"/>
        <v>860.84258972743123</v>
      </c>
      <c r="L228" s="9">
        <f t="shared" si="45"/>
        <v>2.3233051243819854E-2</v>
      </c>
      <c r="M228" s="8">
        <f t="shared" si="46"/>
        <v>934.51272684448054</v>
      </c>
      <c r="N228" s="9">
        <f t="shared" si="47"/>
        <v>2.1401527689765058E-2</v>
      </c>
      <c r="O228" s="8">
        <f t="shared" si="48"/>
        <v>1000.9654280014653</v>
      </c>
      <c r="P228" s="9">
        <f t="shared" si="49"/>
        <v>1.9980710063016004E-2</v>
      </c>
      <c r="Q228" s="8">
        <f t="shared" si="50"/>
        <v>1062.964313160533</v>
      </c>
      <c r="R228" s="9">
        <f t="shared" si="51"/>
        <v>1.8815307110860196E-2</v>
      </c>
      <c r="S228" s="8">
        <f t="shared" si="52"/>
        <v>1122.0955894294129</v>
      </c>
      <c r="T228" s="9">
        <f t="shared" si="53"/>
        <v>1.7823793434719785E-2</v>
      </c>
    </row>
    <row r="229" spans="1:20" x14ac:dyDescent="0.45">
      <c r="A229">
        <v>4950</v>
      </c>
      <c r="B229" s="8">
        <f t="shared" si="38"/>
        <v>482.86614724945179</v>
      </c>
      <c r="C229" s="9">
        <f t="shared" si="39"/>
        <v>4.1419345949029372E-2</v>
      </c>
      <c r="D229">
        <v>4925</v>
      </c>
      <c r="E229" s="8">
        <f t="shared" si="40"/>
        <v>663.08324959669062</v>
      </c>
      <c r="F229" s="9">
        <f t="shared" si="41"/>
        <v>3.0162125211524598E-2</v>
      </c>
      <c r="G229">
        <v>4915</v>
      </c>
      <c r="H229" s="8">
        <f t="shared" si="42"/>
        <v>774.76508022019709</v>
      </c>
      <c r="I229" s="9">
        <f t="shared" si="43"/>
        <v>2.5814276495677593E-2</v>
      </c>
      <c r="J229">
        <v>4900</v>
      </c>
      <c r="K229" s="8">
        <f t="shared" si="44"/>
        <v>861.12068305576361</v>
      </c>
      <c r="L229" s="9">
        <f t="shared" si="45"/>
        <v>2.3225548280907869E-2</v>
      </c>
      <c r="M229" s="8">
        <f t="shared" si="46"/>
        <v>934.95204503748892</v>
      </c>
      <c r="N229" s="9">
        <f t="shared" si="47"/>
        <v>2.1391471472954591E-2</v>
      </c>
      <c r="O229" s="8">
        <f t="shared" si="48"/>
        <v>1001.6241224324779</v>
      </c>
      <c r="P229" s="9">
        <f t="shared" si="49"/>
        <v>1.9967570221281539E-2</v>
      </c>
      <c r="Q229" s="8">
        <f t="shared" si="50"/>
        <v>1063.9072879468406</v>
      </c>
      <c r="R229" s="9">
        <f t="shared" si="51"/>
        <v>1.8798630507171902E-2</v>
      </c>
      <c r="S229" s="8">
        <f t="shared" si="52"/>
        <v>1123.3929182059728</v>
      </c>
      <c r="T229" s="9">
        <f t="shared" si="53"/>
        <v>1.7803209968547284E-2</v>
      </c>
    </row>
    <row r="230" spans="1:20" x14ac:dyDescent="0.45">
      <c r="A230">
        <v>5000</v>
      </c>
      <c r="B230" s="8">
        <f t="shared" si="38"/>
        <v>482.87820124596385</v>
      </c>
      <c r="C230" s="9">
        <f t="shared" si="39"/>
        <v>4.1418312005790034E-2</v>
      </c>
      <c r="D230">
        <v>4975</v>
      </c>
      <c r="E230" s="8">
        <f t="shared" si="40"/>
        <v>663.16147920789422</v>
      </c>
      <c r="F230" s="9">
        <f t="shared" si="41"/>
        <v>3.0158567147007355E-2</v>
      </c>
      <c r="G230">
        <v>4965</v>
      </c>
      <c r="H230" s="8">
        <f t="shared" si="42"/>
        <v>774.91375632930203</v>
      </c>
      <c r="I230" s="9">
        <f t="shared" si="43"/>
        <v>2.5809323730086084E-2</v>
      </c>
      <c r="J230">
        <v>4950</v>
      </c>
      <c r="K230" s="8">
        <f t="shared" si="44"/>
        <v>861.37773951483666</v>
      </c>
      <c r="L230" s="9">
        <f t="shared" si="45"/>
        <v>2.3218617201861778E-2</v>
      </c>
      <c r="M230" s="8">
        <f t="shared" si="46"/>
        <v>935.36083247628221</v>
      </c>
      <c r="N230" s="9">
        <f t="shared" si="47"/>
        <v>2.1382122605082609E-2</v>
      </c>
      <c r="O230" s="8">
        <f t="shared" si="48"/>
        <v>1002.2409903156813</v>
      </c>
      <c r="P230" s="9">
        <f t="shared" si="49"/>
        <v>1.9955280409854812E-2</v>
      </c>
      <c r="Q230" s="8">
        <f t="shared" si="50"/>
        <v>1064.7956895688708</v>
      </c>
      <c r="R230" s="9">
        <f t="shared" si="51"/>
        <v>1.8782946058034735E-2</v>
      </c>
      <c r="S230" s="8">
        <f t="shared" si="52"/>
        <v>1124.621907936202</v>
      </c>
      <c r="T230" s="9">
        <f t="shared" si="53"/>
        <v>1.778375457463929E-2</v>
      </c>
    </row>
    <row r="231" spans="1:20" x14ac:dyDescent="0.45">
      <c r="A231">
        <v>5050</v>
      </c>
      <c r="B231" s="8">
        <f t="shared" si="38"/>
        <v>482.88899410321477</v>
      </c>
      <c r="C231" s="9">
        <f t="shared" si="39"/>
        <v>4.1417386281794435E-2</v>
      </c>
      <c r="D231">
        <v>5025</v>
      </c>
      <c r="E231" s="8">
        <f t="shared" si="40"/>
        <v>663.23292918904235</v>
      </c>
      <c r="F231" s="9">
        <f t="shared" si="41"/>
        <v>3.0155318169221009E-2</v>
      </c>
      <c r="G231">
        <v>5015</v>
      </c>
      <c r="H231" s="8">
        <f t="shared" si="42"/>
        <v>775.05024507090184</v>
      </c>
      <c r="I231" s="9">
        <f t="shared" si="43"/>
        <v>2.5804778628475106E-2</v>
      </c>
      <c r="J231">
        <v>5000</v>
      </c>
      <c r="K231" s="8">
        <f t="shared" si="44"/>
        <v>861.61524087371538</v>
      </c>
      <c r="L231" s="9">
        <f t="shared" si="45"/>
        <v>2.3212217067700811E-2</v>
      </c>
      <c r="M231" s="8">
        <f t="shared" si="46"/>
        <v>935.74104559007969</v>
      </c>
      <c r="N231" s="9">
        <f t="shared" si="47"/>
        <v>2.1373434556766685E-2</v>
      </c>
      <c r="O231" s="8">
        <f t="shared" si="48"/>
        <v>1002.818455336733</v>
      </c>
      <c r="P231" s="9">
        <f t="shared" si="49"/>
        <v>1.9943789320554805E-2</v>
      </c>
      <c r="Q231" s="8">
        <f t="shared" si="50"/>
        <v>1065.6323679528737</v>
      </c>
      <c r="R231" s="9">
        <f t="shared" si="51"/>
        <v>1.8768198678518817E-2</v>
      </c>
      <c r="S231" s="8">
        <f t="shared" si="52"/>
        <v>1125.7857672488833</v>
      </c>
      <c r="T231" s="9">
        <f t="shared" si="53"/>
        <v>1.776536938184483E-2</v>
      </c>
    </row>
    <row r="232" spans="1:20" x14ac:dyDescent="0.45">
      <c r="A232">
        <v>5100</v>
      </c>
      <c r="B232" s="8">
        <f t="shared" si="38"/>
        <v>482.89865348130553</v>
      </c>
      <c r="C232" s="9">
        <f t="shared" si="39"/>
        <v>4.141655781356255E-2</v>
      </c>
      <c r="D232">
        <v>5075</v>
      </c>
      <c r="E232" s="8">
        <f t="shared" si="40"/>
        <v>663.29815841681068</v>
      </c>
      <c r="F232" s="9">
        <f t="shared" si="41"/>
        <v>3.0152352673097845E-2</v>
      </c>
      <c r="G232">
        <v>5065</v>
      </c>
      <c r="H232" s="8">
        <f t="shared" si="42"/>
        <v>775.17548697955067</v>
      </c>
      <c r="I232" s="9">
        <f t="shared" si="43"/>
        <v>2.5800609456743059E-2</v>
      </c>
      <c r="J232">
        <v>5050</v>
      </c>
      <c r="K232" s="8">
        <f t="shared" si="44"/>
        <v>861.83457422100389</v>
      </c>
      <c r="L232" s="9">
        <f t="shared" si="45"/>
        <v>2.3206309654120832E-2</v>
      </c>
      <c r="M232" s="8">
        <f t="shared" si="46"/>
        <v>936.09452907939078</v>
      </c>
      <c r="N232" s="9">
        <f t="shared" si="47"/>
        <v>2.1365363623766877E-2</v>
      </c>
      <c r="O232" s="8">
        <f t="shared" si="48"/>
        <v>1003.3588185617568</v>
      </c>
      <c r="P232" s="9">
        <f t="shared" si="49"/>
        <v>1.9933048506683353E-2</v>
      </c>
      <c r="Q232" s="8">
        <f t="shared" si="50"/>
        <v>1066.420046198444</v>
      </c>
      <c r="R232" s="9">
        <f t="shared" si="51"/>
        <v>1.8754336127959764E-2</v>
      </c>
      <c r="S232" s="8">
        <f t="shared" si="52"/>
        <v>1126.8875800939979</v>
      </c>
      <c r="T232" s="9">
        <f t="shared" si="53"/>
        <v>1.7747999315363583E-2</v>
      </c>
    </row>
    <row r="233" spans="1:20" x14ac:dyDescent="0.45">
      <c r="A233">
        <v>5150</v>
      </c>
      <c r="B233" s="8">
        <f t="shared" si="38"/>
        <v>482.90729461418834</v>
      </c>
      <c r="C233" s="9">
        <f t="shared" si="39"/>
        <v>4.141581670655587E-2</v>
      </c>
      <c r="D233">
        <v>5125</v>
      </c>
      <c r="E233" s="8">
        <f t="shared" si="40"/>
        <v>663.35768252289483</v>
      </c>
      <c r="F233" s="9">
        <f t="shared" si="41"/>
        <v>3.0149647056073297E-2</v>
      </c>
      <c r="G233">
        <v>5115</v>
      </c>
      <c r="H233" s="8">
        <f t="shared" si="42"/>
        <v>775.29035552005917</v>
      </c>
      <c r="I233" s="9">
        <f t="shared" si="43"/>
        <v>2.579678678781467E-2</v>
      </c>
      <c r="J233">
        <v>5100</v>
      </c>
      <c r="K233" s="8">
        <f t="shared" si="44"/>
        <v>862.03703717074131</v>
      </c>
      <c r="L233" s="9">
        <f t="shared" si="45"/>
        <v>2.3200859287486338E-2</v>
      </c>
      <c r="M233" s="8">
        <f t="shared" si="46"/>
        <v>936.42302118497662</v>
      </c>
      <c r="N233" s="9">
        <f t="shared" si="47"/>
        <v>2.1357868770346362E-2</v>
      </c>
      <c r="O233" s="8">
        <f t="shared" si="48"/>
        <v>1003.8642632833192</v>
      </c>
      <c r="P233" s="9">
        <f t="shared" si="49"/>
        <v>1.9923012235325908E-2</v>
      </c>
      <c r="Q233" s="8">
        <f t="shared" si="50"/>
        <v>1067.1613246537356</v>
      </c>
      <c r="R233" s="9">
        <f t="shared" si="51"/>
        <v>1.8741308870511633E-2</v>
      </c>
      <c r="S233" s="8">
        <f t="shared" si="52"/>
        <v>1127.9303088485783</v>
      </c>
      <c r="T233" s="9">
        <f t="shared" si="53"/>
        <v>1.7731591963706109E-2</v>
      </c>
    </row>
    <row r="234" spans="1:20" x14ac:dyDescent="0.45">
      <c r="A234">
        <v>5200</v>
      </c>
      <c r="B234" s="8">
        <f t="shared" si="38"/>
        <v>482.91502146246319</v>
      </c>
      <c r="C234" s="9">
        <f t="shared" si="39"/>
        <v>4.1415154035655925E-2</v>
      </c>
      <c r="D234">
        <v>5175</v>
      </c>
      <c r="E234" s="8">
        <f t="shared" si="40"/>
        <v>663.41197696589325</v>
      </c>
      <c r="F234" s="9">
        <f t="shared" si="41"/>
        <v>3.014717957229196E-2</v>
      </c>
      <c r="G234">
        <v>5165</v>
      </c>
      <c r="H234" s="8">
        <f t="shared" si="42"/>
        <v>775.39566135902294</v>
      </c>
      <c r="I234" s="9">
        <f t="shared" si="43"/>
        <v>2.5793283347686439E-2</v>
      </c>
      <c r="J234">
        <v>5150</v>
      </c>
      <c r="K234" s="8">
        <f t="shared" si="44"/>
        <v>862.22384285571093</v>
      </c>
      <c r="L234" s="9">
        <f t="shared" si="45"/>
        <v>2.3195832689756533E-2</v>
      </c>
      <c r="M234" s="8">
        <f t="shared" si="46"/>
        <v>936.72815880017788</v>
      </c>
      <c r="N234" s="9">
        <f t="shared" si="47"/>
        <v>2.1350911480676846E-2</v>
      </c>
      <c r="O234" s="8">
        <f t="shared" si="48"/>
        <v>1004.3368597814522</v>
      </c>
      <c r="P234" s="9">
        <f t="shared" si="49"/>
        <v>1.9913637347086996E-2</v>
      </c>
      <c r="Q234" s="8">
        <f t="shared" si="50"/>
        <v>1067.8586849776291</v>
      </c>
      <c r="R234" s="9">
        <f t="shared" si="51"/>
        <v>1.8729069942825801E-2</v>
      </c>
      <c r="S234" s="8">
        <f t="shared" si="52"/>
        <v>1128.9167974716549</v>
      </c>
      <c r="T234" s="9">
        <f t="shared" si="53"/>
        <v>1.7716097452701925E-2</v>
      </c>
    </row>
    <row r="235" spans="1:20" x14ac:dyDescent="0.45">
      <c r="A235">
        <v>5250</v>
      </c>
      <c r="B235" s="8">
        <f t="shared" si="38"/>
        <v>482.92192776563928</v>
      </c>
      <c r="C235" s="9">
        <f t="shared" si="39"/>
        <v>4.1414561754391795E-2</v>
      </c>
      <c r="D235">
        <v>5225</v>
      </c>
      <c r="E235" s="8">
        <f t="shared" si="40"/>
        <v>663.46147991138469</v>
      </c>
      <c r="F235" s="9">
        <f t="shared" si="41"/>
        <v>3.0144930196507116E-2</v>
      </c>
      <c r="G235">
        <v>5215</v>
      </c>
      <c r="H235" s="8">
        <f t="shared" si="42"/>
        <v>775.49215641141723</v>
      </c>
      <c r="I235" s="9">
        <f t="shared" si="43"/>
        <v>2.5790073870701431E-2</v>
      </c>
      <c r="J235">
        <v>5200</v>
      </c>
      <c r="K235" s="8">
        <f t="shared" si="44"/>
        <v>862.39612471007581</v>
      </c>
      <c r="L235" s="9">
        <f t="shared" si="45"/>
        <v>2.3191198831886785E-2</v>
      </c>
      <c r="M235" s="8">
        <f t="shared" si="46"/>
        <v>937.0114824229513</v>
      </c>
      <c r="N235" s="9">
        <f t="shared" si="47"/>
        <v>2.1344455617857982E-2</v>
      </c>
      <c r="O235" s="8">
        <f t="shared" si="48"/>
        <v>1004.7785699914918</v>
      </c>
      <c r="P235" s="9">
        <f t="shared" si="49"/>
        <v>1.9904883122825116E-2</v>
      </c>
      <c r="Q235" s="8">
        <f t="shared" si="50"/>
        <v>1068.514494177658</v>
      </c>
      <c r="R235" s="9">
        <f t="shared" si="51"/>
        <v>1.8717574828399728E-2</v>
      </c>
      <c r="S235" s="8">
        <f t="shared" si="52"/>
        <v>1129.8497746957441</v>
      </c>
      <c r="T235" s="9">
        <f t="shared" si="53"/>
        <v>1.7701468326075276E-2</v>
      </c>
    </row>
    <row r="236" spans="1:20" x14ac:dyDescent="0.45">
      <c r="A236">
        <v>5300</v>
      </c>
      <c r="B236" s="8">
        <f t="shared" si="38"/>
        <v>482.92809800190935</v>
      </c>
      <c r="C236" s="9">
        <f t="shared" si="39"/>
        <v>4.14140326122025E-2</v>
      </c>
      <c r="D236">
        <v>5275</v>
      </c>
      <c r="E236" s="8">
        <f t="shared" si="40"/>
        <v>663.50659492961711</v>
      </c>
      <c r="F236" s="9">
        <f t="shared" si="41"/>
        <v>3.0142880497098214E-2</v>
      </c>
      <c r="G236">
        <v>5265</v>
      </c>
      <c r="H236" s="8">
        <f t="shared" si="42"/>
        <v>775.58053766966532</v>
      </c>
      <c r="I236" s="9">
        <f t="shared" si="43"/>
        <v>2.5787134963562462E-2</v>
      </c>
      <c r="J236">
        <v>5250</v>
      </c>
      <c r="K236" s="8">
        <f t="shared" si="44"/>
        <v>862.55494104400418</v>
      </c>
      <c r="L236" s="9">
        <f t="shared" si="45"/>
        <v>2.3186928795275057E-2</v>
      </c>
      <c r="M236" s="8">
        <f t="shared" si="46"/>
        <v>937.27444094498935</v>
      </c>
      <c r="N236" s="9">
        <f t="shared" si="47"/>
        <v>2.1338467290151833E-2</v>
      </c>
      <c r="O236" s="8">
        <f t="shared" si="48"/>
        <v>1005.1912520716166</v>
      </c>
      <c r="P236" s="9">
        <f t="shared" si="49"/>
        <v>1.9896711156987927E-2</v>
      </c>
      <c r="Q236" s="8">
        <f t="shared" si="50"/>
        <v>1069.13100861355</v>
      </c>
      <c r="R236" s="9">
        <f t="shared" si="51"/>
        <v>1.8706781338178581E-2</v>
      </c>
      <c r="S236" s="8">
        <f t="shared" si="52"/>
        <v>1130.7318572432398</v>
      </c>
      <c r="T236" s="9">
        <f t="shared" si="53"/>
        <v>1.7687659432149224E-2</v>
      </c>
    </row>
    <row r="237" spans="1:20" x14ac:dyDescent="0.45">
      <c r="A237">
        <v>5350</v>
      </c>
      <c r="B237" s="8">
        <f t="shared" si="38"/>
        <v>482.93360826292133</v>
      </c>
      <c r="C237" s="9">
        <f t="shared" si="39"/>
        <v>4.1413560079073007E-2</v>
      </c>
      <c r="D237">
        <v>5325</v>
      </c>
      <c r="E237" s="8">
        <f t="shared" si="40"/>
        <v>663.54769352002188</v>
      </c>
      <c r="F237" s="9">
        <f t="shared" si="41"/>
        <v>3.0141013517661366E-2</v>
      </c>
      <c r="G237">
        <v>5315</v>
      </c>
      <c r="H237" s="8">
        <f t="shared" si="42"/>
        <v>775.66145082280684</v>
      </c>
      <c r="I237" s="9">
        <f t="shared" si="43"/>
        <v>2.5784444977617983E-2</v>
      </c>
      <c r="J237">
        <v>5300</v>
      </c>
      <c r="K237" s="8">
        <f t="shared" si="44"/>
        <v>862.70127941361045</v>
      </c>
      <c r="L237" s="9">
        <f t="shared" si="45"/>
        <v>2.318299564084832E-2</v>
      </c>
      <c r="M237" s="8">
        <f t="shared" si="46"/>
        <v>937.51839627623337</v>
      </c>
      <c r="N237" s="9">
        <f t="shared" si="47"/>
        <v>2.1332914724061732E-2</v>
      </c>
      <c r="O237" s="8">
        <f t="shared" si="48"/>
        <v>1005.5766648640199</v>
      </c>
      <c r="P237" s="9">
        <f t="shared" si="49"/>
        <v>1.9889085237180318E-2</v>
      </c>
      <c r="Q237" s="8">
        <f t="shared" si="50"/>
        <v>1069.7103779572644</v>
      </c>
      <c r="R237" s="9">
        <f t="shared" si="51"/>
        <v>1.8696649497027699E-2</v>
      </c>
      <c r="S237" s="8">
        <f t="shared" si="52"/>
        <v>1131.5655530569691</v>
      </c>
      <c r="T237" s="9">
        <f t="shared" si="53"/>
        <v>1.7674627816275611E-2</v>
      </c>
    </row>
    <row r="238" spans="1:20" x14ac:dyDescent="0.45">
      <c r="A238">
        <v>5400</v>
      </c>
      <c r="B238" s="8">
        <f t="shared" si="38"/>
        <v>482.93852705050011</v>
      </c>
      <c r="C238" s="9">
        <f t="shared" si="39"/>
        <v>4.1413138276931528E-2</v>
      </c>
      <c r="D238">
        <v>5375</v>
      </c>
      <c r="E238" s="8">
        <f t="shared" si="40"/>
        <v>663.58511747153705</v>
      </c>
      <c r="F238" s="9">
        <f t="shared" si="41"/>
        <v>3.013931366665687E-2</v>
      </c>
      <c r="G238">
        <v>5365</v>
      </c>
      <c r="H238" s="8">
        <f t="shared" si="42"/>
        <v>775.73549367354406</v>
      </c>
      <c r="I238" s="9">
        <f t="shared" si="43"/>
        <v>2.5781983888978375E-2</v>
      </c>
      <c r="J238">
        <v>5350</v>
      </c>
      <c r="K238" s="8">
        <f t="shared" si="44"/>
        <v>862.83606079010713</v>
      </c>
      <c r="L238" s="9">
        <f t="shared" si="45"/>
        <v>2.3179374285406906E-2</v>
      </c>
      <c r="M238" s="8">
        <f t="shared" si="46"/>
        <v>937.7446278039439</v>
      </c>
      <c r="N238" s="9">
        <f t="shared" si="47"/>
        <v>2.1327768143910325E-2</v>
      </c>
      <c r="O238" s="8">
        <f t="shared" si="48"/>
        <v>1005.9364722446136</v>
      </c>
      <c r="P238" s="9">
        <f t="shared" si="49"/>
        <v>1.9881971229627114E-2</v>
      </c>
      <c r="Q238" s="8">
        <f t="shared" si="50"/>
        <v>1070.2546491013429</v>
      </c>
      <c r="R238" s="9">
        <f t="shared" si="51"/>
        <v>1.8687141435725911E-2</v>
      </c>
      <c r="S238" s="8">
        <f t="shared" si="52"/>
        <v>1132.3532645350131</v>
      </c>
      <c r="T238" s="9">
        <f t="shared" si="53"/>
        <v>1.7662332618622118E-2</v>
      </c>
    </row>
    <row r="239" spans="1:20" x14ac:dyDescent="0.45">
      <c r="A239">
        <v>5450</v>
      </c>
      <c r="B239" s="8">
        <f t="shared" si="38"/>
        <v>482.94291600176575</v>
      </c>
      <c r="C239" s="9">
        <f t="shared" si="39"/>
        <v>4.1412761917242566E-2</v>
      </c>
      <c r="D239">
        <v>5425</v>
      </c>
      <c r="E239" s="8">
        <f t="shared" si="40"/>
        <v>663.61918106747601</v>
      </c>
      <c r="F239" s="9">
        <f t="shared" si="41"/>
        <v>3.0137766614624757E-2</v>
      </c>
      <c r="G239">
        <v>5415</v>
      </c>
      <c r="H239" s="8">
        <f t="shared" si="42"/>
        <v>775.80321936103906</v>
      </c>
      <c r="I239" s="9">
        <f t="shared" si="43"/>
        <v>2.5779733186042E-2</v>
      </c>
      <c r="J239">
        <v>5400</v>
      </c>
      <c r="K239" s="8">
        <f t="shared" si="44"/>
        <v>862.96014353255146</v>
      </c>
      <c r="L239" s="9">
        <f t="shared" si="45"/>
        <v>2.3176041384865634E-2</v>
      </c>
      <c r="M239" s="8">
        <f t="shared" si="46"/>
        <v>937.95433668625878</v>
      </c>
      <c r="N239" s="9">
        <f t="shared" si="47"/>
        <v>2.1322999657594103E-2</v>
      </c>
      <c r="O239" s="8">
        <f t="shared" si="48"/>
        <v>1006.2722473570641</v>
      </c>
      <c r="P239" s="9">
        <f t="shared" si="49"/>
        <v>1.9875336970217792E-2</v>
      </c>
      <c r="Q239" s="8">
        <f t="shared" si="50"/>
        <v>1070.7657700083034</v>
      </c>
      <c r="R239" s="9">
        <f t="shared" si="51"/>
        <v>1.8678221288158013E-2</v>
      </c>
      <c r="S239" s="8">
        <f t="shared" si="52"/>
        <v>1133.097291760705</v>
      </c>
      <c r="T239" s="9">
        <f t="shared" si="53"/>
        <v>1.7650734976978246E-2</v>
      </c>
    </row>
    <row r="240" spans="1:20" x14ac:dyDescent="0.45">
      <c r="A240">
        <v>5500</v>
      </c>
      <c r="B240" s="8">
        <f t="shared" si="38"/>
        <v>482.94683054862344</v>
      </c>
      <c r="C240" s="9">
        <f t="shared" si="39"/>
        <v>4.1412426244272424E-2</v>
      </c>
      <c r="D240">
        <v>5475</v>
      </c>
      <c r="E240" s="8">
        <f t="shared" si="40"/>
        <v>663.65017314340548</v>
      </c>
      <c r="F240" s="9">
        <f t="shared" si="41"/>
        <v>3.0136359198505446E-2</v>
      </c>
      <c r="G240">
        <v>5465</v>
      </c>
      <c r="H240" s="8">
        <f t="shared" si="42"/>
        <v>775.8651393973729</v>
      </c>
      <c r="I240" s="9">
        <f t="shared" si="43"/>
        <v>2.5777675764030752E-2</v>
      </c>
      <c r="J240">
        <v>5450</v>
      </c>
      <c r="K240" s="8">
        <f t="shared" si="44"/>
        <v>863.07432716898563</v>
      </c>
      <c r="L240" s="9">
        <f t="shared" si="45"/>
        <v>2.3172975224049389E-2</v>
      </c>
      <c r="M240" s="8">
        <f t="shared" si="46"/>
        <v>938.14864998085443</v>
      </c>
      <c r="N240" s="9">
        <f t="shared" si="47"/>
        <v>2.131858314821234E-2</v>
      </c>
      <c r="O240" s="8">
        <f t="shared" si="48"/>
        <v>1006.5854767277826</v>
      </c>
      <c r="P240" s="9">
        <f t="shared" si="49"/>
        <v>1.9869152160843988E-2</v>
      </c>
      <c r="Q240" s="8">
        <f t="shared" si="50"/>
        <v>1071.2455934946327</v>
      </c>
      <c r="R240" s="9">
        <f t="shared" si="51"/>
        <v>1.8669855093411132E-2</v>
      </c>
      <c r="S240" s="8">
        <f t="shared" si="52"/>
        <v>1133.7998357194879</v>
      </c>
      <c r="T240" s="9">
        <f t="shared" si="53"/>
        <v>1.7639797934269747E-2</v>
      </c>
    </row>
    <row r="241" spans="1:20" x14ac:dyDescent="0.45">
      <c r="A241">
        <v>5550</v>
      </c>
      <c r="B241" s="8">
        <f t="shared" si="38"/>
        <v>482.95032051715089</v>
      </c>
      <c r="C241" s="9">
        <f t="shared" si="39"/>
        <v>4.1412126983544975E-2</v>
      </c>
      <c r="D241">
        <v>5525</v>
      </c>
      <c r="E241" s="8">
        <f t="shared" si="40"/>
        <v>663.67835900621617</v>
      </c>
      <c r="F241" s="9">
        <f t="shared" si="41"/>
        <v>3.0135079332626959E-2</v>
      </c>
      <c r="G241">
        <v>5515</v>
      </c>
      <c r="H241" s="8">
        <f t="shared" si="42"/>
        <v>775.9217265255736</v>
      </c>
      <c r="I241" s="9">
        <f t="shared" si="43"/>
        <v>2.5775795826153889E-2</v>
      </c>
      <c r="J241">
        <v>5500</v>
      </c>
      <c r="K241" s="8">
        <f t="shared" si="44"/>
        <v>863.17935599111024</v>
      </c>
      <c r="L241" s="9">
        <f t="shared" si="45"/>
        <v>2.3170155612718311E-2</v>
      </c>
      <c r="M241" s="8">
        <f t="shared" si="46"/>
        <v>938.32862460994454</v>
      </c>
      <c r="N241" s="9">
        <f t="shared" si="47"/>
        <v>2.1314494171286561E-2</v>
      </c>
      <c r="O241" s="8">
        <f t="shared" si="48"/>
        <v>1006.8775642592581</v>
      </c>
      <c r="P241" s="9">
        <f t="shared" si="49"/>
        <v>1.9863388270761246E-2</v>
      </c>
      <c r="Q241" s="8">
        <f t="shared" si="50"/>
        <v>1071.6958809437365</v>
      </c>
      <c r="R241" s="9">
        <f t="shared" si="51"/>
        <v>1.8662010702502636E-2</v>
      </c>
      <c r="S241" s="8">
        <f t="shared" si="52"/>
        <v>1134.4630014950419</v>
      </c>
      <c r="T241" s="9">
        <f t="shared" si="53"/>
        <v>1.7629486350496385E-2</v>
      </c>
    </row>
    <row r="242" spans="1:20" x14ac:dyDescent="0.45">
      <c r="A242">
        <v>5600</v>
      </c>
      <c r="B242" s="8">
        <f t="shared" si="38"/>
        <v>482.95343067199207</v>
      </c>
      <c r="C242" s="9">
        <f t="shared" si="39"/>
        <v>4.1411860295042437E-2</v>
      </c>
      <c r="D242">
        <v>5575</v>
      </c>
      <c r="E242" s="8">
        <f t="shared" si="40"/>
        <v>663.70398222227391</v>
      </c>
      <c r="F242" s="9">
        <f t="shared" si="41"/>
        <v>3.0133915925943649E-2</v>
      </c>
      <c r="G242">
        <v>5565</v>
      </c>
      <c r="H242" s="8">
        <f t="shared" si="42"/>
        <v>775.9734174070669</v>
      </c>
      <c r="I242" s="9">
        <f t="shared" si="43"/>
        <v>2.5774078791037019E-2</v>
      </c>
      <c r="J242">
        <v>5550</v>
      </c>
      <c r="K242" s="8">
        <f t="shared" si="44"/>
        <v>863.27592246791369</v>
      </c>
      <c r="L242" s="9">
        <f t="shared" si="45"/>
        <v>2.316756378751356E-2</v>
      </c>
      <c r="M242" s="8">
        <f t="shared" si="46"/>
        <v>938.4952511633935</v>
      </c>
      <c r="N242" s="9">
        <f t="shared" si="47"/>
        <v>2.1310709857303229E-2</v>
      </c>
      <c r="O242" s="8">
        <f t="shared" si="48"/>
        <v>1007.1498350998166</v>
      </c>
      <c r="P242" s="9">
        <f t="shared" si="49"/>
        <v>1.9858018442725396E-2</v>
      </c>
      <c r="Q242" s="8">
        <f t="shared" si="50"/>
        <v>1072.1183059429322</v>
      </c>
      <c r="R242" s="9">
        <f t="shared" si="51"/>
        <v>1.8654657689488777E-2</v>
      </c>
      <c r="S242" s="8">
        <f t="shared" si="52"/>
        <v>1135.0888014377917</v>
      </c>
      <c r="T242" s="9">
        <f t="shared" si="53"/>
        <v>1.7619766818830776E-2</v>
      </c>
    </row>
    <row r="243" spans="1:20" x14ac:dyDescent="0.45">
      <c r="A243">
        <v>5650</v>
      </c>
      <c r="B243" s="8">
        <f t="shared" si="38"/>
        <v>482.95620121047347</v>
      </c>
      <c r="C243" s="9">
        <f t="shared" si="39"/>
        <v>4.1411622730741067E-2</v>
      </c>
      <c r="D243">
        <v>5625</v>
      </c>
      <c r="E243" s="8">
        <f t="shared" si="40"/>
        <v>663.7272662822387</v>
      </c>
      <c r="F243" s="9">
        <f t="shared" si="41"/>
        <v>3.0132858805133583E-2</v>
      </c>
      <c r="G243">
        <v>5615</v>
      </c>
      <c r="H243" s="8">
        <f t="shared" si="42"/>
        <v>776.02061514632396</v>
      </c>
      <c r="I243" s="9">
        <f t="shared" si="43"/>
        <v>2.5772511206070041E-2</v>
      </c>
      <c r="J243">
        <v>5600</v>
      </c>
      <c r="K243" s="8">
        <f t="shared" si="44"/>
        <v>863.36467048390205</v>
      </c>
      <c r="L243" s="9">
        <f t="shared" si="45"/>
        <v>2.3165182319529385E-2</v>
      </c>
      <c r="M243" s="8">
        <f t="shared" si="46"/>
        <v>938.6494575422023</v>
      </c>
      <c r="N243" s="9">
        <f t="shared" si="47"/>
        <v>2.1307208819327302E-2</v>
      </c>
      <c r="O243" s="8">
        <f t="shared" si="48"/>
        <v>1007.4035393885327</v>
      </c>
      <c r="P243" s="9">
        <f t="shared" si="49"/>
        <v>1.9853017403670698E-2</v>
      </c>
      <c r="Q243" s="8">
        <f t="shared" si="50"/>
        <v>1072.5144578402715</v>
      </c>
      <c r="R243" s="9">
        <f t="shared" si="51"/>
        <v>1.8647767266722088E-2</v>
      </c>
      <c r="S243" s="8">
        <f t="shared" si="52"/>
        <v>1135.6791582995561</v>
      </c>
      <c r="T243" s="9">
        <f t="shared" si="53"/>
        <v>1.7610607585636994E-2</v>
      </c>
    </row>
    <row r="244" spans="1:20" x14ac:dyDescent="0.45">
      <c r="A244">
        <v>5700</v>
      </c>
      <c r="B244" s="8">
        <f t="shared" si="38"/>
        <v>482.95866821079051</v>
      </c>
      <c r="C244" s="9">
        <f t="shared" si="39"/>
        <v>4.1411411196104399E-2</v>
      </c>
      <c r="D244">
        <v>5675</v>
      </c>
      <c r="E244" s="8">
        <f t="shared" si="40"/>
        <v>663.74841614983416</v>
      </c>
      <c r="F244" s="9">
        <f t="shared" si="41"/>
        <v>3.0131898643182921E-2</v>
      </c>
      <c r="G244">
        <v>5665</v>
      </c>
      <c r="H244" s="8">
        <f t="shared" si="42"/>
        <v>776.06369166036018</v>
      </c>
      <c r="I244" s="9">
        <f t="shared" si="43"/>
        <v>2.577108066634418E-2</v>
      </c>
      <c r="J244">
        <v>5650</v>
      </c>
      <c r="K244" s="8">
        <f t="shared" si="44"/>
        <v>863.44619840774465</v>
      </c>
      <c r="L244" s="9">
        <f t="shared" si="45"/>
        <v>2.3162995027230883E-2</v>
      </c>
      <c r="M244" s="8">
        <f t="shared" si="46"/>
        <v>938.79211244505007</v>
      </c>
      <c r="N244" s="9">
        <f t="shared" si="47"/>
        <v>2.130397106544784E-2</v>
      </c>
      <c r="O244" s="8">
        <f t="shared" si="48"/>
        <v>1007.6398558745967</v>
      </c>
      <c r="P244" s="9">
        <f t="shared" si="49"/>
        <v>1.9848361379712087E-2</v>
      </c>
      <c r="Q244" s="8">
        <f t="shared" si="50"/>
        <v>1072.885845217608</v>
      </c>
      <c r="R244" s="9">
        <f t="shared" si="51"/>
        <v>1.8641312204043015E-2</v>
      </c>
      <c r="S244" s="8">
        <f t="shared" si="52"/>
        <v>1136.2359083287256</v>
      </c>
      <c r="T244" s="9">
        <f t="shared" si="53"/>
        <v>1.7601978474186524E-2</v>
      </c>
    </row>
    <row r="245" spans="1:20" x14ac:dyDescent="0.45">
      <c r="A245">
        <v>5750</v>
      </c>
      <c r="B245" s="8">
        <f t="shared" si="38"/>
        <v>482.9608640382715</v>
      </c>
      <c r="C245" s="9">
        <f t="shared" si="39"/>
        <v>4.1411222915186625E-2</v>
      </c>
      <c r="D245">
        <v>5725</v>
      </c>
      <c r="E245" s="8">
        <f t="shared" si="40"/>
        <v>663.76761970153973</v>
      </c>
      <c r="F245" s="9">
        <f t="shared" si="41"/>
        <v>3.0131026893105924E-2</v>
      </c>
      <c r="G245">
        <v>5715</v>
      </c>
      <c r="H245" s="8">
        <f t="shared" si="42"/>
        <v>776.10298990060062</v>
      </c>
      <c r="I245" s="9">
        <f t="shared" si="43"/>
        <v>2.57697757388636E-2</v>
      </c>
      <c r="J245">
        <v>5700</v>
      </c>
      <c r="K245" s="8">
        <f t="shared" si="44"/>
        <v>863.52106199727177</v>
      </c>
      <c r="L245" s="9">
        <f t="shared" si="45"/>
        <v>2.3160986894449585E-2</v>
      </c>
      <c r="M245" s="8">
        <f t="shared" si="46"/>
        <v>938.92402870093292</v>
      </c>
      <c r="N245" s="9">
        <f t="shared" si="47"/>
        <v>2.1300977915829248E-2</v>
      </c>
      <c r="O245" s="8">
        <f t="shared" si="48"/>
        <v>1007.8598954109756</v>
      </c>
      <c r="P245" s="9">
        <f t="shared" si="49"/>
        <v>1.9844028015267526E-2</v>
      </c>
      <c r="Q245" s="8">
        <f t="shared" si="50"/>
        <v>1073.2338992769385</v>
      </c>
      <c r="R245" s="9">
        <f t="shared" si="51"/>
        <v>1.8635266751706635E-2</v>
      </c>
      <c r="S245" s="8">
        <f t="shared" si="52"/>
        <v>1136.7608043209461</v>
      </c>
      <c r="T245" s="9">
        <f t="shared" si="53"/>
        <v>1.7593850811866419E-2</v>
      </c>
    </row>
    <row r="246" spans="1:20" x14ac:dyDescent="0.45">
      <c r="A246">
        <v>5800</v>
      </c>
      <c r="B246" s="8">
        <f t="shared" si="38"/>
        <v>482.96281771340432</v>
      </c>
      <c r="C246" s="9">
        <f t="shared" si="39"/>
        <v>4.1411055399027071E-2</v>
      </c>
      <c r="D246">
        <v>5775</v>
      </c>
      <c r="E246" s="8">
        <f t="shared" si="40"/>
        <v>663.7850490638707</v>
      </c>
      <c r="F246" s="9">
        <f t="shared" si="41"/>
        <v>3.0130235726468675E-2</v>
      </c>
      <c r="G246">
        <v>5765</v>
      </c>
      <c r="H246" s="8">
        <f t="shared" si="42"/>
        <v>776.13882593445589</v>
      </c>
      <c r="I246" s="9">
        <f t="shared" si="43"/>
        <v>2.5768585891731925E-2</v>
      </c>
      <c r="J246">
        <v>5750</v>
      </c>
      <c r="K246" s="8">
        <f t="shared" si="44"/>
        <v>863.58977714684249</v>
      </c>
      <c r="L246" s="9">
        <f t="shared" si="45"/>
        <v>2.31591439932009E-2</v>
      </c>
      <c r="M246" s="8">
        <f t="shared" si="46"/>
        <v>939.04596645126276</v>
      </c>
      <c r="N246" s="9">
        <f t="shared" si="47"/>
        <v>2.1298211924152932E-2</v>
      </c>
      <c r="O246" s="8">
        <f t="shared" si="48"/>
        <v>1008.0647043226762</v>
      </c>
      <c r="P246" s="9">
        <f t="shared" si="49"/>
        <v>1.983999629610889E-2</v>
      </c>
      <c r="Q246" s="8">
        <f t="shared" si="50"/>
        <v>1073.5599771375823</v>
      </c>
      <c r="R246" s="9">
        <f t="shared" si="51"/>
        <v>1.8629606566859649E-2</v>
      </c>
      <c r="S246" s="8">
        <f t="shared" si="52"/>
        <v>1137.2555186208283</v>
      </c>
      <c r="T246" s="9">
        <f t="shared" si="53"/>
        <v>1.7586197360690222E-2</v>
      </c>
    </row>
    <row r="247" spans="1:20" x14ac:dyDescent="0.45">
      <c r="A247">
        <v>5850</v>
      </c>
      <c r="B247" s="8">
        <f t="shared" si="38"/>
        <v>482.96455524501573</v>
      </c>
      <c r="C247" s="9">
        <f t="shared" si="39"/>
        <v>4.141090641704271E-2</v>
      </c>
      <c r="D247">
        <v>5825</v>
      </c>
      <c r="E247" s="8">
        <f t="shared" si="40"/>
        <v>663.80086185460664</v>
      </c>
      <c r="F247" s="9">
        <f t="shared" si="41"/>
        <v>3.0129517976402734E-2</v>
      </c>
      <c r="G247">
        <v>5815</v>
      </c>
      <c r="H247" s="8">
        <f t="shared" si="42"/>
        <v>776.17149089377494</v>
      </c>
      <c r="I247" s="9">
        <f t="shared" si="43"/>
        <v>2.5767501428028042E-2</v>
      </c>
      <c r="J247">
        <v>5800</v>
      </c>
      <c r="K247" s="8">
        <f t="shared" si="44"/>
        <v>863.65282248314304</v>
      </c>
      <c r="L247" s="9">
        <f t="shared" si="45"/>
        <v>2.315745341107869E-2</v>
      </c>
      <c r="M247" s="8">
        <f t="shared" si="46"/>
        <v>939.15863618505</v>
      </c>
      <c r="N247" s="9">
        <f t="shared" si="47"/>
        <v>2.1295656803244516E-2</v>
      </c>
      <c r="O247" s="8">
        <f t="shared" si="48"/>
        <v>1008.255267650355</v>
      </c>
      <c r="P247" s="9">
        <f t="shared" si="49"/>
        <v>1.983624647616088E-2</v>
      </c>
      <c r="Q247" s="8">
        <f t="shared" si="50"/>
        <v>1073.8653650422898</v>
      </c>
      <c r="R247" s="9">
        <f t="shared" si="51"/>
        <v>1.8624308643395329E-2</v>
      </c>
      <c r="S247" s="8">
        <f t="shared" si="52"/>
        <v>1137.7216460707371</v>
      </c>
      <c r="T247" s="9">
        <f t="shared" si="53"/>
        <v>1.7578992250936318E-2</v>
      </c>
    </row>
    <row r="248" spans="1:20" x14ac:dyDescent="0.45">
      <c r="A248">
        <v>5900</v>
      </c>
      <c r="B248" s="8">
        <f t="shared" si="38"/>
        <v>482.96609993171523</v>
      </c>
      <c r="C248" s="9">
        <f t="shared" si="39"/>
        <v>4.1410773971149784E-2</v>
      </c>
      <c r="D248">
        <v>5875</v>
      </c>
      <c r="E248" s="8">
        <f t="shared" si="40"/>
        <v>663.81520233402205</v>
      </c>
      <c r="F248" s="9">
        <f t="shared" si="41"/>
        <v>3.0128867084813001E-2</v>
      </c>
      <c r="G248">
        <v>5865</v>
      </c>
      <c r="H248" s="8">
        <f t="shared" si="42"/>
        <v>776.20125279713318</v>
      </c>
      <c r="I248" s="9">
        <f t="shared" si="43"/>
        <v>2.5766513424099267E-2</v>
      </c>
      <c r="J248">
        <v>5850</v>
      </c>
      <c r="K248" s="8">
        <f t="shared" si="44"/>
        <v>863.71064181547911</v>
      </c>
      <c r="L248" s="9">
        <f t="shared" si="45"/>
        <v>2.3155903182993022E-2</v>
      </c>
      <c r="M248" s="8">
        <f t="shared" si="46"/>
        <v>939.26270163101685</v>
      </c>
      <c r="N248" s="9">
        <f t="shared" si="47"/>
        <v>2.1293297354691369E-2</v>
      </c>
      <c r="O248" s="8">
        <f t="shared" si="48"/>
        <v>1008.4325122704003</v>
      </c>
      <c r="P248" s="9">
        <f t="shared" si="49"/>
        <v>1.9832760007877669E-2</v>
      </c>
      <c r="Q248" s="8">
        <f t="shared" si="50"/>
        <v>1074.1512814708337</v>
      </c>
      <c r="R248" s="9">
        <f t="shared" si="51"/>
        <v>1.8619351245025777E-2</v>
      </c>
      <c r="S248" s="8">
        <f t="shared" si="52"/>
        <v>1138.1607069031913</v>
      </c>
      <c r="T248" s="9">
        <f t="shared" si="53"/>
        <v>1.757221091775148E-2</v>
      </c>
    </row>
    <row r="249" spans="1:20" x14ac:dyDescent="0.45">
      <c r="A249">
        <v>5950</v>
      </c>
      <c r="B249" s="8">
        <f t="shared" si="38"/>
        <v>482.96747263445928</v>
      </c>
      <c r="C249" s="9">
        <f t="shared" si="39"/>
        <v>4.1410656272368222E-2</v>
      </c>
      <c r="D249">
        <v>5925</v>
      </c>
      <c r="E249" s="8">
        <f t="shared" si="40"/>
        <v>663.82820247187726</v>
      </c>
      <c r="F249" s="9">
        <f t="shared" si="41"/>
        <v>3.0128277053500584E-2</v>
      </c>
      <c r="G249">
        <v>5915</v>
      </c>
      <c r="H249" s="8">
        <f t="shared" si="42"/>
        <v>776.22835825270636</v>
      </c>
      <c r="I249" s="9">
        <f t="shared" si="43"/>
        <v>2.5765613672012824E-2</v>
      </c>
      <c r="J249">
        <v>5900</v>
      </c>
      <c r="K249" s="8">
        <f t="shared" si="44"/>
        <v>863.76364644660725</v>
      </c>
      <c r="L249" s="9">
        <f t="shared" si="45"/>
        <v>2.3154482227026998E-2</v>
      </c>
      <c r="M249" s="8">
        <f t="shared" si="46"/>
        <v>939.35878251067322</v>
      </c>
      <c r="N249" s="9">
        <f t="shared" si="47"/>
        <v>2.129111940226391E-2</v>
      </c>
      <c r="O249" s="8">
        <f t="shared" si="48"/>
        <v>1008.5973098929567</v>
      </c>
      <c r="P249" s="9">
        <f t="shared" si="49"/>
        <v>1.9829519476036096E-2</v>
      </c>
      <c r="Q249" s="8">
        <f t="shared" si="50"/>
        <v>1074.4188801600744</v>
      </c>
      <c r="R249" s="9">
        <f t="shared" si="51"/>
        <v>1.8614713841421198E-2</v>
      </c>
      <c r="S249" s="8">
        <f t="shared" si="52"/>
        <v>1138.574149573873</v>
      </c>
      <c r="T249" s="9">
        <f t="shared" si="53"/>
        <v>1.7565830040568966E-2</v>
      </c>
    </row>
    <row r="250" spans="1:20" x14ac:dyDescent="0.45">
      <c r="A250">
        <v>6000</v>
      </c>
      <c r="B250" s="8">
        <f t="shared" ref="B250:B251" si="54">$Y$195 - $Z$195*EXP(-$AA$195*A250^$AB$195)</f>
        <v>482.96869202285421</v>
      </c>
      <c r="C250" s="9">
        <f t="shared" ref="C250:C251" si="55">20/B250</f>
        <v>4.1410551719682887E-2</v>
      </c>
      <c r="D250">
        <v>5975</v>
      </c>
      <c r="E250" s="8">
        <f t="shared" si="40"/>
        <v>663.83998293563639</v>
      </c>
      <c r="F250" s="9">
        <f t="shared" si="41"/>
        <v>3.0127742398937622E-2</v>
      </c>
      <c r="G250">
        <v>5965</v>
      </c>
      <c r="H250" s="8">
        <f t="shared" si="42"/>
        <v>776.25303404825559</v>
      </c>
      <c r="I250" s="9">
        <f t="shared" si="43"/>
        <v>2.5764794625919241E-2</v>
      </c>
      <c r="J250">
        <v>5950</v>
      </c>
      <c r="K250" s="8">
        <f t="shared" si="44"/>
        <v>863.81221735009865</v>
      </c>
      <c r="L250" s="9">
        <f t="shared" si="45"/>
        <v>2.3153180284198393E-2</v>
      </c>
      <c r="M250" s="8">
        <f t="shared" si="46"/>
        <v>939.44745715652618</v>
      </c>
      <c r="N250" s="9">
        <f t="shared" si="47"/>
        <v>2.1289109728962412E-2</v>
      </c>
      <c r="O250" s="8">
        <f t="shared" si="48"/>
        <v>1008.7504799396658</v>
      </c>
      <c r="P250" s="9">
        <f t="shared" si="49"/>
        <v>1.9826508534792685E-2</v>
      </c>
      <c r="Q250" s="8">
        <f t="shared" si="50"/>
        <v>1074.6692530298876</v>
      </c>
      <c r="R250" s="9">
        <f t="shared" si="51"/>
        <v>1.8610377047275382E-2</v>
      </c>
      <c r="S250" s="8">
        <f t="shared" si="52"/>
        <v>1138.9633535326627</v>
      </c>
      <c r="T250" s="9">
        <f t="shared" si="53"/>
        <v>1.755982748520139E-2</v>
      </c>
    </row>
    <row r="251" spans="1:20" x14ac:dyDescent="0.45">
      <c r="A251">
        <v>6050</v>
      </c>
      <c r="B251" s="8">
        <f t="shared" si="54"/>
        <v>482.96977479759488</v>
      </c>
      <c r="C251" s="9">
        <f t="shared" si="55"/>
        <v>4.1410458880955209E-2</v>
      </c>
      <c r="D251">
        <v>6025</v>
      </c>
      <c r="E251" s="8">
        <f t="shared" si="40"/>
        <v>663.85065400508995</v>
      </c>
      <c r="F251" s="9">
        <f t="shared" si="41"/>
        <v>3.0127258110446409E-2</v>
      </c>
      <c r="G251">
        <v>6015</v>
      </c>
      <c r="H251" s="8">
        <f t="shared" si="42"/>
        <v>776.27548863451545</v>
      </c>
      <c r="I251" s="9">
        <f t="shared" si="43"/>
        <v>2.5764049352093303E-2</v>
      </c>
      <c r="J251">
        <v>6000</v>
      </c>
      <c r="K251" s="8">
        <f t="shared" si="44"/>
        <v>863.85670722015345</v>
      </c>
      <c r="L251" s="9">
        <f t="shared" si="45"/>
        <v>2.3151987861920957E-2</v>
      </c>
      <c r="M251" s="8">
        <f t="shared" si="46"/>
        <v>939.52926499971034</v>
      </c>
      <c r="N251" s="9">
        <f t="shared" si="47"/>
        <v>2.1287256017518696E-2</v>
      </c>
      <c r="O251" s="8">
        <f t="shared" si="48"/>
        <v>1008.8927923031588</v>
      </c>
      <c r="P251" s="9">
        <f t="shared" si="49"/>
        <v>1.9823711847859318E-2</v>
      </c>
      <c r="Q251" s="8">
        <f t="shared" si="50"/>
        <v>1074.9034330147053</v>
      </c>
      <c r="R251" s="9">
        <f t="shared" si="51"/>
        <v>1.8606322564165063E-2</v>
      </c>
      <c r="S251" s="8">
        <f t="shared" si="52"/>
        <v>1139.3296319305289</v>
      </c>
      <c r="T251" s="9">
        <f t="shared" si="53"/>
        <v>1.7554182248478118E-2</v>
      </c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N43" sqref="N43"/>
    </sheetView>
  </sheetViews>
  <sheetFormatPr baseColWidth="10" defaultRowHeight="14.25" x14ac:dyDescent="0.45"/>
  <cols>
    <col min="5" max="5" width="12.73046875" customWidth="1"/>
  </cols>
  <sheetData>
    <row r="1" spans="1:40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3" t="s">
        <v>10</v>
      </c>
      <c r="H1" s="3" t="s">
        <v>13</v>
      </c>
      <c r="I1" s="3" t="s">
        <v>14</v>
      </c>
      <c r="J1" s="3" t="s">
        <v>15</v>
      </c>
      <c r="K1" s="3" t="s">
        <v>15</v>
      </c>
      <c r="L1" s="3" t="s">
        <v>11</v>
      </c>
      <c r="M1" s="3" t="s">
        <v>11</v>
      </c>
      <c r="N1" s="3" t="s">
        <v>12</v>
      </c>
      <c r="O1" s="3" t="s">
        <v>6</v>
      </c>
      <c r="P1" s="3" t="s">
        <v>7</v>
      </c>
      <c r="Q1" s="3" t="s">
        <v>16</v>
      </c>
      <c r="R1" s="3" t="s">
        <v>8</v>
      </c>
      <c r="S1" s="3" t="s">
        <v>9</v>
      </c>
      <c r="T1" s="3" t="s">
        <v>8</v>
      </c>
      <c r="U1" s="3" t="s">
        <v>9</v>
      </c>
    </row>
    <row r="2" spans="1:40" x14ac:dyDescent="0.45">
      <c r="A2">
        <v>0</v>
      </c>
      <c r="B2" s="1">
        <f t="shared" ref="B2:B65" si="0">A2/S2*3600*1000</f>
        <v>0</v>
      </c>
      <c r="C2">
        <v>0</v>
      </c>
      <c r="D2" s="2">
        <v>0</v>
      </c>
      <c r="E2" s="1"/>
      <c r="F2" s="2">
        <v>0</v>
      </c>
      <c r="G2">
        <v>315</v>
      </c>
      <c r="H2">
        <v>295</v>
      </c>
      <c r="R2" s="1">
        <v>4180</v>
      </c>
      <c r="S2" s="1">
        <v>991.5</v>
      </c>
      <c r="Y2" s="4">
        <v>-144.24372570197801</v>
      </c>
      <c r="Z2" s="5">
        <v>10.528700058400901</v>
      </c>
      <c r="AA2" s="4">
        <v>-3.1256926142924198E-2</v>
      </c>
      <c r="AB2" s="4">
        <v>2.9456116190551199E-5</v>
      </c>
      <c r="AC2" s="6">
        <v>17554.453889016499</v>
      </c>
      <c r="AD2" s="6">
        <v>-125.692345063977</v>
      </c>
      <c r="AE2" s="6">
        <v>0.39362054142913999</v>
      </c>
      <c r="AF2" s="6">
        <v>-4.1079636190540202E-4</v>
      </c>
      <c r="AG2" s="6">
        <v>2.30640101199999</v>
      </c>
      <c r="AH2" s="6">
        <v>-3.7612753199999698E-3</v>
      </c>
      <c r="AI2" s="6">
        <v>995.176197</v>
      </c>
      <c r="AJ2" s="6">
        <v>3.9734999999999798E-2</v>
      </c>
      <c r="AL2" s="6">
        <v>-7.3107128370890097E-3</v>
      </c>
      <c r="AM2" s="6">
        <v>2.5528079661440501</v>
      </c>
      <c r="AN2" s="6">
        <v>1.58291033403489</v>
      </c>
    </row>
    <row r="3" spans="1:40" x14ac:dyDescent="0.45">
      <c r="A3">
        <v>8.0000000000000002E-3</v>
      </c>
      <c r="B3" s="1">
        <f t="shared" si="0"/>
        <v>29.039790568180599</v>
      </c>
      <c r="C3">
        <v>0</v>
      </c>
      <c r="D3" s="2">
        <v>0</v>
      </c>
      <c r="E3" s="1"/>
      <c r="F3" s="2">
        <v>0</v>
      </c>
      <c r="G3">
        <v>315</v>
      </c>
      <c r="H3">
        <v>295</v>
      </c>
      <c r="I3" s="2"/>
      <c r="J3" s="2">
        <v>297.20729190100002</v>
      </c>
      <c r="K3" s="2"/>
      <c r="L3" s="2">
        <v>313.78287980886819</v>
      </c>
      <c r="M3" s="2">
        <f>G3-O3/(R3*A3)</f>
        <v>313.78287957742788</v>
      </c>
      <c r="N3" s="2">
        <f>G3-L3</f>
        <v>1.2171201911318121</v>
      </c>
      <c r="O3" s="8">
        <f>'Typ1 1,5 mm Noctua F12'!Q3*1.106</f>
        <v>40.686535829298805</v>
      </c>
      <c r="P3" s="1">
        <f>O3/(Abmessung!H$17*Q3)</f>
        <v>6.2270240577118878</v>
      </c>
      <c r="Q3" s="2">
        <f t="shared" ref="Q3:Q66" si="1">((G3-J3)-(L3-H3))/LN((G3-J3)/(L3-H3))</f>
        <v>18.283325437458501</v>
      </c>
      <c r="R3" s="1">
        <f t="shared" ref="R3:R66" si="2">((AC3 + AD3*G3 +AE3*G3^2 +  AF3*G3^3)+(AC3 + AD3*L3 + AE3*L3^2 +  AF3*L3^3))/2</f>
        <v>4178.5651479864009</v>
      </c>
      <c r="S3" s="1">
        <f t="shared" ref="S3:S66" si="3">((Y3 + Z3*G3 + AA3*G3^2 +  AB3*G3^3)+(Y3 + Z3*L3 + AA3*L3^2 +  AB3*L3^3))/2</f>
        <v>991.74268947919541</v>
      </c>
      <c r="T3" s="1">
        <f t="shared" ref="T3:T66" si="4">((AI3 + AJ3*H3)+(AI3 + AJ3*J3))/2</f>
        <v>1006.941875371843</v>
      </c>
      <c r="U3" s="7">
        <f t="shared" ref="U3:U66" si="5">((AG3 + AH3*H3)+(AG3 + AH3*J3))/2</f>
        <v>1.1926736763243653</v>
      </c>
      <c r="Y3" s="4">
        <v>-144.24372570197801</v>
      </c>
      <c r="Z3" s="5">
        <v>10.528700058400901</v>
      </c>
      <c r="AA3" s="4">
        <v>-3.1256926142924198E-2</v>
      </c>
      <c r="AB3" s="4">
        <v>2.9456116190551199E-5</v>
      </c>
      <c r="AC3" s="6">
        <v>17554.453889016499</v>
      </c>
      <c r="AD3" s="6">
        <v>-125.692345063977</v>
      </c>
      <c r="AE3" s="6">
        <v>0.39362054142913999</v>
      </c>
      <c r="AF3" s="6">
        <v>-4.1079636190540202E-4</v>
      </c>
      <c r="AG3" s="6">
        <v>2.30640101199999</v>
      </c>
      <c r="AH3" s="6">
        <v>-3.7612753199999698E-3</v>
      </c>
      <c r="AI3" s="6">
        <v>995.176197</v>
      </c>
      <c r="AJ3" s="6">
        <v>3.9734999999999798E-2</v>
      </c>
      <c r="AL3" s="6">
        <v>-7.3107128370890097E-3</v>
      </c>
      <c r="AM3" s="6">
        <v>2.5528079661440501</v>
      </c>
      <c r="AN3" s="6">
        <v>1.58291033403489</v>
      </c>
    </row>
    <row r="4" spans="1:40" x14ac:dyDescent="0.45">
      <c r="A4">
        <v>1.4E-2</v>
      </c>
      <c r="B4" s="1">
        <f t="shared" si="0"/>
        <v>50.822599095626281</v>
      </c>
      <c r="C4">
        <v>0</v>
      </c>
      <c r="D4" s="2">
        <v>0</v>
      </c>
      <c r="E4" s="1"/>
      <c r="F4" s="2">
        <v>0</v>
      </c>
      <c r="G4">
        <v>315</v>
      </c>
      <c r="H4">
        <v>295</v>
      </c>
      <c r="I4" s="2"/>
      <c r="J4" s="2">
        <v>297.94433485000002</v>
      </c>
      <c r="K4" s="2"/>
      <c r="L4" s="2">
        <v>314.08163608648124</v>
      </c>
      <c r="M4" s="2">
        <f t="shared" ref="M4:M67" si="6">G4-O4/(R4*A4)</f>
        <v>314.08163600521954</v>
      </c>
      <c r="N4" s="2">
        <f t="shared" ref="N4:N101" si="7">G4-L4</f>
        <v>0.91836391351876046</v>
      </c>
      <c r="O4" s="8">
        <f>'Typ1 1,5 mm Noctua F12'!Q4*1.106</f>
        <v>53.724197205156806</v>
      </c>
      <c r="P4" s="1">
        <f>O4/(Abmessung!H$17*Q4)</f>
        <v>8.3288465563607055</v>
      </c>
      <c r="Q4" s="2">
        <f t="shared" si="1"/>
        <v>18.049704340103577</v>
      </c>
      <c r="R4" s="1">
        <f t="shared" si="2"/>
        <v>4178.5639238052408</v>
      </c>
      <c r="S4" s="1">
        <f t="shared" si="3"/>
        <v>991.68481929011284</v>
      </c>
      <c r="T4" s="1">
        <f t="shared" si="4"/>
        <v>1006.9565185726324</v>
      </c>
      <c r="U4" s="7">
        <f t="shared" si="5"/>
        <v>1.1912875655974384</v>
      </c>
      <c r="Y4" s="4">
        <v>-144.24372570197801</v>
      </c>
      <c r="Z4" s="5">
        <v>10.528700058400901</v>
      </c>
      <c r="AA4" s="4">
        <v>-3.1256926142924198E-2</v>
      </c>
      <c r="AB4" s="4">
        <v>2.9456116190551199E-5</v>
      </c>
      <c r="AC4" s="6">
        <v>17554.453889016499</v>
      </c>
      <c r="AD4" s="6">
        <v>-125.692345063977</v>
      </c>
      <c r="AE4" s="6">
        <v>0.39362054142913999</v>
      </c>
      <c r="AF4" s="6">
        <v>-4.1079636190540202E-4</v>
      </c>
      <c r="AG4" s="6">
        <v>2.30640101199999</v>
      </c>
      <c r="AH4" s="6">
        <v>-3.7612753199999698E-3</v>
      </c>
      <c r="AI4" s="6">
        <v>995.176197</v>
      </c>
      <c r="AJ4" s="6">
        <v>3.9734999999999798E-2</v>
      </c>
      <c r="AL4" s="6">
        <v>-7.3107128370890097E-3</v>
      </c>
      <c r="AM4" s="6">
        <v>2.5528079661440501</v>
      </c>
      <c r="AN4" s="6">
        <v>1.58291033403489</v>
      </c>
    </row>
    <row r="5" spans="1:40" x14ac:dyDescent="0.45">
      <c r="A5">
        <v>0.02</v>
      </c>
      <c r="B5" s="1">
        <f t="shared" si="0"/>
        <v>72.60629550137368</v>
      </c>
      <c r="C5">
        <v>0</v>
      </c>
      <c r="D5" s="2">
        <v>0</v>
      </c>
      <c r="E5" s="1"/>
      <c r="F5" s="2">
        <v>0</v>
      </c>
      <c r="G5">
        <v>315</v>
      </c>
      <c r="H5">
        <v>295</v>
      </c>
      <c r="I5" s="2"/>
      <c r="J5" s="2">
        <v>298.35293888899997</v>
      </c>
      <c r="K5" s="2"/>
      <c r="L5" s="2">
        <v>314.26294563293607</v>
      </c>
      <c r="M5" s="2">
        <f t="shared" si="6"/>
        <v>314.26294559931034</v>
      </c>
      <c r="N5" s="2">
        <f t="shared" si="7"/>
        <v>0.73705436706393357</v>
      </c>
      <c r="O5" s="8">
        <f>'Typ1 1,5 mm Noctua F12'!Q5*1.106</f>
        <v>61.596571853299004</v>
      </c>
      <c r="P5" s="1">
        <f>O5/(Abmessung!H$17*Q5)</f>
        <v>9.6166992298704628</v>
      </c>
      <c r="Q5" s="2">
        <f t="shared" si="1"/>
        <v>17.923199043555329</v>
      </c>
      <c r="R5" s="1">
        <f t="shared" si="2"/>
        <v>4178.5634680198045</v>
      </c>
      <c r="S5" s="1">
        <f t="shared" si="3"/>
        <v>991.64954640383485</v>
      </c>
      <c r="T5" s="1">
        <f t="shared" si="4"/>
        <v>1006.9646365133772</v>
      </c>
      <c r="U5" s="7">
        <f t="shared" si="5"/>
        <v>1.190519129453667</v>
      </c>
      <c r="Y5" s="4">
        <v>-144.24372570197801</v>
      </c>
      <c r="Z5" s="5">
        <v>10.528700058400901</v>
      </c>
      <c r="AA5" s="4">
        <v>-3.1256926142924198E-2</v>
      </c>
      <c r="AB5" s="4">
        <v>2.9456116190551199E-5</v>
      </c>
      <c r="AC5" s="6">
        <v>17554.453889016499</v>
      </c>
      <c r="AD5" s="6">
        <v>-125.692345063977</v>
      </c>
      <c r="AE5" s="6">
        <v>0.39362054142913999</v>
      </c>
      <c r="AF5" s="6">
        <v>-4.1079636190540202E-4</v>
      </c>
      <c r="AG5" s="6">
        <v>2.30640101199999</v>
      </c>
      <c r="AH5" s="6">
        <v>-3.7612753199999698E-3</v>
      </c>
      <c r="AI5" s="6">
        <v>995.176197</v>
      </c>
      <c r="AJ5" s="6">
        <v>3.9734999999999798E-2</v>
      </c>
      <c r="AL5" s="6">
        <v>-7.3107128370890097E-3</v>
      </c>
      <c r="AM5" s="6">
        <v>2.5528079661440501</v>
      </c>
      <c r="AN5" s="6">
        <v>1.58291033403489</v>
      </c>
    </row>
    <row r="6" spans="1:40" x14ac:dyDescent="0.45">
      <c r="A6">
        <v>2.5999999999999999E-2</v>
      </c>
      <c r="B6" s="1">
        <f t="shared" si="0"/>
        <v>94.390435411926745</v>
      </c>
      <c r="C6">
        <v>0</v>
      </c>
      <c r="D6" s="2">
        <v>0</v>
      </c>
      <c r="E6" s="1"/>
      <c r="F6" s="2">
        <v>0</v>
      </c>
      <c r="G6">
        <v>315</v>
      </c>
      <c r="H6">
        <v>295</v>
      </c>
      <c r="I6" s="2"/>
      <c r="J6" s="2">
        <v>298.63721954200003</v>
      </c>
      <c r="K6" s="2"/>
      <c r="L6" s="2">
        <v>314.38418937599562</v>
      </c>
      <c r="M6" s="2">
        <f t="shared" si="6"/>
        <v>314.38418936113879</v>
      </c>
      <c r="N6" s="2">
        <f t="shared" si="7"/>
        <v>0.61581062400438213</v>
      </c>
      <c r="O6" s="8">
        <f>'Typ1 1,5 mm Noctua F12'!Q6*1.106</f>
        <v>66.903296792910211</v>
      </c>
      <c r="P6" s="1">
        <f>O6/(Abmessung!H$17*Q6)</f>
        <v>10.499308898791503</v>
      </c>
      <c r="Q6" s="2">
        <f t="shared" si="1"/>
        <v>17.830840890459289</v>
      </c>
      <c r="R6" s="1">
        <f t="shared" si="2"/>
        <v>4178.5632797166745</v>
      </c>
      <c r="S6" s="1">
        <f t="shared" si="3"/>
        <v>991.62589505517974</v>
      </c>
      <c r="T6" s="1">
        <f t="shared" si="4"/>
        <v>1006.9702844592507</v>
      </c>
      <c r="U6" s="7">
        <f t="shared" si="5"/>
        <v>1.1899845005516259</v>
      </c>
      <c r="Y6" s="4">
        <v>-144.24372570197801</v>
      </c>
      <c r="Z6" s="5">
        <v>10.528700058400901</v>
      </c>
      <c r="AA6" s="4">
        <v>-3.1256926142924198E-2</v>
      </c>
      <c r="AB6" s="4">
        <v>2.9456116190551199E-5</v>
      </c>
      <c r="AC6" s="6">
        <v>17554.453889016499</v>
      </c>
      <c r="AD6" s="6">
        <v>-125.692345063977</v>
      </c>
      <c r="AE6" s="6">
        <v>0.39362054142913999</v>
      </c>
      <c r="AF6" s="6">
        <v>-4.1079636190540202E-4</v>
      </c>
      <c r="AG6" s="6">
        <v>2.30640101199999</v>
      </c>
      <c r="AH6" s="6">
        <v>-3.7612753199999698E-3</v>
      </c>
      <c r="AI6" s="6">
        <v>995.176197</v>
      </c>
      <c r="AJ6" s="6">
        <v>3.9734999999999798E-2</v>
      </c>
      <c r="AL6" s="6">
        <v>-7.3107128370890097E-3</v>
      </c>
      <c r="AM6" s="6">
        <v>2.5528079661440501</v>
      </c>
      <c r="AN6" s="6">
        <v>1.58291033403489</v>
      </c>
    </row>
    <row r="7" spans="1:40" x14ac:dyDescent="0.45">
      <c r="A7">
        <v>3.2000000000000001E-2</v>
      </c>
      <c r="B7" s="1">
        <f t="shared" si="0"/>
        <v>116.1748359463316</v>
      </c>
      <c r="C7">
        <v>0</v>
      </c>
      <c r="D7" s="2">
        <v>0</v>
      </c>
      <c r="E7" s="1"/>
      <c r="F7" s="2">
        <v>0</v>
      </c>
      <c r="G7">
        <v>315</v>
      </c>
      <c r="H7">
        <v>295</v>
      </c>
      <c r="I7" s="2"/>
      <c r="J7" s="2">
        <v>298.85548949399998</v>
      </c>
      <c r="K7" s="2"/>
      <c r="L7" s="2">
        <v>314.47120603389925</v>
      </c>
      <c r="M7" s="2">
        <f t="shared" si="6"/>
        <v>314.47120602739301</v>
      </c>
      <c r="N7" s="2">
        <f t="shared" si="7"/>
        <v>0.52879396610074991</v>
      </c>
      <c r="O7" s="8">
        <f>'Typ1 1,5 mm Noctua F12'!Q7*1.106</f>
        <v>70.707169109462214</v>
      </c>
      <c r="P7" s="1">
        <f>O7/(Abmessung!H$17*Q7)</f>
        <v>11.143063001453728</v>
      </c>
      <c r="Q7" s="2">
        <f t="shared" si="1"/>
        <v>17.755948747045409</v>
      </c>
      <c r="R7" s="1">
        <f t="shared" si="2"/>
        <v>4178.563200668139</v>
      </c>
      <c r="S7" s="1">
        <f t="shared" si="3"/>
        <v>991.60888897848815</v>
      </c>
      <c r="T7" s="1">
        <f t="shared" si="4"/>
        <v>1006.974620937522</v>
      </c>
      <c r="U7" s="7">
        <f t="shared" si="5"/>
        <v>1.1895740138598483</v>
      </c>
      <c r="Y7" s="4">
        <v>-144.24372570197801</v>
      </c>
      <c r="Z7" s="5">
        <v>10.528700058400901</v>
      </c>
      <c r="AA7" s="4">
        <v>-3.1256926142924198E-2</v>
      </c>
      <c r="AB7" s="4">
        <v>2.9456116190551199E-5</v>
      </c>
      <c r="AC7" s="6">
        <v>17554.453889016499</v>
      </c>
      <c r="AD7" s="6">
        <v>-125.692345063977</v>
      </c>
      <c r="AE7" s="6">
        <v>0.39362054142913999</v>
      </c>
      <c r="AF7" s="6">
        <v>-4.1079636190540202E-4</v>
      </c>
      <c r="AG7" s="6">
        <v>2.30640101199999</v>
      </c>
      <c r="AH7" s="6">
        <v>-3.7612753199999698E-3</v>
      </c>
      <c r="AI7" s="6">
        <v>995.176197</v>
      </c>
      <c r="AJ7" s="6">
        <v>3.9734999999999798E-2</v>
      </c>
      <c r="AL7" s="6">
        <v>-7.3107128370890097E-3</v>
      </c>
      <c r="AM7" s="6">
        <v>2.5528079661440501</v>
      </c>
      <c r="AN7" s="6">
        <v>1.58291033403489</v>
      </c>
    </row>
    <row r="8" spans="1:40" x14ac:dyDescent="0.45">
      <c r="A8">
        <v>3.7999999999999999E-2</v>
      </c>
      <c r="B8" s="1">
        <f t="shared" si="0"/>
        <v>137.95940423629455</v>
      </c>
      <c r="C8">
        <v>0</v>
      </c>
      <c r="D8" s="2">
        <v>0</v>
      </c>
      <c r="E8" s="1"/>
      <c r="F8" s="2">
        <v>0</v>
      </c>
      <c r="G8">
        <v>315</v>
      </c>
      <c r="H8">
        <v>295</v>
      </c>
      <c r="I8" s="2"/>
      <c r="J8" s="2">
        <v>299.03272533900002</v>
      </c>
      <c r="K8" s="2"/>
      <c r="L8" s="2">
        <v>314.53682279088531</v>
      </c>
      <c r="M8" s="2">
        <f t="shared" si="6"/>
        <v>314.5368227884137</v>
      </c>
      <c r="N8" s="2">
        <f t="shared" si="7"/>
        <v>0.46317720911468996</v>
      </c>
      <c r="O8" s="8">
        <f>'Typ1 1,5 mm Noctua F12'!Q8*1.106</f>
        <v>73.545779052053007</v>
      </c>
      <c r="P8" s="1">
        <f>O8/(Abmessung!H$17*Q8)</f>
        <v>11.632258295483998</v>
      </c>
      <c r="Q8" s="2">
        <f t="shared" si="1"/>
        <v>17.692073479356619</v>
      </c>
      <c r="R8" s="1">
        <f t="shared" si="2"/>
        <v>4178.5631714986939</v>
      </c>
      <c r="S8" s="1">
        <f t="shared" si="3"/>
        <v>991.59604781774249</v>
      </c>
      <c r="T8" s="1">
        <f t="shared" si="4"/>
        <v>1006.9781421706725</v>
      </c>
      <c r="U8" s="7">
        <f t="shared" si="5"/>
        <v>1.1892406974550394</v>
      </c>
      <c r="Y8" s="4">
        <v>-144.24372570197801</v>
      </c>
      <c r="Z8" s="5">
        <v>10.528700058400901</v>
      </c>
      <c r="AA8" s="4">
        <v>-3.1256926142924198E-2</v>
      </c>
      <c r="AB8" s="4">
        <v>2.9456116190551199E-5</v>
      </c>
      <c r="AC8" s="6">
        <v>17554.453889016499</v>
      </c>
      <c r="AD8" s="6">
        <v>-125.692345063977</v>
      </c>
      <c r="AE8" s="6">
        <v>0.39362054142913999</v>
      </c>
      <c r="AF8" s="6">
        <v>-4.1079636190540202E-4</v>
      </c>
      <c r="AG8" s="6">
        <v>2.30640101199999</v>
      </c>
      <c r="AH8" s="6">
        <v>-3.7612753199999698E-3</v>
      </c>
      <c r="AI8" s="6">
        <v>995.176197</v>
      </c>
      <c r="AJ8" s="6">
        <v>3.9734999999999798E-2</v>
      </c>
      <c r="AL8" s="6">
        <v>-7.3107128370890097E-3</v>
      </c>
      <c r="AM8" s="6">
        <v>2.5528079661440501</v>
      </c>
      <c r="AN8" s="6">
        <v>1.58291033403489</v>
      </c>
    </row>
    <row r="9" spans="1:40" x14ac:dyDescent="0.45">
      <c r="A9">
        <v>4.3999999999999997E-2</v>
      </c>
      <c r="B9" s="1">
        <f t="shared" si="0"/>
        <v>159.7440871182605</v>
      </c>
      <c r="C9">
        <v>0</v>
      </c>
      <c r="D9" s="2">
        <v>0</v>
      </c>
      <c r="E9" s="1"/>
      <c r="F9" s="2">
        <v>0</v>
      </c>
      <c r="G9">
        <v>315</v>
      </c>
      <c r="H9">
        <v>295</v>
      </c>
      <c r="I9" s="2"/>
      <c r="J9" s="2">
        <v>299.181955303</v>
      </c>
      <c r="K9" s="2"/>
      <c r="L9" s="2">
        <v>314.58812466048471</v>
      </c>
      <c r="M9" s="2">
        <f t="shared" si="6"/>
        <v>314.58812466007248</v>
      </c>
      <c r="N9" s="2">
        <f t="shared" si="7"/>
        <v>0.41187533951529076</v>
      </c>
      <c r="O9" s="8">
        <f>'Typ1 1,5 mm Noctua F12'!Q9*1.106</f>
        <v>75.726073485980407</v>
      </c>
      <c r="P9" s="1">
        <f>O9/(Abmessung!H$17*Q9)</f>
        <v>12.015199906574887</v>
      </c>
      <c r="Q9" s="2">
        <f t="shared" si="1"/>
        <v>17.63597427098702</v>
      </c>
      <c r="R9" s="1">
        <f t="shared" si="2"/>
        <v>4178.563166671287</v>
      </c>
      <c r="S9" s="1">
        <f t="shared" si="3"/>
        <v>991.58599768850615</v>
      </c>
      <c r="T9" s="1">
        <f t="shared" si="4"/>
        <v>1006.9811069969824</v>
      </c>
      <c r="U9" s="7">
        <f t="shared" si="5"/>
        <v>1.1889600499647406</v>
      </c>
      <c r="Y9" s="4">
        <v>-144.24372570197801</v>
      </c>
      <c r="Z9" s="5">
        <v>10.528700058400901</v>
      </c>
      <c r="AA9" s="4">
        <v>-3.1256926142924198E-2</v>
      </c>
      <c r="AB9" s="4">
        <v>2.9456116190551199E-5</v>
      </c>
      <c r="AC9" s="6">
        <v>17554.453889016499</v>
      </c>
      <c r="AD9" s="6">
        <v>-125.692345063977</v>
      </c>
      <c r="AE9" s="6">
        <v>0.39362054142913999</v>
      </c>
      <c r="AF9" s="6">
        <v>-4.1079636190540202E-4</v>
      </c>
      <c r="AG9" s="6">
        <v>2.30640101199999</v>
      </c>
      <c r="AH9" s="6">
        <v>-3.7612753199999698E-3</v>
      </c>
      <c r="AI9" s="6">
        <v>995.176197</v>
      </c>
      <c r="AJ9" s="6">
        <v>3.9734999999999798E-2</v>
      </c>
      <c r="AL9" s="6">
        <v>-7.3107128370890097E-3</v>
      </c>
      <c r="AM9" s="6">
        <v>2.5528079661440501</v>
      </c>
      <c r="AN9" s="6">
        <v>1.58291033403489</v>
      </c>
    </row>
    <row r="10" spans="1:40" x14ac:dyDescent="0.45">
      <c r="A10">
        <v>0.05</v>
      </c>
      <c r="B10" s="1">
        <f t="shared" si="0"/>
        <v>181.52885166015631</v>
      </c>
      <c r="C10">
        <v>0</v>
      </c>
      <c r="D10" s="2">
        <v>0</v>
      </c>
      <c r="E10" s="1"/>
      <c r="F10" s="2">
        <v>0</v>
      </c>
      <c r="G10">
        <v>315</v>
      </c>
      <c r="H10">
        <v>295</v>
      </c>
      <c r="I10" s="2"/>
      <c r="J10" s="2">
        <v>299.31084306600002</v>
      </c>
      <c r="K10" s="2"/>
      <c r="L10" s="2">
        <v>314.62935665791156</v>
      </c>
      <c r="M10" s="2">
        <f t="shared" si="6"/>
        <v>314.62935665858362</v>
      </c>
      <c r="N10" s="2">
        <f t="shared" si="7"/>
        <v>0.3706433420884423</v>
      </c>
      <c r="O10" s="8">
        <f>'Typ1 1,5 mm Noctua F12'!Q10*1.106</f>
        <v>77.437830858451008</v>
      </c>
      <c r="P10" s="1">
        <f>O10/(Abmessung!H$17*Q10)</f>
        <v>12.321889761053722</v>
      </c>
      <c r="Q10" s="2">
        <f t="shared" si="1"/>
        <v>17.585749362336927</v>
      </c>
      <c r="R10" s="1">
        <f t="shared" si="2"/>
        <v>4178.5631741034094</v>
      </c>
      <c r="S10" s="1">
        <f t="shared" si="3"/>
        <v>991.57791366951142</v>
      </c>
      <c r="T10" s="1">
        <f t="shared" si="4"/>
        <v>1006.9836676746137</v>
      </c>
      <c r="U10" s="7">
        <f t="shared" si="5"/>
        <v>1.1887176587837294</v>
      </c>
      <c r="Y10" s="4">
        <v>-144.24372570197801</v>
      </c>
      <c r="Z10" s="5">
        <v>10.528700058400901</v>
      </c>
      <c r="AA10" s="4">
        <v>-3.1256926142924198E-2</v>
      </c>
      <c r="AB10" s="4">
        <v>2.9456116190551199E-5</v>
      </c>
      <c r="AC10" s="6">
        <v>17554.453889016499</v>
      </c>
      <c r="AD10" s="6">
        <v>-125.692345063977</v>
      </c>
      <c r="AE10" s="6">
        <v>0.39362054142913999</v>
      </c>
      <c r="AF10" s="6">
        <v>-4.1079636190540202E-4</v>
      </c>
      <c r="AG10" s="6">
        <v>2.30640101199999</v>
      </c>
      <c r="AH10" s="6">
        <v>-3.7612753199999698E-3</v>
      </c>
      <c r="AI10" s="6">
        <v>995.176197</v>
      </c>
      <c r="AJ10" s="6">
        <v>3.9734999999999798E-2</v>
      </c>
      <c r="AL10" s="6">
        <v>-7.3107128370890097E-3</v>
      </c>
      <c r="AM10" s="6">
        <v>2.5528079661440501</v>
      </c>
      <c r="AN10" s="6">
        <v>1.58291033403489</v>
      </c>
    </row>
    <row r="11" spans="1:40" x14ac:dyDescent="0.45">
      <c r="A11">
        <v>5.6000000000000001E-2</v>
      </c>
      <c r="B11" s="1">
        <f t="shared" si="0"/>
        <v>203.31367627964121</v>
      </c>
      <c r="C11">
        <v>0</v>
      </c>
      <c r="D11" s="2">
        <v>0</v>
      </c>
      <c r="E11" s="1"/>
      <c r="F11" s="2">
        <v>0</v>
      </c>
      <c r="G11">
        <v>315</v>
      </c>
      <c r="H11">
        <v>295</v>
      </c>
      <c r="I11" s="2"/>
      <c r="J11" s="2">
        <v>299.424280963</v>
      </c>
      <c r="K11" s="2"/>
      <c r="L11" s="2">
        <v>314.66322478720213</v>
      </c>
      <c r="M11" s="2">
        <f t="shared" si="6"/>
        <v>314.66322478828914</v>
      </c>
      <c r="N11" s="2">
        <f t="shared" si="7"/>
        <v>0.3367752127978747</v>
      </c>
      <c r="O11" s="8">
        <f>'Typ1 1,5 mm Noctua F12'!Q11*1.106</f>
        <v>78.805244122038005</v>
      </c>
      <c r="P11" s="1">
        <f>O11/(Abmessung!H$17*Q11)</f>
        <v>12.572060268320623</v>
      </c>
      <c r="Q11" s="2">
        <f t="shared" si="1"/>
        <v>17.540165359371176</v>
      </c>
      <c r="R11" s="1">
        <f t="shared" si="2"/>
        <v>4178.563187683254</v>
      </c>
      <c r="S11" s="1">
        <f t="shared" si="3"/>
        <v>991.57126903118808</v>
      </c>
      <c r="T11" s="1">
        <f t="shared" si="4"/>
        <v>1006.9859214020323</v>
      </c>
      <c r="U11" s="7">
        <f t="shared" si="5"/>
        <v>1.1885043232025601</v>
      </c>
      <c r="Y11" s="4">
        <v>-144.24372570197801</v>
      </c>
      <c r="Z11" s="5">
        <v>10.528700058400901</v>
      </c>
      <c r="AA11" s="4">
        <v>-3.1256926142924198E-2</v>
      </c>
      <c r="AB11" s="4">
        <v>2.9456116190551199E-5</v>
      </c>
      <c r="AC11" s="6">
        <v>17554.453889016499</v>
      </c>
      <c r="AD11" s="6">
        <v>-125.692345063977</v>
      </c>
      <c r="AE11" s="6">
        <v>0.39362054142913999</v>
      </c>
      <c r="AF11" s="6">
        <v>-4.1079636190540202E-4</v>
      </c>
      <c r="AG11" s="6">
        <v>2.30640101199999</v>
      </c>
      <c r="AH11" s="6">
        <v>-3.7612753199999698E-3</v>
      </c>
      <c r="AI11" s="6">
        <v>995.176197</v>
      </c>
      <c r="AJ11" s="6">
        <v>3.9734999999999798E-2</v>
      </c>
      <c r="AL11" s="6">
        <v>-7.3107128370890097E-3</v>
      </c>
      <c r="AM11" s="6">
        <v>2.5528079661440501</v>
      </c>
      <c r="AN11" s="6">
        <v>1.58291033403489</v>
      </c>
    </row>
    <row r="12" spans="1:40" x14ac:dyDescent="0.45">
      <c r="A12">
        <v>6.2E-2</v>
      </c>
      <c r="B12" s="1">
        <f t="shared" si="0"/>
        <v>225.09854621842968</v>
      </c>
      <c r="C12">
        <v>0</v>
      </c>
      <c r="D12" s="2">
        <v>0</v>
      </c>
      <c r="E12" s="1"/>
      <c r="F12" s="2">
        <v>0</v>
      </c>
      <c r="G12">
        <v>315</v>
      </c>
      <c r="H12">
        <v>295</v>
      </c>
      <c r="I12" s="2"/>
      <c r="J12" s="2">
        <v>299.52558378800001</v>
      </c>
      <c r="K12" s="2"/>
      <c r="L12" s="2">
        <v>314.69153952079762</v>
      </c>
      <c r="M12" s="2">
        <f t="shared" si="6"/>
        <v>314.69153952192971</v>
      </c>
      <c r="N12" s="2">
        <f t="shared" si="7"/>
        <v>0.30846047920238107</v>
      </c>
      <c r="O12" s="8">
        <f>'Typ1 1,5 mm Noctua F12'!Q12*1.106</f>
        <v>79.913139423583203</v>
      </c>
      <c r="P12" s="1">
        <f>O12/(Abmessung!H$17*Q12)</f>
        <v>12.779260633059756</v>
      </c>
      <c r="Q12" s="2">
        <f t="shared" si="1"/>
        <v>17.498365500270186</v>
      </c>
      <c r="R12" s="1">
        <f t="shared" si="2"/>
        <v>4178.563204173478</v>
      </c>
      <c r="S12" s="1">
        <f t="shared" si="3"/>
        <v>991.56571088385715</v>
      </c>
      <c r="T12" s="1">
        <f t="shared" si="4"/>
        <v>1006.987934035908</v>
      </c>
      <c r="U12" s="7">
        <f t="shared" si="5"/>
        <v>1.1883138092948007</v>
      </c>
      <c r="Y12" s="4">
        <v>-144.24372570197801</v>
      </c>
      <c r="Z12" s="5">
        <v>10.528700058400901</v>
      </c>
      <c r="AA12" s="4">
        <v>-3.1256926142924198E-2</v>
      </c>
      <c r="AB12" s="4">
        <v>2.9456116190551199E-5</v>
      </c>
      <c r="AC12" s="6">
        <v>17554.453889016499</v>
      </c>
      <c r="AD12" s="6">
        <v>-125.692345063977</v>
      </c>
      <c r="AE12" s="6">
        <v>0.39362054142913999</v>
      </c>
      <c r="AF12" s="6">
        <v>-4.1079636190540202E-4</v>
      </c>
      <c r="AG12" s="6">
        <v>2.30640101199999</v>
      </c>
      <c r="AH12" s="6">
        <v>-3.7612753199999698E-3</v>
      </c>
      <c r="AI12" s="6">
        <v>995.176197</v>
      </c>
      <c r="AJ12" s="6">
        <v>3.9734999999999798E-2</v>
      </c>
      <c r="AL12" s="6">
        <v>-7.3107128370890097E-3</v>
      </c>
      <c r="AM12" s="6">
        <v>2.5528079661440501</v>
      </c>
      <c r="AN12" s="6">
        <v>1.58291033403489</v>
      </c>
    </row>
    <row r="13" spans="1:40" x14ac:dyDescent="0.45">
      <c r="A13">
        <v>6.8000000000000005E-2</v>
      </c>
      <c r="B13" s="1">
        <f t="shared" si="0"/>
        <v>246.88345104268427</v>
      </c>
      <c r="C13">
        <v>0</v>
      </c>
      <c r="D13" s="2">
        <v>0</v>
      </c>
      <c r="E13" s="1"/>
      <c r="F13" s="2">
        <v>0</v>
      </c>
      <c r="G13">
        <v>315</v>
      </c>
      <c r="H13">
        <v>295</v>
      </c>
      <c r="I13" s="2"/>
      <c r="J13" s="2">
        <v>299.61710178300001</v>
      </c>
      <c r="K13" s="2"/>
      <c r="L13" s="2">
        <v>314.71556002049374</v>
      </c>
      <c r="M13" s="2">
        <f t="shared" si="6"/>
        <v>314.71556002153449</v>
      </c>
      <c r="N13" s="2">
        <f t="shared" si="7"/>
        <v>0.28443997950625999</v>
      </c>
      <c r="O13" s="8">
        <f>'Typ1 1,5 mm Noctua F12'!Q13*1.106</f>
        <v>80.821429432308605</v>
      </c>
      <c r="P13" s="1">
        <f>O13/(Abmessung!H$17*Q13)</f>
        <v>12.953113188727135</v>
      </c>
      <c r="Q13" s="2">
        <f t="shared" si="1"/>
        <v>17.459724458647656</v>
      </c>
      <c r="R13" s="1">
        <f t="shared" si="2"/>
        <v>4178.563221808351</v>
      </c>
      <c r="S13" s="1">
        <f t="shared" si="3"/>
        <v>991.56099352190267</v>
      </c>
      <c r="T13" s="1">
        <f t="shared" si="4"/>
        <v>1006.9897522696738</v>
      </c>
      <c r="U13" s="7">
        <f t="shared" si="5"/>
        <v>1.1881416971068361</v>
      </c>
      <c r="Y13" s="4">
        <v>-144.24372570197801</v>
      </c>
      <c r="Z13" s="5">
        <v>10.528700058400901</v>
      </c>
      <c r="AA13" s="4">
        <v>-3.1256926142924198E-2</v>
      </c>
      <c r="AB13" s="4">
        <v>2.9456116190551199E-5</v>
      </c>
      <c r="AC13" s="6">
        <v>17554.453889016499</v>
      </c>
      <c r="AD13" s="6">
        <v>-125.692345063977</v>
      </c>
      <c r="AE13" s="6">
        <v>0.39362054142913999</v>
      </c>
      <c r="AF13" s="6">
        <v>-4.1079636190540202E-4</v>
      </c>
      <c r="AG13" s="6">
        <v>2.30640101199999</v>
      </c>
      <c r="AH13" s="6">
        <v>-3.7612753199999698E-3</v>
      </c>
      <c r="AI13" s="6">
        <v>995.176197</v>
      </c>
      <c r="AJ13" s="6">
        <v>3.9734999999999798E-2</v>
      </c>
      <c r="AL13" s="6">
        <v>-7.3107128370890097E-3</v>
      </c>
      <c r="AM13" s="6">
        <v>2.5528079661440501</v>
      </c>
      <c r="AN13" s="6">
        <v>1.58291033403489</v>
      </c>
    </row>
    <row r="14" spans="1:40" x14ac:dyDescent="0.45">
      <c r="A14">
        <v>7.3999999999999996E-2</v>
      </c>
      <c r="B14" s="1">
        <f t="shared" si="0"/>
        <v>268.6683831747489</v>
      </c>
      <c r="C14">
        <v>0</v>
      </c>
      <c r="D14" s="2">
        <v>0</v>
      </c>
      <c r="E14" s="1"/>
      <c r="F14" s="2">
        <v>0</v>
      </c>
      <c r="G14">
        <v>315</v>
      </c>
      <c r="H14">
        <v>295</v>
      </c>
      <c r="I14" s="2"/>
      <c r="J14" s="2">
        <v>299.70056205600002</v>
      </c>
      <c r="K14" s="2"/>
      <c r="L14" s="2">
        <v>314.73619022743463</v>
      </c>
      <c r="M14" s="2">
        <f t="shared" si="6"/>
        <v>314.73619022834316</v>
      </c>
      <c r="N14" s="2">
        <f t="shared" si="7"/>
        <v>0.26380977256536653</v>
      </c>
      <c r="O14" s="8">
        <f>'Typ1 1,5 mm Noctua F12'!Q14*1.106</f>
        <v>81.573590243083402</v>
      </c>
      <c r="P14" s="1">
        <f>O14/(Abmessung!H$17*Q14)</f>
        <v>13.100639691706819</v>
      </c>
      <c r="Q14" s="2">
        <f t="shared" si="1"/>
        <v>17.423768554751302</v>
      </c>
      <c r="R14" s="1">
        <f t="shared" si="2"/>
        <v>4178.5632396116953</v>
      </c>
      <c r="S14" s="1">
        <f t="shared" si="3"/>
        <v>991.55694038894978</v>
      </c>
      <c r="T14" s="1">
        <f t="shared" si="4"/>
        <v>1006.9914104166476</v>
      </c>
      <c r="U14" s="7">
        <f t="shared" si="5"/>
        <v>1.1879847385743183</v>
      </c>
      <c r="Y14" s="4">
        <v>-144.24372570197801</v>
      </c>
      <c r="Z14" s="5">
        <v>10.528700058400901</v>
      </c>
      <c r="AA14" s="4">
        <v>-3.1256926142924198E-2</v>
      </c>
      <c r="AB14" s="4">
        <v>2.9456116190551199E-5</v>
      </c>
      <c r="AC14" s="6">
        <v>17554.453889016499</v>
      </c>
      <c r="AD14" s="6">
        <v>-125.692345063977</v>
      </c>
      <c r="AE14" s="6">
        <v>0.39362054142913999</v>
      </c>
      <c r="AF14" s="6">
        <v>-4.1079636190540202E-4</v>
      </c>
      <c r="AG14" s="6">
        <v>2.30640101199999</v>
      </c>
      <c r="AH14" s="6">
        <v>-3.7612753199999698E-3</v>
      </c>
      <c r="AI14" s="6">
        <v>995.176197</v>
      </c>
      <c r="AJ14" s="6">
        <v>3.9734999999999798E-2</v>
      </c>
      <c r="AL14" s="6">
        <v>-7.3107128370890097E-3</v>
      </c>
      <c r="AM14" s="6">
        <v>2.5528079661440501</v>
      </c>
      <c r="AN14" s="6">
        <v>1.58291033403489</v>
      </c>
    </row>
    <row r="15" spans="1:40" x14ac:dyDescent="0.45">
      <c r="A15">
        <v>8.0000000000000002E-3</v>
      </c>
      <c r="B15" s="1">
        <f t="shared" si="0"/>
        <v>29.019707238426307</v>
      </c>
      <c r="C15">
        <v>600</v>
      </c>
      <c r="D15" s="2">
        <f t="shared" ref="D15:D101" si="8">E15/(0.02809*3600)</f>
        <v>0.59530872987619166</v>
      </c>
      <c r="E15" s="1">
        <v>60.2</v>
      </c>
      <c r="F15" s="2">
        <v>1.1399999999999999</v>
      </c>
      <c r="G15">
        <v>315</v>
      </c>
      <c r="H15">
        <v>295</v>
      </c>
      <c r="I15" s="2">
        <f>O15*3600/(T15*U15*E15)</f>
        <v>8.2295086917631757</v>
      </c>
      <c r="J15" s="2">
        <v>303.22943900596789</v>
      </c>
      <c r="K15" s="2">
        <f t="shared" ref="K15:K101" si="9">H15+I15</f>
        <v>303.22950869176316</v>
      </c>
      <c r="L15" s="2">
        <v>310.10246286662834</v>
      </c>
      <c r="M15" s="2">
        <f t="shared" si="6"/>
        <v>310.10247377330336</v>
      </c>
      <c r="N15" s="2">
        <f t="shared" si="7"/>
        <v>4.8975371333716566</v>
      </c>
      <c r="O15" s="8">
        <v>163.72003337937599</v>
      </c>
      <c r="P15" s="1">
        <f>O15/(Abmessung!H$17*Q15)</f>
        <v>34.272098680502488</v>
      </c>
      <c r="Q15" s="2">
        <f t="shared" si="1"/>
        <v>13.367375373817207</v>
      </c>
      <c r="R15" s="1">
        <f t="shared" si="2"/>
        <v>4178.6410577785755</v>
      </c>
      <c r="S15" s="1">
        <f t="shared" si="3"/>
        <v>992.42903325587724</v>
      </c>
      <c r="T15" s="1">
        <f t="shared" si="4"/>
        <v>1007.0615203794509</v>
      </c>
      <c r="U15" s="7">
        <f t="shared" si="5"/>
        <v>1.1813481996847028</v>
      </c>
      <c r="Y15" s="4">
        <v>-144.24372570197801</v>
      </c>
      <c r="Z15" s="5">
        <v>10.528700058400901</v>
      </c>
      <c r="AA15" s="4">
        <v>-3.1256926142924198E-2</v>
      </c>
      <c r="AB15" s="4">
        <v>2.9456116190551199E-5</v>
      </c>
      <c r="AC15" s="6">
        <v>17554.453889016499</v>
      </c>
      <c r="AD15" s="6">
        <v>-125.692345063977</v>
      </c>
      <c r="AE15" s="6">
        <v>0.39362054142913999</v>
      </c>
      <c r="AF15" s="6">
        <v>-4.1079636190540202E-4</v>
      </c>
      <c r="AG15" s="6">
        <v>2.30640101199999</v>
      </c>
      <c r="AH15" s="6">
        <v>-3.7612753199999698E-3</v>
      </c>
      <c r="AI15" s="6">
        <v>995.176197</v>
      </c>
      <c r="AJ15" s="6">
        <v>3.9734999999999798E-2</v>
      </c>
      <c r="AL15" s="6">
        <v>-7.3107128370890097E-3</v>
      </c>
      <c r="AM15" s="6">
        <v>2.5528079661440501</v>
      </c>
      <c r="AN15" s="6">
        <v>1.58291033403489</v>
      </c>
    </row>
    <row r="16" spans="1:40" x14ac:dyDescent="0.45">
      <c r="A16">
        <v>1.4E-2</v>
      </c>
      <c r="B16" s="1">
        <f t="shared" si="0"/>
        <v>50.803052534833519</v>
      </c>
      <c r="C16">
        <v>600</v>
      </c>
      <c r="D16" s="2">
        <f t="shared" si="8"/>
        <v>0.59530872987619166</v>
      </c>
      <c r="E16" s="1">
        <v>60.2</v>
      </c>
      <c r="F16" s="2">
        <v>1.1399999999999999</v>
      </c>
      <c r="G16">
        <v>315</v>
      </c>
      <c r="H16">
        <v>295</v>
      </c>
      <c r="I16" s="2">
        <f>O16*3600/(T16*U16*E16)</f>
        <v>8.5899082306327283</v>
      </c>
      <c r="J16" s="2">
        <v>303.58991660934646</v>
      </c>
      <c r="K16" s="2">
        <f t="shared" si="9"/>
        <v>303.58990823063272</v>
      </c>
      <c r="L16" s="2">
        <v>312.0804700298408</v>
      </c>
      <c r="M16" s="2">
        <f t="shared" si="6"/>
        <v>312.08046982561308</v>
      </c>
      <c r="N16" s="2">
        <f t="shared" si="7"/>
        <v>2.9195299701592035</v>
      </c>
      <c r="O16" s="8">
        <v>170.79306541704801</v>
      </c>
      <c r="P16" s="1">
        <f>O16/(Abmessung!H$17*Q16)</f>
        <v>34.003187853386166</v>
      </c>
      <c r="Q16" s="2">
        <f t="shared" si="1"/>
        <v>14.055154293369055</v>
      </c>
      <c r="R16" s="1">
        <f t="shared" si="2"/>
        <v>4178.5848900184737</v>
      </c>
      <c r="S16" s="1">
        <f t="shared" si="3"/>
        <v>992.06637170951171</v>
      </c>
      <c r="T16" s="1">
        <f t="shared" si="4"/>
        <v>1007.0686821682361</v>
      </c>
      <c r="U16" s="7">
        <f t="shared" si="5"/>
        <v>1.1806702719282027</v>
      </c>
      <c r="Y16" s="4">
        <v>-144.24372570197801</v>
      </c>
      <c r="Z16" s="5">
        <v>10.528700058400901</v>
      </c>
      <c r="AA16" s="4">
        <v>-3.1256926142924198E-2</v>
      </c>
      <c r="AB16" s="4">
        <v>2.9456116190551199E-5</v>
      </c>
      <c r="AC16" s="6">
        <v>17554.453889016499</v>
      </c>
      <c r="AD16" s="6">
        <v>-125.692345063977</v>
      </c>
      <c r="AE16" s="6">
        <v>0.39362054142913999</v>
      </c>
      <c r="AF16" s="6">
        <v>-4.1079636190540202E-4</v>
      </c>
      <c r="AG16" s="6">
        <v>2.30640101199999</v>
      </c>
      <c r="AH16" s="6">
        <v>-3.7612753199999698E-3</v>
      </c>
      <c r="AI16" s="6">
        <v>995.176197</v>
      </c>
      <c r="AJ16" s="6">
        <v>3.9734999999999798E-2</v>
      </c>
      <c r="AL16" s="6">
        <v>-7.3107128370890097E-3</v>
      </c>
      <c r="AM16" s="6">
        <v>2.5528079661440501</v>
      </c>
      <c r="AN16" s="6">
        <v>1.58291033403489</v>
      </c>
    </row>
    <row r="17" spans="1:40" x14ac:dyDescent="0.45">
      <c r="A17">
        <v>0.02</v>
      </c>
      <c r="B17" s="1">
        <f t="shared" si="0"/>
        <v>72.587249787172624</v>
      </c>
      <c r="C17">
        <v>600</v>
      </c>
      <c r="D17" s="2">
        <f t="shared" si="8"/>
        <v>0.59530872987619166</v>
      </c>
      <c r="E17" s="1">
        <v>60.2</v>
      </c>
      <c r="F17" s="2">
        <v>1.1399999999999999</v>
      </c>
      <c r="G17">
        <v>315</v>
      </c>
      <c r="H17">
        <v>295</v>
      </c>
      <c r="I17" s="2">
        <f>O17*3600/(T17*U17*E17)</f>
        <v>8.7824634184929025</v>
      </c>
      <c r="J17" s="2">
        <v>303.78250807700016</v>
      </c>
      <c r="K17" s="2">
        <f t="shared" si="9"/>
        <v>303.78246341849291</v>
      </c>
      <c r="L17" s="2">
        <v>312.91114416578802</v>
      </c>
      <c r="M17" s="2">
        <f t="shared" si="6"/>
        <v>312.9111438370357</v>
      </c>
      <c r="N17" s="2">
        <f t="shared" si="7"/>
        <v>2.0888558342119836</v>
      </c>
      <c r="O17" s="8">
        <v>174.56873292776001</v>
      </c>
      <c r="P17" s="1">
        <f>O17/(Abmessung!H$17*Q17)</f>
        <v>34.149679587622742</v>
      </c>
      <c r="Q17" s="2">
        <f t="shared" si="1"/>
        <v>14.304241882288517</v>
      </c>
      <c r="R17" s="1">
        <f t="shared" si="2"/>
        <v>4178.5723694834778</v>
      </c>
      <c r="S17" s="1">
        <f t="shared" si="3"/>
        <v>991.90973912230515</v>
      </c>
      <c r="T17" s="1">
        <f t="shared" si="4"/>
        <v>1007.0725084792198</v>
      </c>
      <c r="U17" s="7">
        <f t="shared" si="5"/>
        <v>1.1803080771611385</v>
      </c>
      <c r="Y17" s="4">
        <v>-144.24372570197801</v>
      </c>
      <c r="Z17" s="5">
        <v>10.528700058400901</v>
      </c>
      <c r="AA17" s="4">
        <v>-3.1256926142924198E-2</v>
      </c>
      <c r="AB17" s="4">
        <v>2.9456116190551199E-5</v>
      </c>
      <c r="AC17" s="6">
        <v>17554.453889016499</v>
      </c>
      <c r="AD17" s="6">
        <v>-125.692345063977</v>
      </c>
      <c r="AE17" s="6">
        <v>0.39362054142913999</v>
      </c>
      <c r="AF17" s="6">
        <v>-4.1079636190540202E-4</v>
      </c>
      <c r="AG17" s="6">
        <v>2.30640101199999</v>
      </c>
      <c r="AH17" s="6">
        <v>-3.7612753199999698E-3</v>
      </c>
      <c r="AI17" s="6">
        <v>995.176197</v>
      </c>
      <c r="AJ17" s="6">
        <v>3.9734999999999798E-2</v>
      </c>
      <c r="AL17" s="6">
        <v>-7.3107128370890097E-3</v>
      </c>
      <c r="AM17" s="6">
        <v>2.5528079661440501</v>
      </c>
      <c r="AN17" s="6">
        <v>1.58291033403489</v>
      </c>
    </row>
    <row r="18" spans="1:40" x14ac:dyDescent="0.45">
      <c r="A18">
        <v>2.5999999999999999E-2</v>
      </c>
      <c r="B18" s="1">
        <f t="shared" si="0"/>
        <v>94.371751002379085</v>
      </c>
      <c r="C18">
        <v>600</v>
      </c>
      <c r="D18" s="2">
        <f t="shared" si="8"/>
        <v>0.59530872987619166</v>
      </c>
      <c r="E18" s="1">
        <v>60.2</v>
      </c>
      <c r="F18" s="2">
        <v>1.1399999999999999</v>
      </c>
      <c r="G18">
        <v>315</v>
      </c>
      <c r="H18">
        <v>295</v>
      </c>
      <c r="I18" s="2">
        <f>O18*3600/(T18*U18*E18)</f>
        <v>8.9132351953547246</v>
      </c>
      <c r="J18" s="2">
        <v>303.91329866538717</v>
      </c>
      <c r="K18" s="2">
        <f t="shared" si="9"/>
        <v>303.91323519535473</v>
      </c>
      <c r="L18" s="2">
        <v>313.36959602950344</v>
      </c>
      <c r="M18" s="2">
        <f t="shared" si="6"/>
        <v>313.36959583873704</v>
      </c>
      <c r="N18" s="2">
        <f t="shared" si="7"/>
        <v>1.6304039704965589</v>
      </c>
      <c r="O18" s="8">
        <v>177.13161536921601</v>
      </c>
      <c r="P18" s="1">
        <f>O18/(Abmessung!H$17*Q18)</f>
        <v>34.365760646642158</v>
      </c>
      <c r="Q18" s="2">
        <f t="shared" si="1"/>
        <v>14.422984645951246</v>
      </c>
      <c r="R18" s="1">
        <f t="shared" si="2"/>
        <v>4178.5678662646842</v>
      </c>
      <c r="S18" s="1">
        <f t="shared" si="3"/>
        <v>991.82222440315184</v>
      </c>
      <c r="T18" s="1">
        <f t="shared" si="4"/>
        <v>1007.0751069612345</v>
      </c>
      <c r="U18" s="7">
        <f t="shared" si="5"/>
        <v>1.1800621074550441</v>
      </c>
      <c r="Y18" s="4">
        <v>-144.24372570197801</v>
      </c>
      <c r="Z18" s="5">
        <v>10.528700058400901</v>
      </c>
      <c r="AA18" s="4">
        <v>-3.1256926142924198E-2</v>
      </c>
      <c r="AB18" s="4">
        <v>2.9456116190551199E-5</v>
      </c>
      <c r="AC18" s="6">
        <v>17554.453889016499</v>
      </c>
      <c r="AD18" s="6">
        <v>-125.692345063977</v>
      </c>
      <c r="AE18" s="6">
        <v>0.39362054142913999</v>
      </c>
      <c r="AF18" s="6">
        <v>-4.1079636190540202E-4</v>
      </c>
      <c r="AG18" s="6">
        <v>2.30640101199999</v>
      </c>
      <c r="AH18" s="6">
        <v>-3.7612753199999698E-3</v>
      </c>
      <c r="AI18" s="6">
        <v>995.176197</v>
      </c>
      <c r="AJ18" s="6">
        <v>3.9734999999999798E-2</v>
      </c>
      <c r="AL18" s="6">
        <v>-7.3107128370890097E-3</v>
      </c>
      <c r="AM18" s="6">
        <v>2.5528079661440501</v>
      </c>
      <c r="AN18" s="6">
        <v>1.58291033403489</v>
      </c>
    </row>
    <row r="19" spans="1:40" x14ac:dyDescent="0.45">
      <c r="A19">
        <v>3.2000000000000001E-2</v>
      </c>
      <c r="B19" s="1">
        <f t="shared" si="0"/>
        <v>116.15640103681302</v>
      </c>
      <c r="C19">
        <v>600</v>
      </c>
      <c r="D19" s="2">
        <f t="shared" si="8"/>
        <v>0.59530872987619166</v>
      </c>
      <c r="E19" s="1">
        <v>60.2</v>
      </c>
      <c r="F19" s="2">
        <v>1.1399999999999999</v>
      </c>
      <c r="G19">
        <v>315</v>
      </c>
      <c r="H19">
        <v>295</v>
      </c>
      <c r="I19" s="2">
        <f>O19*3600/(T19*U19*E19)</f>
        <v>9.0128344637592797</v>
      </c>
      <c r="J19" s="2">
        <v>304.0129080907567</v>
      </c>
      <c r="K19" s="2">
        <f t="shared" si="9"/>
        <v>304.0128344637593</v>
      </c>
      <c r="L19" s="2">
        <v>313.66070343164961</v>
      </c>
      <c r="M19" s="2">
        <f t="shared" si="6"/>
        <v>313.66070332447094</v>
      </c>
      <c r="N19" s="2">
        <f t="shared" si="7"/>
        <v>1.3392965683503917</v>
      </c>
      <c r="O19" s="8">
        <v>179.08285815735201</v>
      </c>
      <c r="P19" s="1">
        <f>O19/(Abmessung!H$17*Q19)</f>
        <v>34.59140420432729</v>
      </c>
      <c r="Q19" s="2">
        <f t="shared" si="1"/>
        <v>14.486745942657583</v>
      </c>
      <c r="R19" s="1">
        <f t="shared" si="2"/>
        <v>4178.5658246381527</v>
      </c>
      <c r="S19" s="1">
        <f t="shared" si="3"/>
        <v>991.76626489563921</v>
      </c>
      <c r="T19" s="1">
        <f t="shared" si="4"/>
        <v>1007.077085951493</v>
      </c>
      <c r="U19" s="7">
        <f t="shared" si="5"/>
        <v>1.1798747782184034</v>
      </c>
      <c r="Y19" s="4">
        <v>-144.24372570197801</v>
      </c>
      <c r="Z19" s="5">
        <v>10.528700058400901</v>
      </c>
      <c r="AA19" s="4">
        <v>-3.1256926142924198E-2</v>
      </c>
      <c r="AB19" s="4">
        <v>2.9456116190551199E-5</v>
      </c>
      <c r="AC19" s="6">
        <v>17554.453889016499</v>
      </c>
      <c r="AD19" s="6">
        <v>-125.692345063977</v>
      </c>
      <c r="AE19" s="6">
        <v>0.39362054142913999</v>
      </c>
      <c r="AF19" s="6">
        <v>-4.1079636190540202E-4</v>
      </c>
      <c r="AG19" s="6">
        <v>2.30640101199999</v>
      </c>
      <c r="AH19" s="6">
        <v>-3.7612753199999698E-3</v>
      </c>
      <c r="AI19" s="6">
        <v>995.176197</v>
      </c>
      <c r="AJ19" s="6">
        <v>3.9734999999999798E-2</v>
      </c>
      <c r="AL19" s="6">
        <v>-7.3107128370890097E-3</v>
      </c>
      <c r="AM19" s="6">
        <v>2.5528079661440501</v>
      </c>
      <c r="AN19" s="6">
        <v>1.58291033403489</v>
      </c>
    </row>
    <row r="20" spans="1:40" x14ac:dyDescent="0.45">
      <c r="A20">
        <v>3.7999999999999999E-2</v>
      </c>
      <c r="B20" s="1">
        <f t="shared" si="0"/>
        <v>137.94113733464488</v>
      </c>
      <c r="C20">
        <v>600</v>
      </c>
      <c r="D20" s="2">
        <f t="shared" si="8"/>
        <v>0.59530872987619166</v>
      </c>
      <c r="E20" s="1">
        <v>60.2</v>
      </c>
      <c r="F20" s="2">
        <v>1.1399999999999999</v>
      </c>
      <c r="G20">
        <v>315</v>
      </c>
      <c r="H20">
        <v>295</v>
      </c>
      <c r="I20" s="2">
        <f t="shared" ref="I20:I83" si="10">O20*3600/(T20*U20*E20)</f>
        <v>9.0938735303133296</v>
      </c>
      <c r="J20" s="2">
        <v>304.09395248971333</v>
      </c>
      <c r="K20" s="2">
        <f t="shared" si="9"/>
        <v>304.09387353031332</v>
      </c>
      <c r="L20" s="2">
        <v>313.86217528340745</v>
      </c>
      <c r="M20" s="2">
        <f t="shared" si="6"/>
        <v>313.86217522137457</v>
      </c>
      <c r="N20" s="2">
        <f t="shared" si="7"/>
        <v>1.1378247165925472</v>
      </c>
      <c r="O20" s="8">
        <v>180.670032057328</v>
      </c>
      <c r="P20" s="1">
        <f>O20/(Abmessung!H$17*Q20)</f>
        <v>34.811604963856446</v>
      </c>
      <c r="Q20" s="2">
        <f t="shared" si="1"/>
        <v>14.52269089933816</v>
      </c>
      <c r="R20" s="1">
        <f t="shared" si="2"/>
        <v>4178.5647642233462</v>
      </c>
      <c r="S20" s="1">
        <f t="shared" si="3"/>
        <v>991.72736025891618</v>
      </c>
      <c r="T20" s="1">
        <f t="shared" si="4"/>
        <v>1007.0786961010893</v>
      </c>
      <c r="U20" s="7">
        <f t="shared" si="5"/>
        <v>1.1797223630695934</v>
      </c>
      <c r="Y20" s="4">
        <v>-144.24372570197801</v>
      </c>
      <c r="Z20" s="5">
        <v>10.528700058400901</v>
      </c>
      <c r="AA20" s="4">
        <v>-3.1256926142924198E-2</v>
      </c>
      <c r="AB20" s="4">
        <v>2.9456116190551199E-5</v>
      </c>
      <c r="AC20" s="6">
        <v>17554.453889016499</v>
      </c>
      <c r="AD20" s="6">
        <v>-125.692345063977</v>
      </c>
      <c r="AE20" s="6">
        <v>0.39362054142913999</v>
      </c>
      <c r="AF20" s="6">
        <v>-4.1079636190540202E-4</v>
      </c>
      <c r="AG20" s="6">
        <v>2.30640101199999</v>
      </c>
      <c r="AH20" s="6">
        <v>-3.7612753199999698E-3</v>
      </c>
      <c r="AI20" s="6">
        <v>995.176197</v>
      </c>
      <c r="AJ20" s="6">
        <v>3.9734999999999798E-2</v>
      </c>
      <c r="AL20" s="6">
        <v>-7.3107128370890097E-3</v>
      </c>
      <c r="AM20" s="6">
        <v>2.5528079661440501</v>
      </c>
      <c r="AN20" s="6">
        <v>1.58291033403489</v>
      </c>
    </row>
    <row r="21" spans="1:40" x14ac:dyDescent="0.45">
      <c r="A21">
        <v>4.3999999999999997E-2</v>
      </c>
      <c r="B21" s="1">
        <f t="shared" si="0"/>
        <v>159.72592872241768</v>
      </c>
      <c r="C21">
        <v>600</v>
      </c>
      <c r="D21" s="2">
        <f t="shared" si="8"/>
        <v>0.59530872987619166</v>
      </c>
      <c r="E21" s="1">
        <v>60.2</v>
      </c>
      <c r="F21" s="2">
        <v>1.1399999999999999</v>
      </c>
      <c r="G21">
        <v>315</v>
      </c>
      <c r="H21">
        <v>295</v>
      </c>
      <c r="I21" s="2">
        <f t="shared" si="10"/>
        <v>9.1628166634413102</v>
      </c>
      <c r="J21" s="2">
        <v>304.16289800809534</v>
      </c>
      <c r="K21" s="2">
        <f t="shared" si="9"/>
        <v>304.16281666344133</v>
      </c>
      <c r="L21" s="2">
        <v>314.0099906508853</v>
      </c>
      <c r="M21" s="2">
        <f t="shared" si="6"/>
        <v>314.00999061378036</v>
      </c>
      <c r="N21" s="2">
        <f t="shared" si="7"/>
        <v>0.9900093491147004</v>
      </c>
      <c r="O21" s="8">
        <v>182.01998065443999</v>
      </c>
      <c r="P21" s="1">
        <f>O21/(Abmessung!H$17*Q21)</f>
        <v>35.02324262437314</v>
      </c>
      <c r="Q21" s="2">
        <f t="shared" si="1"/>
        <v>14.542789904801328</v>
      </c>
      <c r="R21" s="1">
        <f t="shared" si="2"/>
        <v>4178.5641628539624</v>
      </c>
      <c r="S21" s="1">
        <f t="shared" si="3"/>
        <v>991.69872585482358</v>
      </c>
      <c r="T21" s="1">
        <f t="shared" si="4"/>
        <v>1007.0800658761758</v>
      </c>
      <c r="U21" s="7">
        <f t="shared" si="5"/>
        <v>1.179592701531236</v>
      </c>
      <c r="Y21" s="4">
        <v>-144.24372570197801</v>
      </c>
      <c r="Z21" s="5">
        <v>10.528700058400901</v>
      </c>
      <c r="AA21" s="4">
        <v>-3.1256926142924198E-2</v>
      </c>
      <c r="AB21" s="4">
        <v>2.9456116190551199E-5</v>
      </c>
      <c r="AC21" s="6">
        <v>17554.453889016499</v>
      </c>
      <c r="AD21" s="6">
        <v>-125.692345063977</v>
      </c>
      <c r="AE21" s="6">
        <v>0.39362054142913999</v>
      </c>
      <c r="AF21" s="6">
        <v>-4.1079636190540202E-4</v>
      </c>
      <c r="AG21" s="6">
        <v>2.30640101199999</v>
      </c>
      <c r="AH21" s="6">
        <v>-3.7612753199999698E-3</v>
      </c>
      <c r="AI21" s="6">
        <v>995.176197</v>
      </c>
      <c r="AJ21" s="6">
        <v>3.9734999999999798E-2</v>
      </c>
      <c r="AL21" s="6">
        <v>-7.3107128370890097E-3</v>
      </c>
      <c r="AM21" s="6">
        <v>2.5528079661440501</v>
      </c>
      <c r="AN21" s="6">
        <v>1.58291033403489</v>
      </c>
    </row>
    <row r="22" spans="1:40" x14ac:dyDescent="0.45">
      <c r="A22">
        <v>0.05</v>
      </c>
      <c r="B22" s="1">
        <f t="shared" si="0"/>
        <v>181.51075776340622</v>
      </c>
      <c r="C22">
        <v>600</v>
      </c>
      <c r="D22" s="2">
        <f t="shared" si="8"/>
        <v>0.59530872987619166</v>
      </c>
      <c r="E22" s="1">
        <v>60.2</v>
      </c>
      <c r="F22" s="2">
        <v>1.1399999999999999</v>
      </c>
      <c r="G22">
        <v>315</v>
      </c>
      <c r="H22">
        <v>295</v>
      </c>
      <c r="I22" s="2">
        <f t="shared" si="10"/>
        <v>9.2233558234982898</v>
      </c>
      <c r="J22" s="2">
        <v>304.22343762899851</v>
      </c>
      <c r="K22" s="2">
        <f t="shared" si="9"/>
        <v>304.22335582349831</v>
      </c>
      <c r="L22" s="2">
        <v>314.12311916949324</v>
      </c>
      <c r="M22" s="2">
        <f t="shared" si="6"/>
        <v>314.1231191466963</v>
      </c>
      <c r="N22" s="2">
        <f t="shared" si="7"/>
        <v>0.87688083050676369</v>
      </c>
      <c r="O22" s="8">
        <v>183.20512956114399</v>
      </c>
      <c r="P22" s="1">
        <f>O22/(Abmessung!H$17*Q22)</f>
        <v>35.226313729701907</v>
      </c>
      <c r="Q22" s="2">
        <f t="shared" si="1"/>
        <v>14.553097855432801</v>
      </c>
      <c r="R22" s="1">
        <f t="shared" si="2"/>
        <v>4178.5638007926</v>
      </c>
      <c r="S22" s="1">
        <f t="shared" si="3"/>
        <v>991.67675909669538</v>
      </c>
      <c r="T22" s="1">
        <f t="shared" si="4"/>
        <v>1007.081268647094</v>
      </c>
      <c r="U22" s="7">
        <f t="shared" si="5"/>
        <v>1.1794788484402434</v>
      </c>
      <c r="Y22" s="4">
        <v>-144.24372570197801</v>
      </c>
      <c r="Z22" s="5">
        <v>10.528700058400901</v>
      </c>
      <c r="AA22" s="4">
        <v>-3.1256926142924198E-2</v>
      </c>
      <c r="AB22" s="4">
        <v>2.9456116190551199E-5</v>
      </c>
      <c r="AC22" s="6">
        <v>17554.453889016499</v>
      </c>
      <c r="AD22" s="6">
        <v>-125.692345063977</v>
      </c>
      <c r="AE22" s="6">
        <v>0.39362054142913999</v>
      </c>
      <c r="AF22" s="6">
        <v>-4.1079636190540202E-4</v>
      </c>
      <c r="AG22" s="6">
        <v>2.30640101199999</v>
      </c>
      <c r="AH22" s="6">
        <v>-3.7612753199999698E-3</v>
      </c>
      <c r="AI22" s="6">
        <v>995.176197</v>
      </c>
      <c r="AJ22" s="6">
        <v>3.9734999999999798E-2</v>
      </c>
      <c r="AL22" s="6">
        <v>-7.3107128370890097E-3</v>
      </c>
      <c r="AM22" s="6">
        <v>2.5528079661440501</v>
      </c>
      <c r="AN22" s="6">
        <v>1.58291033403489</v>
      </c>
    </row>
    <row r="23" spans="1:40" x14ac:dyDescent="0.45">
      <c r="A23">
        <v>5.6000000000000001E-2</v>
      </c>
      <c r="B23" s="1">
        <f t="shared" si="0"/>
        <v>203.29561384254939</v>
      </c>
      <c r="C23">
        <v>600</v>
      </c>
      <c r="D23" s="2">
        <f t="shared" si="8"/>
        <v>0.59530872987619166</v>
      </c>
      <c r="E23" s="1">
        <v>60.2</v>
      </c>
      <c r="F23" s="2">
        <v>1.1399999999999999</v>
      </c>
      <c r="G23">
        <v>315</v>
      </c>
      <c r="H23">
        <v>295</v>
      </c>
      <c r="I23" s="2">
        <f t="shared" si="10"/>
        <v>9.2777784000143306</v>
      </c>
      <c r="J23" s="2">
        <v>304.27785934227586</v>
      </c>
      <c r="K23" s="2">
        <f t="shared" si="9"/>
        <v>304.27777840001431</v>
      </c>
      <c r="L23" s="2">
        <v>314.212518442516</v>
      </c>
      <c r="M23" s="2">
        <f t="shared" si="6"/>
        <v>314.21251842823796</v>
      </c>
      <c r="N23" s="2">
        <f t="shared" si="7"/>
        <v>0.78748155748399995</v>
      </c>
      <c r="O23" s="8">
        <v>184.27034139596799</v>
      </c>
      <c r="P23" s="1">
        <f>O23/(Abmessung!H$17*Q23)</f>
        <v>35.421677028308245</v>
      </c>
      <c r="Q23" s="2">
        <f t="shared" si="1"/>
        <v>14.556981848956765</v>
      </c>
      <c r="R23" s="1">
        <f t="shared" si="2"/>
        <v>4178.5635735952264</v>
      </c>
      <c r="S23" s="1">
        <f t="shared" si="3"/>
        <v>991.6593682937862</v>
      </c>
      <c r="T23" s="1">
        <f t="shared" si="4"/>
        <v>1007.0823498704826</v>
      </c>
      <c r="U23" s="7">
        <f t="shared" si="5"/>
        <v>1.1793765009167321</v>
      </c>
      <c r="Y23" s="4">
        <v>-144.24372570197801</v>
      </c>
      <c r="Z23" s="5">
        <v>10.528700058400901</v>
      </c>
      <c r="AA23" s="4">
        <v>-3.1256926142924198E-2</v>
      </c>
      <c r="AB23" s="4">
        <v>2.9456116190551199E-5</v>
      </c>
      <c r="AC23" s="6">
        <v>17554.453889016499</v>
      </c>
      <c r="AD23" s="6">
        <v>-125.692345063977</v>
      </c>
      <c r="AE23" s="6">
        <v>0.39362054142913999</v>
      </c>
      <c r="AF23" s="6">
        <v>-4.1079636190540202E-4</v>
      </c>
      <c r="AG23" s="6">
        <v>2.30640101199999</v>
      </c>
      <c r="AH23" s="6">
        <v>-3.7612753199999698E-3</v>
      </c>
      <c r="AI23" s="6">
        <v>995.176197</v>
      </c>
      <c r="AJ23" s="6">
        <v>3.9734999999999798E-2</v>
      </c>
      <c r="AL23" s="6">
        <v>-7.3107128370890097E-3</v>
      </c>
      <c r="AM23" s="6">
        <v>2.5528079661440501</v>
      </c>
      <c r="AN23" s="6">
        <v>1.58291033403489</v>
      </c>
    </row>
    <row r="24" spans="1:40" x14ac:dyDescent="0.45">
      <c r="A24">
        <v>6.2E-2</v>
      </c>
      <c r="B24" s="1">
        <f t="shared" si="0"/>
        <v>225.08048981541694</v>
      </c>
      <c r="C24">
        <v>600</v>
      </c>
      <c r="D24" s="2">
        <f t="shared" si="8"/>
        <v>0.59530872987619166</v>
      </c>
      <c r="E24" s="1">
        <v>60.2</v>
      </c>
      <c r="F24" s="2">
        <v>1.1399999999999999</v>
      </c>
      <c r="G24">
        <v>315</v>
      </c>
      <c r="H24">
        <v>295</v>
      </c>
      <c r="I24" s="2">
        <f t="shared" si="10"/>
        <v>9.3276684319563881</v>
      </c>
      <c r="J24" s="2">
        <v>304.32774754465817</v>
      </c>
      <c r="K24" s="2">
        <f t="shared" si="9"/>
        <v>304.3276684319564</v>
      </c>
      <c r="L24" s="2">
        <v>314.28495770937616</v>
      </c>
      <c r="M24" s="2">
        <f t="shared" si="6"/>
        <v>314.28495770033112</v>
      </c>
      <c r="N24" s="2">
        <f t="shared" si="7"/>
        <v>0.71504229062384184</v>
      </c>
      <c r="O24" s="8">
        <v>185.24667533303199</v>
      </c>
      <c r="P24" s="1">
        <f>O24/(Abmessung!H$17*Q24)</f>
        <v>35.610778183352124</v>
      </c>
      <c r="Q24" s="2">
        <f t="shared" si="1"/>
        <v>14.556399861181985</v>
      </c>
      <c r="R24" s="1">
        <f t="shared" si="2"/>
        <v>4178.563426987942</v>
      </c>
      <c r="S24" s="1">
        <f t="shared" si="3"/>
        <v>991.64525625051249</v>
      </c>
      <c r="T24" s="1">
        <f t="shared" si="4"/>
        <v>1007.0833410243434</v>
      </c>
      <c r="U24" s="7">
        <f t="shared" si="5"/>
        <v>1.1792826792845423</v>
      </c>
      <c r="Y24" s="4">
        <v>-144.24372570197801</v>
      </c>
      <c r="Z24" s="5">
        <v>10.528700058400901</v>
      </c>
      <c r="AA24" s="4">
        <v>-3.1256926142924198E-2</v>
      </c>
      <c r="AB24" s="4">
        <v>2.9456116190551199E-5</v>
      </c>
      <c r="AC24" s="6">
        <v>17554.453889016499</v>
      </c>
      <c r="AD24" s="6">
        <v>-125.692345063977</v>
      </c>
      <c r="AE24" s="6">
        <v>0.39362054142913999</v>
      </c>
      <c r="AF24" s="6">
        <v>-4.1079636190540202E-4</v>
      </c>
      <c r="AG24" s="6">
        <v>2.30640101199999</v>
      </c>
      <c r="AH24" s="6">
        <v>-3.7612753199999698E-3</v>
      </c>
      <c r="AI24" s="6">
        <v>995.176197</v>
      </c>
      <c r="AJ24" s="6">
        <v>3.9734999999999798E-2</v>
      </c>
      <c r="AL24" s="6">
        <v>-7.3107128370890097E-3</v>
      </c>
      <c r="AM24" s="6">
        <v>2.5528079661440501</v>
      </c>
      <c r="AN24" s="6">
        <v>1.58291033403489</v>
      </c>
    </row>
    <row r="25" spans="1:40" x14ac:dyDescent="0.45">
      <c r="A25">
        <v>6.8000000000000005E-2</v>
      </c>
      <c r="B25" s="1">
        <f t="shared" si="0"/>
        <v>246.86538174686876</v>
      </c>
      <c r="C25">
        <v>600</v>
      </c>
      <c r="D25" s="2">
        <f t="shared" si="8"/>
        <v>0.59530872987619166</v>
      </c>
      <c r="E25" s="1">
        <v>60.2</v>
      </c>
      <c r="F25" s="2">
        <v>1.1399999999999999</v>
      </c>
      <c r="G25">
        <v>315</v>
      </c>
      <c r="H25">
        <v>295</v>
      </c>
      <c r="I25" s="2">
        <f t="shared" si="10"/>
        <v>9.3738400663407031</v>
      </c>
      <c r="J25" s="2">
        <v>304.37391666969415</v>
      </c>
      <c r="K25" s="2">
        <f t="shared" si="9"/>
        <v>304.37384006634068</v>
      </c>
      <c r="L25" s="2">
        <v>314.34487016938226</v>
      </c>
      <c r="M25" s="2">
        <f t="shared" si="6"/>
        <v>314.34487016362857</v>
      </c>
      <c r="N25" s="2">
        <f t="shared" si="7"/>
        <v>0.65512983061773866</v>
      </c>
      <c r="O25" s="8">
        <v>186.15010275668001</v>
      </c>
      <c r="P25" s="1">
        <f>O25/(Abmessung!H$17*Q25)</f>
        <v>35.79339327030921</v>
      </c>
      <c r="Q25" s="2">
        <f t="shared" si="1"/>
        <v>14.552762007374962</v>
      </c>
      <c r="R25" s="1">
        <f t="shared" si="2"/>
        <v>4178.5633307283979</v>
      </c>
      <c r="S25" s="1">
        <f t="shared" si="3"/>
        <v>991.63357076535522</v>
      </c>
      <c r="T25" s="1">
        <f t="shared" si="4"/>
        <v>1007.0842582894352</v>
      </c>
      <c r="U25" s="7">
        <f t="shared" si="5"/>
        <v>1.1791958518892705</v>
      </c>
      <c r="Y25" s="4">
        <v>-144.24372570197801</v>
      </c>
      <c r="Z25" s="5">
        <v>10.528700058400901</v>
      </c>
      <c r="AA25" s="4">
        <v>-3.1256926142924198E-2</v>
      </c>
      <c r="AB25" s="4">
        <v>2.9456116190551199E-5</v>
      </c>
      <c r="AC25" s="6">
        <v>17554.453889016499</v>
      </c>
      <c r="AD25" s="6">
        <v>-125.692345063977</v>
      </c>
      <c r="AE25" s="6">
        <v>0.39362054142913999</v>
      </c>
      <c r="AF25" s="6">
        <v>-4.1079636190540202E-4</v>
      </c>
      <c r="AG25" s="6">
        <v>2.30640101199999</v>
      </c>
      <c r="AH25" s="6">
        <v>-3.7612753199999698E-3</v>
      </c>
      <c r="AI25" s="6">
        <v>995.176197</v>
      </c>
      <c r="AJ25" s="6">
        <v>3.9734999999999798E-2</v>
      </c>
      <c r="AL25" s="6">
        <v>-7.3107128370890097E-3</v>
      </c>
      <c r="AM25" s="6">
        <v>2.5528079661440501</v>
      </c>
      <c r="AN25" s="6">
        <v>1.58291033403489</v>
      </c>
    </row>
    <row r="26" spans="1:40" x14ac:dyDescent="0.45">
      <c r="A26">
        <v>7.3999999999999996E-2</v>
      </c>
      <c r="B26" s="1">
        <f t="shared" si="0"/>
        <v>268.65028578579313</v>
      </c>
      <c r="C26">
        <v>600</v>
      </c>
      <c r="D26" s="2">
        <f t="shared" si="8"/>
        <v>0.59530872987619166</v>
      </c>
      <c r="E26" s="1">
        <v>60.2</v>
      </c>
      <c r="F26" s="2">
        <v>1.1399999999999999</v>
      </c>
      <c r="G26">
        <v>315</v>
      </c>
      <c r="H26">
        <v>295</v>
      </c>
      <c r="I26" s="2">
        <f t="shared" si="10"/>
        <v>9.4171972467955527</v>
      </c>
      <c r="J26" s="2">
        <v>304.41727079355667</v>
      </c>
      <c r="K26" s="2">
        <f t="shared" si="9"/>
        <v>304.41719724679558</v>
      </c>
      <c r="L26" s="2">
        <v>314.39524558833233</v>
      </c>
      <c r="M26" s="2">
        <f t="shared" si="6"/>
        <v>314.39524558469054</v>
      </c>
      <c r="N26" s="2">
        <f t="shared" si="7"/>
        <v>0.60475441166767041</v>
      </c>
      <c r="O26" s="8">
        <v>186.99833932154399</v>
      </c>
      <c r="P26" s="1">
        <f>O26/(Abmessung!H$17*Q26)</f>
        <v>35.971239740125505</v>
      </c>
      <c r="Q26" s="2">
        <f t="shared" si="1"/>
        <v>14.546796476421147</v>
      </c>
      <c r="R26" s="1">
        <f t="shared" si="2"/>
        <v>4178.5632670960085</v>
      </c>
      <c r="S26" s="1">
        <f t="shared" si="3"/>
        <v>991.6237357454836</v>
      </c>
      <c r="T26" s="1">
        <f t="shared" si="4"/>
        <v>1007.0851196274909</v>
      </c>
      <c r="U26" s="7">
        <f t="shared" si="5"/>
        <v>1.1791143184912183</v>
      </c>
      <c r="Y26" s="4">
        <v>-144.24372570197801</v>
      </c>
      <c r="Z26" s="5">
        <v>10.528700058400901</v>
      </c>
      <c r="AA26" s="4">
        <v>-3.1256926142924198E-2</v>
      </c>
      <c r="AB26" s="4">
        <v>2.9456116190551199E-5</v>
      </c>
      <c r="AC26" s="6">
        <v>17554.453889016499</v>
      </c>
      <c r="AD26" s="6">
        <v>-125.692345063977</v>
      </c>
      <c r="AE26" s="6">
        <v>0.39362054142913999</v>
      </c>
      <c r="AF26" s="6">
        <v>-4.1079636190540202E-4</v>
      </c>
      <c r="AG26" s="6">
        <v>2.30640101199999</v>
      </c>
      <c r="AH26" s="6">
        <v>-3.7612753199999698E-3</v>
      </c>
      <c r="AI26" s="6">
        <v>995.176197</v>
      </c>
      <c r="AJ26" s="6">
        <v>3.9734999999999798E-2</v>
      </c>
      <c r="AL26" s="6">
        <v>-7.3107128370890097E-3</v>
      </c>
      <c r="AM26" s="6">
        <v>2.5528079661440501</v>
      </c>
      <c r="AN26" s="6">
        <v>1.58291033403489</v>
      </c>
    </row>
    <row r="27" spans="1:40" x14ac:dyDescent="0.45">
      <c r="A27">
        <v>8.0000000000000002E-3</v>
      </c>
      <c r="B27" s="1">
        <f t="shared" si="0"/>
        <v>29.012859868897571</v>
      </c>
      <c r="C27">
        <v>800</v>
      </c>
      <c r="D27" s="2">
        <f t="shared" si="8"/>
        <v>0.8193900557731103</v>
      </c>
      <c r="E27" s="1">
        <v>82.86</v>
      </c>
      <c r="F27" s="2">
        <v>1.82</v>
      </c>
      <c r="G27">
        <v>315</v>
      </c>
      <c r="H27">
        <v>295</v>
      </c>
      <c r="I27" s="2">
        <f t="shared" si="10"/>
        <v>7.5867232244281757</v>
      </c>
      <c r="J27" s="2">
        <v>302.58666178186786</v>
      </c>
      <c r="K27" s="2">
        <f t="shared" si="9"/>
        <v>302.58672322442817</v>
      </c>
      <c r="L27" s="2">
        <v>308.7792934980755</v>
      </c>
      <c r="M27" s="2">
        <f t="shared" si="6"/>
        <v>308.77932144881453</v>
      </c>
      <c r="N27" s="2">
        <f t="shared" si="7"/>
        <v>6.2207065019244965</v>
      </c>
      <c r="O27" s="8">
        <v>207.95494787886599</v>
      </c>
      <c r="P27" s="1">
        <f>O27/(Abmessung!H$17*Q27)</f>
        <v>44.473295483106618</v>
      </c>
      <c r="Q27" s="2">
        <f t="shared" si="1"/>
        <v>13.08443472450424</v>
      </c>
      <c r="R27" s="1">
        <f t="shared" si="2"/>
        <v>4178.7030580296505</v>
      </c>
      <c r="S27" s="1">
        <f t="shared" si="3"/>
        <v>992.66325795321677</v>
      </c>
      <c r="T27" s="1">
        <f t="shared" si="4"/>
        <v>1007.0487500029512</v>
      </c>
      <c r="U27" s="7">
        <f t="shared" si="5"/>
        <v>1.1825570307393356</v>
      </c>
      <c r="Y27" s="4">
        <v>-144.24372570197801</v>
      </c>
      <c r="Z27" s="5">
        <v>10.528700058400901</v>
      </c>
      <c r="AA27" s="4">
        <v>-3.1256926142924198E-2</v>
      </c>
      <c r="AB27" s="4">
        <v>2.9456116190551199E-5</v>
      </c>
      <c r="AC27" s="6">
        <v>17554.453889016499</v>
      </c>
      <c r="AD27" s="6">
        <v>-125.692345063977</v>
      </c>
      <c r="AE27" s="6">
        <v>0.39362054142913999</v>
      </c>
      <c r="AF27" s="6">
        <v>-4.1079636190540202E-4</v>
      </c>
      <c r="AG27" s="6">
        <v>2.30640101199999</v>
      </c>
      <c r="AH27" s="6">
        <v>-3.7612753199999698E-3</v>
      </c>
      <c r="AI27" s="6">
        <v>995.176197</v>
      </c>
      <c r="AJ27" s="6">
        <v>3.9734999999999798E-2</v>
      </c>
      <c r="AL27" s="6">
        <v>-7.3107128370890097E-3</v>
      </c>
      <c r="AM27" s="6">
        <v>2.5528079661440501</v>
      </c>
      <c r="AN27" s="6">
        <v>1.58291033403489</v>
      </c>
    </row>
    <row r="28" spans="1:40" x14ac:dyDescent="0.45">
      <c r="A28">
        <v>1.4E-2</v>
      </c>
      <c r="B28" s="1">
        <f t="shared" si="0"/>
        <v>50.794166313336675</v>
      </c>
      <c r="C28">
        <v>800</v>
      </c>
      <c r="D28" s="2">
        <f t="shared" si="8"/>
        <v>0.8193900557731103</v>
      </c>
      <c r="E28" s="1">
        <v>82.86</v>
      </c>
      <c r="F28" s="2">
        <v>1.82</v>
      </c>
      <c r="G28">
        <v>315</v>
      </c>
      <c r="H28">
        <v>295</v>
      </c>
      <c r="I28" s="2">
        <f t="shared" si="10"/>
        <v>8.2383442974345726</v>
      </c>
      <c r="J28" s="2">
        <v>303.23830423392451</v>
      </c>
      <c r="K28" s="2">
        <f t="shared" si="9"/>
        <v>303.23834429743459</v>
      </c>
      <c r="L28" s="2">
        <v>311.14387554685078</v>
      </c>
      <c r="M28" s="2">
        <f t="shared" si="6"/>
        <v>311.14387834229859</v>
      </c>
      <c r="N28" s="2">
        <f t="shared" si="7"/>
        <v>3.8561244531492207</v>
      </c>
      <c r="O28" s="8">
        <v>225.585010588193</v>
      </c>
      <c r="P28" s="1">
        <f>O28/(Abmessung!H$17*Q28)</f>
        <v>45.618711711664439</v>
      </c>
      <c r="Q28" s="2">
        <f t="shared" si="1"/>
        <v>13.83732817890032</v>
      </c>
      <c r="R28" s="1">
        <f t="shared" si="2"/>
        <v>4178.606504759141</v>
      </c>
      <c r="S28" s="1">
        <f t="shared" si="3"/>
        <v>992.23992946542012</v>
      </c>
      <c r="T28" s="1">
        <f t="shared" si="4"/>
        <v>1007.0616965093675</v>
      </c>
      <c r="U28" s="7">
        <f t="shared" si="5"/>
        <v>1.1813315274031431</v>
      </c>
      <c r="Y28" s="4">
        <v>-144.24372570197801</v>
      </c>
      <c r="Z28" s="5">
        <v>10.528700058400901</v>
      </c>
      <c r="AA28" s="4">
        <v>-3.1256926142924198E-2</v>
      </c>
      <c r="AB28" s="4">
        <v>2.9456116190551199E-5</v>
      </c>
      <c r="AC28" s="6">
        <v>17554.453889016499</v>
      </c>
      <c r="AD28" s="6">
        <v>-125.692345063977</v>
      </c>
      <c r="AE28" s="6">
        <v>0.39362054142913999</v>
      </c>
      <c r="AF28" s="6">
        <v>-4.1079636190540202E-4</v>
      </c>
      <c r="AG28" s="6">
        <v>2.30640101199999</v>
      </c>
      <c r="AH28" s="6">
        <v>-3.7612753199999698E-3</v>
      </c>
      <c r="AI28" s="6">
        <v>995.176197</v>
      </c>
      <c r="AJ28" s="6">
        <v>3.9734999999999798E-2</v>
      </c>
      <c r="AL28" s="6">
        <v>-7.3107128370890097E-3</v>
      </c>
      <c r="AM28" s="6">
        <v>2.5528079661440501</v>
      </c>
      <c r="AN28" s="6">
        <v>1.58291033403489</v>
      </c>
    </row>
    <row r="29" spans="1:40" x14ac:dyDescent="0.45">
      <c r="A29">
        <v>0.02</v>
      </c>
      <c r="B29" s="1">
        <f t="shared" si="0"/>
        <v>72.577436666267289</v>
      </c>
      <c r="C29">
        <v>800</v>
      </c>
      <c r="D29" s="2">
        <f t="shared" si="8"/>
        <v>0.8193900557731103</v>
      </c>
      <c r="E29" s="1">
        <v>82.86</v>
      </c>
      <c r="F29" s="2">
        <v>1.82</v>
      </c>
      <c r="G29">
        <v>315</v>
      </c>
      <c r="H29">
        <v>295</v>
      </c>
      <c r="I29" s="2">
        <f t="shared" si="10"/>
        <v>8.5476561067732604</v>
      </c>
      <c r="J29" s="2">
        <v>303.54762881989427</v>
      </c>
      <c r="K29" s="2">
        <f t="shared" si="9"/>
        <v>303.54765610677327</v>
      </c>
      <c r="L29" s="2">
        <v>312.20071466523251</v>
      </c>
      <c r="M29" s="2">
        <f t="shared" si="6"/>
        <v>312.20071524072807</v>
      </c>
      <c r="N29" s="2">
        <f t="shared" si="7"/>
        <v>2.7992853347674895</v>
      </c>
      <c r="O29" s="8">
        <v>233.94085786391</v>
      </c>
      <c r="P29" s="1">
        <f>O29/(Abmessung!H$17*Q29)</f>
        <v>46.321259800337536</v>
      </c>
      <c r="Q29" s="2">
        <f t="shared" si="1"/>
        <v>14.132231228269758</v>
      </c>
      <c r="R29" s="1">
        <f t="shared" si="2"/>
        <v>4178.5827091910023</v>
      </c>
      <c r="S29" s="1">
        <f t="shared" si="3"/>
        <v>992.04385422259384</v>
      </c>
      <c r="T29" s="1">
        <f t="shared" si="4"/>
        <v>1007.0678420155792</v>
      </c>
      <c r="U29" s="7">
        <f t="shared" si="5"/>
        <v>1.1807497999376046</v>
      </c>
      <c r="Y29" s="4">
        <v>-144.24372570197801</v>
      </c>
      <c r="Z29" s="5">
        <v>10.528700058400901</v>
      </c>
      <c r="AA29" s="4">
        <v>-3.1256926142924198E-2</v>
      </c>
      <c r="AB29" s="4">
        <v>2.9456116190551199E-5</v>
      </c>
      <c r="AC29" s="6">
        <v>17554.453889016499</v>
      </c>
      <c r="AD29" s="6">
        <v>-125.692345063977</v>
      </c>
      <c r="AE29" s="6">
        <v>0.39362054142913999</v>
      </c>
      <c r="AF29" s="6">
        <v>-4.1079636190540202E-4</v>
      </c>
      <c r="AG29" s="6">
        <v>2.30640101199999</v>
      </c>
      <c r="AH29" s="6">
        <v>-3.7612753199999698E-3</v>
      </c>
      <c r="AI29" s="6">
        <v>995.176197</v>
      </c>
      <c r="AJ29" s="6">
        <v>3.9734999999999798E-2</v>
      </c>
      <c r="AL29" s="6">
        <v>-7.3107128370890097E-3</v>
      </c>
      <c r="AM29" s="6">
        <v>2.5528079661440501</v>
      </c>
      <c r="AN29" s="6">
        <v>1.58291033403489</v>
      </c>
    </row>
    <row r="30" spans="1:40" x14ac:dyDescent="0.45">
      <c r="A30">
        <v>2.5999999999999999E-2</v>
      </c>
      <c r="B30" s="1">
        <f t="shared" si="0"/>
        <v>94.361442536861546</v>
      </c>
      <c r="C30">
        <v>800</v>
      </c>
      <c r="D30" s="2">
        <f t="shared" si="8"/>
        <v>0.8193900557731103</v>
      </c>
      <c r="E30" s="1">
        <v>82.86</v>
      </c>
      <c r="F30" s="2">
        <v>1.82</v>
      </c>
      <c r="G30">
        <v>315</v>
      </c>
      <c r="H30">
        <v>295</v>
      </c>
      <c r="I30" s="2">
        <f t="shared" si="10"/>
        <v>8.7299608772693116</v>
      </c>
      <c r="J30" s="2">
        <v>303.72994153437213</v>
      </c>
      <c r="K30" s="2">
        <f t="shared" si="9"/>
        <v>303.72996087726932</v>
      </c>
      <c r="L30" s="2">
        <v>312.80140422997385</v>
      </c>
      <c r="M30" s="2">
        <f t="shared" si="6"/>
        <v>312.80140439824606</v>
      </c>
      <c r="N30" s="2">
        <f t="shared" si="7"/>
        <v>2.1985957700261451</v>
      </c>
      <c r="O30" s="8">
        <v>238.861837269056</v>
      </c>
      <c r="P30" s="1">
        <f>O30/(Abmessung!H$17*Q30)</f>
        <v>46.780705988722403</v>
      </c>
      <c r="Q30" s="2">
        <f t="shared" si="1"/>
        <v>14.28778859621459</v>
      </c>
      <c r="R30" s="1">
        <f t="shared" si="2"/>
        <v>4178.5736921280914</v>
      </c>
      <c r="S30" s="1">
        <f t="shared" si="3"/>
        <v>991.93057549364926</v>
      </c>
      <c r="T30" s="1">
        <f t="shared" si="4"/>
        <v>1007.0714641134341</v>
      </c>
      <c r="U30" s="7">
        <f t="shared" si="5"/>
        <v>1.1804069357808606</v>
      </c>
      <c r="Y30" s="4">
        <v>-144.24372570197801</v>
      </c>
      <c r="Z30" s="5">
        <v>10.528700058400901</v>
      </c>
      <c r="AA30" s="4">
        <v>-3.1256926142924198E-2</v>
      </c>
      <c r="AB30" s="4">
        <v>2.9456116190551199E-5</v>
      </c>
      <c r="AC30" s="6">
        <v>17554.453889016499</v>
      </c>
      <c r="AD30" s="6">
        <v>-125.692345063977</v>
      </c>
      <c r="AE30" s="6">
        <v>0.39362054142913999</v>
      </c>
      <c r="AF30" s="6">
        <v>-4.1079636190540202E-4</v>
      </c>
      <c r="AG30" s="6">
        <v>2.30640101199999</v>
      </c>
      <c r="AH30" s="6">
        <v>-3.7612753199999698E-3</v>
      </c>
      <c r="AI30" s="6">
        <v>995.176197</v>
      </c>
      <c r="AJ30" s="6">
        <v>3.9734999999999798E-2</v>
      </c>
      <c r="AL30" s="6">
        <v>-7.3107128370890097E-3</v>
      </c>
      <c r="AM30" s="6">
        <v>2.5528079661440501</v>
      </c>
      <c r="AN30" s="6">
        <v>1.58291033403489</v>
      </c>
    </row>
    <row r="31" spans="1:40" x14ac:dyDescent="0.45">
      <c r="A31">
        <v>3.2000000000000001E-2</v>
      </c>
      <c r="B31" s="1">
        <f t="shared" si="0"/>
        <v>116.14580622463841</v>
      </c>
      <c r="C31">
        <v>800</v>
      </c>
      <c r="D31" s="2">
        <f t="shared" si="8"/>
        <v>0.8193900557731103</v>
      </c>
      <c r="E31" s="1">
        <v>82.86</v>
      </c>
      <c r="F31" s="2">
        <v>1.82</v>
      </c>
      <c r="G31">
        <v>315</v>
      </c>
      <c r="H31">
        <v>295</v>
      </c>
      <c r="I31" s="2">
        <f t="shared" si="10"/>
        <v>8.8506498898660801</v>
      </c>
      <c r="J31" s="2">
        <v>303.85063584143541</v>
      </c>
      <c r="K31" s="2">
        <f t="shared" si="9"/>
        <v>303.85064988986608</v>
      </c>
      <c r="L31" s="2">
        <v>313.18928725149374</v>
      </c>
      <c r="M31" s="2">
        <f t="shared" si="6"/>
        <v>313.18928731168501</v>
      </c>
      <c r="N31" s="2">
        <f t="shared" si="7"/>
        <v>1.810712748506262</v>
      </c>
      <c r="O31" s="8">
        <v>242.11803879220699</v>
      </c>
      <c r="P31" s="1">
        <f>O31/(Abmessung!H$17*Q31)</f>
        <v>47.10346811444839</v>
      </c>
      <c r="Q31" s="2">
        <f t="shared" si="1"/>
        <v>14.383324609555613</v>
      </c>
      <c r="R31" s="1">
        <f t="shared" si="2"/>
        <v>4178.5694445524668</v>
      </c>
      <c r="S31" s="1">
        <f t="shared" si="3"/>
        <v>991.85673374371254</v>
      </c>
      <c r="T31" s="1">
        <f t="shared" si="4"/>
        <v>1007.0738620075797</v>
      </c>
      <c r="U31" s="7">
        <f t="shared" si="5"/>
        <v>1.1801799535216499</v>
      </c>
      <c r="Y31" s="4">
        <v>-144.24372570197801</v>
      </c>
      <c r="Z31" s="5">
        <v>10.528700058400901</v>
      </c>
      <c r="AA31" s="4">
        <v>-3.1256926142924198E-2</v>
      </c>
      <c r="AB31" s="4">
        <v>2.9456116190551199E-5</v>
      </c>
      <c r="AC31" s="6">
        <v>17554.453889016499</v>
      </c>
      <c r="AD31" s="6">
        <v>-125.692345063977</v>
      </c>
      <c r="AE31" s="6">
        <v>0.39362054142913999</v>
      </c>
      <c r="AF31" s="6">
        <v>-4.1079636190540202E-4</v>
      </c>
      <c r="AG31" s="6">
        <v>2.30640101199999</v>
      </c>
      <c r="AH31" s="6">
        <v>-3.7612753199999698E-3</v>
      </c>
      <c r="AI31" s="6">
        <v>995.176197</v>
      </c>
      <c r="AJ31" s="6">
        <v>3.9734999999999798E-2</v>
      </c>
      <c r="AL31" s="6">
        <v>-7.3107128370890097E-3</v>
      </c>
      <c r="AM31" s="6">
        <v>2.5528079661440501</v>
      </c>
      <c r="AN31" s="6">
        <v>1.58291033403489</v>
      </c>
    </row>
    <row r="32" spans="1:40" x14ac:dyDescent="0.45">
      <c r="A32">
        <v>3.7999999999999999E-2</v>
      </c>
      <c r="B32" s="1">
        <f t="shared" si="0"/>
        <v>137.9303719838677</v>
      </c>
      <c r="C32">
        <v>800</v>
      </c>
      <c r="D32" s="2">
        <f t="shared" si="8"/>
        <v>0.8193900557731103</v>
      </c>
      <c r="E32" s="1">
        <v>82.86</v>
      </c>
      <c r="F32" s="2">
        <v>1.82</v>
      </c>
      <c r="G32">
        <v>315</v>
      </c>
      <c r="H32">
        <v>295</v>
      </c>
      <c r="I32" s="2">
        <f t="shared" si="10"/>
        <v>8.9365558485294088</v>
      </c>
      <c r="J32" s="2">
        <v>303.93654555014797</v>
      </c>
      <c r="K32" s="2">
        <f t="shared" si="9"/>
        <v>303.93655584852939</v>
      </c>
      <c r="L32" s="2">
        <v>313.46059653172358</v>
      </c>
      <c r="M32" s="2">
        <f t="shared" si="6"/>
        <v>313.46059655607291</v>
      </c>
      <c r="N32" s="2">
        <f t="shared" si="7"/>
        <v>1.5394034682764186</v>
      </c>
      <c r="O32" s="8">
        <v>244.43502582629799</v>
      </c>
      <c r="P32" s="1">
        <f>O32/(Abmessung!H$17*Q32)</f>
        <v>47.342048072540507</v>
      </c>
      <c r="Q32" s="2">
        <f t="shared" si="1"/>
        <v>14.447789790367283</v>
      </c>
      <c r="R32" s="1">
        <f t="shared" si="2"/>
        <v>4178.5671618544457</v>
      </c>
      <c r="S32" s="1">
        <f t="shared" si="3"/>
        <v>991.80476375428088</v>
      </c>
      <c r="T32" s="1">
        <f t="shared" si="4"/>
        <v>1007.0755688187176</v>
      </c>
      <c r="U32" s="7">
        <f t="shared" si="5"/>
        <v>1.1800183884880853</v>
      </c>
      <c r="Y32" s="4">
        <v>-144.24372570197801</v>
      </c>
      <c r="Z32" s="5">
        <v>10.528700058400901</v>
      </c>
      <c r="AA32" s="4">
        <v>-3.1256926142924198E-2</v>
      </c>
      <c r="AB32" s="4">
        <v>2.9456116190551199E-5</v>
      </c>
      <c r="AC32" s="6">
        <v>17554.453889016499</v>
      </c>
      <c r="AD32" s="6">
        <v>-125.692345063977</v>
      </c>
      <c r="AE32" s="6">
        <v>0.39362054142913999</v>
      </c>
      <c r="AF32" s="6">
        <v>-4.1079636190540202E-4</v>
      </c>
      <c r="AG32" s="6">
        <v>2.30640101199999</v>
      </c>
      <c r="AH32" s="6">
        <v>-3.7612753199999698E-3</v>
      </c>
      <c r="AI32" s="6">
        <v>995.176197</v>
      </c>
      <c r="AJ32" s="6">
        <v>3.9734999999999798E-2</v>
      </c>
      <c r="AL32" s="6">
        <v>-7.3107128370890097E-3</v>
      </c>
      <c r="AM32" s="6">
        <v>2.5528079661440501</v>
      </c>
      <c r="AN32" s="6">
        <v>1.58291033403489</v>
      </c>
    </row>
    <row r="33" spans="1:40" x14ac:dyDescent="0.45">
      <c r="A33">
        <v>4.3999999999999997E-2</v>
      </c>
      <c r="B33" s="1">
        <f t="shared" si="0"/>
        <v>159.71506337228121</v>
      </c>
      <c r="C33">
        <v>800</v>
      </c>
      <c r="D33" s="2">
        <f t="shared" si="8"/>
        <v>0.8193900557731103</v>
      </c>
      <c r="E33" s="1">
        <v>82.86</v>
      </c>
      <c r="F33" s="2">
        <v>1.82</v>
      </c>
      <c r="G33">
        <v>315</v>
      </c>
      <c r="H33">
        <v>295</v>
      </c>
      <c r="I33" s="2">
        <f t="shared" si="10"/>
        <v>9.0008294217243616</v>
      </c>
      <c r="J33" s="2">
        <v>304.00082191297679</v>
      </c>
      <c r="K33" s="2">
        <f t="shared" si="9"/>
        <v>304.00082942172435</v>
      </c>
      <c r="L33" s="2">
        <v>313.66108830939601</v>
      </c>
      <c r="M33" s="2">
        <f t="shared" si="6"/>
        <v>313.66108831999247</v>
      </c>
      <c r="N33" s="2">
        <f t="shared" si="7"/>
        <v>1.3389116906039931</v>
      </c>
      <c r="O33" s="8">
        <v>246.168145749415</v>
      </c>
      <c r="P33" s="1">
        <f>O33/(Abmessung!H$17*Q33)</f>
        <v>47.52513694548832</v>
      </c>
      <c r="Q33" s="2">
        <f t="shared" si="1"/>
        <v>14.49417485602447</v>
      </c>
      <c r="R33" s="1">
        <f t="shared" si="2"/>
        <v>4178.5658223420887</v>
      </c>
      <c r="S33" s="1">
        <f t="shared" si="3"/>
        <v>991.76619071166806</v>
      </c>
      <c r="T33" s="1">
        <f t="shared" si="4"/>
        <v>1007.076845829356</v>
      </c>
      <c r="U33" s="7">
        <f t="shared" si="5"/>
        <v>1.1798975079395015</v>
      </c>
      <c r="Y33" s="4">
        <v>-144.24372570197801</v>
      </c>
      <c r="Z33" s="5">
        <v>10.528700058400901</v>
      </c>
      <c r="AA33" s="4">
        <v>-3.1256926142924198E-2</v>
      </c>
      <c r="AB33" s="4">
        <v>2.9456116190551199E-5</v>
      </c>
      <c r="AC33" s="6">
        <v>17554.453889016499</v>
      </c>
      <c r="AD33" s="6">
        <v>-125.692345063977</v>
      </c>
      <c r="AE33" s="6">
        <v>0.39362054142913999</v>
      </c>
      <c r="AF33" s="6">
        <v>-4.1079636190540202E-4</v>
      </c>
      <c r="AG33" s="6">
        <v>2.30640101199999</v>
      </c>
      <c r="AH33" s="6">
        <v>-3.7612753199999698E-3</v>
      </c>
      <c r="AI33" s="6">
        <v>995.176197</v>
      </c>
      <c r="AJ33" s="6">
        <v>3.9734999999999798E-2</v>
      </c>
      <c r="AL33" s="6">
        <v>-7.3107128370890097E-3</v>
      </c>
      <c r="AM33" s="6">
        <v>2.5528079661440501</v>
      </c>
      <c r="AN33" s="6">
        <v>1.58291033403489</v>
      </c>
    </row>
    <row r="34" spans="1:40" x14ac:dyDescent="0.45">
      <c r="A34">
        <v>0.05</v>
      </c>
      <c r="B34" s="1">
        <f t="shared" si="0"/>
        <v>181.49983822286043</v>
      </c>
      <c r="C34">
        <v>800</v>
      </c>
      <c r="D34" s="2">
        <f t="shared" si="8"/>
        <v>0.8193900557731103</v>
      </c>
      <c r="E34" s="1">
        <v>82.86</v>
      </c>
      <c r="F34" s="2">
        <v>1.82</v>
      </c>
      <c r="G34">
        <v>315</v>
      </c>
      <c r="H34">
        <v>295</v>
      </c>
      <c r="I34" s="2">
        <f t="shared" si="10"/>
        <v>9.0507280128823755</v>
      </c>
      <c r="J34" s="2">
        <v>304.0507226584478</v>
      </c>
      <c r="K34" s="2">
        <f t="shared" si="9"/>
        <v>304.05072801288236</v>
      </c>
      <c r="L34" s="2">
        <v>313.81531863404803</v>
      </c>
      <c r="M34" s="2">
        <f t="shared" si="6"/>
        <v>313.81531863882134</v>
      </c>
      <c r="N34" s="2">
        <f t="shared" si="7"/>
        <v>1.1846813659519739</v>
      </c>
      <c r="O34" s="8">
        <v>247.51340275582899</v>
      </c>
      <c r="P34" s="1">
        <f>O34/(Abmessung!H$17*Q34)</f>
        <v>47.669882953433394</v>
      </c>
      <c r="Q34" s="2">
        <f t="shared" si="1"/>
        <v>14.529131487351327</v>
      </c>
      <c r="R34" s="1">
        <f t="shared" si="2"/>
        <v>4178.5649857708831</v>
      </c>
      <c r="S34" s="1">
        <f t="shared" si="3"/>
        <v>991.73642115857547</v>
      </c>
      <c r="T34" s="1">
        <f t="shared" si="4"/>
        <v>1007.0778372324166</v>
      </c>
      <c r="U34" s="7">
        <f t="shared" si="5"/>
        <v>1.1798036627183068</v>
      </c>
      <c r="Y34" s="4">
        <v>-144.24372570197801</v>
      </c>
      <c r="Z34" s="5">
        <v>10.528700058400901</v>
      </c>
      <c r="AA34" s="4">
        <v>-3.1256926142924198E-2</v>
      </c>
      <c r="AB34" s="4">
        <v>2.9456116190551199E-5</v>
      </c>
      <c r="AC34" s="6">
        <v>17554.453889016499</v>
      </c>
      <c r="AD34" s="6">
        <v>-125.692345063977</v>
      </c>
      <c r="AE34" s="6">
        <v>0.39362054142913999</v>
      </c>
      <c r="AF34" s="6">
        <v>-4.1079636190540202E-4</v>
      </c>
      <c r="AG34" s="6">
        <v>2.30640101199999</v>
      </c>
      <c r="AH34" s="6">
        <v>-3.7612753199999698E-3</v>
      </c>
      <c r="AI34" s="6">
        <v>995.176197</v>
      </c>
      <c r="AJ34" s="6">
        <v>3.9734999999999798E-2</v>
      </c>
      <c r="AL34" s="6">
        <v>-7.3107128370890097E-3</v>
      </c>
      <c r="AM34" s="6">
        <v>2.5528079661440501</v>
      </c>
      <c r="AN34" s="6">
        <v>1.58291033403489</v>
      </c>
    </row>
    <row r="35" spans="1:40" x14ac:dyDescent="0.45">
      <c r="A35">
        <v>5.6000000000000001E-2</v>
      </c>
      <c r="B35" s="1">
        <f t="shared" si="0"/>
        <v>203.28467146883901</v>
      </c>
      <c r="C35">
        <v>800</v>
      </c>
      <c r="D35" s="2">
        <f t="shared" si="8"/>
        <v>0.8193900557731103</v>
      </c>
      <c r="E35" s="1">
        <v>82.86</v>
      </c>
      <c r="F35" s="2">
        <v>1.82</v>
      </c>
      <c r="G35">
        <v>315</v>
      </c>
      <c r="H35">
        <v>295</v>
      </c>
      <c r="I35" s="2">
        <f t="shared" si="10"/>
        <v>9.090561930244311</v>
      </c>
      <c r="J35" s="2">
        <v>304.09055829424403</v>
      </c>
      <c r="K35" s="2">
        <f t="shared" si="9"/>
        <v>304.09056193024429</v>
      </c>
      <c r="L35" s="2">
        <v>313.93765991289041</v>
      </c>
      <c r="M35" s="2">
        <f t="shared" si="6"/>
        <v>313.93765991502653</v>
      </c>
      <c r="N35" s="2">
        <f t="shared" si="7"/>
        <v>1.0623400871095896</v>
      </c>
      <c r="O35" s="8">
        <v>248.58716405228799</v>
      </c>
      <c r="P35" s="1">
        <f>O35/(Abmessung!H$17*Q35)</f>
        <v>47.786903395759872</v>
      </c>
      <c r="Q35" s="2">
        <f t="shared" si="1"/>
        <v>14.556428439632155</v>
      </c>
      <c r="R35" s="1">
        <f t="shared" si="2"/>
        <v>4178.5644387547291</v>
      </c>
      <c r="S35" s="1">
        <f t="shared" si="3"/>
        <v>991.71274717042684</v>
      </c>
      <c r="T35" s="1">
        <f t="shared" si="4"/>
        <v>1007.0786286669108</v>
      </c>
      <c r="U35" s="7">
        <f t="shared" si="5"/>
        <v>1.1797287463214183</v>
      </c>
      <c r="Y35" s="4">
        <v>-144.24372570197801</v>
      </c>
      <c r="Z35" s="5">
        <v>10.528700058400901</v>
      </c>
      <c r="AA35" s="4">
        <v>-3.1256926142924198E-2</v>
      </c>
      <c r="AB35" s="4">
        <v>2.9456116190551199E-5</v>
      </c>
      <c r="AC35" s="6">
        <v>17554.453889016499</v>
      </c>
      <c r="AD35" s="6">
        <v>-125.692345063977</v>
      </c>
      <c r="AE35" s="6">
        <v>0.39362054142913999</v>
      </c>
      <c r="AF35" s="6">
        <v>-4.1079636190540202E-4</v>
      </c>
      <c r="AG35" s="6">
        <v>2.30640101199999</v>
      </c>
      <c r="AH35" s="6">
        <v>-3.7612753199999698E-3</v>
      </c>
      <c r="AI35" s="6">
        <v>995.176197</v>
      </c>
      <c r="AJ35" s="6">
        <v>3.9734999999999798E-2</v>
      </c>
      <c r="AL35" s="6">
        <v>-7.3107128370890097E-3</v>
      </c>
      <c r="AM35" s="6">
        <v>2.5528079661440501</v>
      </c>
      <c r="AN35" s="6">
        <v>1.58291033403489</v>
      </c>
    </row>
    <row r="36" spans="1:40" x14ac:dyDescent="0.45">
      <c r="A36">
        <v>6.2E-2</v>
      </c>
      <c r="B36" s="1">
        <f t="shared" si="0"/>
        <v>225.06954721145442</v>
      </c>
      <c r="C36">
        <v>800</v>
      </c>
      <c r="D36" s="2">
        <f t="shared" si="8"/>
        <v>0.8193900557731103</v>
      </c>
      <c r="E36" s="1">
        <v>82.86</v>
      </c>
      <c r="F36" s="2">
        <v>1.82</v>
      </c>
      <c r="G36">
        <v>315</v>
      </c>
      <c r="H36">
        <v>295</v>
      </c>
      <c r="I36" s="2">
        <f t="shared" si="10"/>
        <v>9.1230658171414234</v>
      </c>
      <c r="J36" s="2">
        <v>304.12306358995852</v>
      </c>
      <c r="K36" s="2">
        <f t="shared" si="9"/>
        <v>304.12306581714142</v>
      </c>
      <c r="L36" s="2">
        <v>314.03708534310124</v>
      </c>
      <c r="M36" s="2">
        <f t="shared" si="6"/>
        <v>314.03708534399181</v>
      </c>
      <c r="N36" s="2">
        <f t="shared" si="7"/>
        <v>0.96291465689876077</v>
      </c>
      <c r="O36" s="8">
        <v>249.46323612108699</v>
      </c>
      <c r="P36" s="1">
        <f>O36/(Abmessung!H$17*Q36)</f>
        <v>47.883201179511964</v>
      </c>
      <c r="Q36" s="2">
        <f t="shared" si="1"/>
        <v>14.57835070907225</v>
      </c>
      <c r="R36" s="1">
        <f t="shared" si="2"/>
        <v>4178.5640684692316</v>
      </c>
      <c r="S36" s="1">
        <f t="shared" si="3"/>
        <v>991.69346882055981</v>
      </c>
      <c r="T36" s="1">
        <f t="shared" si="4"/>
        <v>1007.0792744658735</v>
      </c>
      <c r="U36" s="7">
        <f t="shared" si="5"/>
        <v>1.1796676156381483</v>
      </c>
      <c r="Y36" s="4">
        <v>-144.24372570197801</v>
      </c>
      <c r="Z36" s="5">
        <v>10.528700058400901</v>
      </c>
      <c r="AA36" s="4">
        <v>-3.1256926142924198E-2</v>
      </c>
      <c r="AB36" s="4">
        <v>2.9456116190551199E-5</v>
      </c>
      <c r="AC36" s="6">
        <v>17554.453889016499</v>
      </c>
      <c r="AD36" s="6">
        <v>-125.692345063977</v>
      </c>
      <c r="AE36" s="6">
        <v>0.39362054142913999</v>
      </c>
      <c r="AF36" s="6">
        <v>-4.1079636190540202E-4</v>
      </c>
      <c r="AG36" s="6">
        <v>2.30640101199999</v>
      </c>
      <c r="AH36" s="6">
        <v>-3.7612753199999698E-3</v>
      </c>
      <c r="AI36" s="6">
        <v>995.176197</v>
      </c>
      <c r="AJ36" s="6">
        <v>3.9734999999999798E-2</v>
      </c>
      <c r="AL36" s="6">
        <v>-7.3107128370890097E-3</v>
      </c>
      <c r="AM36" s="6">
        <v>2.5528079661440501</v>
      </c>
      <c r="AN36" s="6">
        <v>1.58291033403489</v>
      </c>
    </row>
    <row r="37" spans="1:40" x14ac:dyDescent="0.45">
      <c r="A37">
        <v>6.8000000000000005E-2</v>
      </c>
      <c r="B37" s="1">
        <f t="shared" si="0"/>
        <v>246.8544550895692</v>
      </c>
      <c r="C37">
        <v>800</v>
      </c>
      <c r="D37" s="2">
        <f t="shared" si="8"/>
        <v>0.8193900557731103</v>
      </c>
      <c r="E37" s="1">
        <v>82.86</v>
      </c>
      <c r="F37" s="2">
        <v>1.82</v>
      </c>
      <c r="G37">
        <v>315</v>
      </c>
      <c r="H37">
        <v>295</v>
      </c>
      <c r="I37" s="2">
        <f t="shared" si="10"/>
        <v>9.1500124910960086</v>
      </c>
      <c r="J37" s="2">
        <v>304.15001145623472</v>
      </c>
      <c r="K37" s="2">
        <f t="shared" si="9"/>
        <v>304.15001249109599</v>
      </c>
      <c r="L37" s="2">
        <v>314.11949251439233</v>
      </c>
      <c r="M37" s="2">
        <f t="shared" si="6"/>
        <v>314.11949251468127</v>
      </c>
      <c r="N37" s="2">
        <f t="shared" si="7"/>
        <v>0.88050748560766579</v>
      </c>
      <c r="O37" s="8">
        <v>250.18945652175501</v>
      </c>
      <c r="P37" s="1">
        <f>O37/(Abmessung!H$17*Q37)</f>
        <v>47.963235108976718</v>
      </c>
      <c r="Q37" s="2">
        <f t="shared" si="1"/>
        <v>14.596393206692655</v>
      </c>
      <c r="R37" s="1">
        <f t="shared" si="2"/>
        <v>4178.5638110995942</v>
      </c>
      <c r="S37" s="1">
        <f t="shared" si="3"/>
        <v>991.67746399867997</v>
      </c>
      <c r="T37" s="1">
        <f t="shared" si="4"/>
        <v>1007.0798098526067</v>
      </c>
      <c r="U37" s="7">
        <f t="shared" si="5"/>
        <v>1.1796169364659725</v>
      </c>
      <c r="Y37" s="4">
        <v>-144.24372570197801</v>
      </c>
      <c r="Z37" s="5">
        <v>10.528700058400901</v>
      </c>
      <c r="AA37" s="4">
        <v>-3.1256926142924198E-2</v>
      </c>
      <c r="AB37" s="4">
        <v>2.9456116190551199E-5</v>
      </c>
      <c r="AC37" s="6">
        <v>17554.453889016499</v>
      </c>
      <c r="AD37" s="6">
        <v>-125.692345063977</v>
      </c>
      <c r="AE37" s="6">
        <v>0.39362054142913999</v>
      </c>
      <c r="AF37" s="6">
        <v>-4.1079636190540202E-4</v>
      </c>
      <c r="AG37" s="6">
        <v>2.30640101199999</v>
      </c>
      <c r="AH37" s="6">
        <v>-3.7612753199999698E-3</v>
      </c>
      <c r="AI37" s="6">
        <v>995.176197</v>
      </c>
      <c r="AJ37" s="6">
        <v>3.9734999999999798E-2</v>
      </c>
      <c r="AL37" s="6">
        <v>-7.3107128370890097E-3</v>
      </c>
      <c r="AM37" s="6">
        <v>2.5528079661440501</v>
      </c>
      <c r="AN37" s="6">
        <v>1.58291033403489</v>
      </c>
    </row>
    <row r="38" spans="1:40" x14ac:dyDescent="0.45">
      <c r="A38">
        <v>7.3999999999999996E-2</v>
      </c>
      <c r="B38" s="1">
        <f t="shared" si="0"/>
        <v>268.63938751212845</v>
      </c>
      <c r="C38">
        <v>800</v>
      </c>
      <c r="D38" s="2">
        <f t="shared" si="8"/>
        <v>0.8193900557731103</v>
      </c>
      <c r="E38" s="1">
        <v>82.86</v>
      </c>
      <c r="F38" s="2">
        <v>1.82</v>
      </c>
      <c r="G38">
        <v>315</v>
      </c>
      <c r="H38">
        <v>295</v>
      </c>
      <c r="I38" s="2">
        <f t="shared" si="10"/>
        <v>9.1727213128675196</v>
      </c>
      <c r="J38" s="2">
        <v>304.17272129873356</v>
      </c>
      <c r="K38" s="2">
        <f t="shared" si="9"/>
        <v>304.17272131286751</v>
      </c>
      <c r="L38" s="2">
        <v>314.18890589210935</v>
      </c>
      <c r="M38" s="2">
        <f t="shared" si="6"/>
        <v>314.1889058921127</v>
      </c>
      <c r="N38" s="2">
        <f t="shared" si="7"/>
        <v>0.8110941078906535</v>
      </c>
      <c r="O38" s="8">
        <v>250.80141705597899</v>
      </c>
      <c r="P38" s="1">
        <f>O38/(Abmessung!H$17*Q38)</f>
        <v>48.0308509030762</v>
      </c>
      <c r="Q38" s="2">
        <f t="shared" si="1"/>
        <v>14.611497372965797</v>
      </c>
      <c r="R38" s="1">
        <f t="shared" si="2"/>
        <v>4178.5636286056988</v>
      </c>
      <c r="S38" s="1">
        <f t="shared" si="3"/>
        <v>991.66396434689841</v>
      </c>
      <c r="T38" s="1">
        <f t="shared" si="4"/>
        <v>1007.0802610404025</v>
      </c>
      <c r="U38" s="7">
        <f t="shared" si="5"/>
        <v>1.1795742274809164</v>
      </c>
      <c r="Y38" s="4">
        <v>-144.24372570197801</v>
      </c>
      <c r="Z38" s="5">
        <v>10.528700058400901</v>
      </c>
      <c r="AA38" s="4">
        <v>-3.1256926142924198E-2</v>
      </c>
      <c r="AB38" s="4">
        <v>2.9456116190551199E-5</v>
      </c>
      <c r="AC38" s="6">
        <v>17554.453889016499</v>
      </c>
      <c r="AD38" s="6">
        <v>-125.692345063977</v>
      </c>
      <c r="AE38" s="6">
        <v>0.39362054142913999</v>
      </c>
      <c r="AF38" s="6">
        <v>-4.1079636190540202E-4</v>
      </c>
      <c r="AG38" s="6">
        <v>2.30640101199999</v>
      </c>
      <c r="AH38" s="6">
        <v>-3.7612753199999698E-3</v>
      </c>
      <c r="AI38" s="6">
        <v>995.176197</v>
      </c>
      <c r="AJ38" s="6">
        <v>3.9734999999999798E-2</v>
      </c>
      <c r="AL38" s="6">
        <v>-7.3107128370890097E-3</v>
      </c>
      <c r="AM38" s="6">
        <v>2.5528079661440501</v>
      </c>
      <c r="AN38" s="6">
        <v>1.58291033403489</v>
      </c>
    </row>
    <row r="39" spans="1:40" x14ac:dyDescent="0.45">
      <c r="A39">
        <v>8.0000000000000002E-3</v>
      </c>
      <c r="B39" s="1">
        <f t="shared" si="0"/>
        <v>29.0066734757945</v>
      </c>
      <c r="C39">
        <v>1000</v>
      </c>
      <c r="D39" s="2">
        <f t="shared" si="8"/>
        <v>1.04228471975001</v>
      </c>
      <c r="E39" s="1">
        <v>105.4</v>
      </c>
      <c r="F39" s="2">
        <v>2.66</v>
      </c>
      <c r="G39">
        <v>315</v>
      </c>
      <c r="H39">
        <v>295</v>
      </c>
      <c r="I39" s="2">
        <f t="shared" si="10"/>
        <v>7.1398665225716327</v>
      </c>
      <c r="J39" s="2">
        <v>302.13981165223066</v>
      </c>
      <c r="K39" s="2">
        <f t="shared" si="9"/>
        <v>302.13986652257165</v>
      </c>
      <c r="L39" s="2">
        <v>307.54806391784825</v>
      </c>
      <c r="M39" s="2">
        <f t="shared" si="6"/>
        <v>307.54812001932305</v>
      </c>
      <c r="N39" s="2">
        <f t="shared" si="7"/>
        <v>7.4519360821517466</v>
      </c>
      <c r="O39" s="8">
        <v>249.11821169253801</v>
      </c>
      <c r="P39" s="1">
        <f>O39/(Abmessung!H$17*Q39)</f>
        <v>54.874117241633869</v>
      </c>
      <c r="Q39" s="2">
        <f t="shared" si="1"/>
        <v>12.703487064974723</v>
      </c>
      <c r="R39" s="1">
        <f t="shared" si="2"/>
        <v>4178.7812662461047</v>
      </c>
      <c r="S39" s="1">
        <f t="shared" si="3"/>
        <v>992.87496803220245</v>
      </c>
      <c r="T39" s="1">
        <f t="shared" si="4"/>
        <v>1007.0398722080006</v>
      </c>
      <c r="U39" s="7">
        <f t="shared" si="5"/>
        <v>1.1833973939215072</v>
      </c>
      <c r="Y39" s="4">
        <v>-144.24372570197801</v>
      </c>
      <c r="Z39" s="5">
        <v>10.528700058400901</v>
      </c>
      <c r="AA39" s="4">
        <v>-3.1256926142924198E-2</v>
      </c>
      <c r="AB39" s="4">
        <v>2.9456116190551199E-5</v>
      </c>
      <c r="AC39" s="6">
        <v>17554.453889016499</v>
      </c>
      <c r="AD39" s="6">
        <v>-125.692345063977</v>
      </c>
      <c r="AE39" s="6">
        <v>0.39362054142913999</v>
      </c>
      <c r="AF39" s="6">
        <v>-4.1079636190540202E-4</v>
      </c>
      <c r="AG39" s="6">
        <v>2.30640101199999</v>
      </c>
      <c r="AH39" s="6">
        <v>-3.7612753199999698E-3</v>
      </c>
      <c r="AI39" s="6">
        <v>995.176197</v>
      </c>
      <c r="AJ39" s="6">
        <v>3.9734999999999798E-2</v>
      </c>
      <c r="AL39" s="6">
        <v>-7.3107128370890097E-3</v>
      </c>
      <c r="AM39" s="6">
        <v>2.5528079661440501</v>
      </c>
      <c r="AN39" s="6">
        <v>1.58291033403489</v>
      </c>
    </row>
    <row r="40" spans="1:40" x14ac:dyDescent="0.45">
      <c r="A40">
        <v>1.4E-2</v>
      </c>
      <c r="B40" s="1">
        <f t="shared" si="0"/>
        <v>50.786051704241494</v>
      </c>
      <c r="C40">
        <v>1000</v>
      </c>
      <c r="D40" s="2">
        <f t="shared" si="8"/>
        <v>1.04228471975001</v>
      </c>
      <c r="E40" s="1">
        <v>105.4</v>
      </c>
      <c r="F40" s="2">
        <v>2.66</v>
      </c>
      <c r="G40">
        <v>315</v>
      </c>
      <c r="H40">
        <v>295</v>
      </c>
      <c r="I40" s="2">
        <f t="shared" si="10"/>
        <v>7.9366390911658291</v>
      </c>
      <c r="J40" s="2">
        <v>302.93660071646354</v>
      </c>
      <c r="K40" s="2">
        <f t="shared" si="9"/>
        <v>302.93663909116583</v>
      </c>
      <c r="L40" s="2">
        <v>310.27233504198779</v>
      </c>
      <c r="M40" s="2">
        <f t="shared" si="6"/>
        <v>310.2723410560684</v>
      </c>
      <c r="N40" s="2">
        <f t="shared" si="7"/>
        <v>4.7276649580122125</v>
      </c>
      <c r="O40" s="8">
        <v>276.57223006094898</v>
      </c>
      <c r="P40" s="1">
        <f>O40/(Abmessung!H$17*Q40)</f>
        <v>56.885262534543138</v>
      </c>
      <c r="Q40" s="2">
        <f t="shared" si="1"/>
        <v>13.604852061953489</v>
      </c>
      <c r="R40" s="1">
        <f t="shared" si="2"/>
        <v>4178.6346105666807</v>
      </c>
      <c r="S40" s="1">
        <f t="shared" si="3"/>
        <v>992.39846983006839</v>
      </c>
      <c r="T40" s="1">
        <f t="shared" si="4"/>
        <v>1007.0557024147342</v>
      </c>
      <c r="U40" s="7">
        <f t="shared" si="5"/>
        <v>1.1818989224002348</v>
      </c>
      <c r="Y40" s="4">
        <v>-144.24372570197801</v>
      </c>
      <c r="Z40" s="5">
        <v>10.528700058400901</v>
      </c>
      <c r="AA40" s="4">
        <v>-3.1256926142924198E-2</v>
      </c>
      <c r="AB40" s="4">
        <v>2.9456116190551199E-5</v>
      </c>
      <c r="AC40" s="6">
        <v>17554.453889016499</v>
      </c>
      <c r="AD40" s="6">
        <v>-125.692345063977</v>
      </c>
      <c r="AE40" s="6">
        <v>0.39362054142913999</v>
      </c>
      <c r="AF40" s="6">
        <v>-4.1079636190540202E-4</v>
      </c>
      <c r="AG40" s="6">
        <v>2.30640101199999</v>
      </c>
      <c r="AH40" s="6">
        <v>-3.7612753199999698E-3</v>
      </c>
      <c r="AI40" s="6">
        <v>995.176197</v>
      </c>
      <c r="AJ40" s="6">
        <v>3.9734999999999798E-2</v>
      </c>
      <c r="AL40" s="6">
        <v>-7.3107128370890097E-3</v>
      </c>
      <c r="AM40" s="6">
        <v>2.5528079661440501</v>
      </c>
      <c r="AN40" s="6">
        <v>1.58291033403489</v>
      </c>
    </row>
    <row r="41" spans="1:40" x14ac:dyDescent="0.45">
      <c r="A41">
        <v>0.02</v>
      </c>
      <c r="B41" s="1">
        <f t="shared" si="0"/>
        <v>72.56842902706218</v>
      </c>
      <c r="C41">
        <v>1000</v>
      </c>
      <c r="D41" s="2">
        <f t="shared" si="8"/>
        <v>1.04228471975001</v>
      </c>
      <c r="E41" s="1">
        <v>105.4</v>
      </c>
      <c r="F41" s="2">
        <v>2.66</v>
      </c>
      <c r="G41">
        <v>315</v>
      </c>
      <c r="H41">
        <v>295</v>
      </c>
      <c r="I41" s="2">
        <f t="shared" si="10"/>
        <v>8.3035178226885655</v>
      </c>
      <c r="J41" s="2">
        <v>303.30349525601707</v>
      </c>
      <c r="K41" s="2">
        <f t="shared" si="9"/>
        <v>303.30351782268855</v>
      </c>
      <c r="L41" s="2">
        <v>311.53962386472301</v>
      </c>
      <c r="M41" s="2">
        <f t="shared" si="6"/>
        <v>311.53962493603075</v>
      </c>
      <c r="N41" s="2">
        <f t="shared" si="7"/>
        <v>3.460376135276988</v>
      </c>
      <c r="O41" s="8">
        <v>289.19021167363002</v>
      </c>
      <c r="P41" s="1">
        <f>O41/(Abmessung!H$17*Q41)</f>
        <v>57.890553645846396</v>
      </c>
      <c r="Q41" s="2">
        <f t="shared" si="1"/>
        <v>13.978510757766506</v>
      </c>
      <c r="R41" s="1">
        <f t="shared" si="2"/>
        <v>4178.5963418357542</v>
      </c>
      <c r="S41" s="1">
        <f t="shared" si="3"/>
        <v>992.16699279999295</v>
      </c>
      <c r="T41" s="1">
        <f t="shared" si="4"/>
        <v>1007.0629916919988</v>
      </c>
      <c r="U41" s="7">
        <f t="shared" si="5"/>
        <v>1.1812089267119021</v>
      </c>
      <c r="Y41" s="4">
        <v>-144.24372570197801</v>
      </c>
      <c r="Z41" s="5">
        <v>10.528700058400901</v>
      </c>
      <c r="AA41" s="4">
        <v>-3.1256926142924198E-2</v>
      </c>
      <c r="AB41" s="4">
        <v>2.9456116190551199E-5</v>
      </c>
      <c r="AC41" s="6">
        <v>17554.453889016499</v>
      </c>
      <c r="AD41" s="6">
        <v>-125.692345063977</v>
      </c>
      <c r="AE41" s="6">
        <v>0.39362054142913999</v>
      </c>
      <c r="AF41" s="6">
        <v>-4.1079636190540202E-4</v>
      </c>
      <c r="AG41" s="6">
        <v>2.30640101199999</v>
      </c>
      <c r="AH41" s="6">
        <v>-3.7612753199999698E-3</v>
      </c>
      <c r="AI41" s="6">
        <v>995.176197</v>
      </c>
      <c r="AJ41" s="6">
        <v>3.9734999999999798E-2</v>
      </c>
      <c r="AL41" s="6">
        <v>-7.3107128370890097E-3</v>
      </c>
      <c r="AM41" s="6">
        <v>2.5528079661440501</v>
      </c>
      <c r="AN41" s="6">
        <v>1.58291033403489</v>
      </c>
    </row>
    <row r="42" spans="1:40" x14ac:dyDescent="0.45">
      <c r="A42">
        <v>2.5999999999999999E-2</v>
      </c>
      <c r="B42" s="1">
        <f t="shared" si="0"/>
        <v>94.351951646247883</v>
      </c>
      <c r="C42">
        <v>1000</v>
      </c>
      <c r="D42" s="2">
        <f t="shared" si="8"/>
        <v>1.04228471975001</v>
      </c>
      <c r="E42" s="1">
        <v>105.4</v>
      </c>
      <c r="F42" s="2">
        <v>2.66</v>
      </c>
      <c r="G42">
        <v>315</v>
      </c>
      <c r="H42">
        <v>295</v>
      </c>
      <c r="I42" s="2">
        <f t="shared" si="10"/>
        <v>8.5105915688725755</v>
      </c>
      <c r="J42" s="2">
        <v>303.51058178358494</v>
      </c>
      <c r="K42" s="2">
        <f t="shared" si="9"/>
        <v>303.5105915688726</v>
      </c>
      <c r="L42" s="2">
        <v>312.27267065751698</v>
      </c>
      <c r="M42" s="2">
        <f t="shared" si="6"/>
        <v>312.27267085006429</v>
      </c>
      <c r="N42" s="2">
        <f t="shared" si="7"/>
        <v>2.7273293424830172</v>
      </c>
      <c r="O42" s="8">
        <v>296.30554295020801</v>
      </c>
      <c r="P42" s="1">
        <f>O42/(Abmessung!H$17*Q42)</f>
        <v>58.451055816365589</v>
      </c>
      <c r="Q42" s="2">
        <f t="shared" si="1"/>
        <v>14.185101066259394</v>
      </c>
      <c r="R42" s="1">
        <f t="shared" si="2"/>
        <v>4178.5814656126513</v>
      </c>
      <c r="S42" s="1">
        <f t="shared" si="3"/>
        <v>992.03035408247661</v>
      </c>
      <c r="T42" s="1">
        <f t="shared" si="4"/>
        <v>1007.0671059835854</v>
      </c>
      <c r="U42" s="7">
        <f t="shared" si="5"/>
        <v>1.1808194719892793</v>
      </c>
      <c r="Y42" s="4">
        <v>-144.24372570197801</v>
      </c>
      <c r="Z42" s="5">
        <v>10.528700058400901</v>
      </c>
      <c r="AA42" s="4">
        <v>-3.1256926142924198E-2</v>
      </c>
      <c r="AB42" s="4">
        <v>2.9456116190551199E-5</v>
      </c>
      <c r="AC42" s="6">
        <v>17554.453889016499</v>
      </c>
      <c r="AD42" s="6">
        <v>-125.692345063977</v>
      </c>
      <c r="AE42" s="6">
        <v>0.39362054142913999</v>
      </c>
      <c r="AF42" s="6">
        <v>-4.1079636190540202E-4</v>
      </c>
      <c r="AG42" s="6">
        <v>2.30640101199999</v>
      </c>
      <c r="AH42" s="6">
        <v>-3.7612753199999698E-3</v>
      </c>
      <c r="AI42" s="6">
        <v>995.176197</v>
      </c>
      <c r="AJ42" s="6">
        <v>3.9734999999999798E-2</v>
      </c>
      <c r="AL42" s="6">
        <v>-7.3107128370890097E-3</v>
      </c>
      <c r="AM42" s="6">
        <v>2.5528079661440501</v>
      </c>
      <c r="AN42" s="6">
        <v>1.58291033403489</v>
      </c>
    </row>
    <row r="43" spans="1:40" x14ac:dyDescent="0.45">
      <c r="A43">
        <v>3.2000000000000001E-2</v>
      </c>
      <c r="B43" s="1">
        <f t="shared" si="0"/>
        <v>116.13603255527569</v>
      </c>
      <c r="C43">
        <v>1000</v>
      </c>
      <c r="D43" s="2">
        <f t="shared" si="8"/>
        <v>1.04228471975001</v>
      </c>
      <c r="E43" s="1">
        <v>105.4</v>
      </c>
      <c r="F43" s="2">
        <v>2.66</v>
      </c>
      <c r="G43">
        <v>315</v>
      </c>
      <c r="H43">
        <v>295</v>
      </c>
      <c r="I43" s="2">
        <f t="shared" si="10"/>
        <v>8.6407654933768061</v>
      </c>
      <c r="J43" s="2">
        <v>303.64076613945383</v>
      </c>
      <c r="K43" s="2">
        <f t="shared" si="9"/>
        <v>303.64076549337682</v>
      </c>
      <c r="L43" s="2">
        <v>312.75060775543932</v>
      </c>
      <c r="M43" s="2">
        <f t="shared" si="6"/>
        <v>312.75060774897116</v>
      </c>
      <c r="N43" s="2">
        <f t="shared" si="7"/>
        <v>2.2493922445606813</v>
      </c>
      <c r="O43" s="8">
        <v>300.77608751625098</v>
      </c>
      <c r="P43" s="1">
        <f>O43/(Abmessung!H$17*Q43)</f>
        <v>58.78240842766705</v>
      </c>
      <c r="Q43" s="2">
        <f t="shared" si="1"/>
        <v>14.317953534208106</v>
      </c>
      <c r="R43" s="1">
        <f t="shared" si="2"/>
        <v>4178.574337394356</v>
      </c>
      <c r="S43" s="1">
        <f t="shared" si="3"/>
        <v>991.94020551003268</v>
      </c>
      <c r="T43" s="1">
        <f t="shared" si="4"/>
        <v>1007.0696924212755</v>
      </c>
      <c r="U43" s="7">
        <f t="shared" si="5"/>
        <v>1.1805746423868895</v>
      </c>
      <c r="Y43" s="4">
        <v>-144.24372570197801</v>
      </c>
      <c r="Z43" s="5">
        <v>10.528700058400901</v>
      </c>
      <c r="AA43" s="4">
        <v>-3.1256926142924198E-2</v>
      </c>
      <c r="AB43" s="4">
        <v>2.9456116190551199E-5</v>
      </c>
      <c r="AC43" s="6">
        <v>17554.453889016499</v>
      </c>
      <c r="AD43" s="6">
        <v>-125.692345063977</v>
      </c>
      <c r="AE43" s="6">
        <v>0.39362054142913999</v>
      </c>
      <c r="AF43" s="6">
        <v>-4.1079636190540202E-4</v>
      </c>
      <c r="AG43" s="6">
        <v>2.30640101199999</v>
      </c>
      <c r="AH43" s="6">
        <v>-3.7612753199999698E-3</v>
      </c>
      <c r="AI43" s="6">
        <v>995.176197</v>
      </c>
      <c r="AJ43" s="6">
        <v>3.9734999999999798E-2</v>
      </c>
      <c r="AL43" s="6">
        <v>-7.3107128370890097E-3</v>
      </c>
      <c r="AM43" s="6">
        <v>2.5528079661440501</v>
      </c>
      <c r="AN43" s="6">
        <v>1.58291033403489</v>
      </c>
    </row>
    <row r="44" spans="1:40" x14ac:dyDescent="0.45">
      <c r="A44">
        <v>3.7999999999999999E-2</v>
      </c>
      <c r="B44" s="1">
        <f t="shared" si="0"/>
        <v>137.92042733939016</v>
      </c>
      <c r="C44">
        <v>1000</v>
      </c>
      <c r="D44" s="2">
        <f t="shared" si="8"/>
        <v>1.04228471975001</v>
      </c>
      <c r="E44" s="1">
        <v>105.4</v>
      </c>
      <c r="F44" s="2">
        <v>2.66</v>
      </c>
      <c r="G44">
        <v>315</v>
      </c>
      <c r="H44">
        <v>295</v>
      </c>
      <c r="I44" s="2">
        <f t="shared" si="10"/>
        <v>8.7280372829425623</v>
      </c>
      <c r="J44" s="2">
        <v>303.72804669302911</v>
      </c>
      <c r="K44" s="2">
        <f t="shared" si="9"/>
        <v>303.72803728294258</v>
      </c>
      <c r="L44" s="2">
        <v>313.08690426538755</v>
      </c>
      <c r="M44" s="2">
        <f t="shared" si="6"/>
        <v>313.0869042139251</v>
      </c>
      <c r="N44" s="2">
        <f t="shared" si="7"/>
        <v>1.9130957346124546</v>
      </c>
      <c r="O44" s="8">
        <v>303.77220981971402</v>
      </c>
      <c r="P44" s="1">
        <f>O44/(Abmessung!H$17*Q44)</f>
        <v>58.981059135505475</v>
      </c>
      <c r="Q44" s="2">
        <f t="shared" si="1"/>
        <v>14.411875191101513</v>
      </c>
      <c r="R44" s="1">
        <f t="shared" si="2"/>
        <v>4178.5704509718835</v>
      </c>
      <c r="S44" s="1">
        <f t="shared" si="3"/>
        <v>991.8762770605905</v>
      </c>
      <c r="T44" s="1">
        <f t="shared" si="4"/>
        <v>1007.0714264676737</v>
      </c>
      <c r="U44" s="7">
        <f t="shared" si="5"/>
        <v>1.1804104992908502</v>
      </c>
      <c r="Y44" s="4">
        <v>-144.24372570197801</v>
      </c>
      <c r="Z44" s="5">
        <v>10.528700058400901</v>
      </c>
      <c r="AA44" s="4">
        <v>-3.1256926142924198E-2</v>
      </c>
      <c r="AB44" s="4">
        <v>2.9456116190551199E-5</v>
      </c>
      <c r="AC44" s="6">
        <v>17554.453889016499</v>
      </c>
      <c r="AD44" s="6">
        <v>-125.692345063977</v>
      </c>
      <c r="AE44" s="6">
        <v>0.39362054142913999</v>
      </c>
      <c r="AF44" s="6">
        <v>-4.1079636190540202E-4</v>
      </c>
      <c r="AG44" s="6">
        <v>2.30640101199999</v>
      </c>
      <c r="AH44" s="6">
        <v>-3.7612753199999698E-3</v>
      </c>
      <c r="AI44" s="6">
        <v>995.176197</v>
      </c>
      <c r="AJ44" s="6">
        <v>3.9734999999999798E-2</v>
      </c>
      <c r="AL44" s="6">
        <v>-7.3107128370890097E-3</v>
      </c>
      <c r="AM44" s="6">
        <v>2.5528079661440501</v>
      </c>
      <c r="AN44" s="6">
        <v>1.58291033403489</v>
      </c>
    </row>
    <row r="45" spans="1:40" x14ac:dyDescent="0.45">
      <c r="A45">
        <v>4.3999999999999997E-2</v>
      </c>
      <c r="B45" s="1">
        <f t="shared" si="0"/>
        <v>159.70501615772164</v>
      </c>
      <c r="C45">
        <v>1000</v>
      </c>
      <c r="D45" s="2">
        <f t="shared" si="8"/>
        <v>1.04228471975001</v>
      </c>
      <c r="E45" s="1">
        <v>105.4</v>
      </c>
      <c r="F45" s="2">
        <v>2.66</v>
      </c>
      <c r="G45">
        <v>315</v>
      </c>
      <c r="H45">
        <v>295</v>
      </c>
      <c r="I45" s="2">
        <f t="shared" si="10"/>
        <v>8.7889205277164155</v>
      </c>
      <c r="J45" s="2">
        <v>303.78893751332089</v>
      </c>
      <c r="K45" s="2">
        <f t="shared" si="9"/>
        <v>303.78892052771641</v>
      </c>
      <c r="L45" s="2">
        <v>313.33641424204365</v>
      </c>
      <c r="M45" s="2">
        <f t="shared" si="6"/>
        <v>313.33641418591105</v>
      </c>
      <c r="N45" s="2">
        <f t="shared" si="7"/>
        <v>1.6635857579563549</v>
      </c>
      <c r="O45" s="8">
        <v>305.86189384059497</v>
      </c>
      <c r="P45" s="1">
        <f>O45/(Abmessung!H$17*Q45)</f>
        <v>59.096059326031281</v>
      </c>
      <c r="Q45" s="2">
        <f t="shared" si="1"/>
        <v>14.482777885074386</v>
      </c>
      <c r="R45" s="1">
        <f t="shared" si="2"/>
        <v>4178.5681383693527</v>
      </c>
      <c r="S45" s="1">
        <f t="shared" si="3"/>
        <v>991.82858379080062</v>
      </c>
      <c r="T45" s="1">
        <f t="shared" si="4"/>
        <v>1007.0726362160458</v>
      </c>
      <c r="U45" s="7">
        <f t="shared" si="5"/>
        <v>1.1802959857210609</v>
      </c>
      <c r="Y45" s="4">
        <v>-144.24372570197801</v>
      </c>
      <c r="Z45" s="5">
        <v>10.528700058400901</v>
      </c>
      <c r="AA45" s="4">
        <v>-3.1256926142924198E-2</v>
      </c>
      <c r="AB45" s="4">
        <v>2.9456116190551199E-5</v>
      </c>
      <c r="AC45" s="6">
        <v>17554.453889016499</v>
      </c>
      <c r="AD45" s="6">
        <v>-125.692345063977</v>
      </c>
      <c r="AE45" s="6">
        <v>0.39362054142913999</v>
      </c>
      <c r="AF45" s="6">
        <v>-4.1079636190540202E-4</v>
      </c>
      <c r="AG45" s="6">
        <v>2.30640101199999</v>
      </c>
      <c r="AH45" s="6">
        <v>-3.7612753199999698E-3</v>
      </c>
      <c r="AI45" s="6">
        <v>995.176197</v>
      </c>
      <c r="AJ45" s="6">
        <v>3.9734999999999798E-2</v>
      </c>
      <c r="AL45" s="6">
        <v>-7.3107128370890097E-3</v>
      </c>
      <c r="AM45" s="6">
        <v>2.5528079661440501</v>
      </c>
      <c r="AN45" s="6">
        <v>1.58291033403489</v>
      </c>
    </row>
    <row r="46" spans="1:40" x14ac:dyDescent="0.45">
      <c r="A46">
        <v>0.05</v>
      </c>
      <c r="B46" s="1">
        <f t="shared" si="0"/>
        <v>181.48973301912304</v>
      </c>
      <c r="C46">
        <v>1000</v>
      </c>
      <c r="D46" s="2">
        <f t="shared" si="8"/>
        <v>1.04228471975001</v>
      </c>
      <c r="E46" s="1">
        <v>105.4</v>
      </c>
      <c r="F46" s="2">
        <v>2.66</v>
      </c>
      <c r="G46">
        <v>315</v>
      </c>
      <c r="H46">
        <v>295</v>
      </c>
      <c r="I46" s="2">
        <f t="shared" si="10"/>
        <v>8.8324629123748721</v>
      </c>
      <c r="J46" s="2">
        <v>303.83248659624468</v>
      </c>
      <c r="K46" s="2">
        <f t="shared" si="9"/>
        <v>303.83246291237487</v>
      </c>
      <c r="L46" s="2">
        <v>313.52889205948929</v>
      </c>
      <c r="M46" s="2">
        <f t="shared" si="6"/>
        <v>313.52889200929974</v>
      </c>
      <c r="N46" s="2">
        <f t="shared" si="7"/>
        <v>1.4711079405107057</v>
      </c>
      <c r="O46" s="8">
        <v>307.356141119097</v>
      </c>
      <c r="P46" s="1">
        <f>O46/(Abmessung!H$17*Q46)</f>
        <v>59.155453479599849</v>
      </c>
      <c r="Q46" s="2">
        <f t="shared" si="1"/>
        <v>14.538919297888134</v>
      </c>
      <c r="R46" s="1">
        <f t="shared" si="2"/>
        <v>4178.5666730393632</v>
      </c>
      <c r="S46" s="1">
        <f t="shared" si="3"/>
        <v>991.79164025236605</v>
      </c>
      <c r="T46" s="1">
        <f t="shared" si="4"/>
        <v>1007.0735014274508</v>
      </c>
      <c r="U46" s="7">
        <f t="shared" si="5"/>
        <v>1.1802140856756562</v>
      </c>
      <c r="Y46" s="4">
        <v>-144.24372570197801</v>
      </c>
      <c r="Z46" s="5">
        <v>10.528700058400901</v>
      </c>
      <c r="AA46" s="4">
        <v>-3.1256926142924198E-2</v>
      </c>
      <c r="AB46" s="4">
        <v>2.9456116190551199E-5</v>
      </c>
      <c r="AC46" s="6">
        <v>17554.453889016499</v>
      </c>
      <c r="AD46" s="6">
        <v>-125.692345063977</v>
      </c>
      <c r="AE46" s="6">
        <v>0.39362054142913999</v>
      </c>
      <c r="AF46" s="6">
        <v>-4.1079636190540202E-4</v>
      </c>
      <c r="AG46" s="6">
        <v>2.30640101199999</v>
      </c>
      <c r="AH46" s="6">
        <v>-3.7612753199999698E-3</v>
      </c>
      <c r="AI46" s="6">
        <v>995.176197</v>
      </c>
      <c r="AJ46" s="6">
        <v>3.9734999999999798E-2</v>
      </c>
      <c r="AL46" s="6">
        <v>-7.3107128370890097E-3</v>
      </c>
      <c r="AM46" s="6">
        <v>2.5528079661440501</v>
      </c>
      <c r="AN46" s="6">
        <v>1.58291033403489</v>
      </c>
    </row>
    <row r="47" spans="1:40" x14ac:dyDescent="0.45">
      <c r="A47">
        <v>5.6000000000000001E-2</v>
      </c>
      <c r="B47" s="1">
        <f t="shared" si="0"/>
        <v>203.27453887699704</v>
      </c>
      <c r="C47">
        <v>1000</v>
      </c>
      <c r="D47" s="2">
        <f t="shared" si="8"/>
        <v>1.04228471975001</v>
      </c>
      <c r="E47" s="1">
        <v>105.4</v>
      </c>
      <c r="F47" s="2">
        <v>2.66</v>
      </c>
      <c r="G47">
        <v>315</v>
      </c>
      <c r="H47">
        <v>295</v>
      </c>
      <c r="I47" s="2">
        <f t="shared" si="10"/>
        <v>8.8639879566063779</v>
      </c>
      <c r="J47" s="2">
        <v>303.86401767834781</v>
      </c>
      <c r="K47" s="2">
        <f t="shared" si="9"/>
        <v>303.86398795660637</v>
      </c>
      <c r="L47" s="2">
        <v>313.68188772996859</v>
      </c>
      <c r="M47" s="2">
        <f t="shared" si="6"/>
        <v>313.68188768773115</v>
      </c>
      <c r="N47" s="2">
        <f t="shared" si="7"/>
        <v>1.3181122700314063</v>
      </c>
      <c r="O47" s="8">
        <v>308.43785820678397</v>
      </c>
      <c r="P47" s="1">
        <f>O47/(Abmessung!H$17*Q47)</f>
        <v>59.175927602937968</v>
      </c>
      <c r="Q47" s="2">
        <f t="shared" si="1"/>
        <v>14.58503995733197</v>
      </c>
      <c r="R47" s="1">
        <f t="shared" si="2"/>
        <v>4178.5656998143968</v>
      </c>
      <c r="S47" s="1">
        <f t="shared" si="3"/>
        <v>991.76218090938426</v>
      </c>
      <c r="T47" s="1">
        <f t="shared" si="4"/>
        <v>1007.0741278712245</v>
      </c>
      <c r="U47" s="7">
        <f t="shared" si="5"/>
        <v>1.1801547871351925</v>
      </c>
      <c r="Y47" s="4">
        <v>-144.24372570197801</v>
      </c>
      <c r="Z47" s="5">
        <v>10.528700058400901</v>
      </c>
      <c r="AA47" s="4">
        <v>-3.1256926142924198E-2</v>
      </c>
      <c r="AB47" s="4">
        <v>2.9456116190551199E-5</v>
      </c>
      <c r="AC47" s="6">
        <v>17554.453889016499</v>
      </c>
      <c r="AD47" s="6">
        <v>-125.692345063977</v>
      </c>
      <c r="AE47" s="6">
        <v>0.39362054142913999</v>
      </c>
      <c r="AF47" s="6">
        <v>-4.1079636190540202E-4</v>
      </c>
      <c r="AG47" s="6">
        <v>2.30640101199999</v>
      </c>
      <c r="AH47" s="6">
        <v>-3.7612753199999698E-3</v>
      </c>
      <c r="AI47" s="6">
        <v>995.176197</v>
      </c>
      <c r="AJ47" s="6">
        <v>3.9734999999999798E-2</v>
      </c>
      <c r="AL47" s="6">
        <v>-7.3107128370890097E-3</v>
      </c>
      <c r="AM47" s="6">
        <v>2.5528079661440501</v>
      </c>
      <c r="AN47" s="6">
        <v>1.58291033403489</v>
      </c>
    </row>
    <row r="48" spans="1:40" x14ac:dyDescent="0.45">
      <c r="A48">
        <v>6.2E-2</v>
      </c>
      <c r="B48" s="1">
        <f t="shared" si="0"/>
        <v>225.05940932550968</v>
      </c>
      <c r="C48">
        <v>1000</v>
      </c>
      <c r="D48" s="2">
        <f t="shared" si="8"/>
        <v>1.04228471975001</v>
      </c>
      <c r="E48" s="1">
        <v>105.4</v>
      </c>
      <c r="F48" s="2">
        <v>2.66</v>
      </c>
      <c r="G48">
        <v>315</v>
      </c>
      <c r="H48">
        <v>295</v>
      </c>
      <c r="I48" s="2">
        <f t="shared" si="10"/>
        <v>8.8868026942157989</v>
      </c>
      <c r="J48" s="2">
        <v>303.88683795202496</v>
      </c>
      <c r="K48" s="2">
        <f t="shared" si="9"/>
        <v>303.88680269421582</v>
      </c>
      <c r="L48" s="2">
        <v>313.8064253292045</v>
      </c>
      <c r="M48" s="2">
        <f t="shared" si="6"/>
        <v>313.8064252944165</v>
      </c>
      <c r="N48" s="2">
        <f t="shared" si="7"/>
        <v>1.1935746707954991</v>
      </c>
      <c r="O48" s="8">
        <v>309.22063054209099</v>
      </c>
      <c r="P48" s="1">
        <f>O48/(Abmessung!H$17*Q48)</f>
        <v>59.16775718821183</v>
      </c>
      <c r="Q48" s="2">
        <f t="shared" si="1"/>
        <v>14.624073902331514</v>
      </c>
      <c r="R48" s="1">
        <f t="shared" si="2"/>
        <v>4178.56502952138</v>
      </c>
      <c r="S48" s="1">
        <f t="shared" si="3"/>
        <v>991.73814002675022</v>
      </c>
      <c r="T48" s="1">
        <f t="shared" si="4"/>
        <v>1007.0745812530117</v>
      </c>
      <c r="U48" s="7">
        <f t="shared" si="5"/>
        <v>1.1801118704691036</v>
      </c>
      <c r="Y48" s="4">
        <v>-144.24372570197801</v>
      </c>
      <c r="Z48" s="5">
        <v>10.528700058400901</v>
      </c>
      <c r="AA48" s="4">
        <v>-3.1256926142924198E-2</v>
      </c>
      <c r="AB48" s="4">
        <v>2.9456116190551199E-5</v>
      </c>
      <c r="AC48" s="6">
        <v>17554.453889016499</v>
      </c>
      <c r="AD48" s="6">
        <v>-125.692345063977</v>
      </c>
      <c r="AE48" s="6">
        <v>0.39362054142913999</v>
      </c>
      <c r="AF48" s="6">
        <v>-4.1079636190540202E-4</v>
      </c>
      <c r="AG48" s="6">
        <v>2.30640101199999</v>
      </c>
      <c r="AH48" s="6">
        <v>-3.7612753199999698E-3</v>
      </c>
      <c r="AI48" s="6">
        <v>995.176197</v>
      </c>
      <c r="AJ48" s="6">
        <v>3.9734999999999798E-2</v>
      </c>
      <c r="AL48" s="6">
        <v>-7.3107128370890097E-3</v>
      </c>
      <c r="AM48" s="6">
        <v>2.5528079661440501</v>
      </c>
      <c r="AN48" s="6">
        <v>1.58291033403489</v>
      </c>
    </row>
    <row r="49" spans="1:40" x14ac:dyDescent="0.45">
      <c r="A49">
        <v>6.8000000000000005E-2</v>
      </c>
      <c r="B49" s="1">
        <f t="shared" si="0"/>
        <v>246.84432777914083</v>
      </c>
      <c r="C49">
        <v>1000</v>
      </c>
      <c r="D49" s="2">
        <f t="shared" si="8"/>
        <v>1.04228471975001</v>
      </c>
      <c r="E49" s="1">
        <v>105.4</v>
      </c>
      <c r="F49" s="2">
        <v>2.66</v>
      </c>
      <c r="G49">
        <v>315</v>
      </c>
      <c r="H49">
        <v>295</v>
      </c>
      <c r="I49" s="2">
        <f t="shared" si="10"/>
        <v>8.9031639641385478</v>
      </c>
      <c r="J49" s="2">
        <v>303.90320435540895</v>
      </c>
      <c r="K49" s="2">
        <f t="shared" si="9"/>
        <v>303.90316396413857</v>
      </c>
      <c r="L49" s="2">
        <v>313.90976513105011</v>
      </c>
      <c r="M49" s="2">
        <f t="shared" si="6"/>
        <v>313.90976510260901</v>
      </c>
      <c r="N49" s="2">
        <f t="shared" si="7"/>
        <v>1.0902348689498922</v>
      </c>
      <c r="O49" s="8">
        <v>309.78194908821501</v>
      </c>
      <c r="P49" s="1">
        <f>O49/(Abmessung!H$17*Q49)</f>
        <v>59.138485090051716</v>
      </c>
      <c r="Q49" s="2">
        <f t="shared" si="1"/>
        <v>14.657872224080833</v>
      </c>
      <c r="R49" s="1">
        <f t="shared" si="2"/>
        <v>4178.5645545358384</v>
      </c>
      <c r="S49" s="1">
        <f t="shared" si="3"/>
        <v>991.71814966325678</v>
      </c>
      <c r="T49" s="1">
        <f t="shared" si="4"/>
        <v>1007.074906412531</v>
      </c>
      <c r="U49" s="7">
        <f t="shared" si="5"/>
        <v>1.180081091194541</v>
      </c>
      <c r="Y49" s="4">
        <v>-144.24372570197801</v>
      </c>
      <c r="Z49" s="5">
        <v>10.528700058400901</v>
      </c>
      <c r="AA49" s="4">
        <v>-3.1256926142924198E-2</v>
      </c>
      <c r="AB49" s="4">
        <v>2.9456116190551199E-5</v>
      </c>
      <c r="AC49" s="6">
        <v>17554.453889016499</v>
      </c>
      <c r="AD49" s="6">
        <v>-125.692345063977</v>
      </c>
      <c r="AE49" s="6">
        <v>0.39362054142913999</v>
      </c>
      <c r="AF49" s="6">
        <v>-4.1079636190540202E-4</v>
      </c>
      <c r="AG49" s="6">
        <v>2.30640101199999</v>
      </c>
      <c r="AH49" s="6">
        <v>-3.7612753199999698E-3</v>
      </c>
      <c r="AI49" s="6">
        <v>995.176197</v>
      </c>
      <c r="AJ49" s="6">
        <v>3.9734999999999798E-2</v>
      </c>
      <c r="AL49" s="6">
        <v>-7.3107128370890097E-3</v>
      </c>
      <c r="AM49" s="6">
        <v>2.5528079661440501</v>
      </c>
      <c r="AN49" s="6">
        <v>1.58291033403489</v>
      </c>
    </row>
    <row r="50" spans="1:40" x14ac:dyDescent="0.45">
      <c r="A50">
        <v>7.3999999999999996E-2</v>
      </c>
      <c r="B50" s="1">
        <f t="shared" si="0"/>
        <v>268.62928298624536</v>
      </c>
      <c r="C50">
        <v>1000</v>
      </c>
      <c r="D50" s="2">
        <f t="shared" si="8"/>
        <v>1.04228471975001</v>
      </c>
      <c r="E50" s="1">
        <v>105.4</v>
      </c>
      <c r="F50" s="2">
        <v>2.66</v>
      </c>
      <c r="G50">
        <v>315</v>
      </c>
      <c r="H50">
        <v>295</v>
      </c>
      <c r="I50" s="2">
        <f t="shared" si="10"/>
        <v>8.9145931076009877</v>
      </c>
      <c r="J50" s="2">
        <v>303.91463612281581</v>
      </c>
      <c r="K50" s="2">
        <f t="shared" si="9"/>
        <v>303.91459310760098</v>
      </c>
      <c r="L50" s="2">
        <v>313.99689443921284</v>
      </c>
      <c r="M50" s="2">
        <f t="shared" si="6"/>
        <v>313.99689441714054</v>
      </c>
      <c r="N50" s="2">
        <f t="shared" si="7"/>
        <v>1.0031055607871622</v>
      </c>
      <c r="O50" s="8">
        <v>310.17404048304701</v>
      </c>
      <c r="P50" s="1">
        <f>O50/(Abmessung!H$17*Q50)</f>
        <v>59.093062345635573</v>
      </c>
      <c r="Q50" s="2">
        <f t="shared" si="1"/>
        <v>14.68770595897621</v>
      </c>
      <c r="R50" s="1">
        <f t="shared" si="2"/>
        <v>4178.5642102202455</v>
      </c>
      <c r="S50" s="1">
        <f t="shared" si="3"/>
        <v>991.70126591761209</v>
      </c>
      <c r="T50" s="1">
        <f t="shared" si="4"/>
        <v>1007.0751335331699</v>
      </c>
      <c r="U50" s="7">
        <f t="shared" si="5"/>
        <v>1.1800595921822352</v>
      </c>
      <c r="Y50" s="4">
        <v>-144.24372570197801</v>
      </c>
      <c r="Z50" s="5">
        <v>10.528700058400901</v>
      </c>
      <c r="AA50" s="4">
        <v>-3.1256926142924198E-2</v>
      </c>
      <c r="AB50" s="4">
        <v>2.9456116190551199E-5</v>
      </c>
      <c r="AC50" s="6">
        <v>17554.453889016499</v>
      </c>
      <c r="AD50" s="6">
        <v>-125.692345063977</v>
      </c>
      <c r="AE50" s="6">
        <v>0.39362054142913999</v>
      </c>
      <c r="AF50" s="6">
        <v>-4.1079636190540202E-4</v>
      </c>
      <c r="AG50" s="6">
        <v>2.30640101199999</v>
      </c>
      <c r="AH50" s="6">
        <v>-3.7612753199999698E-3</v>
      </c>
      <c r="AI50" s="6">
        <v>995.176197</v>
      </c>
      <c r="AJ50" s="6">
        <v>3.9734999999999798E-2</v>
      </c>
      <c r="AL50" s="6">
        <v>-7.3107128370890097E-3</v>
      </c>
      <c r="AM50" s="6">
        <v>2.5528079661440501</v>
      </c>
      <c r="AN50" s="6">
        <v>1.58291033403489</v>
      </c>
    </row>
    <row r="51" spans="1:40" x14ac:dyDescent="0.45">
      <c r="A51">
        <v>8.0000000000000002E-3</v>
      </c>
      <c r="B51" s="1">
        <f t="shared" si="0"/>
        <v>29.001789867194436</v>
      </c>
      <c r="C51">
        <v>1200</v>
      </c>
      <c r="D51" s="2">
        <f t="shared" si="8"/>
        <v>1.3241169257545193</v>
      </c>
      <c r="E51" s="1">
        <v>133.9</v>
      </c>
      <c r="F51" s="2">
        <v>3.85</v>
      </c>
      <c r="G51">
        <v>315</v>
      </c>
      <c r="H51">
        <v>295</v>
      </c>
      <c r="I51" s="2">
        <f t="shared" si="10"/>
        <v>6.3657337144468356</v>
      </c>
      <c r="J51" s="2">
        <v>301.36568414222234</v>
      </c>
      <c r="K51" s="2">
        <f t="shared" si="9"/>
        <v>301.36573371444683</v>
      </c>
      <c r="L51" s="2">
        <v>306.54937364429378</v>
      </c>
      <c r="M51" s="2">
        <f t="shared" si="6"/>
        <v>306.54948372062262</v>
      </c>
      <c r="N51" s="2">
        <f t="shared" si="7"/>
        <v>8.4506263557062198</v>
      </c>
      <c r="O51" s="8">
        <v>282.50825354629001</v>
      </c>
      <c r="P51" s="1">
        <f>O51/(Abmessung!H$17*Q51)</f>
        <v>62.924820930596184</v>
      </c>
      <c r="Q51" s="2">
        <f t="shared" si="1"/>
        <v>12.563023465012604</v>
      </c>
      <c r="R51" s="1">
        <f t="shared" si="2"/>
        <v>4178.8608560479779</v>
      </c>
      <c r="S51" s="1">
        <f t="shared" si="3"/>
        <v>993.04215815235966</v>
      </c>
      <c r="T51" s="1">
        <f t="shared" si="4"/>
        <v>1007.0244922296956</v>
      </c>
      <c r="U51" s="7">
        <f t="shared" si="5"/>
        <v>1.1848532472704709</v>
      </c>
      <c r="Y51" s="4">
        <v>-144.24372570197801</v>
      </c>
      <c r="Z51" s="5">
        <v>10.528700058400901</v>
      </c>
      <c r="AA51" s="4">
        <v>-3.1256926142924198E-2</v>
      </c>
      <c r="AB51" s="4">
        <v>2.9456116190551199E-5</v>
      </c>
      <c r="AC51" s="6">
        <v>17554.453889016499</v>
      </c>
      <c r="AD51" s="6">
        <v>-125.692345063977</v>
      </c>
      <c r="AE51" s="6">
        <v>0.39362054142913999</v>
      </c>
      <c r="AF51" s="6">
        <v>-4.1079636190540202E-4</v>
      </c>
      <c r="AG51" s="6">
        <v>2.30640101199999</v>
      </c>
      <c r="AH51" s="6">
        <v>-3.7612753199999698E-3</v>
      </c>
      <c r="AI51" s="6">
        <v>995.176197</v>
      </c>
      <c r="AJ51" s="6">
        <v>3.9734999999999798E-2</v>
      </c>
      <c r="AL51" s="6">
        <v>-7.3107128370890097E-3</v>
      </c>
      <c r="AM51" s="6">
        <v>2.5528079661440501</v>
      </c>
      <c r="AN51" s="6">
        <v>1.58291033403489</v>
      </c>
    </row>
    <row r="52" spans="1:40" x14ac:dyDescent="0.45">
      <c r="A52">
        <v>1.4E-2</v>
      </c>
      <c r="B52" s="1">
        <f t="shared" si="0"/>
        <v>50.779419567232416</v>
      </c>
      <c r="C52">
        <v>1200</v>
      </c>
      <c r="D52" s="2">
        <f t="shared" si="8"/>
        <v>1.3241169257545193</v>
      </c>
      <c r="E52" s="1">
        <v>133.9</v>
      </c>
      <c r="F52" s="2">
        <v>3.85</v>
      </c>
      <c r="G52">
        <v>315</v>
      </c>
      <c r="H52">
        <v>295</v>
      </c>
      <c r="I52" s="2">
        <f t="shared" si="10"/>
        <v>7.1967123157187345</v>
      </c>
      <c r="J52" s="2">
        <v>302.19667511428122</v>
      </c>
      <c r="K52" s="2">
        <f t="shared" si="9"/>
        <v>302.19671231571874</v>
      </c>
      <c r="L52" s="2">
        <v>309.54761878930327</v>
      </c>
      <c r="M52" s="2">
        <f t="shared" si="6"/>
        <v>309.54763151465119</v>
      </c>
      <c r="N52" s="2">
        <f t="shared" si="7"/>
        <v>5.4523812106967284</v>
      </c>
      <c r="O52" s="8">
        <v>318.97065705264902</v>
      </c>
      <c r="P52" s="1">
        <f>O52/(Abmessung!H$17*Q52)</f>
        <v>65.355668174114527</v>
      </c>
      <c r="Q52" s="2">
        <f t="shared" si="1"/>
        <v>13.656911428638598</v>
      </c>
      <c r="R52" s="1">
        <f t="shared" si="2"/>
        <v>4178.6644505274844</v>
      </c>
      <c r="S52" s="1">
        <f t="shared" si="3"/>
        <v>992.52808380903093</v>
      </c>
      <c r="T52" s="1">
        <f t="shared" si="4"/>
        <v>1007.041001942833</v>
      </c>
      <c r="U52" s="7">
        <f t="shared" si="5"/>
        <v>1.1832904543532969</v>
      </c>
      <c r="Y52" s="4">
        <v>-144.24372570197801</v>
      </c>
      <c r="Z52" s="5">
        <v>10.528700058400901</v>
      </c>
      <c r="AA52" s="4">
        <v>-3.1256926142924198E-2</v>
      </c>
      <c r="AB52" s="4">
        <v>2.9456116190551199E-5</v>
      </c>
      <c r="AC52" s="6">
        <v>17554.453889016499</v>
      </c>
      <c r="AD52" s="6">
        <v>-125.692345063977</v>
      </c>
      <c r="AE52" s="6">
        <v>0.39362054142913999</v>
      </c>
      <c r="AF52" s="6">
        <v>-4.1079636190540202E-4</v>
      </c>
      <c r="AG52" s="6">
        <v>2.30640101199999</v>
      </c>
      <c r="AH52" s="6">
        <v>-3.7612753199999698E-3</v>
      </c>
      <c r="AI52" s="6">
        <v>995.176197</v>
      </c>
      <c r="AJ52" s="6">
        <v>3.9734999999999798E-2</v>
      </c>
      <c r="AL52" s="6">
        <v>-7.3107128370890097E-3</v>
      </c>
      <c r="AM52" s="6">
        <v>2.5528079661440501</v>
      </c>
      <c r="AN52" s="6">
        <v>1.58291033403489</v>
      </c>
    </row>
    <row r="53" spans="1:40" x14ac:dyDescent="0.45">
      <c r="A53">
        <v>0.02</v>
      </c>
      <c r="B53" s="1">
        <f t="shared" si="0"/>
        <v>72.560796350219775</v>
      </c>
      <c r="C53">
        <v>1200</v>
      </c>
      <c r="D53" s="2">
        <f t="shared" si="8"/>
        <v>1.3241169257545193</v>
      </c>
      <c r="E53" s="1">
        <v>133.9</v>
      </c>
      <c r="F53" s="2">
        <v>3.85</v>
      </c>
      <c r="G53">
        <v>315</v>
      </c>
      <c r="H53">
        <v>295</v>
      </c>
      <c r="I53" s="2">
        <f t="shared" si="10"/>
        <v>7.599259629290084</v>
      </c>
      <c r="J53" s="2">
        <v>302.59923559885493</v>
      </c>
      <c r="K53" s="2">
        <f t="shared" si="9"/>
        <v>302.59925962929009</v>
      </c>
      <c r="L53" s="2">
        <v>310.97235059108175</v>
      </c>
      <c r="M53" s="2">
        <f t="shared" si="6"/>
        <v>310.97235308618269</v>
      </c>
      <c r="N53" s="2">
        <f t="shared" si="7"/>
        <v>4.0276494089182506</v>
      </c>
      <c r="O53" s="8">
        <v>336.59942617489901</v>
      </c>
      <c r="P53" s="1">
        <f>O53/(Abmessung!H$17*Q53)</f>
        <v>66.746908633918352</v>
      </c>
      <c r="Q53" s="2">
        <f t="shared" si="1"/>
        <v>14.111306792233984</v>
      </c>
      <c r="R53" s="1">
        <f t="shared" si="2"/>
        <v>4178.6113998741712</v>
      </c>
      <c r="S53" s="1">
        <f t="shared" si="3"/>
        <v>992.27135893722743</v>
      </c>
      <c r="T53" s="1">
        <f t="shared" si="4"/>
        <v>1007.0489998132603</v>
      </c>
      <c r="U53" s="7">
        <f t="shared" si="5"/>
        <v>1.1825333839455798</v>
      </c>
      <c r="Y53" s="4">
        <v>-144.24372570197801</v>
      </c>
      <c r="Z53" s="5">
        <v>10.528700058400901</v>
      </c>
      <c r="AA53" s="4">
        <v>-3.1256926142924198E-2</v>
      </c>
      <c r="AB53" s="4">
        <v>2.9456116190551199E-5</v>
      </c>
      <c r="AC53" s="6">
        <v>17554.453889016499</v>
      </c>
      <c r="AD53" s="6">
        <v>-125.692345063977</v>
      </c>
      <c r="AE53" s="6">
        <v>0.39362054142913999</v>
      </c>
      <c r="AF53" s="6">
        <v>-4.1079636190540202E-4</v>
      </c>
      <c r="AG53" s="6">
        <v>2.30640101199999</v>
      </c>
      <c r="AH53" s="6">
        <v>-3.7612753199999698E-3</v>
      </c>
      <c r="AI53" s="6">
        <v>995.176197</v>
      </c>
      <c r="AJ53" s="6">
        <v>3.9734999999999798E-2</v>
      </c>
      <c r="AL53" s="6">
        <v>-7.3107128370890097E-3</v>
      </c>
      <c r="AM53" s="6">
        <v>2.5528079661440501</v>
      </c>
      <c r="AN53" s="6">
        <v>1.58291033403489</v>
      </c>
    </row>
    <row r="54" spans="1:40" x14ac:dyDescent="0.45">
      <c r="A54">
        <v>2.5999999999999999E-2</v>
      </c>
      <c r="B54" s="1">
        <f t="shared" si="0"/>
        <v>94.34373998205912</v>
      </c>
      <c r="C54">
        <v>1200</v>
      </c>
      <c r="D54" s="2">
        <f t="shared" si="8"/>
        <v>1.3241169257545193</v>
      </c>
      <c r="E54" s="1">
        <v>133.9</v>
      </c>
      <c r="F54" s="2">
        <v>3.85</v>
      </c>
      <c r="G54">
        <v>315</v>
      </c>
      <c r="H54">
        <v>295</v>
      </c>
      <c r="I54" s="2">
        <f t="shared" si="10"/>
        <v>7.8255294409363882</v>
      </c>
      <c r="J54" s="2">
        <v>302.82551770272187</v>
      </c>
      <c r="K54" s="2">
        <f t="shared" si="9"/>
        <v>302.82552944093641</v>
      </c>
      <c r="L54" s="2">
        <v>311.8106779589765</v>
      </c>
      <c r="M54" s="2">
        <f t="shared" si="6"/>
        <v>311.81067846577946</v>
      </c>
      <c r="N54" s="2">
        <f t="shared" si="7"/>
        <v>3.1893220410235017</v>
      </c>
      <c r="O54" s="8">
        <v>346.49856543188997</v>
      </c>
      <c r="P54" s="1">
        <f>O54/(Abmessung!H$17*Q54)</f>
        <v>67.481722692991781</v>
      </c>
      <c r="Q54" s="2">
        <f t="shared" si="1"/>
        <v>14.368131660525444</v>
      </c>
      <c r="R54" s="1">
        <f t="shared" si="2"/>
        <v>4178.5902607287626</v>
      </c>
      <c r="S54" s="1">
        <f t="shared" si="3"/>
        <v>992.11670024740852</v>
      </c>
      <c r="T54" s="1">
        <f t="shared" si="4"/>
        <v>1007.0534954729587</v>
      </c>
      <c r="U54" s="7">
        <f t="shared" si="5"/>
        <v>1.1821078292992637</v>
      </c>
      <c r="Y54" s="4">
        <v>-144.24372570197801</v>
      </c>
      <c r="Z54" s="5">
        <v>10.528700058400901</v>
      </c>
      <c r="AA54" s="4">
        <v>-3.1256926142924198E-2</v>
      </c>
      <c r="AB54" s="4">
        <v>2.9456116190551199E-5</v>
      </c>
      <c r="AC54" s="6">
        <v>17554.453889016499</v>
      </c>
      <c r="AD54" s="6">
        <v>-125.692345063977</v>
      </c>
      <c r="AE54" s="6">
        <v>0.39362054142913999</v>
      </c>
      <c r="AF54" s="6">
        <v>-4.1079636190540202E-4</v>
      </c>
      <c r="AG54" s="6">
        <v>2.30640101199999</v>
      </c>
      <c r="AH54" s="6">
        <v>-3.7612753199999698E-3</v>
      </c>
      <c r="AI54" s="6">
        <v>995.176197</v>
      </c>
      <c r="AJ54" s="6">
        <v>3.9734999999999798E-2</v>
      </c>
      <c r="AL54" s="6">
        <v>-7.3107128370890097E-3</v>
      </c>
      <c r="AM54" s="6">
        <v>2.5528079661440501</v>
      </c>
      <c r="AN54" s="6">
        <v>1.58291033403489</v>
      </c>
    </row>
    <row r="55" spans="1:40" x14ac:dyDescent="0.45">
      <c r="A55">
        <v>3.2000000000000001E-2</v>
      </c>
      <c r="B55" s="1">
        <f t="shared" si="0"/>
        <v>116.12747842244268</v>
      </c>
      <c r="C55">
        <v>1200</v>
      </c>
      <c r="D55" s="2">
        <f t="shared" si="8"/>
        <v>1.3241169257545193</v>
      </c>
      <c r="E55" s="1">
        <v>133.9</v>
      </c>
      <c r="F55" s="2">
        <v>3.85</v>
      </c>
      <c r="G55">
        <v>315</v>
      </c>
      <c r="H55">
        <v>295</v>
      </c>
      <c r="I55" s="2">
        <f t="shared" si="10"/>
        <v>7.9634621201819975</v>
      </c>
      <c r="J55" s="2">
        <v>302.96346161072785</v>
      </c>
      <c r="K55" s="2">
        <f t="shared" si="9"/>
        <v>302.96346212018199</v>
      </c>
      <c r="L55" s="2">
        <v>312.36356663948749</v>
      </c>
      <c r="M55" s="2">
        <f t="shared" si="6"/>
        <v>312.36356665021071</v>
      </c>
      <c r="N55" s="2">
        <f t="shared" si="7"/>
        <v>2.6364333605125125</v>
      </c>
      <c r="O55" s="8">
        <v>352.52952192999402</v>
      </c>
      <c r="P55" s="1">
        <f>O55/(Abmessung!H$17*Q55)</f>
        <v>67.855221843796912</v>
      </c>
      <c r="Q55" s="2">
        <f t="shared" si="1"/>
        <v>14.537751340452198</v>
      </c>
      <c r="R55" s="1">
        <f t="shared" si="2"/>
        <v>4178.5799596234119</v>
      </c>
      <c r="S55" s="1">
        <f t="shared" si="3"/>
        <v>992.0132733867797</v>
      </c>
      <c r="T55" s="1">
        <f t="shared" si="4"/>
        <v>1007.0562360735511</v>
      </c>
      <c r="U55" s="7">
        <f t="shared" si="5"/>
        <v>1.1818484067909001</v>
      </c>
      <c r="Y55" s="4">
        <v>-144.24372570197801</v>
      </c>
      <c r="Z55" s="5">
        <v>10.528700058400901</v>
      </c>
      <c r="AA55" s="4">
        <v>-3.1256926142924198E-2</v>
      </c>
      <c r="AB55" s="4">
        <v>2.9456116190551199E-5</v>
      </c>
      <c r="AC55" s="6">
        <v>17554.453889016499</v>
      </c>
      <c r="AD55" s="6">
        <v>-125.692345063977</v>
      </c>
      <c r="AE55" s="6">
        <v>0.39362054142913999</v>
      </c>
      <c r="AF55" s="6">
        <v>-4.1079636190540202E-4</v>
      </c>
      <c r="AG55" s="6">
        <v>2.30640101199999</v>
      </c>
      <c r="AH55" s="6">
        <v>-3.7612753199999698E-3</v>
      </c>
      <c r="AI55" s="6">
        <v>995.176197</v>
      </c>
      <c r="AJ55" s="6">
        <v>3.9734999999999798E-2</v>
      </c>
      <c r="AL55" s="6">
        <v>-7.3107128370890097E-3</v>
      </c>
      <c r="AM55" s="6">
        <v>2.5528079661440501</v>
      </c>
      <c r="AN55" s="6">
        <v>1.58291033403489</v>
      </c>
    </row>
    <row r="56" spans="1:40" x14ac:dyDescent="0.45">
      <c r="A56">
        <v>3.7999999999999999E-2</v>
      </c>
      <c r="B56" s="1">
        <f t="shared" si="0"/>
        <v>137.9116669203093</v>
      </c>
      <c r="C56">
        <v>1200</v>
      </c>
      <c r="D56" s="2">
        <f t="shared" si="8"/>
        <v>1.3241169257545193</v>
      </c>
      <c r="E56" s="1">
        <v>133.9</v>
      </c>
      <c r="F56" s="2">
        <v>3.85</v>
      </c>
      <c r="G56">
        <v>315</v>
      </c>
      <c r="H56">
        <v>295</v>
      </c>
      <c r="I56" s="2">
        <f t="shared" si="10"/>
        <v>8.0519829368296065</v>
      </c>
      <c r="J56" s="2">
        <v>303.05199258376609</v>
      </c>
      <c r="K56" s="2">
        <f t="shared" si="9"/>
        <v>303.05198293682963</v>
      </c>
      <c r="L56" s="2">
        <v>312.75547603774214</v>
      </c>
      <c r="M56" s="2">
        <f t="shared" si="6"/>
        <v>312.75547592095592</v>
      </c>
      <c r="N56" s="2">
        <f t="shared" si="7"/>
        <v>2.2445239622578583</v>
      </c>
      <c r="O56" s="8">
        <v>356.39860186910698</v>
      </c>
      <c r="P56" s="1">
        <f>O56/(Abmessung!H$17*Q56)</f>
        <v>68.025427016555739</v>
      </c>
      <c r="Q56" s="2">
        <f t="shared" si="1"/>
        <v>14.660532123976697</v>
      </c>
      <c r="R56" s="1">
        <f t="shared" si="2"/>
        <v>4178.5742746396345</v>
      </c>
      <c r="S56" s="1">
        <f t="shared" si="3"/>
        <v>991.93928298356616</v>
      </c>
      <c r="T56" s="1">
        <f t="shared" si="4"/>
        <v>1007.0579949626579</v>
      </c>
      <c r="U56" s="7">
        <f t="shared" si="5"/>
        <v>1.1816819121089277</v>
      </c>
      <c r="Y56" s="4">
        <v>-144.24372570197801</v>
      </c>
      <c r="Z56" s="5">
        <v>10.528700058400901</v>
      </c>
      <c r="AA56" s="4">
        <v>-3.1256926142924198E-2</v>
      </c>
      <c r="AB56" s="4">
        <v>2.9456116190551199E-5</v>
      </c>
      <c r="AC56" s="6">
        <v>17554.453889016499</v>
      </c>
      <c r="AD56" s="6">
        <v>-125.692345063977</v>
      </c>
      <c r="AE56" s="6">
        <v>0.39362054142913999</v>
      </c>
      <c r="AF56" s="6">
        <v>-4.1079636190540202E-4</v>
      </c>
      <c r="AG56" s="6">
        <v>2.30640101199999</v>
      </c>
      <c r="AH56" s="6">
        <v>-3.7612753199999698E-3</v>
      </c>
      <c r="AI56" s="6">
        <v>995.176197</v>
      </c>
      <c r="AJ56" s="6">
        <v>3.9734999999999798E-2</v>
      </c>
      <c r="AL56" s="6">
        <v>-7.3107128370890097E-3</v>
      </c>
      <c r="AM56" s="6">
        <v>2.5528079661440501</v>
      </c>
      <c r="AN56" s="6">
        <v>1.58291033403489</v>
      </c>
    </row>
    <row r="57" spans="1:40" x14ac:dyDescent="0.45">
      <c r="A57">
        <v>4.3999999999999997E-2</v>
      </c>
      <c r="B57" s="1">
        <f t="shared" si="0"/>
        <v>159.69612967189988</v>
      </c>
      <c r="C57">
        <v>1200</v>
      </c>
      <c r="D57" s="2">
        <f t="shared" si="8"/>
        <v>1.3241169257545193</v>
      </c>
      <c r="E57" s="1">
        <v>133.9</v>
      </c>
      <c r="F57" s="2">
        <v>3.85</v>
      </c>
      <c r="G57">
        <v>315</v>
      </c>
      <c r="H57">
        <v>295</v>
      </c>
      <c r="I57" s="2">
        <f t="shared" si="10"/>
        <v>8.1107849266836816</v>
      </c>
      <c r="J57" s="2">
        <v>303.1108037160709</v>
      </c>
      <c r="K57" s="2">
        <f t="shared" si="9"/>
        <v>303.11078492668366</v>
      </c>
      <c r="L57" s="2">
        <v>313.04757029848759</v>
      </c>
      <c r="M57" s="2">
        <f t="shared" si="6"/>
        <v>313.04757016012331</v>
      </c>
      <c r="N57" s="2">
        <f t="shared" si="7"/>
        <v>1.9524297015124148</v>
      </c>
      <c r="O57" s="8">
        <v>358.96812307774098</v>
      </c>
      <c r="P57" s="1">
        <f>O57/(Abmessung!H$17*Q57)</f>
        <v>68.078106679512416</v>
      </c>
      <c r="Q57" s="2">
        <f t="shared" si="1"/>
        <v>14.75480363676238</v>
      </c>
      <c r="R57" s="1">
        <f t="shared" si="2"/>
        <v>4178.5708592224264</v>
      </c>
      <c r="S57" s="1">
        <f t="shared" si="3"/>
        <v>991.88377530148773</v>
      </c>
      <c r="T57" s="1">
        <f t="shared" si="4"/>
        <v>1007.0591633928291</v>
      </c>
      <c r="U57" s="7">
        <f t="shared" si="5"/>
        <v>1.1815713096786882</v>
      </c>
      <c r="Y57" s="4">
        <v>-144.24372570197801</v>
      </c>
      <c r="Z57" s="5">
        <v>10.528700058400901</v>
      </c>
      <c r="AA57" s="4">
        <v>-3.1256926142924198E-2</v>
      </c>
      <c r="AB57" s="4">
        <v>2.9456116190551199E-5</v>
      </c>
      <c r="AC57" s="6">
        <v>17554.453889016499</v>
      </c>
      <c r="AD57" s="6">
        <v>-125.692345063977</v>
      </c>
      <c r="AE57" s="6">
        <v>0.39362054142913999</v>
      </c>
      <c r="AF57" s="6">
        <v>-4.1079636190540202E-4</v>
      </c>
      <c r="AG57" s="6">
        <v>2.30640101199999</v>
      </c>
      <c r="AH57" s="6">
        <v>-3.7612753199999698E-3</v>
      </c>
      <c r="AI57" s="6">
        <v>995.176197</v>
      </c>
      <c r="AJ57" s="6">
        <v>3.9734999999999798E-2</v>
      </c>
      <c r="AL57" s="6">
        <v>-7.3107128370890097E-3</v>
      </c>
      <c r="AM57" s="6">
        <v>2.5528079661440501</v>
      </c>
      <c r="AN57" s="6">
        <v>1.58291033403489</v>
      </c>
    </row>
    <row r="58" spans="1:40" x14ac:dyDescent="0.45">
      <c r="A58">
        <v>0.05</v>
      </c>
      <c r="B58" s="1">
        <f t="shared" si="0"/>
        <v>181.48076868274231</v>
      </c>
      <c r="C58">
        <v>1200</v>
      </c>
      <c r="D58" s="2">
        <f t="shared" si="8"/>
        <v>1.3241169257545193</v>
      </c>
      <c r="E58" s="1">
        <v>133.9</v>
      </c>
      <c r="F58" s="2">
        <v>3.85</v>
      </c>
      <c r="G58">
        <v>315</v>
      </c>
      <c r="H58">
        <v>295</v>
      </c>
      <c r="I58" s="2">
        <f t="shared" si="10"/>
        <v>8.1507570166840075</v>
      </c>
      <c r="J58" s="2">
        <v>303.15078402334524</v>
      </c>
      <c r="K58" s="2">
        <f t="shared" si="9"/>
        <v>303.150757016684</v>
      </c>
      <c r="L58" s="2">
        <v>313.27350203825097</v>
      </c>
      <c r="M58" s="2">
        <f t="shared" si="6"/>
        <v>313.27350190974886</v>
      </c>
      <c r="N58" s="2">
        <f t="shared" si="7"/>
        <v>1.7264979617490326</v>
      </c>
      <c r="O58" s="8">
        <v>360.714542031458</v>
      </c>
      <c r="P58" s="1">
        <f>O58/(Abmessung!H$17*Q58)</f>
        <v>68.061662591098923</v>
      </c>
      <c r="Q58" s="2">
        <f t="shared" si="1"/>
        <v>14.830169549546953</v>
      </c>
      <c r="R58" s="1">
        <f t="shared" si="2"/>
        <v>4178.5686768872356</v>
      </c>
      <c r="S58" s="1">
        <f t="shared" si="3"/>
        <v>991.84063031311643</v>
      </c>
      <c r="T58" s="1">
        <f t="shared" si="4"/>
        <v>1007.0599577015837</v>
      </c>
      <c r="U58" s="7">
        <f t="shared" si="5"/>
        <v>1.1814961212071697</v>
      </c>
      <c r="Y58" s="4">
        <v>-144.24372570197801</v>
      </c>
      <c r="Z58" s="5">
        <v>10.528700058400901</v>
      </c>
      <c r="AA58" s="4">
        <v>-3.1256926142924198E-2</v>
      </c>
      <c r="AB58" s="4">
        <v>2.9456116190551199E-5</v>
      </c>
      <c r="AC58" s="6">
        <v>17554.453889016499</v>
      </c>
      <c r="AD58" s="6">
        <v>-125.692345063977</v>
      </c>
      <c r="AE58" s="6">
        <v>0.39362054142913999</v>
      </c>
      <c r="AF58" s="6">
        <v>-4.1079636190540202E-4</v>
      </c>
      <c r="AG58" s="6">
        <v>2.30640101199999</v>
      </c>
      <c r="AH58" s="6">
        <v>-3.7612753199999698E-3</v>
      </c>
      <c r="AI58" s="6">
        <v>995.176197</v>
      </c>
      <c r="AJ58" s="6">
        <v>3.9734999999999798E-2</v>
      </c>
      <c r="AL58" s="6">
        <v>-7.3107128370890097E-3</v>
      </c>
      <c r="AM58" s="6">
        <v>2.5528079661440501</v>
      </c>
      <c r="AN58" s="6">
        <v>1.58291033403489</v>
      </c>
    </row>
    <row r="59" spans="1:40" x14ac:dyDescent="0.45">
      <c r="A59">
        <v>5.6000000000000001E-2</v>
      </c>
      <c r="B59" s="1">
        <f t="shared" si="0"/>
        <v>203.26552591656252</v>
      </c>
      <c r="C59">
        <v>1200</v>
      </c>
      <c r="D59" s="2">
        <f t="shared" si="8"/>
        <v>1.3241169257545193</v>
      </c>
      <c r="E59" s="1">
        <v>133.9</v>
      </c>
      <c r="F59" s="2">
        <v>3.85</v>
      </c>
      <c r="G59">
        <v>315</v>
      </c>
      <c r="H59">
        <v>295</v>
      </c>
      <c r="I59" s="2">
        <f t="shared" si="10"/>
        <v>8.1782870728816146</v>
      </c>
      <c r="J59" s="2">
        <v>303.17832147465532</v>
      </c>
      <c r="K59" s="2">
        <f t="shared" si="9"/>
        <v>303.17828707288163</v>
      </c>
      <c r="L59" s="2">
        <v>313.45334373825176</v>
      </c>
      <c r="M59" s="2">
        <f t="shared" si="6"/>
        <v>313.45334362753385</v>
      </c>
      <c r="N59" s="2">
        <f t="shared" si="7"/>
        <v>1.5466562617482396</v>
      </c>
      <c r="O59" s="8">
        <v>361.91722627408598</v>
      </c>
      <c r="P59" s="1">
        <f>O59/(Abmessung!H$17*Q59)</f>
        <v>68.004036399330317</v>
      </c>
      <c r="Q59" s="2">
        <f t="shared" si="1"/>
        <v>14.892224774887319</v>
      </c>
      <c r="R59" s="1">
        <f t="shared" si="2"/>
        <v>4178.5672157624749</v>
      </c>
      <c r="S59" s="1">
        <f t="shared" si="3"/>
        <v>991.80615645937814</v>
      </c>
      <c r="T59" s="1">
        <f t="shared" si="4"/>
        <v>1007.0605048018977</v>
      </c>
      <c r="U59" s="7">
        <f t="shared" si="5"/>
        <v>1.1814443332391755</v>
      </c>
      <c r="Y59" s="4">
        <v>-144.24372570197801</v>
      </c>
      <c r="Z59" s="5">
        <v>10.528700058400901</v>
      </c>
      <c r="AA59" s="4">
        <v>-3.1256926142924198E-2</v>
      </c>
      <c r="AB59" s="4">
        <v>2.9456116190551199E-5</v>
      </c>
      <c r="AC59" s="6">
        <v>17554.453889016499</v>
      </c>
      <c r="AD59" s="6">
        <v>-125.692345063977</v>
      </c>
      <c r="AE59" s="6">
        <v>0.39362054142913999</v>
      </c>
      <c r="AF59" s="6">
        <v>-4.1079636190540202E-4</v>
      </c>
      <c r="AG59" s="6">
        <v>2.30640101199999</v>
      </c>
      <c r="AH59" s="6">
        <v>-3.7612753199999698E-3</v>
      </c>
      <c r="AI59" s="6">
        <v>995.176197</v>
      </c>
      <c r="AJ59" s="6">
        <v>3.9734999999999798E-2</v>
      </c>
      <c r="AL59" s="6">
        <v>-7.3107128370890097E-3</v>
      </c>
      <c r="AM59" s="6">
        <v>2.5528079661440501</v>
      </c>
      <c r="AN59" s="6">
        <v>1.58291033403489</v>
      </c>
    </row>
    <row r="60" spans="1:40" x14ac:dyDescent="0.45">
      <c r="A60">
        <v>6.2E-2</v>
      </c>
      <c r="B60" s="1">
        <f t="shared" si="0"/>
        <v>225.05036546997212</v>
      </c>
      <c r="C60">
        <v>1200</v>
      </c>
      <c r="D60" s="2">
        <f t="shared" si="8"/>
        <v>1.3241169257545193</v>
      </c>
      <c r="E60" s="1">
        <v>133.9</v>
      </c>
      <c r="F60" s="2">
        <v>3.85</v>
      </c>
      <c r="G60">
        <v>315</v>
      </c>
      <c r="H60">
        <v>295</v>
      </c>
      <c r="I60" s="2">
        <f t="shared" si="10"/>
        <v>8.197281260362919</v>
      </c>
      <c r="J60" s="2">
        <v>303.19732234154151</v>
      </c>
      <c r="K60" s="2">
        <f t="shared" si="9"/>
        <v>303.1972812603629</v>
      </c>
      <c r="L60" s="2">
        <v>313.59981712372343</v>
      </c>
      <c r="M60" s="2">
        <f t="shared" si="6"/>
        <v>313.59981703103637</v>
      </c>
      <c r="N60" s="2">
        <f t="shared" si="7"/>
        <v>1.400182876276574</v>
      </c>
      <c r="O60" s="8">
        <v>362.74694822684501</v>
      </c>
      <c r="P60" s="1">
        <f>O60/(Abmessung!H$17*Q60)</f>
        <v>67.92149581200664</v>
      </c>
      <c r="Q60" s="2">
        <f t="shared" si="1"/>
        <v>14.944505343900707</v>
      </c>
      <c r="R60" s="1">
        <f t="shared" si="2"/>
        <v>4178.5662010985016</v>
      </c>
      <c r="S60" s="1">
        <f t="shared" si="3"/>
        <v>991.77799393434452</v>
      </c>
      <c r="T60" s="1">
        <f t="shared" si="4"/>
        <v>1007.0608823016205</v>
      </c>
      <c r="U60" s="7">
        <f t="shared" si="5"/>
        <v>1.1814085994933365</v>
      </c>
      <c r="Y60" s="4">
        <v>-144.24372570197801</v>
      </c>
      <c r="Z60" s="5">
        <v>10.528700058400901</v>
      </c>
      <c r="AA60" s="4">
        <v>-3.1256926142924198E-2</v>
      </c>
      <c r="AB60" s="4">
        <v>2.9456116190551199E-5</v>
      </c>
      <c r="AC60" s="6">
        <v>17554.453889016499</v>
      </c>
      <c r="AD60" s="6">
        <v>-125.692345063977</v>
      </c>
      <c r="AE60" s="6">
        <v>0.39362054142913999</v>
      </c>
      <c r="AF60" s="6">
        <v>-4.1079636190540202E-4</v>
      </c>
      <c r="AG60" s="6">
        <v>2.30640101199999</v>
      </c>
      <c r="AH60" s="6">
        <v>-3.7612753199999698E-3</v>
      </c>
      <c r="AI60" s="6">
        <v>995.176197</v>
      </c>
      <c r="AJ60" s="6">
        <v>3.9734999999999798E-2</v>
      </c>
      <c r="AL60" s="6">
        <v>-7.3107128370890097E-3</v>
      </c>
      <c r="AM60" s="6">
        <v>2.5528079661440501</v>
      </c>
      <c r="AN60" s="6">
        <v>1.58291033403489</v>
      </c>
    </row>
    <row r="61" spans="1:40" x14ac:dyDescent="0.45">
      <c r="A61">
        <v>6.8000000000000005E-2</v>
      </c>
      <c r="B61" s="1">
        <f t="shared" si="0"/>
        <v>246.8352637983333</v>
      </c>
      <c r="C61">
        <v>1200</v>
      </c>
      <c r="D61" s="2">
        <f t="shared" si="8"/>
        <v>1.3241169257545193</v>
      </c>
      <c r="E61" s="1">
        <v>133.9</v>
      </c>
      <c r="F61" s="2">
        <v>3.85</v>
      </c>
      <c r="G61">
        <v>315</v>
      </c>
      <c r="H61">
        <v>295</v>
      </c>
      <c r="I61" s="2">
        <f t="shared" si="10"/>
        <v>8.2102818398512785</v>
      </c>
      <c r="J61" s="2">
        <v>303.21032897534167</v>
      </c>
      <c r="K61" s="2">
        <f t="shared" si="9"/>
        <v>303.21028183985129</v>
      </c>
      <c r="L61" s="2">
        <v>313.72136388924895</v>
      </c>
      <c r="M61" s="2">
        <f t="shared" si="6"/>
        <v>313.72136381253256</v>
      </c>
      <c r="N61" s="2">
        <f t="shared" si="7"/>
        <v>1.2786361107510515</v>
      </c>
      <c r="O61" s="8">
        <v>363.314821961554</v>
      </c>
      <c r="P61" s="1">
        <f>O61/(Abmessung!H$17*Q61)</f>
        <v>67.824349671006217</v>
      </c>
      <c r="Q61" s="2">
        <f t="shared" si="1"/>
        <v>14.989339511150645</v>
      </c>
      <c r="R61" s="1">
        <f t="shared" si="2"/>
        <v>4178.5654756329486</v>
      </c>
      <c r="S61" s="1">
        <f t="shared" si="3"/>
        <v>991.75456631676388</v>
      </c>
      <c r="T61" s="1">
        <f t="shared" si="4"/>
        <v>1007.0611407109175</v>
      </c>
      <c r="U61" s="7">
        <f t="shared" si="5"/>
        <v>1.1813841387279824</v>
      </c>
      <c r="Y61" s="4">
        <v>-144.24372570197801</v>
      </c>
      <c r="Z61" s="5">
        <v>10.528700058400901</v>
      </c>
      <c r="AA61" s="4">
        <v>-3.1256926142924198E-2</v>
      </c>
      <c r="AB61" s="4">
        <v>2.9456116190551199E-5</v>
      </c>
      <c r="AC61" s="6">
        <v>17554.453889016499</v>
      </c>
      <c r="AD61" s="6">
        <v>-125.692345063977</v>
      </c>
      <c r="AE61" s="6">
        <v>0.39362054142913999</v>
      </c>
      <c r="AF61" s="6">
        <v>-4.1079636190540202E-4</v>
      </c>
      <c r="AG61" s="6">
        <v>2.30640101199999</v>
      </c>
      <c r="AH61" s="6">
        <v>-3.7612753199999698E-3</v>
      </c>
      <c r="AI61" s="6">
        <v>995.176197</v>
      </c>
      <c r="AJ61" s="6">
        <v>3.9734999999999798E-2</v>
      </c>
      <c r="AL61" s="6">
        <v>-7.3107128370890097E-3</v>
      </c>
      <c r="AM61" s="6">
        <v>2.5528079661440501</v>
      </c>
      <c r="AN61" s="6">
        <v>1.58291033403489</v>
      </c>
    </row>
    <row r="62" spans="1:40" x14ac:dyDescent="0.45">
      <c r="A62">
        <v>7.3999999999999996E-2</v>
      </c>
      <c r="B62" s="1">
        <f t="shared" si="0"/>
        <v>268.62020519494973</v>
      </c>
      <c r="C62">
        <v>1200</v>
      </c>
      <c r="D62" s="2">
        <f t="shared" si="8"/>
        <v>1.3241169257545193</v>
      </c>
      <c r="E62" s="1">
        <v>133.9</v>
      </c>
      <c r="F62" s="2">
        <v>3.85</v>
      </c>
      <c r="G62">
        <v>315</v>
      </c>
      <c r="H62">
        <v>295</v>
      </c>
      <c r="I62" s="2">
        <f t="shared" si="10"/>
        <v>8.218963993316093</v>
      </c>
      <c r="J62" s="2">
        <v>303.21901664033379</v>
      </c>
      <c r="K62" s="2">
        <f t="shared" si="9"/>
        <v>303.21896399331609</v>
      </c>
      <c r="L62" s="2">
        <v>313.82381050389472</v>
      </c>
      <c r="M62" s="2">
        <f t="shared" si="6"/>
        <v>313.82381044062828</v>
      </c>
      <c r="N62" s="2">
        <f t="shared" si="7"/>
        <v>1.1761894961052803</v>
      </c>
      <c r="O62" s="8">
        <v>363.69405010519199</v>
      </c>
      <c r="P62" s="1">
        <f>O62/(Abmessung!H$17*Q62)</f>
        <v>67.718880662768456</v>
      </c>
      <c r="Q62" s="2">
        <f t="shared" si="1"/>
        <v>15.028354956327961</v>
      </c>
      <c r="R62" s="1">
        <f t="shared" si="2"/>
        <v>4178.5649445029594</v>
      </c>
      <c r="S62" s="1">
        <f t="shared" si="3"/>
        <v>991.73477961816593</v>
      </c>
      <c r="T62" s="1">
        <f t="shared" si="4"/>
        <v>1007.0613133131018</v>
      </c>
      <c r="U62" s="7">
        <f t="shared" si="5"/>
        <v>1.1813678003780206</v>
      </c>
      <c r="Y62" s="4">
        <v>-144.24372570197801</v>
      </c>
      <c r="Z62" s="5">
        <v>10.528700058400901</v>
      </c>
      <c r="AA62" s="4">
        <v>-3.1256926142924198E-2</v>
      </c>
      <c r="AB62" s="4">
        <v>2.9456116190551199E-5</v>
      </c>
      <c r="AC62" s="6">
        <v>17554.453889016499</v>
      </c>
      <c r="AD62" s="6">
        <v>-125.692345063977</v>
      </c>
      <c r="AE62" s="6">
        <v>0.39362054142913999</v>
      </c>
      <c r="AF62" s="6">
        <v>-4.1079636190540202E-4</v>
      </c>
      <c r="AG62" s="6">
        <v>2.30640101199999</v>
      </c>
      <c r="AH62" s="6">
        <v>-3.7612753199999698E-3</v>
      </c>
      <c r="AI62" s="6">
        <v>995.176197</v>
      </c>
      <c r="AJ62" s="6">
        <v>3.9734999999999798E-2</v>
      </c>
      <c r="AL62" s="6">
        <v>-7.3107128370890097E-3</v>
      </c>
      <c r="AM62" s="6">
        <v>2.5528079661440501</v>
      </c>
      <c r="AN62" s="6">
        <v>1.58291033403489</v>
      </c>
    </row>
    <row r="63" spans="1:40" x14ac:dyDescent="0.45">
      <c r="A63">
        <v>8.0000000000000002E-3</v>
      </c>
      <c r="B63" s="1">
        <f t="shared" si="0"/>
        <v>28.993827709425393</v>
      </c>
      <c r="C63">
        <v>1500</v>
      </c>
      <c r="D63" s="2">
        <f t="shared" si="8"/>
        <v>1.6099046714924252</v>
      </c>
      <c r="E63" s="1">
        <v>162.80000000000001</v>
      </c>
      <c r="F63" s="2">
        <v>5.26</v>
      </c>
      <c r="G63">
        <v>315</v>
      </c>
      <c r="H63">
        <v>295</v>
      </c>
      <c r="I63" s="2">
        <f t="shared" si="10"/>
        <v>6.2793340742114889</v>
      </c>
      <c r="J63" s="2">
        <v>301.27927251479525</v>
      </c>
      <c r="K63" s="2">
        <f t="shared" si="9"/>
        <v>301.27933407421148</v>
      </c>
      <c r="L63" s="2">
        <v>304.8638116136093</v>
      </c>
      <c r="M63" s="2">
        <f t="shared" si="6"/>
        <v>304.86407798744921</v>
      </c>
      <c r="N63" s="2">
        <f t="shared" si="7"/>
        <v>10.1361883863907</v>
      </c>
      <c r="O63" s="8">
        <v>338.86671037532</v>
      </c>
      <c r="P63" s="1">
        <f>O63/(Abmessung!H$17*Q63)</f>
        <v>81.139761847020054</v>
      </c>
      <c r="Q63" s="2">
        <f t="shared" si="1"/>
        <v>11.686385192376555</v>
      </c>
      <c r="R63" s="1">
        <f t="shared" si="2"/>
        <v>4179.0316405813774</v>
      </c>
      <c r="S63" s="1">
        <f t="shared" si="3"/>
        <v>993.31486303333497</v>
      </c>
      <c r="T63" s="1">
        <f t="shared" si="4"/>
        <v>1007.0227754466877</v>
      </c>
      <c r="U63" s="7">
        <f t="shared" si="5"/>
        <v>1.1850157562312722</v>
      </c>
      <c r="Y63" s="4">
        <v>-144.24372570197801</v>
      </c>
      <c r="Z63" s="5">
        <v>10.528700058400901</v>
      </c>
      <c r="AA63" s="4">
        <v>-3.1256926142924198E-2</v>
      </c>
      <c r="AB63" s="4">
        <v>2.9456116190551199E-5</v>
      </c>
      <c r="AC63" s="6">
        <v>17554.453889016499</v>
      </c>
      <c r="AD63" s="6">
        <v>-125.692345063977</v>
      </c>
      <c r="AE63" s="6">
        <v>0.39362054142913999</v>
      </c>
      <c r="AF63" s="6">
        <v>-4.1079636190540202E-4</v>
      </c>
      <c r="AG63" s="6">
        <v>2.30640101199999</v>
      </c>
      <c r="AH63" s="6">
        <v>-3.7612753199999698E-3</v>
      </c>
      <c r="AI63" s="6">
        <v>995.176197</v>
      </c>
      <c r="AJ63" s="6">
        <v>3.9734999999999798E-2</v>
      </c>
      <c r="AL63" s="6">
        <v>-7.3107128370890097E-3</v>
      </c>
      <c r="AM63" s="6">
        <v>2.5528079661440501</v>
      </c>
      <c r="AN63" s="6">
        <v>1.58291033403489</v>
      </c>
    </row>
    <row r="64" spans="1:40" x14ac:dyDescent="0.45">
      <c r="A64">
        <v>1.4E-2</v>
      </c>
      <c r="B64" s="1">
        <f t="shared" si="0"/>
        <v>50.767803875976114</v>
      </c>
      <c r="C64">
        <v>1500</v>
      </c>
      <c r="D64" s="2">
        <f t="shared" si="8"/>
        <v>1.6099046714924252</v>
      </c>
      <c r="E64" s="1">
        <v>162.80000000000001</v>
      </c>
      <c r="F64" s="2">
        <v>5.26</v>
      </c>
      <c r="G64">
        <v>315</v>
      </c>
      <c r="H64">
        <v>295</v>
      </c>
      <c r="I64" s="2">
        <f t="shared" si="10"/>
        <v>7.3304976281474836</v>
      </c>
      <c r="J64" s="2">
        <v>302.33043687398185</v>
      </c>
      <c r="K64" s="2">
        <f t="shared" si="9"/>
        <v>302.3304976281475</v>
      </c>
      <c r="L64" s="2">
        <v>308.24908699773806</v>
      </c>
      <c r="M64" s="2">
        <f t="shared" si="6"/>
        <v>308.24912758141198</v>
      </c>
      <c r="N64" s="2">
        <f t="shared" si="7"/>
        <v>6.7509130022619388</v>
      </c>
      <c r="O64" s="8">
        <v>394.94141762127998</v>
      </c>
      <c r="P64" s="1">
        <f>O64/(Abmessung!H$17*Q64)</f>
        <v>85.291883594313916</v>
      </c>
      <c r="Q64" s="2">
        <f t="shared" si="1"/>
        <v>12.957165145483465</v>
      </c>
      <c r="R64" s="1">
        <f t="shared" si="2"/>
        <v>4178.7341708589393</v>
      </c>
      <c r="S64" s="1">
        <f t="shared" si="3"/>
        <v>992.75517458122397</v>
      </c>
      <c r="T64" s="1">
        <f t="shared" si="4"/>
        <v>1007.0436594545938</v>
      </c>
      <c r="U64" s="7">
        <f t="shared" si="5"/>
        <v>1.1830388969505361</v>
      </c>
      <c r="Y64" s="4">
        <v>-144.24372570197801</v>
      </c>
      <c r="Z64" s="5">
        <v>10.528700058400901</v>
      </c>
      <c r="AA64" s="4">
        <v>-3.1256926142924198E-2</v>
      </c>
      <c r="AB64" s="4">
        <v>2.9456116190551199E-5</v>
      </c>
      <c r="AC64" s="6">
        <v>17554.453889016499</v>
      </c>
      <c r="AD64" s="6">
        <v>-125.692345063977</v>
      </c>
      <c r="AE64" s="6">
        <v>0.39362054142913999</v>
      </c>
      <c r="AF64" s="6">
        <v>-4.1079636190540202E-4</v>
      </c>
      <c r="AG64" s="6">
        <v>2.30640101199999</v>
      </c>
      <c r="AH64" s="6">
        <v>-3.7612753199999698E-3</v>
      </c>
      <c r="AI64" s="6">
        <v>995.176197</v>
      </c>
      <c r="AJ64" s="6">
        <v>3.9734999999999798E-2</v>
      </c>
      <c r="AL64" s="6">
        <v>-7.3107128370890097E-3</v>
      </c>
      <c r="AM64" s="6">
        <v>2.5528079661440501</v>
      </c>
      <c r="AN64" s="6">
        <v>1.58291033403489</v>
      </c>
    </row>
    <row r="65" spans="1:40" x14ac:dyDescent="0.45">
      <c r="A65">
        <v>0.02</v>
      </c>
      <c r="B65" s="1">
        <f t="shared" si="0"/>
        <v>72.546983016890408</v>
      </c>
      <c r="C65">
        <v>1500</v>
      </c>
      <c r="D65" s="2">
        <f t="shared" si="8"/>
        <v>1.6099046714924252</v>
      </c>
      <c r="E65" s="1">
        <v>162.80000000000001</v>
      </c>
      <c r="F65" s="2">
        <v>5.26</v>
      </c>
      <c r="G65">
        <v>315</v>
      </c>
      <c r="H65">
        <v>295</v>
      </c>
      <c r="I65" s="2">
        <f t="shared" si="10"/>
        <v>7.8742464945034785</v>
      </c>
      <c r="J65" s="2">
        <v>302.87419332244002</v>
      </c>
      <c r="K65" s="2">
        <f t="shared" si="9"/>
        <v>302.8742464945035</v>
      </c>
      <c r="L65" s="2">
        <v>309.92807922726377</v>
      </c>
      <c r="M65" s="2">
        <f t="shared" si="6"/>
        <v>309.92808999932492</v>
      </c>
      <c r="N65" s="2">
        <f t="shared" si="7"/>
        <v>5.0719207727362345</v>
      </c>
      <c r="O65" s="8">
        <v>423.87453364560002</v>
      </c>
      <c r="P65" s="1">
        <f>O65/(Abmessung!H$17*Q65)</f>
        <v>88.000095631241507</v>
      </c>
      <c r="Q65" s="2">
        <f t="shared" si="1"/>
        <v>13.478426657172712</v>
      </c>
      <c r="R65" s="1">
        <f t="shared" si="2"/>
        <v>4178.6480200672186</v>
      </c>
      <c r="S65" s="1">
        <f t="shared" si="3"/>
        <v>992.46029270765052</v>
      </c>
      <c r="T65" s="1">
        <f t="shared" si="4"/>
        <v>1007.0544625358335</v>
      </c>
      <c r="U65" s="7">
        <f t="shared" si="5"/>
        <v>1.1820162880956979</v>
      </c>
      <c r="Y65" s="4">
        <v>-144.24372570197801</v>
      </c>
      <c r="Z65" s="5">
        <v>10.528700058400901</v>
      </c>
      <c r="AA65" s="4">
        <v>-3.1256926142924198E-2</v>
      </c>
      <c r="AB65" s="4">
        <v>2.9456116190551199E-5</v>
      </c>
      <c r="AC65" s="6">
        <v>17554.453889016499</v>
      </c>
      <c r="AD65" s="6">
        <v>-125.692345063977</v>
      </c>
      <c r="AE65" s="6">
        <v>0.39362054142913999</v>
      </c>
      <c r="AF65" s="6">
        <v>-4.1079636190540202E-4</v>
      </c>
      <c r="AG65" s="6">
        <v>2.30640101199999</v>
      </c>
      <c r="AH65" s="6">
        <v>-3.7612753199999698E-3</v>
      </c>
      <c r="AI65" s="6">
        <v>995.176197</v>
      </c>
      <c r="AJ65" s="6">
        <v>3.9734999999999798E-2</v>
      </c>
      <c r="AL65" s="6">
        <v>-7.3107128370890097E-3</v>
      </c>
      <c r="AM65" s="6">
        <v>2.5528079661440501</v>
      </c>
      <c r="AN65" s="6">
        <v>1.58291033403489</v>
      </c>
    </row>
    <row r="66" spans="1:40" x14ac:dyDescent="0.45">
      <c r="A66">
        <v>2.5999999999999999E-2</v>
      </c>
      <c r="B66" s="1">
        <f t="shared" ref="B66:B110" si="11">A66/S66*3600*1000</f>
        <v>94.32855121861644</v>
      </c>
      <c r="C66">
        <v>1500</v>
      </c>
      <c r="D66" s="2">
        <f t="shared" si="8"/>
        <v>1.6099046714924252</v>
      </c>
      <c r="E66" s="1">
        <v>162.80000000000001</v>
      </c>
      <c r="F66" s="2">
        <v>5.26</v>
      </c>
      <c r="G66">
        <v>315</v>
      </c>
      <c r="H66">
        <v>295</v>
      </c>
      <c r="I66" s="2">
        <f t="shared" si="10"/>
        <v>8.1890862011949022</v>
      </c>
      <c r="J66" s="2">
        <v>303.18904392047432</v>
      </c>
      <c r="K66" s="2">
        <f t="shared" si="9"/>
        <v>303.18908620119493</v>
      </c>
      <c r="L66" s="2">
        <v>310.94450553838448</v>
      </c>
      <c r="M66" s="2">
        <f t="shared" si="6"/>
        <v>310.94450910264612</v>
      </c>
      <c r="N66" s="2">
        <f t="shared" si="7"/>
        <v>4.055494461615524</v>
      </c>
      <c r="O66" s="8">
        <v>440.60441970279999</v>
      </c>
      <c r="P66" s="1">
        <f>O66/(Abmessung!H$17*Q66)</f>
        <v>89.50710039815489</v>
      </c>
      <c r="Q66" s="2">
        <f t="shared" si="1"/>
        <v>13.774517015653482</v>
      </c>
      <c r="R66" s="1">
        <f t="shared" si="2"/>
        <v>4178.612223191094</v>
      </c>
      <c r="S66" s="1">
        <f t="shared" si="3"/>
        <v>992.27645066944842</v>
      </c>
      <c r="T66" s="1">
        <f t="shared" si="4"/>
        <v>1007.06071783009</v>
      </c>
      <c r="U66" s="7">
        <f t="shared" si="5"/>
        <v>1.1814241682037609</v>
      </c>
      <c r="Y66" s="4">
        <v>-144.24372570197801</v>
      </c>
      <c r="Z66" s="5">
        <v>10.528700058400901</v>
      </c>
      <c r="AA66" s="4">
        <v>-3.1256926142924198E-2</v>
      </c>
      <c r="AB66" s="4">
        <v>2.9456116190551199E-5</v>
      </c>
      <c r="AC66" s="6">
        <v>17554.453889016499</v>
      </c>
      <c r="AD66" s="6">
        <v>-125.692345063977</v>
      </c>
      <c r="AE66" s="6">
        <v>0.39362054142913999</v>
      </c>
      <c r="AF66" s="6">
        <v>-4.1079636190540202E-4</v>
      </c>
      <c r="AG66" s="6">
        <v>2.30640101199999</v>
      </c>
      <c r="AH66" s="6">
        <v>-3.7612753199999698E-3</v>
      </c>
      <c r="AI66" s="6">
        <v>995.176197</v>
      </c>
      <c r="AJ66" s="6">
        <v>3.9734999999999798E-2</v>
      </c>
      <c r="AL66" s="6">
        <v>-7.3107128370890097E-3</v>
      </c>
      <c r="AM66" s="6">
        <v>2.5528079661440501</v>
      </c>
      <c r="AN66" s="6">
        <v>1.58291033403489</v>
      </c>
    </row>
    <row r="67" spans="1:40" x14ac:dyDescent="0.45">
      <c r="A67">
        <v>3.2000000000000001E-2</v>
      </c>
      <c r="B67" s="1">
        <f t="shared" si="11"/>
        <v>116.1113926634321</v>
      </c>
      <c r="C67">
        <v>1500</v>
      </c>
      <c r="D67" s="2">
        <f t="shared" si="8"/>
        <v>1.6099046714924252</v>
      </c>
      <c r="E67" s="1">
        <v>162.80000000000001</v>
      </c>
      <c r="F67" s="2">
        <v>5.26</v>
      </c>
      <c r="G67">
        <v>315</v>
      </c>
      <c r="H67">
        <v>295</v>
      </c>
      <c r="I67" s="2">
        <f t="shared" si="10"/>
        <v>8.3838237804794016</v>
      </c>
      <c r="J67" s="2">
        <v>303.38379379399856</v>
      </c>
      <c r="K67" s="2">
        <f t="shared" si="9"/>
        <v>303.38382378047942</v>
      </c>
      <c r="L67" s="2">
        <v>311.62757315719193</v>
      </c>
      <c r="M67" s="2">
        <f t="shared" si="6"/>
        <v>311.62757442044472</v>
      </c>
      <c r="N67" s="2">
        <f t="shared" si="7"/>
        <v>3.3724268428080677</v>
      </c>
      <c r="O67" s="8">
        <v>450.94394485240002</v>
      </c>
      <c r="P67" s="1">
        <f>O67/(Abmessung!H$17*Q67)</f>
        <v>90.309970401373107</v>
      </c>
      <c r="Q67" s="2">
        <f t="shared" ref="Q67:Q110" si="12">((G67-J67)-(L67-H67))/LN((G67-J67)/(L67-H67))</f>
        <v>13.972427945659728</v>
      </c>
      <c r="R67" s="1">
        <f t="shared" ref="R67:R110" si="13">((AC67 + AD67*G67 +AE67*G67^2 +  AF67*G67^3)+(AC67 + AD67*L67 + AE67*L67^2 +  AF67*L67^3))/2</f>
        <v>4178.5942919148765</v>
      </c>
      <c r="S67" s="1">
        <f t="shared" ref="S67:S110" si="14">((Y67 + Z67*G67 + AA67*G67^2 +  AB67*G67^3)+(Y67 + Z67*L67 + AA67*L67^2 +  AB67*L67^3))/2</f>
        <v>992.15070422870633</v>
      </c>
      <c r="T67" s="1">
        <f t="shared" ref="T67:T110" si="15">((AI67 + AJ67*H67)+(AI67 + AJ67*J67))/2</f>
        <v>1007.0645870232022</v>
      </c>
      <c r="U67" s="7">
        <f t="shared" ref="U67:U110" si="16">((AG67 + AH67*H67)+(AG67 + AH67*J67))/2</f>
        <v>1.1810579142573312</v>
      </c>
      <c r="Y67" s="4">
        <v>-144.24372570197801</v>
      </c>
      <c r="Z67" s="5">
        <v>10.528700058400901</v>
      </c>
      <c r="AA67" s="4">
        <v>-3.1256926142924198E-2</v>
      </c>
      <c r="AB67" s="4">
        <v>2.9456116190551199E-5</v>
      </c>
      <c r="AC67" s="6">
        <v>17554.453889016499</v>
      </c>
      <c r="AD67" s="6">
        <v>-125.692345063977</v>
      </c>
      <c r="AE67" s="6">
        <v>0.39362054142913999</v>
      </c>
      <c r="AF67" s="6">
        <v>-4.1079636190540202E-4</v>
      </c>
      <c r="AG67" s="6">
        <v>2.30640101199999</v>
      </c>
      <c r="AH67" s="6">
        <v>-3.7612753199999698E-3</v>
      </c>
      <c r="AI67" s="6">
        <v>995.176197</v>
      </c>
      <c r="AJ67" s="6">
        <v>3.9734999999999798E-2</v>
      </c>
      <c r="AL67" s="6">
        <v>-7.3107128370890097E-3</v>
      </c>
      <c r="AM67" s="6">
        <v>2.5528079661440501</v>
      </c>
      <c r="AN67" s="6">
        <v>1.58291033403489</v>
      </c>
    </row>
    <row r="68" spans="1:40" x14ac:dyDescent="0.45">
      <c r="A68">
        <v>3.7999999999999999E-2</v>
      </c>
      <c r="B68" s="1">
        <f t="shared" si="11"/>
        <v>137.89497441949547</v>
      </c>
      <c r="C68">
        <v>1500</v>
      </c>
      <c r="D68" s="2">
        <f t="shared" si="8"/>
        <v>1.6099046714924252</v>
      </c>
      <c r="E68" s="1">
        <v>162.80000000000001</v>
      </c>
      <c r="F68" s="2">
        <v>5.26</v>
      </c>
      <c r="G68">
        <v>315</v>
      </c>
      <c r="H68">
        <v>295</v>
      </c>
      <c r="I68" s="2">
        <f t="shared" si="10"/>
        <v>8.5098213870011286</v>
      </c>
      <c r="J68" s="2">
        <v>303.50980392052725</v>
      </c>
      <c r="K68" s="2">
        <f t="shared" si="9"/>
        <v>303.50982138700113</v>
      </c>
      <c r="L68" s="2">
        <v>312.11794608345173</v>
      </c>
      <c r="M68" s="2">
        <f t="shared" ref="M68:M110" si="17">G68-O68/(R68*A68)</f>
        <v>312.11794649757741</v>
      </c>
      <c r="N68" s="2">
        <f t="shared" si="7"/>
        <v>2.8820539165482728</v>
      </c>
      <c r="O68" s="8">
        <v>457.63032230456002</v>
      </c>
      <c r="P68" s="1">
        <f>O68/(Abmessung!H$17*Q68)</f>
        <v>90.706522770621874</v>
      </c>
      <c r="Q68" s="2">
        <f t="shared" si="12"/>
        <v>14.11761366718904</v>
      </c>
      <c r="R68" s="1">
        <f t="shared" si="13"/>
        <v>4178.5841964481424</v>
      </c>
      <c r="S68" s="1">
        <f t="shared" si="14"/>
        <v>992.05935949366494</v>
      </c>
      <c r="T68" s="1">
        <f t="shared" si="15"/>
        <v>1007.067090529391</v>
      </c>
      <c r="U68" s="7">
        <f t="shared" si="16"/>
        <v>1.1808209348678398</v>
      </c>
      <c r="Y68" s="4">
        <v>-144.24372570197801</v>
      </c>
      <c r="Z68" s="5">
        <v>10.528700058400901</v>
      </c>
      <c r="AA68" s="4">
        <v>-3.1256926142924198E-2</v>
      </c>
      <c r="AB68" s="4">
        <v>2.9456116190551199E-5</v>
      </c>
      <c r="AC68" s="6">
        <v>17554.453889016499</v>
      </c>
      <c r="AD68" s="6">
        <v>-125.692345063977</v>
      </c>
      <c r="AE68" s="6">
        <v>0.39362054142913999</v>
      </c>
      <c r="AF68" s="6">
        <v>-4.1079636190540202E-4</v>
      </c>
      <c r="AG68" s="6">
        <v>2.30640101199999</v>
      </c>
      <c r="AH68" s="6">
        <v>-3.7612753199999698E-3</v>
      </c>
      <c r="AI68" s="6">
        <v>995.176197</v>
      </c>
      <c r="AJ68" s="6">
        <v>3.9734999999999798E-2</v>
      </c>
      <c r="AL68" s="6">
        <v>-7.3107128370890097E-3</v>
      </c>
      <c r="AM68" s="6">
        <v>2.5528079661440501</v>
      </c>
      <c r="AN68" s="6">
        <v>1.58291033403489</v>
      </c>
    </row>
    <row r="69" spans="1:40" x14ac:dyDescent="0.45">
      <c r="A69">
        <v>4.3999999999999997E-2</v>
      </c>
      <c r="B69" s="1">
        <f t="shared" si="11"/>
        <v>159.67901281777023</v>
      </c>
      <c r="C69">
        <v>1500</v>
      </c>
      <c r="D69" s="2">
        <f t="shared" si="8"/>
        <v>1.6099046714924252</v>
      </c>
      <c r="E69" s="1">
        <v>162.80000000000001</v>
      </c>
      <c r="F69" s="2">
        <v>5.26</v>
      </c>
      <c r="G69">
        <v>315</v>
      </c>
      <c r="H69">
        <v>295</v>
      </c>
      <c r="I69" s="2">
        <f t="shared" si="10"/>
        <v>8.5941234567711664</v>
      </c>
      <c r="J69" s="2">
        <v>303.59411807662718</v>
      </c>
      <c r="K69" s="2">
        <f t="shared" si="9"/>
        <v>303.59412345677117</v>
      </c>
      <c r="L69" s="2">
        <v>312.48662577957475</v>
      </c>
      <c r="M69" s="2">
        <f t="shared" si="17"/>
        <v>312.48662585752874</v>
      </c>
      <c r="N69" s="2">
        <f t="shared" si="7"/>
        <v>2.5133742204252485</v>
      </c>
      <c r="O69" s="8">
        <v>462.10251932416003</v>
      </c>
      <c r="P69" s="1">
        <f>O69/(Abmessung!H$17*Q69)</f>
        <v>90.867132370728726</v>
      </c>
      <c r="Q69" s="2">
        <f t="shared" si="12"/>
        <v>14.230381152206316</v>
      </c>
      <c r="R69" s="1">
        <f t="shared" si="13"/>
        <v>4178.5780346708243</v>
      </c>
      <c r="S69" s="1">
        <f t="shared" si="14"/>
        <v>991.99010067008703</v>
      </c>
      <c r="T69" s="1">
        <f t="shared" si="15"/>
        <v>1007.0687656408874</v>
      </c>
      <c r="U69" s="7">
        <f t="shared" si="16"/>
        <v>1.1806623704906072</v>
      </c>
      <c r="Y69" s="4">
        <v>-144.24372570197801</v>
      </c>
      <c r="Z69" s="5">
        <v>10.528700058400901</v>
      </c>
      <c r="AA69" s="4">
        <v>-3.1256926142924198E-2</v>
      </c>
      <c r="AB69" s="4">
        <v>2.9456116190551199E-5</v>
      </c>
      <c r="AC69" s="6">
        <v>17554.453889016499</v>
      </c>
      <c r="AD69" s="6">
        <v>-125.692345063977</v>
      </c>
      <c r="AE69" s="6">
        <v>0.39362054142913999</v>
      </c>
      <c r="AF69" s="6">
        <v>-4.1079636190540202E-4</v>
      </c>
      <c r="AG69" s="6">
        <v>2.30640101199999</v>
      </c>
      <c r="AH69" s="6">
        <v>-3.7612753199999698E-3</v>
      </c>
      <c r="AI69" s="6">
        <v>995.176197</v>
      </c>
      <c r="AJ69" s="6">
        <v>3.9734999999999798E-2</v>
      </c>
      <c r="AL69" s="6">
        <v>-7.3107128370890097E-3</v>
      </c>
      <c r="AM69" s="6">
        <v>2.5528079661440501</v>
      </c>
      <c r="AN69" s="6">
        <v>1.58291033403489</v>
      </c>
    </row>
    <row r="70" spans="1:40" x14ac:dyDescent="0.45">
      <c r="A70">
        <v>0.05</v>
      </c>
      <c r="B70" s="1">
        <f t="shared" si="11"/>
        <v>181.46334559890235</v>
      </c>
      <c r="C70">
        <v>1500</v>
      </c>
      <c r="D70" s="2">
        <f t="shared" si="8"/>
        <v>1.6099046714924252</v>
      </c>
      <c r="E70" s="1">
        <v>162.80000000000001</v>
      </c>
      <c r="F70" s="2">
        <v>5.26</v>
      </c>
      <c r="G70">
        <v>315</v>
      </c>
      <c r="H70">
        <v>295</v>
      </c>
      <c r="I70" s="2">
        <f t="shared" si="10"/>
        <v>8.6520291799262452</v>
      </c>
      <c r="J70" s="2">
        <v>303.65203512752691</v>
      </c>
      <c r="K70" s="2">
        <f t="shared" si="9"/>
        <v>303.65202917992622</v>
      </c>
      <c r="L70" s="2">
        <v>312.77352903992647</v>
      </c>
      <c r="M70" s="2">
        <f t="shared" si="17"/>
        <v>312.77352898370953</v>
      </c>
      <c r="N70" s="2">
        <f t="shared" si="7"/>
        <v>2.2264709600735273</v>
      </c>
      <c r="O70" s="8">
        <v>465.17369987708003</v>
      </c>
      <c r="P70" s="1">
        <f>O70/(Abmessung!H$17*Q70)</f>
        <v>90.890329318461895</v>
      </c>
      <c r="Q70" s="2">
        <f t="shared" si="12"/>
        <v>14.321301716386337</v>
      </c>
      <c r="R70" s="1">
        <f t="shared" si="13"/>
        <v>4178.5740436190854</v>
      </c>
      <c r="S70" s="1">
        <f t="shared" si="14"/>
        <v>991.93586123923433</v>
      </c>
      <c r="T70" s="1">
        <f t="shared" si="15"/>
        <v>1007.0699163078962</v>
      </c>
      <c r="U70" s="7">
        <f t="shared" si="16"/>
        <v>1.180553449503529</v>
      </c>
      <c r="Y70" s="4">
        <v>-144.24372570197801</v>
      </c>
      <c r="Z70" s="5">
        <v>10.528700058400901</v>
      </c>
      <c r="AA70" s="4">
        <v>-3.1256926142924198E-2</v>
      </c>
      <c r="AB70" s="4">
        <v>2.9456116190551199E-5</v>
      </c>
      <c r="AC70" s="6">
        <v>17554.453889016499</v>
      </c>
      <c r="AD70" s="6">
        <v>-125.692345063977</v>
      </c>
      <c r="AE70" s="6">
        <v>0.39362054142913999</v>
      </c>
      <c r="AF70" s="6">
        <v>-4.1079636190540202E-4</v>
      </c>
      <c r="AG70" s="6">
        <v>2.30640101199999</v>
      </c>
      <c r="AH70" s="6">
        <v>-3.7612753199999698E-3</v>
      </c>
      <c r="AI70" s="6">
        <v>995.176197</v>
      </c>
      <c r="AJ70" s="6">
        <v>3.9734999999999798E-2</v>
      </c>
      <c r="AL70" s="6">
        <v>-7.3107128370890097E-3</v>
      </c>
      <c r="AM70" s="6">
        <v>2.5528079661440501</v>
      </c>
      <c r="AN70" s="6">
        <v>1.58291033403489</v>
      </c>
    </row>
    <row r="71" spans="1:40" x14ac:dyDescent="0.45">
      <c r="A71">
        <v>5.6000000000000001E-2</v>
      </c>
      <c r="B71" s="1">
        <f t="shared" si="11"/>
        <v>203.24787492142877</v>
      </c>
      <c r="C71">
        <v>1500</v>
      </c>
      <c r="D71" s="2">
        <f t="shared" si="8"/>
        <v>1.6099046714924252</v>
      </c>
      <c r="E71" s="1">
        <v>162.80000000000001</v>
      </c>
      <c r="F71" s="2">
        <v>5.26</v>
      </c>
      <c r="G71">
        <v>315</v>
      </c>
      <c r="H71">
        <v>295</v>
      </c>
      <c r="I71" s="2">
        <f t="shared" si="10"/>
        <v>8.6926566477914555</v>
      </c>
      <c r="J71" s="2">
        <v>303.69267303691117</v>
      </c>
      <c r="K71" s="2">
        <f t="shared" si="9"/>
        <v>303.69265664779147</v>
      </c>
      <c r="L71" s="2">
        <v>313.0028712472992</v>
      </c>
      <c r="M71" s="2">
        <f t="shared" si="17"/>
        <v>313.00287114180531</v>
      </c>
      <c r="N71" s="2">
        <f t="shared" si="7"/>
        <v>1.997128752700803</v>
      </c>
      <c r="O71" s="8">
        <v>467.32814267203997</v>
      </c>
      <c r="P71" s="1">
        <f>O71/(Abmessung!H$17*Q71)</f>
        <v>90.834127321731245</v>
      </c>
      <c r="Q71" s="2">
        <f t="shared" si="12"/>
        <v>14.396532632038037</v>
      </c>
      <c r="R71" s="1">
        <f t="shared" si="13"/>
        <v>4178.5713378562587</v>
      </c>
      <c r="S71" s="1">
        <f t="shared" si="14"/>
        <v>991.89228954021883</v>
      </c>
      <c r="T71" s="1">
        <f t="shared" si="15"/>
        <v>1007.0707236815608</v>
      </c>
      <c r="U71" s="7">
        <f t="shared" si="16"/>
        <v>1.1804770243207172</v>
      </c>
      <c r="Y71" s="4">
        <v>-144.24372570197801</v>
      </c>
      <c r="Z71" s="5">
        <v>10.528700058400901</v>
      </c>
      <c r="AA71" s="4">
        <v>-3.1256926142924198E-2</v>
      </c>
      <c r="AB71" s="4">
        <v>2.9456116190551199E-5</v>
      </c>
      <c r="AC71" s="6">
        <v>17554.453889016499</v>
      </c>
      <c r="AD71" s="6">
        <v>-125.692345063977</v>
      </c>
      <c r="AE71" s="6">
        <v>0.39362054142913999</v>
      </c>
      <c r="AF71" s="6">
        <v>-4.1079636190540202E-4</v>
      </c>
      <c r="AG71" s="6">
        <v>2.30640101199999</v>
      </c>
      <c r="AH71" s="6">
        <v>-3.7612753199999698E-3</v>
      </c>
      <c r="AI71" s="6">
        <v>995.176197</v>
      </c>
      <c r="AJ71" s="6">
        <v>3.9734999999999798E-2</v>
      </c>
      <c r="AL71" s="6">
        <v>-7.3107128370890097E-3</v>
      </c>
      <c r="AM71" s="6">
        <v>2.5528079661440501</v>
      </c>
      <c r="AN71" s="6">
        <v>1.58291033403489</v>
      </c>
    </row>
    <row r="72" spans="1:40" x14ac:dyDescent="0.45">
      <c r="A72">
        <v>6.2E-2</v>
      </c>
      <c r="B72" s="1">
        <f t="shared" si="11"/>
        <v>225.03253903250138</v>
      </c>
      <c r="C72">
        <v>1500</v>
      </c>
      <c r="D72" s="2">
        <f t="shared" si="8"/>
        <v>1.6099046714924252</v>
      </c>
      <c r="E72" s="1">
        <v>162.80000000000001</v>
      </c>
      <c r="F72" s="2">
        <v>5.26</v>
      </c>
      <c r="G72">
        <v>315</v>
      </c>
      <c r="H72">
        <v>295</v>
      </c>
      <c r="I72" s="2">
        <f t="shared" si="10"/>
        <v>8.7216949377397377</v>
      </c>
      <c r="J72" s="2">
        <v>303.72172085786167</v>
      </c>
      <c r="K72" s="2">
        <f t="shared" si="9"/>
        <v>303.72169493773976</v>
      </c>
      <c r="L72" s="2">
        <v>313.19019780246958</v>
      </c>
      <c r="M72" s="2">
        <f t="shared" si="17"/>
        <v>313.19019768449698</v>
      </c>
      <c r="N72" s="2">
        <f t="shared" si="7"/>
        <v>1.8098021975304164</v>
      </c>
      <c r="O72" s="8">
        <v>468.86784772319999</v>
      </c>
      <c r="P72" s="1">
        <f>O72/(Abmessung!H$17*Q72)</f>
        <v>90.733686496132194</v>
      </c>
      <c r="Q72" s="2">
        <f t="shared" si="12"/>
        <v>14.459954109641673</v>
      </c>
      <c r="R72" s="1">
        <f t="shared" si="13"/>
        <v>4178.5694359634854</v>
      </c>
      <c r="S72" s="1">
        <f t="shared" si="14"/>
        <v>991.85655976517819</v>
      </c>
      <c r="T72" s="1">
        <f t="shared" si="15"/>
        <v>1007.0713007891436</v>
      </c>
      <c r="U72" s="7">
        <f t="shared" si="16"/>
        <v>1.1804223958946969</v>
      </c>
      <c r="Y72" s="4">
        <v>-144.24372570197801</v>
      </c>
      <c r="Z72" s="5">
        <v>10.528700058400901</v>
      </c>
      <c r="AA72" s="4">
        <v>-3.1256926142924198E-2</v>
      </c>
      <c r="AB72" s="4">
        <v>2.9456116190551199E-5</v>
      </c>
      <c r="AC72" s="6">
        <v>17554.453889016499</v>
      </c>
      <c r="AD72" s="6">
        <v>-125.692345063977</v>
      </c>
      <c r="AE72" s="6">
        <v>0.39362054142913999</v>
      </c>
      <c r="AF72" s="6">
        <v>-4.1079636190540202E-4</v>
      </c>
      <c r="AG72" s="6">
        <v>2.30640101199999</v>
      </c>
      <c r="AH72" s="6">
        <v>-3.7612753199999698E-3</v>
      </c>
      <c r="AI72" s="6">
        <v>995.176197</v>
      </c>
      <c r="AJ72" s="6">
        <v>3.9734999999999798E-2</v>
      </c>
      <c r="AL72" s="6">
        <v>-7.3107128370890097E-3</v>
      </c>
      <c r="AM72" s="6">
        <v>2.5528079661440501</v>
      </c>
      <c r="AN72" s="6">
        <v>1.58291033403489</v>
      </c>
    </row>
    <row r="73" spans="1:40" x14ac:dyDescent="0.45">
      <c r="A73">
        <v>6.8000000000000005E-2</v>
      </c>
      <c r="B73" s="1">
        <f t="shared" si="11"/>
        <v>246.81729814201441</v>
      </c>
      <c r="C73">
        <v>1500</v>
      </c>
      <c r="D73" s="2">
        <f t="shared" si="8"/>
        <v>1.6099046714924252</v>
      </c>
      <c r="E73" s="1">
        <v>162.80000000000001</v>
      </c>
      <c r="F73" s="2">
        <v>5.26</v>
      </c>
      <c r="G73">
        <v>315</v>
      </c>
      <c r="H73">
        <v>295</v>
      </c>
      <c r="I73" s="2">
        <f t="shared" si="10"/>
        <v>8.7427535956389768</v>
      </c>
      <c r="J73" s="2">
        <v>303.74278817701145</v>
      </c>
      <c r="K73" s="2">
        <f t="shared" si="9"/>
        <v>303.74275359563899</v>
      </c>
      <c r="L73" s="2">
        <v>313.3459563012388</v>
      </c>
      <c r="M73" s="2">
        <f t="shared" si="17"/>
        <v>313.34595618657949</v>
      </c>
      <c r="N73" s="2">
        <f t="shared" si="7"/>
        <v>1.6540436987611997</v>
      </c>
      <c r="O73" s="8">
        <v>469.98435602379999</v>
      </c>
      <c r="P73" s="1">
        <f>O73/(Abmessung!H$17*Q73)</f>
        <v>90.60975204400232</v>
      </c>
      <c r="Q73" s="2">
        <f t="shared" si="12"/>
        <v>14.514212564028627</v>
      </c>
      <c r="R73" s="1">
        <f t="shared" si="13"/>
        <v>4178.5680592801127</v>
      </c>
      <c r="S73" s="1">
        <f t="shared" si="14"/>
        <v>991.82675542921766</v>
      </c>
      <c r="T73" s="1">
        <f t="shared" si="15"/>
        <v>1007.0717193441067</v>
      </c>
      <c r="U73" s="7">
        <f t="shared" si="16"/>
        <v>1.1803827759009087</v>
      </c>
      <c r="Y73" s="4">
        <v>-144.24372570197801</v>
      </c>
      <c r="Z73" s="5">
        <v>10.528700058400901</v>
      </c>
      <c r="AA73" s="4">
        <v>-3.1256926142924198E-2</v>
      </c>
      <c r="AB73" s="4">
        <v>2.9456116190551199E-5</v>
      </c>
      <c r="AC73" s="6">
        <v>17554.453889016499</v>
      </c>
      <c r="AD73" s="6">
        <v>-125.692345063977</v>
      </c>
      <c r="AE73" s="6">
        <v>0.39362054142913999</v>
      </c>
      <c r="AF73" s="6">
        <v>-4.1079636190540202E-4</v>
      </c>
      <c r="AG73" s="6">
        <v>2.30640101199999</v>
      </c>
      <c r="AH73" s="6">
        <v>-3.7612753199999698E-3</v>
      </c>
      <c r="AI73" s="6">
        <v>995.176197</v>
      </c>
      <c r="AJ73" s="6">
        <v>3.9734999999999798E-2</v>
      </c>
      <c r="AL73" s="6">
        <v>-7.3107128370890097E-3</v>
      </c>
      <c r="AM73" s="6">
        <v>2.5528079661440501</v>
      </c>
      <c r="AN73" s="6">
        <v>1.58291033403489</v>
      </c>
    </row>
    <row r="74" spans="1:40" x14ac:dyDescent="0.45">
      <c r="A74">
        <v>7.3999999999999996E-2</v>
      </c>
      <c r="B74" s="1">
        <f t="shared" si="11"/>
        <v>268.60212544079644</v>
      </c>
      <c r="C74">
        <v>1500</v>
      </c>
      <c r="D74" s="2">
        <f t="shared" si="8"/>
        <v>1.6099046714924252</v>
      </c>
      <c r="E74" s="1">
        <v>162.80000000000001</v>
      </c>
      <c r="F74" s="2">
        <v>5.26</v>
      </c>
      <c r="G74">
        <v>315</v>
      </c>
      <c r="H74">
        <v>295</v>
      </c>
      <c r="I74" s="2">
        <f t="shared" si="10"/>
        <v>8.758234598024023</v>
      </c>
      <c r="J74" s="2">
        <v>303.75827703233858</v>
      </c>
      <c r="K74" s="2">
        <f t="shared" si="9"/>
        <v>303.75823459802405</v>
      </c>
      <c r="L74" s="2">
        <v>313.4774133093506</v>
      </c>
      <c r="M74" s="2">
        <f t="shared" si="17"/>
        <v>313.47741320432146</v>
      </c>
      <c r="N74" s="2">
        <f t="shared" si="7"/>
        <v>1.5225866906494048</v>
      </c>
      <c r="O74" s="8">
        <v>470.80509381008</v>
      </c>
      <c r="P74" s="1">
        <f>O74/(Abmessung!H$17*Q74)</f>
        <v>90.475297754948457</v>
      </c>
      <c r="Q74" s="2">
        <f t="shared" si="12"/>
        <v>14.561165929746208</v>
      </c>
      <c r="R74" s="1">
        <f t="shared" si="13"/>
        <v>4178.5670383396191</v>
      </c>
      <c r="S74" s="1">
        <f t="shared" si="14"/>
        <v>991.80153382188416</v>
      </c>
      <c r="T74" s="1">
        <f t="shared" si="15"/>
        <v>1007.0720270689399</v>
      </c>
      <c r="U74" s="7">
        <f t="shared" si="16"/>
        <v>1.1803536469762701</v>
      </c>
      <c r="Y74" s="4">
        <v>-144.24372570197801</v>
      </c>
      <c r="Z74" s="5">
        <v>10.528700058400901</v>
      </c>
      <c r="AA74" s="4">
        <v>-3.1256926142924198E-2</v>
      </c>
      <c r="AB74" s="4">
        <v>2.9456116190551199E-5</v>
      </c>
      <c r="AC74" s="6">
        <v>17554.453889016499</v>
      </c>
      <c r="AD74" s="6">
        <v>-125.692345063977</v>
      </c>
      <c r="AE74" s="6">
        <v>0.39362054142913999</v>
      </c>
      <c r="AF74" s="6">
        <v>-4.1079636190540202E-4</v>
      </c>
      <c r="AG74" s="6">
        <v>2.30640101199999</v>
      </c>
      <c r="AH74" s="6">
        <v>-3.7612753199999698E-3</v>
      </c>
      <c r="AI74" s="6">
        <v>995.176197</v>
      </c>
      <c r="AJ74" s="6">
        <v>3.9734999999999798E-2</v>
      </c>
      <c r="AL74" s="6">
        <v>-7.3107128370890097E-3</v>
      </c>
      <c r="AM74" s="6">
        <v>2.5528079661440501</v>
      </c>
      <c r="AN74" s="6">
        <v>1.58291033403489</v>
      </c>
    </row>
    <row r="75" spans="1:40" x14ac:dyDescent="0.45">
      <c r="A75">
        <v>8.0000000000000002E-3</v>
      </c>
      <c r="B75" s="1">
        <f t="shared" si="11"/>
        <v>28.986113284171775</v>
      </c>
      <c r="C75">
        <v>2000</v>
      </c>
      <c r="D75" s="2">
        <f t="shared" si="8"/>
        <v>2.1300581464340809</v>
      </c>
      <c r="E75" s="1">
        <v>215.4</v>
      </c>
      <c r="F75" s="2">
        <v>8.35</v>
      </c>
      <c r="G75">
        <v>315</v>
      </c>
      <c r="H75">
        <v>295</v>
      </c>
      <c r="I75" s="2">
        <f t="shared" si="10"/>
        <v>5.5410660833222742</v>
      </c>
      <c r="J75" s="2">
        <v>300.54100568157992</v>
      </c>
      <c r="K75" s="2">
        <f t="shared" si="9"/>
        <v>300.54106608332228</v>
      </c>
      <c r="L75" s="2">
        <v>303.15222975959688</v>
      </c>
      <c r="M75" s="2">
        <f t="shared" si="17"/>
        <v>303.15287210471854</v>
      </c>
      <c r="N75" s="2">
        <f t="shared" si="7"/>
        <v>11.847770240403122</v>
      </c>
      <c r="O75" s="8">
        <v>396.097552699473</v>
      </c>
      <c r="P75" s="1">
        <f>O75/(Abmessung!H$17*Q75)</f>
        <v>100.70575035949155</v>
      </c>
      <c r="Q75" s="2">
        <f t="shared" si="12"/>
        <v>11.006086158945651</v>
      </c>
      <c r="R75" s="1">
        <f t="shared" si="13"/>
        <v>4179.2571604763471</v>
      </c>
      <c r="S75" s="1">
        <f t="shared" si="14"/>
        <v>993.5792259435691</v>
      </c>
      <c r="T75" s="1">
        <f t="shared" si="15"/>
        <v>1007.0081079303787</v>
      </c>
      <c r="U75" s="7">
        <f t="shared" si="16"/>
        <v>1.1864041686409457</v>
      </c>
      <c r="Y75" s="4">
        <v>-144.24372570197801</v>
      </c>
      <c r="Z75" s="5">
        <v>10.528700058400901</v>
      </c>
      <c r="AA75" s="4">
        <v>-3.1256926142924198E-2</v>
      </c>
      <c r="AB75" s="4">
        <v>2.9456116190551199E-5</v>
      </c>
      <c r="AC75" s="6">
        <v>17554.453889016499</v>
      </c>
      <c r="AD75" s="6">
        <v>-125.692345063977</v>
      </c>
      <c r="AE75" s="6">
        <v>0.39362054142913999</v>
      </c>
      <c r="AF75" s="6">
        <v>-4.1079636190540202E-4</v>
      </c>
      <c r="AG75" s="6">
        <v>2.30640101199999</v>
      </c>
      <c r="AH75" s="6">
        <v>-3.7612753199999698E-3</v>
      </c>
      <c r="AI75" s="6">
        <v>995.176197</v>
      </c>
      <c r="AJ75" s="6">
        <v>3.9734999999999798E-2</v>
      </c>
      <c r="AL75" s="6">
        <v>-7.3107128370890097E-3</v>
      </c>
      <c r="AM75" s="6">
        <v>2.5528079661440501</v>
      </c>
      <c r="AN75" s="6">
        <v>1.58291033403489</v>
      </c>
    </row>
    <row r="76" spans="1:40" x14ac:dyDescent="0.45">
      <c r="A76">
        <v>1.4E-2</v>
      </c>
      <c r="B76" s="1">
        <f t="shared" si="11"/>
        <v>50.754767453786712</v>
      </c>
      <c r="C76">
        <v>2000</v>
      </c>
      <c r="D76" s="2">
        <f t="shared" si="8"/>
        <v>2.1300581464340809</v>
      </c>
      <c r="E76" s="1">
        <v>215.4</v>
      </c>
      <c r="F76" s="2">
        <v>8.35</v>
      </c>
      <c r="G76">
        <v>315</v>
      </c>
      <c r="H76">
        <v>295</v>
      </c>
      <c r="I76" s="2">
        <f t="shared" si="10"/>
        <v>6.7710932747023618</v>
      </c>
      <c r="J76" s="2">
        <v>301.77100775299209</v>
      </c>
      <c r="K76" s="2">
        <f t="shared" si="9"/>
        <v>301.77109327470237</v>
      </c>
      <c r="L76" s="2">
        <v>306.74240085042561</v>
      </c>
      <c r="M76" s="2">
        <f t="shared" si="17"/>
        <v>306.74254244169856</v>
      </c>
      <c r="N76" s="2">
        <f t="shared" si="7"/>
        <v>8.2575991495743892</v>
      </c>
      <c r="O76" s="8">
        <v>483.09280997398702</v>
      </c>
      <c r="P76" s="1">
        <f>O76/(Abmessung!H$17*Q76)</f>
        <v>108.39684901774163</v>
      </c>
      <c r="Q76" s="2">
        <f t="shared" si="12"/>
        <v>12.470932678509554</v>
      </c>
      <c r="R76" s="1">
        <f t="shared" si="13"/>
        <v>4178.8442798795577</v>
      </c>
      <c r="S76" s="1">
        <f t="shared" si="14"/>
        <v>993.01016492470899</v>
      </c>
      <c r="T76" s="1">
        <f t="shared" si="15"/>
        <v>1007.0325449965326</v>
      </c>
      <c r="U76" s="7">
        <f t="shared" si="16"/>
        <v>1.1840909804235702</v>
      </c>
      <c r="Y76" s="4">
        <v>-144.24372570197801</v>
      </c>
      <c r="Z76" s="5">
        <v>10.528700058400901</v>
      </c>
      <c r="AA76" s="4">
        <v>-3.1256926142924198E-2</v>
      </c>
      <c r="AB76" s="4">
        <v>2.9456116190551199E-5</v>
      </c>
      <c r="AC76" s="6">
        <v>17554.453889016499</v>
      </c>
      <c r="AD76" s="6">
        <v>-125.692345063977</v>
      </c>
      <c r="AE76" s="6">
        <v>0.39362054142913999</v>
      </c>
      <c r="AF76" s="6">
        <v>-4.1079636190540202E-4</v>
      </c>
      <c r="AG76" s="6">
        <v>2.30640101199999</v>
      </c>
      <c r="AH76" s="6">
        <v>-3.7612753199999698E-3</v>
      </c>
      <c r="AI76" s="6">
        <v>995.176197</v>
      </c>
      <c r="AJ76" s="6">
        <v>3.9734999999999798E-2</v>
      </c>
      <c r="AL76" s="6">
        <v>-7.3107128370890097E-3</v>
      </c>
      <c r="AM76" s="6">
        <v>2.5528079661440501</v>
      </c>
      <c r="AN76" s="6">
        <v>1.58291033403489</v>
      </c>
    </row>
    <row r="77" spans="1:40" x14ac:dyDescent="0.45">
      <c r="A77">
        <v>0.02</v>
      </c>
      <c r="B77" s="1">
        <f t="shared" si="11"/>
        <v>72.530762688977276</v>
      </c>
      <c r="C77">
        <v>2000</v>
      </c>
      <c r="D77" s="2">
        <f t="shared" si="8"/>
        <v>2.1300581464340809</v>
      </c>
      <c r="E77" s="1">
        <v>215.4</v>
      </c>
      <c r="F77" s="2">
        <v>8.35</v>
      </c>
      <c r="G77">
        <v>315</v>
      </c>
      <c r="H77">
        <v>295</v>
      </c>
      <c r="I77" s="2">
        <f t="shared" si="10"/>
        <v>7.4220217410054943</v>
      </c>
      <c r="J77" s="2">
        <v>302.42192875916413</v>
      </c>
      <c r="K77" s="2">
        <f t="shared" si="9"/>
        <v>302.42202174100549</v>
      </c>
      <c r="L77" s="2">
        <v>308.67032473735458</v>
      </c>
      <c r="M77" s="2">
        <f t="shared" si="17"/>
        <v>308.67037152662442</v>
      </c>
      <c r="N77" s="2">
        <f t="shared" si="7"/>
        <v>6.3296752626454236</v>
      </c>
      <c r="O77" s="8">
        <v>528.99352785687302</v>
      </c>
      <c r="P77" s="1">
        <f>O77/(Abmessung!H$17*Q77)</f>
        <v>112.8530922359928</v>
      </c>
      <c r="Q77" s="2">
        <f t="shared" si="12"/>
        <v>13.116619309609305</v>
      </c>
      <c r="R77" s="1">
        <f t="shared" si="13"/>
        <v>4178.7091460579904</v>
      </c>
      <c r="S77" s="1">
        <f t="shared" si="14"/>
        <v>992.68224034464856</v>
      </c>
      <c r="T77" s="1">
        <f t="shared" si="15"/>
        <v>1007.0454771696227</v>
      </c>
      <c r="U77" s="7">
        <f t="shared" si="16"/>
        <v>1.182866833865678</v>
      </c>
      <c r="Y77" s="4">
        <v>-144.24372570197801</v>
      </c>
      <c r="Z77" s="5">
        <v>10.528700058400901</v>
      </c>
      <c r="AA77" s="4">
        <v>-3.1256926142924198E-2</v>
      </c>
      <c r="AB77" s="4">
        <v>2.9456116190551199E-5</v>
      </c>
      <c r="AC77" s="6">
        <v>17554.453889016499</v>
      </c>
      <c r="AD77" s="6">
        <v>-125.692345063977</v>
      </c>
      <c r="AE77" s="6">
        <v>0.39362054142913999</v>
      </c>
      <c r="AF77" s="6">
        <v>-4.1079636190540202E-4</v>
      </c>
      <c r="AG77" s="6">
        <v>2.30640101199999</v>
      </c>
      <c r="AH77" s="6">
        <v>-3.7612753199999698E-3</v>
      </c>
      <c r="AI77" s="6">
        <v>995.176197</v>
      </c>
      <c r="AJ77" s="6">
        <v>3.9734999999999798E-2</v>
      </c>
      <c r="AL77" s="6">
        <v>-7.3107128370890097E-3</v>
      </c>
      <c r="AM77" s="6">
        <v>2.5528079661440501</v>
      </c>
      <c r="AN77" s="6">
        <v>1.58291033403489</v>
      </c>
    </row>
    <row r="78" spans="1:40" x14ac:dyDescent="0.45">
      <c r="A78">
        <v>2.5999999999999999E-2</v>
      </c>
      <c r="B78" s="1">
        <f t="shared" si="11"/>
        <v>94.31015682847864</v>
      </c>
      <c r="C78">
        <v>2000</v>
      </c>
      <c r="D78" s="2">
        <f t="shared" si="8"/>
        <v>2.1300581464340809</v>
      </c>
      <c r="E78" s="1">
        <v>215.4</v>
      </c>
      <c r="F78" s="2">
        <v>8.35</v>
      </c>
      <c r="G78">
        <v>315</v>
      </c>
      <c r="H78">
        <v>295</v>
      </c>
      <c r="I78" s="2">
        <f t="shared" si="10"/>
        <v>7.8187919602566165</v>
      </c>
      <c r="J78" s="2">
        <v>302.81869926477128</v>
      </c>
      <c r="K78" s="2">
        <f t="shared" si="9"/>
        <v>302.81879196025659</v>
      </c>
      <c r="L78" s="2">
        <v>309.87387233765384</v>
      </c>
      <c r="M78" s="2">
        <f t="shared" si="17"/>
        <v>309.8738917590324</v>
      </c>
      <c r="N78" s="2">
        <f t="shared" si="7"/>
        <v>5.126127662346164</v>
      </c>
      <c r="O78" s="8">
        <v>556.92555138470698</v>
      </c>
      <c r="P78" s="1">
        <f>O78/(Abmessung!H$17*Q78)</f>
        <v>115.58510205203248</v>
      </c>
      <c r="Q78" s="2">
        <f t="shared" si="12"/>
        <v>13.482806496242997</v>
      </c>
      <c r="R78" s="1">
        <f t="shared" si="13"/>
        <v>4178.6502562718324</v>
      </c>
      <c r="S78" s="1">
        <f t="shared" si="14"/>
        <v>992.46998571139898</v>
      </c>
      <c r="T78" s="1">
        <f t="shared" si="15"/>
        <v>1007.0533600076428</v>
      </c>
      <c r="U78" s="7">
        <f t="shared" si="16"/>
        <v>1.1821206523104557</v>
      </c>
      <c r="Y78" s="4">
        <v>-144.24372570197801</v>
      </c>
      <c r="Z78" s="5">
        <v>10.528700058400901</v>
      </c>
      <c r="AA78" s="4">
        <v>-3.1256926142924198E-2</v>
      </c>
      <c r="AB78" s="4">
        <v>2.9456116190551199E-5</v>
      </c>
      <c r="AC78" s="6">
        <v>17554.453889016499</v>
      </c>
      <c r="AD78" s="6">
        <v>-125.692345063977</v>
      </c>
      <c r="AE78" s="6">
        <v>0.39362054142913999</v>
      </c>
      <c r="AF78" s="6">
        <v>-4.1079636190540202E-4</v>
      </c>
      <c r="AG78" s="6">
        <v>2.30640101199999</v>
      </c>
      <c r="AH78" s="6">
        <v>-3.7612753199999698E-3</v>
      </c>
      <c r="AI78" s="6">
        <v>995.176197</v>
      </c>
      <c r="AJ78" s="6">
        <v>3.9734999999999798E-2</v>
      </c>
      <c r="AL78" s="6">
        <v>-7.3107128370890097E-3</v>
      </c>
      <c r="AM78" s="6">
        <v>2.5528079661440501</v>
      </c>
      <c r="AN78" s="6">
        <v>1.58291033403489</v>
      </c>
    </row>
    <row r="79" spans="1:40" x14ac:dyDescent="0.45">
      <c r="A79">
        <v>3.2000000000000001E-2</v>
      </c>
      <c r="B79" s="1">
        <f t="shared" si="11"/>
        <v>116.09140497964469</v>
      </c>
      <c r="C79">
        <v>2000</v>
      </c>
      <c r="D79" s="2">
        <f t="shared" si="8"/>
        <v>2.1300581464340809</v>
      </c>
      <c r="E79" s="1">
        <v>215.4</v>
      </c>
      <c r="F79" s="2">
        <v>8.35</v>
      </c>
      <c r="G79">
        <v>315</v>
      </c>
      <c r="H79">
        <v>295</v>
      </c>
      <c r="I79" s="2">
        <f t="shared" si="10"/>
        <v>8.0805992066218177</v>
      </c>
      <c r="J79" s="2">
        <v>303.08051050327458</v>
      </c>
      <c r="K79" s="2">
        <f t="shared" si="9"/>
        <v>303.0805992066218</v>
      </c>
      <c r="L79" s="2">
        <v>310.69730601096535</v>
      </c>
      <c r="M79" s="2">
        <f t="shared" si="17"/>
        <v>310.69731530417391</v>
      </c>
      <c r="N79" s="2">
        <f t="shared" si="7"/>
        <v>4.3026939890346512</v>
      </c>
      <c r="O79" s="8">
        <v>575.33708314247303</v>
      </c>
      <c r="P79" s="1">
        <f>O79/(Abmessung!H$17*Q79)</f>
        <v>117.32626673453925</v>
      </c>
      <c r="Q79" s="2">
        <f t="shared" si="12"/>
        <v>13.721833151172818</v>
      </c>
      <c r="R79" s="1">
        <f t="shared" si="13"/>
        <v>4178.6198894944546</v>
      </c>
      <c r="S79" s="1">
        <f t="shared" si="14"/>
        <v>992.32152475197472</v>
      </c>
      <c r="T79" s="1">
        <f t="shared" si="15"/>
        <v>1007.0585615424238</v>
      </c>
      <c r="U79" s="7">
        <f t="shared" si="16"/>
        <v>1.1816282802355151</v>
      </c>
      <c r="Y79" s="4">
        <v>-144.24372570197801</v>
      </c>
      <c r="Z79" s="5">
        <v>10.528700058400901</v>
      </c>
      <c r="AA79" s="4">
        <v>-3.1256926142924198E-2</v>
      </c>
      <c r="AB79" s="4">
        <v>2.9456116190551199E-5</v>
      </c>
      <c r="AC79" s="6">
        <v>17554.453889016499</v>
      </c>
      <c r="AD79" s="6">
        <v>-125.692345063977</v>
      </c>
      <c r="AE79" s="6">
        <v>0.39362054142913999</v>
      </c>
      <c r="AF79" s="6">
        <v>-4.1079636190540202E-4</v>
      </c>
      <c r="AG79" s="6">
        <v>2.30640101199999</v>
      </c>
      <c r="AH79" s="6">
        <v>-3.7612753199999698E-3</v>
      </c>
      <c r="AI79" s="6">
        <v>995.176197</v>
      </c>
      <c r="AJ79" s="6">
        <v>3.9734999999999798E-2</v>
      </c>
      <c r="AL79" s="6">
        <v>-7.3107128370890097E-3</v>
      </c>
      <c r="AM79" s="6">
        <v>2.5528079661440501</v>
      </c>
      <c r="AN79" s="6">
        <v>1.58291033403489</v>
      </c>
    </row>
    <row r="80" spans="1:40" x14ac:dyDescent="0.45">
      <c r="A80">
        <v>3.7999999999999999E-2</v>
      </c>
      <c r="B80" s="1">
        <f t="shared" si="11"/>
        <v>137.87376907635655</v>
      </c>
      <c r="C80">
        <v>2000</v>
      </c>
      <c r="D80" s="2">
        <f t="shared" si="8"/>
        <v>2.1300581464340809</v>
      </c>
      <c r="E80" s="1">
        <v>215.4</v>
      </c>
      <c r="F80" s="2">
        <v>8.35</v>
      </c>
      <c r="G80">
        <v>315</v>
      </c>
      <c r="H80">
        <v>295</v>
      </c>
      <c r="I80" s="2">
        <f t="shared" si="10"/>
        <v>8.262602501877053</v>
      </c>
      <c r="J80" s="2">
        <v>303.26251959422342</v>
      </c>
      <c r="K80" s="2">
        <f t="shared" si="9"/>
        <v>303.26260250187704</v>
      </c>
      <c r="L80" s="2">
        <v>311.29611646024512</v>
      </c>
      <c r="M80" s="2">
        <f t="shared" si="17"/>
        <v>311.29612135508745</v>
      </c>
      <c r="N80" s="2">
        <f t="shared" si="7"/>
        <v>3.7038835397548837</v>
      </c>
      <c r="O80" s="8">
        <v>588.12737693201302</v>
      </c>
      <c r="P80" s="1">
        <f>O80/(Abmessung!H$17*Q80)</f>
        <v>118.46231209933977</v>
      </c>
      <c r="Q80" s="2">
        <f t="shared" si="12"/>
        <v>13.892365797450235</v>
      </c>
      <c r="R80" s="1">
        <f t="shared" si="13"/>
        <v>4178.6024108299116</v>
      </c>
      <c r="S80" s="1">
        <f t="shared" si="14"/>
        <v>992.21194079519319</v>
      </c>
      <c r="T80" s="1">
        <f t="shared" si="15"/>
        <v>1007.0621776080382</v>
      </c>
      <c r="U80" s="7">
        <f t="shared" si="16"/>
        <v>1.1812859870846144</v>
      </c>
      <c r="Y80" s="4">
        <v>-144.24372570197801</v>
      </c>
      <c r="Z80" s="5">
        <v>10.528700058400901</v>
      </c>
      <c r="AA80" s="4">
        <v>-3.1256926142924198E-2</v>
      </c>
      <c r="AB80" s="4">
        <v>2.9456116190551199E-5</v>
      </c>
      <c r="AC80" s="6">
        <v>17554.453889016499</v>
      </c>
      <c r="AD80" s="6">
        <v>-125.692345063977</v>
      </c>
      <c r="AE80" s="6">
        <v>0.39362054142913999</v>
      </c>
      <c r="AF80" s="6">
        <v>-4.1079636190540202E-4</v>
      </c>
      <c r="AG80" s="6">
        <v>2.30640101199999</v>
      </c>
      <c r="AH80" s="6">
        <v>-3.7612753199999698E-3</v>
      </c>
      <c r="AI80" s="6">
        <v>995.176197</v>
      </c>
      <c r="AJ80" s="6">
        <v>3.9734999999999798E-2</v>
      </c>
      <c r="AL80" s="6">
        <v>-7.3107128370890097E-3</v>
      </c>
      <c r="AM80" s="6">
        <v>2.5528079661440501</v>
      </c>
      <c r="AN80" s="6">
        <v>1.58291033403489</v>
      </c>
    </row>
    <row r="81" spans="1:40" x14ac:dyDescent="0.45">
      <c r="A81">
        <v>4.3999999999999997E-2</v>
      </c>
      <c r="B81" s="1">
        <f t="shared" si="11"/>
        <v>159.65685087571703</v>
      </c>
      <c r="C81">
        <v>2000</v>
      </c>
      <c r="D81" s="2">
        <f t="shared" si="8"/>
        <v>2.1300581464340809</v>
      </c>
      <c r="E81" s="1">
        <v>215.4</v>
      </c>
      <c r="F81" s="2">
        <v>8.35</v>
      </c>
      <c r="G81">
        <v>315</v>
      </c>
      <c r="H81">
        <v>295</v>
      </c>
      <c r="I81" s="2">
        <f t="shared" si="10"/>
        <v>8.3939936933925097</v>
      </c>
      <c r="J81" s="2">
        <v>303.39391739261549</v>
      </c>
      <c r="K81" s="2">
        <f t="shared" si="9"/>
        <v>303.39399369339253</v>
      </c>
      <c r="L81" s="2">
        <v>311.75098876516932</v>
      </c>
      <c r="M81" s="2">
        <f t="shared" si="17"/>
        <v>311.75099152610306</v>
      </c>
      <c r="N81" s="2">
        <f t="shared" si="7"/>
        <v>3.2490112348306752</v>
      </c>
      <c r="O81" s="8">
        <v>597.356290190447</v>
      </c>
      <c r="P81" s="1">
        <f>O81/(Abmessung!H$17*Q81)</f>
        <v>119.21250486396384</v>
      </c>
      <c r="Q81" s="2">
        <f t="shared" si="12"/>
        <v>14.021570073692425</v>
      </c>
      <c r="R81" s="1">
        <f t="shared" si="13"/>
        <v>4178.5915400295471</v>
      </c>
      <c r="S81" s="1">
        <f t="shared" si="14"/>
        <v>992.12779865803941</v>
      </c>
      <c r="T81" s="1">
        <f t="shared" si="15"/>
        <v>1007.0647881537977</v>
      </c>
      <c r="U81" s="7">
        <f t="shared" si="16"/>
        <v>1.1810388754365173</v>
      </c>
      <c r="Y81" s="4">
        <v>-144.24372570197801</v>
      </c>
      <c r="Z81" s="5">
        <v>10.528700058400901</v>
      </c>
      <c r="AA81" s="4">
        <v>-3.1256926142924198E-2</v>
      </c>
      <c r="AB81" s="4">
        <v>2.9456116190551199E-5</v>
      </c>
      <c r="AC81" s="6">
        <v>17554.453889016499</v>
      </c>
      <c r="AD81" s="6">
        <v>-125.692345063977</v>
      </c>
      <c r="AE81" s="6">
        <v>0.39362054142913999</v>
      </c>
      <c r="AF81" s="6">
        <v>-4.1079636190540202E-4</v>
      </c>
      <c r="AG81" s="6">
        <v>2.30640101199999</v>
      </c>
      <c r="AH81" s="6">
        <v>-3.7612753199999698E-3</v>
      </c>
      <c r="AI81" s="6">
        <v>995.176197</v>
      </c>
      <c r="AJ81" s="6">
        <v>3.9734999999999798E-2</v>
      </c>
      <c r="AL81" s="6">
        <v>-7.3107128370890097E-3</v>
      </c>
      <c r="AM81" s="6">
        <v>2.5528079661440501</v>
      </c>
      <c r="AN81" s="6">
        <v>1.58291033403489</v>
      </c>
    </row>
    <row r="82" spans="1:40" x14ac:dyDescent="0.45">
      <c r="A82">
        <v>0.05</v>
      </c>
      <c r="B82" s="1">
        <f t="shared" si="11"/>
        <v>181.44041739223749</v>
      </c>
      <c r="C82">
        <v>2000</v>
      </c>
      <c r="D82" s="2">
        <f t="shared" si="8"/>
        <v>2.1300581464340809</v>
      </c>
      <c r="E82" s="1">
        <v>215.4</v>
      </c>
      <c r="F82" s="2">
        <v>8.35</v>
      </c>
      <c r="G82">
        <v>315</v>
      </c>
      <c r="H82">
        <v>295</v>
      </c>
      <c r="I82" s="2">
        <f t="shared" si="10"/>
        <v>8.4916123589825006</v>
      </c>
      <c r="J82" s="2">
        <v>303.49154293678669</v>
      </c>
      <c r="K82" s="2">
        <f t="shared" si="9"/>
        <v>303.49161235898248</v>
      </c>
      <c r="L82" s="2">
        <v>312.10805954609924</v>
      </c>
      <c r="M82" s="2">
        <f t="shared" si="17"/>
        <v>312.10806118429787</v>
      </c>
      <c r="N82" s="2">
        <f t="shared" si="7"/>
        <v>2.8919404539007587</v>
      </c>
      <c r="O82" s="8">
        <v>604.21051789907995</v>
      </c>
      <c r="P82" s="1">
        <f>O82/(Abmessung!H$17*Q82)</f>
        <v>119.70814602672677</v>
      </c>
      <c r="Q82" s="2">
        <f t="shared" si="12"/>
        <v>14.123736132040671</v>
      </c>
      <c r="R82" s="1">
        <f t="shared" si="13"/>
        <v>4178.5843781925796</v>
      </c>
      <c r="S82" s="1">
        <f t="shared" si="14"/>
        <v>992.06120988399414</v>
      </c>
      <c r="T82" s="1">
        <f t="shared" si="15"/>
        <v>1007.0667277292966</v>
      </c>
      <c r="U82" s="7">
        <f t="shared" si="16"/>
        <v>1.180855277161571</v>
      </c>
      <c r="Y82" s="4">
        <v>-144.24372570197801</v>
      </c>
      <c r="Z82" s="5">
        <v>10.528700058400901</v>
      </c>
      <c r="AA82" s="4">
        <v>-3.1256926142924198E-2</v>
      </c>
      <c r="AB82" s="4">
        <v>2.9456116190551199E-5</v>
      </c>
      <c r="AC82" s="6">
        <v>17554.453889016499</v>
      </c>
      <c r="AD82" s="6">
        <v>-125.692345063977</v>
      </c>
      <c r="AE82" s="6">
        <v>0.39362054142913999</v>
      </c>
      <c r="AF82" s="6">
        <v>-4.1079636190540202E-4</v>
      </c>
      <c r="AG82" s="6">
        <v>2.30640101199999</v>
      </c>
      <c r="AH82" s="6">
        <v>-3.7612753199999698E-3</v>
      </c>
      <c r="AI82" s="6">
        <v>995.176197</v>
      </c>
      <c r="AJ82" s="6">
        <v>3.9734999999999798E-2</v>
      </c>
      <c r="AL82" s="6">
        <v>-7.3107128370890097E-3</v>
      </c>
      <c r="AM82" s="6">
        <v>2.5528079661440501</v>
      </c>
      <c r="AN82" s="6">
        <v>1.58291033403489</v>
      </c>
    </row>
    <row r="83" spans="1:40" x14ac:dyDescent="0.45">
      <c r="A83">
        <v>5.6000000000000001E-2</v>
      </c>
      <c r="B83" s="1">
        <f t="shared" si="11"/>
        <v>203.22432379661475</v>
      </c>
      <c r="C83">
        <v>2000</v>
      </c>
      <c r="D83" s="2">
        <f t="shared" si="8"/>
        <v>2.1300581464340809</v>
      </c>
      <c r="E83" s="1">
        <v>215.4</v>
      </c>
      <c r="F83" s="2">
        <v>8.35</v>
      </c>
      <c r="G83">
        <v>315</v>
      </c>
      <c r="H83">
        <v>295</v>
      </c>
      <c r="I83" s="2">
        <f t="shared" si="10"/>
        <v>8.5658110499058076</v>
      </c>
      <c r="J83" s="2">
        <v>303.56574847834969</v>
      </c>
      <c r="K83" s="2">
        <f t="shared" si="9"/>
        <v>303.56581104990579</v>
      </c>
      <c r="L83" s="2">
        <v>312.39564971535771</v>
      </c>
      <c r="M83" s="2">
        <f t="shared" si="17"/>
        <v>312.39565072527665</v>
      </c>
      <c r="N83" s="2">
        <f t="shared" si="7"/>
        <v>2.6043502846422939</v>
      </c>
      <c r="O83" s="8">
        <v>609.41889946010701</v>
      </c>
      <c r="P83" s="1">
        <f>O83/(Abmessung!H$17*Q83)</f>
        <v>120.03152153419059</v>
      </c>
      <c r="Q83" s="2">
        <f t="shared" si="12"/>
        <v>14.207106176138389</v>
      </c>
      <c r="R83" s="1">
        <f t="shared" si="13"/>
        <v>4178.5794452081909</v>
      </c>
      <c r="S83" s="1">
        <f t="shared" si="14"/>
        <v>992.00723729192794</v>
      </c>
      <c r="T83" s="1">
        <f t="shared" si="15"/>
        <v>1007.0682020078935</v>
      </c>
      <c r="U83" s="7">
        <f t="shared" si="16"/>
        <v>1.1807157234255268</v>
      </c>
      <c r="Y83" s="4">
        <v>-144.24372570197801</v>
      </c>
      <c r="Z83" s="5">
        <v>10.528700058400901</v>
      </c>
      <c r="AA83" s="4">
        <v>-3.1256926142924198E-2</v>
      </c>
      <c r="AB83" s="4">
        <v>2.9456116190551199E-5</v>
      </c>
      <c r="AC83" s="6">
        <v>17554.453889016499</v>
      </c>
      <c r="AD83" s="6">
        <v>-125.692345063977</v>
      </c>
      <c r="AE83" s="6">
        <v>0.39362054142913999</v>
      </c>
      <c r="AF83" s="6">
        <v>-4.1079636190540202E-4</v>
      </c>
      <c r="AG83" s="6">
        <v>2.30640101199999</v>
      </c>
      <c r="AH83" s="6">
        <v>-3.7612753199999698E-3</v>
      </c>
      <c r="AI83" s="6">
        <v>995.176197</v>
      </c>
      <c r="AJ83" s="6">
        <v>3.9734999999999798E-2</v>
      </c>
      <c r="AL83" s="6">
        <v>-7.3107128370890097E-3</v>
      </c>
      <c r="AM83" s="6">
        <v>2.5528079661440501</v>
      </c>
      <c r="AN83" s="6">
        <v>1.58291033403489</v>
      </c>
    </row>
    <row r="84" spans="1:40" x14ac:dyDescent="0.45">
      <c r="A84">
        <v>6.2E-2</v>
      </c>
      <c r="B84" s="1">
        <f t="shared" si="11"/>
        <v>225.00847562322761</v>
      </c>
      <c r="C84">
        <v>2000</v>
      </c>
      <c r="D84" s="2">
        <f t="shared" si="8"/>
        <v>2.1300581464340809</v>
      </c>
      <c r="E84" s="1">
        <v>215.4</v>
      </c>
      <c r="F84" s="2">
        <v>8.35</v>
      </c>
      <c r="G84">
        <v>315</v>
      </c>
      <c r="H84">
        <v>295</v>
      </c>
      <c r="I84" s="2">
        <f t="shared" ref="I84:I110" si="18">O84*3600/(T84*U84*E84)</f>
        <v>8.6232811344853939</v>
      </c>
      <c r="J84" s="2">
        <v>303.62322521767572</v>
      </c>
      <c r="K84" s="2">
        <f t="shared" si="9"/>
        <v>303.62328113448541</v>
      </c>
      <c r="L84" s="2">
        <v>312.63211375171107</v>
      </c>
      <c r="M84" s="2">
        <f t="shared" si="17"/>
        <v>312.63211439271294</v>
      </c>
      <c r="N84" s="2">
        <f t="shared" si="7"/>
        <v>2.3678862482889258</v>
      </c>
      <c r="O84" s="8">
        <v>613.45216709607996</v>
      </c>
      <c r="P84" s="1">
        <f>O84/(Abmessung!H$17*Q84)</f>
        <v>120.23630368831189</v>
      </c>
      <c r="Q84" s="2">
        <f t="shared" si="12"/>
        <v>14.276774739511628</v>
      </c>
      <c r="R84" s="1">
        <f t="shared" si="13"/>
        <v>4178.5759250458486</v>
      </c>
      <c r="S84" s="1">
        <f t="shared" si="14"/>
        <v>991.96263332650676</v>
      </c>
      <c r="T84" s="1">
        <f t="shared" si="15"/>
        <v>1007.0693439270121</v>
      </c>
      <c r="U84" s="7">
        <f t="shared" si="16"/>
        <v>1.1806076305049764</v>
      </c>
      <c r="Y84" s="4">
        <v>-144.24372570197801</v>
      </c>
      <c r="Z84" s="5">
        <v>10.528700058400901</v>
      </c>
      <c r="AA84" s="4">
        <v>-3.1256926142924198E-2</v>
      </c>
      <c r="AB84" s="4">
        <v>2.9456116190551199E-5</v>
      </c>
      <c r="AC84" s="6">
        <v>17554.453889016499</v>
      </c>
      <c r="AD84" s="6">
        <v>-125.692345063977</v>
      </c>
      <c r="AE84" s="6">
        <v>0.39362054142913999</v>
      </c>
      <c r="AF84" s="6">
        <v>-4.1079636190540202E-4</v>
      </c>
      <c r="AG84" s="6">
        <v>2.30640101199999</v>
      </c>
      <c r="AH84" s="6">
        <v>-3.7612753199999698E-3</v>
      </c>
      <c r="AI84" s="6">
        <v>995.176197</v>
      </c>
      <c r="AJ84" s="6">
        <v>3.9734999999999798E-2</v>
      </c>
      <c r="AL84" s="6">
        <v>-7.3107128370890097E-3</v>
      </c>
      <c r="AM84" s="6">
        <v>2.5528079661440501</v>
      </c>
      <c r="AN84" s="6">
        <v>1.58291033403489</v>
      </c>
    </row>
    <row r="85" spans="1:40" x14ac:dyDescent="0.45">
      <c r="A85">
        <v>6.8000000000000005E-2</v>
      </c>
      <c r="B85" s="1">
        <f t="shared" si="11"/>
        <v>246.79280913367887</v>
      </c>
      <c r="C85">
        <v>2000</v>
      </c>
      <c r="D85" s="2">
        <f t="shared" si="8"/>
        <v>2.1300581464340809</v>
      </c>
      <c r="E85" s="1">
        <v>215.4</v>
      </c>
      <c r="F85" s="2">
        <v>8.35</v>
      </c>
      <c r="G85">
        <v>315</v>
      </c>
      <c r="H85">
        <v>295</v>
      </c>
      <c r="I85" s="2">
        <f t="shared" si="18"/>
        <v>8.6684975933285422</v>
      </c>
      <c r="J85" s="2">
        <v>303.66844804752378</v>
      </c>
      <c r="K85" s="2">
        <f t="shared" si="9"/>
        <v>303.66849759332854</v>
      </c>
      <c r="L85" s="2">
        <v>312.82987757250197</v>
      </c>
      <c r="M85" s="2">
        <f t="shared" si="17"/>
        <v>312.82987798838832</v>
      </c>
      <c r="N85" s="2">
        <f t="shared" si="7"/>
        <v>2.1701224274980291</v>
      </c>
      <c r="O85" s="8">
        <v>616.62495073731998</v>
      </c>
      <c r="P85" s="1">
        <f>O85/(Abmessung!H$17*Q85)</f>
        <v>120.35815830644879</v>
      </c>
      <c r="Q85" s="2">
        <f t="shared" si="12"/>
        <v>14.336085387484685</v>
      </c>
      <c r="R85" s="1">
        <f t="shared" si="13"/>
        <v>4178.5733396145279</v>
      </c>
      <c r="S85" s="1">
        <f t="shared" si="14"/>
        <v>991.92517342513236</v>
      </c>
      <c r="T85" s="1">
        <f t="shared" si="15"/>
        <v>1007.0702423915841</v>
      </c>
      <c r="U85" s="7">
        <f t="shared" si="16"/>
        <v>1.1805225827480723</v>
      </c>
      <c r="Y85" s="4">
        <v>-144.24372570197801</v>
      </c>
      <c r="Z85" s="5">
        <v>10.528700058400901</v>
      </c>
      <c r="AA85" s="4">
        <v>-3.1256926142924198E-2</v>
      </c>
      <c r="AB85" s="4">
        <v>2.9456116190551199E-5</v>
      </c>
      <c r="AC85" s="6">
        <v>17554.453889016499</v>
      </c>
      <c r="AD85" s="6">
        <v>-125.692345063977</v>
      </c>
      <c r="AE85" s="6">
        <v>0.39362054142913999</v>
      </c>
      <c r="AF85" s="6">
        <v>-4.1079636190540202E-4</v>
      </c>
      <c r="AG85" s="6">
        <v>2.30640101199999</v>
      </c>
      <c r="AH85" s="6">
        <v>-3.7612753199999698E-3</v>
      </c>
      <c r="AI85" s="6">
        <v>995.176197</v>
      </c>
      <c r="AJ85" s="6">
        <v>3.9734999999999798E-2</v>
      </c>
      <c r="AL85" s="6">
        <v>-7.3107128370890097E-3</v>
      </c>
      <c r="AM85" s="6">
        <v>2.5528079661440501</v>
      </c>
      <c r="AN85" s="6">
        <v>1.58291033403489</v>
      </c>
    </row>
    <row r="86" spans="1:40" x14ac:dyDescent="0.45">
      <c r="A86">
        <v>7.3999999999999996E-2</v>
      </c>
      <c r="B86" s="1">
        <f t="shared" si="11"/>
        <v>268.57728012156292</v>
      </c>
      <c r="C86">
        <v>2000</v>
      </c>
      <c r="D86" s="2">
        <f t="shared" si="8"/>
        <v>2.1300581464340809</v>
      </c>
      <c r="E86" s="1">
        <v>215.4</v>
      </c>
      <c r="F86" s="2">
        <v>8.35</v>
      </c>
      <c r="G86">
        <v>315</v>
      </c>
      <c r="H86">
        <v>295</v>
      </c>
      <c r="I86" s="2">
        <f t="shared" si="18"/>
        <v>8.7045364450994178</v>
      </c>
      <c r="J86" s="2">
        <v>303.70449294771885</v>
      </c>
      <c r="K86" s="2">
        <f t="shared" si="9"/>
        <v>303.70453644509939</v>
      </c>
      <c r="L86" s="2">
        <v>312.99765553364529</v>
      </c>
      <c r="M86" s="2">
        <f t="shared" si="17"/>
        <v>312.99765580780519</v>
      </c>
      <c r="N86" s="2">
        <f t="shared" si="7"/>
        <v>2.0023444663547139</v>
      </c>
      <c r="O86" s="8">
        <v>619.153424129153</v>
      </c>
      <c r="P86" s="1">
        <f>O86/(Abmessung!H$17*Q86)</f>
        <v>120.42113889190296</v>
      </c>
      <c r="Q86" s="2">
        <f t="shared" si="12"/>
        <v>14.387342013546649</v>
      </c>
      <c r="R86" s="1">
        <f t="shared" si="13"/>
        <v>4178.5713947292288</v>
      </c>
      <c r="S86" s="1">
        <f t="shared" si="14"/>
        <v>991.89328255697046</v>
      </c>
      <c r="T86" s="1">
        <f t="shared" si="15"/>
        <v>1007.0709585136387</v>
      </c>
      <c r="U86" s="7">
        <f t="shared" si="16"/>
        <v>1.1804547953513147</v>
      </c>
      <c r="Y86" s="4">
        <v>-144.24372570197801</v>
      </c>
      <c r="Z86" s="5">
        <v>10.528700058400901</v>
      </c>
      <c r="AA86" s="4">
        <v>-3.1256926142924198E-2</v>
      </c>
      <c r="AB86" s="4">
        <v>2.9456116190551199E-5</v>
      </c>
      <c r="AC86" s="6">
        <v>17554.453889016499</v>
      </c>
      <c r="AD86" s="6">
        <v>-125.692345063977</v>
      </c>
      <c r="AE86" s="6">
        <v>0.39362054142913999</v>
      </c>
      <c r="AF86" s="6">
        <v>-4.1079636190540202E-4</v>
      </c>
      <c r="AG86" s="6">
        <v>2.30640101199999</v>
      </c>
      <c r="AH86" s="6">
        <v>-3.7612753199999698E-3</v>
      </c>
      <c r="AI86" s="6">
        <v>995.176197</v>
      </c>
      <c r="AJ86" s="6">
        <v>3.9734999999999798E-2</v>
      </c>
      <c r="AL86" s="6">
        <v>-7.3107128370890097E-3</v>
      </c>
      <c r="AM86" s="6">
        <v>2.5528079661440501</v>
      </c>
      <c r="AN86" s="6">
        <v>1.58291033403489</v>
      </c>
    </row>
    <row r="87" spans="1:40" x14ac:dyDescent="0.45">
      <c r="A87">
        <v>8.0000000000000002E-3</v>
      </c>
      <c r="B87" s="1">
        <f t="shared" si="11"/>
        <v>28.981537551377819</v>
      </c>
      <c r="C87">
        <v>2500</v>
      </c>
      <c r="D87" s="2">
        <f t="shared" si="8"/>
        <v>2.7055891776432897</v>
      </c>
      <c r="E87" s="1">
        <v>273.60000000000002</v>
      </c>
      <c r="F87" s="2">
        <v>12.51</v>
      </c>
      <c r="G87">
        <v>315</v>
      </c>
      <c r="H87">
        <v>295</v>
      </c>
      <c r="I87" s="2">
        <f t="shared" si="18"/>
        <v>4.7460222686368567</v>
      </c>
      <c r="J87" s="2">
        <v>299.74597515620007</v>
      </c>
      <c r="K87" s="2">
        <f t="shared" si="9"/>
        <v>299.74602226863686</v>
      </c>
      <c r="L87" s="2">
        <v>302.09440354747557</v>
      </c>
      <c r="M87" s="2">
        <f t="shared" si="17"/>
        <v>302.09545829728489</v>
      </c>
      <c r="N87" s="2">
        <f t="shared" si="7"/>
        <v>12.905596452524435</v>
      </c>
      <c r="O87" s="8">
        <v>431.46856225575999</v>
      </c>
      <c r="P87" s="1">
        <f>O87/(Abmessung!H$17*Q87)</f>
        <v>113.27405449222195</v>
      </c>
      <c r="Q87" s="2">
        <f t="shared" si="12"/>
        <v>10.658687531601654</v>
      </c>
      <c r="R87" s="1">
        <f t="shared" si="13"/>
        <v>4179.4254708497265</v>
      </c>
      <c r="S87" s="1">
        <f t="shared" si="14"/>
        <v>993.73609660784916</v>
      </c>
      <c r="T87" s="1">
        <f t="shared" si="15"/>
        <v>1006.9923126614158</v>
      </c>
      <c r="U87" s="7">
        <f t="shared" si="16"/>
        <v>1.1878993329878247</v>
      </c>
      <c r="Y87" s="4">
        <v>-144.24372570197801</v>
      </c>
      <c r="Z87" s="5">
        <v>10.528700058400901</v>
      </c>
      <c r="AA87" s="4">
        <v>-3.1256926142924198E-2</v>
      </c>
      <c r="AB87" s="4">
        <v>2.9456116190551199E-5</v>
      </c>
      <c r="AC87" s="6">
        <v>17554.453889016499</v>
      </c>
      <c r="AD87" s="6">
        <v>-125.692345063977</v>
      </c>
      <c r="AE87" s="6">
        <v>0.39362054142913999</v>
      </c>
      <c r="AF87" s="6">
        <v>-4.1079636190540202E-4</v>
      </c>
      <c r="AG87" s="6">
        <v>2.30640101199999</v>
      </c>
      <c r="AH87" s="6">
        <v>-3.7612753199999698E-3</v>
      </c>
      <c r="AI87" s="6">
        <v>995.176197</v>
      </c>
      <c r="AJ87" s="6">
        <v>3.9734999999999798E-2</v>
      </c>
      <c r="AL87" s="6">
        <v>-7.3107128370890097E-3</v>
      </c>
      <c r="AM87" s="6">
        <v>2.5528079661440501</v>
      </c>
      <c r="AN87" s="6">
        <v>1.58291033403489</v>
      </c>
    </row>
    <row r="88" spans="1:40" x14ac:dyDescent="0.45">
      <c r="A88">
        <v>1.4E-2</v>
      </c>
      <c r="B88" s="1">
        <f t="shared" si="11"/>
        <v>50.745860820177285</v>
      </c>
      <c r="C88">
        <v>2500</v>
      </c>
      <c r="D88" s="2">
        <f t="shared" si="8"/>
        <v>2.7055891776432897</v>
      </c>
      <c r="E88" s="1">
        <v>273.60000000000002</v>
      </c>
      <c r="F88" s="2">
        <v>12.51</v>
      </c>
      <c r="G88">
        <v>315</v>
      </c>
      <c r="H88">
        <v>295</v>
      </c>
      <c r="I88" s="2">
        <f t="shared" si="18"/>
        <v>6.0100072605772219</v>
      </c>
      <c r="J88" s="2">
        <v>301.00992280793429</v>
      </c>
      <c r="K88" s="2">
        <f t="shared" si="9"/>
        <v>301.0100072605772</v>
      </c>
      <c r="L88" s="2">
        <v>305.67916948488494</v>
      </c>
      <c r="M88" s="2">
        <f t="shared" si="17"/>
        <v>305.67946553845485</v>
      </c>
      <c r="N88" s="2">
        <f t="shared" si="7"/>
        <v>9.3208305151150626</v>
      </c>
      <c r="O88" s="8">
        <v>545.29975633200002</v>
      </c>
      <c r="P88" s="1">
        <f>O88/(Abmessung!H$17*Q88)</f>
        <v>124.45794875788927</v>
      </c>
      <c r="Q88" s="2">
        <f t="shared" si="12"/>
        <v>12.260203634355619</v>
      </c>
      <c r="R88" s="1">
        <f t="shared" si="13"/>
        <v>4178.9430376383989</v>
      </c>
      <c r="S88" s="1">
        <f t="shared" si="14"/>
        <v>993.18445259204736</v>
      </c>
      <c r="T88" s="1">
        <f t="shared" si="15"/>
        <v>1007.0174241413865</v>
      </c>
      <c r="U88" s="7">
        <f t="shared" si="16"/>
        <v>1.1855223054337047</v>
      </c>
      <c r="Y88" s="4">
        <v>-144.24372570197801</v>
      </c>
      <c r="Z88" s="5">
        <v>10.528700058400901</v>
      </c>
      <c r="AA88" s="4">
        <v>-3.1256926142924198E-2</v>
      </c>
      <c r="AB88" s="4">
        <v>2.9456116190551199E-5</v>
      </c>
      <c r="AC88" s="6">
        <v>17554.453889016499</v>
      </c>
      <c r="AD88" s="6">
        <v>-125.692345063977</v>
      </c>
      <c r="AE88" s="6">
        <v>0.39362054142913999</v>
      </c>
      <c r="AF88" s="6">
        <v>-4.1079636190540202E-4</v>
      </c>
      <c r="AG88" s="6">
        <v>2.30640101199999</v>
      </c>
      <c r="AH88" s="6">
        <v>-3.7612753199999698E-3</v>
      </c>
      <c r="AI88" s="6">
        <v>995.176197</v>
      </c>
      <c r="AJ88" s="6">
        <v>3.9734999999999798E-2</v>
      </c>
      <c r="AL88" s="6">
        <v>-7.3107128370890097E-3</v>
      </c>
      <c r="AM88" s="6">
        <v>2.5528079661440501</v>
      </c>
      <c r="AN88" s="6">
        <v>1.58291033403489</v>
      </c>
    </row>
    <row r="89" spans="1:40" x14ac:dyDescent="0.45">
      <c r="A89">
        <v>0.02</v>
      </c>
      <c r="B89" s="1">
        <f t="shared" si="11"/>
        <v>72.518805730279325</v>
      </c>
      <c r="C89">
        <v>2500</v>
      </c>
      <c r="D89" s="2">
        <f t="shared" si="8"/>
        <v>2.7055891776432897</v>
      </c>
      <c r="E89" s="1">
        <v>273.60000000000002</v>
      </c>
      <c r="F89" s="2">
        <v>12.51</v>
      </c>
      <c r="G89">
        <v>315</v>
      </c>
      <c r="H89">
        <v>295</v>
      </c>
      <c r="I89" s="2">
        <f t="shared" si="18"/>
        <v>6.7138552748496929</v>
      </c>
      <c r="J89" s="2">
        <v>301.71374799983494</v>
      </c>
      <c r="K89" s="2">
        <f t="shared" si="9"/>
        <v>301.71385527484972</v>
      </c>
      <c r="L89" s="2">
        <v>307.71915810956563</v>
      </c>
      <c r="M89" s="2">
        <f t="shared" si="17"/>
        <v>307.71927249024708</v>
      </c>
      <c r="N89" s="2">
        <f t="shared" si="7"/>
        <v>7.2808418904343739</v>
      </c>
      <c r="O89" s="8">
        <v>608.48958669071999</v>
      </c>
      <c r="P89" s="1">
        <f>O89/(Abmessung!H$17*Q89)</f>
        <v>130.97044792690588</v>
      </c>
      <c r="Q89" s="2">
        <f t="shared" si="12"/>
        <v>13.000643712815915</v>
      </c>
      <c r="R89" s="1">
        <f t="shared" si="13"/>
        <v>4178.7691262694216</v>
      </c>
      <c r="S89" s="1">
        <f t="shared" si="14"/>
        <v>992.84591458650152</v>
      </c>
      <c r="T89" s="1">
        <f t="shared" si="15"/>
        <v>1007.0314073883867</v>
      </c>
      <c r="U89" s="7">
        <f t="shared" si="16"/>
        <v>1.1841986652717598</v>
      </c>
      <c r="Y89" s="4">
        <v>-144.24372570197801</v>
      </c>
      <c r="Z89" s="5">
        <v>10.528700058400901</v>
      </c>
      <c r="AA89" s="4">
        <v>-3.1256926142924198E-2</v>
      </c>
      <c r="AB89" s="4">
        <v>2.9456116190551199E-5</v>
      </c>
      <c r="AC89" s="6">
        <v>17554.453889016499</v>
      </c>
      <c r="AD89" s="6">
        <v>-125.692345063977</v>
      </c>
      <c r="AE89" s="6">
        <v>0.39362054142913999</v>
      </c>
      <c r="AF89" s="6">
        <v>-4.1079636190540202E-4</v>
      </c>
      <c r="AG89" s="6">
        <v>2.30640101199999</v>
      </c>
      <c r="AH89" s="6">
        <v>-3.7612753199999698E-3</v>
      </c>
      <c r="AI89" s="6">
        <v>995.176197</v>
      </c>
      <c r="AJ89" s="6">
        <v>3.9734999999999798E-2</v>
      </c>
      <c r="AL89" s="6">
        <v>-7.3107128370890097E-3</v>
      </c>
      <c r="AM89" s="6">
        <v>2.5528079661440501</v>
      </c>
      <c r="AN89" s="6">
        <v>1.58291033403489</v>
      </c>
    </row>
    <row r="90" spans="1:40" x14ac:dyDescent="0.45">
      <c r="A90">
        <v>2.5999999999999999E-2</v>
      </c>
      <c r="B90" s="1">
        <f t="shared" si="11"/>
        <v>94.295857635774226</v>
      </c>
      <c r="C90">
        <v>2500</v>
      </c>
      <c r="D90" s="2">
        <f t="shared" si="8"/>
        <v>2.7055891776432897</v>
      </c>
      <c r="E90" s="1">
        <v>273.60000000000002</v>
      </c>
      <c r="F90" s="2">
        <v>12.51</v>
      </c>
      <c r="G90">
        <v>315</v>
      </c>
      <c r="H90">
        <v>295</v>
      </c>
      <c r="I90" s="2">
        <f t="shared" si="18"/>
        <v>7.1690301307643782</v>
      </c>
      <c r="J90" s="2">
        <v>302.16890759477951</v>
      </c>
      <c r="K90" s="2">
        <f t="shared" si="9"/>
        <v>302.16903013076438</v>
      </c>
      <c r="L90" s="2">
        <v>309.02384445753518</v>
      </c>
      <c r="M90" s="2">
        <f t="shared" si="17"/>
        <v>309.02389880702646</v>
      </c>
      <c r="N90" s="2">
        <f t="shared" si="7"/>
        <v>5.9761555424648236</v>
      </c>
      <c r="O90" s="8">
        <v>649.27912516319998</v>
      </c>
      <c r="P90" s="1">
        <f>O90/(Abmessung!H$17*Q90)</f>
        <v>135.39671735850732</v>
      </c>
      <c r="Q90" s="2">
        <f t="shared" si="12"/>
        <v>13.418634508723294</v>
      </c>
      <c r="R90" s="1">
        <f t="shared" si="13"/>
        <v>4178.6899582791239</v>
      </c>
      <c r="S90" s="1">
        <f t="shared" si="14"/>
        <v>992.62048563721612</v>
      </c>
      <c r="T90" s="1">
        <f t="shared" si="15"/>
        <v>1007.0404502716392</v>
      </c>
      <c r="U90" s="7">
        <f t="shared" si="16"/>
        <v>1.1833426749961966</v>
      </c>
      <c r="Y90" s="4">
        <v>-144.24372570197801</v>
      </c>
      <c r="Z90" s="5">
        <v>10.528700058400901</v>
      </c>
      <c r="AA90" s="4">
        <v>-3.1256926142924198E-2</v>
      </c>
      <c r="AB90" s="4">
        <v>2.9456116190551199E-5</v>
      </c>
      <c r="AC90" s="6">
        <v>17554.453889016499</v>
      </c>
      <c r="AD90" s="6">
        <v>-125.692345063977</v>
      </c>
      <c r="AE90" s="6">
        <v>0.39362054142913999</v>
      </c>
      <c r="AF90" s="6">
        <v>-4.1079636190540202E-4</v>
      </c>
      <c r="AG90" s="6">
        <v>2.30640101199999</v>
      </c>
      <c r="AH90" s="6">
        <v>-3.7612753199999698E-3</v>
      </c>
      <c r="AI90" s="6">
        <v>995.176197</v>
      </c>
      <c r="AJ90" s="6">
        <v>3.9734999999999798E-2</v>
      </c>
      <c r="AL90" s="6">
        <v>-7.3107128370890097E-3</v>
      </c>
      <c r="AM90" s="6">
        <v>2.5528079661440501</v>
      </c>
      <c r="AN90" s="6">
        <v>1.58291033403489</v>
      </c>
    </row>
    <row r="91" spans="1:40" x14ac:dyDescent="0.45">
      <c r="A91">
        <v>3.2000000000000001E-2</v>
      </c>
      <c r="B91" s="1">
        <f t="shared" si="11"/>
        <v>116.07522311449713</v>
      </c>
      <c r="C91">
        <v>2500</v>
      </c>
      <c r="D91" s="2">
        <f t="shared" si="8"/>
        <v>2.7055891776432897</v>
      </c>
      <c r="E91" s="1">
        <v>273.60000000000002</v>
      </c>
      <c r="F91" s="2">
        <v>12.51</v>
      </c>
      <c r="G91">
        <v>315</v>
      </c>
      <c r="H91">
        <v>295</v>
      </c>
      <c r="I91" s="2">
        <f t="shared" si="18"/>
        <v>7.488531682365978</v>
      </c>
      <c r="J91" s="2">
        <v>302.48839828669935</v>
      </c>
      <c r="K91" s="2">
        <f t="shared" si="9"/>
        <v>302.48853168236599</v>
      </c>
      <c r="L91" s="2">
        <v>309.93048228122586</v>
      </c>
      <c r="M91" s="2">
        <f t="shared" si="17"/>
        <v>309.9305118284135</v>
      </c>
      <c r="N91" s="2">
        <f t="shared" si="7"/>
        <v>5.0695177187741365</v>
      </c>
      <c r="O91" s="8">
        <v>677.87539879771998</v>
      </c>
      <c r="P91" s="1">
        <f>O91/(Abmessung!H$17*Q91)</f>
        <v>138.60418951144985</v>
      </c>
      <c r="Q91" s="2">
        <f t="shared" si="12"/>
        <v>13.685432728360841</v>
      </c>
      <c r="R91" s="1">
        <f t="shared" si="13"/>
        <v>4178.647921728817</v>
      </c>
      <c r="S91" s="1">
        <f t="shared" si="14"/>
        <v>992.45986274233724</v>
      </c>
      <c r="T91" s="1">
        <f t="shared" si="15"/>
        <v>1007.046797752961</v>
      </c>
      <c r="U91" s="7">
        <f t="shared" si="16"/>
        <v>1.1827418287689526</v>
      </c>
      <c r="Y91" s="4">
        <v>-144.24372570197801</v>
      </c>
      <c r="Z91" s="5">
        <v>10.528700058400901</v>
      </c>
      <c r="AA91" s="4">
        <v>-3.1256926142924198E-2</v>
      </c>
      <c r="AB91" s="4">
        <v>2.9456116190551199E-5</v>
      </c>
      <c r="AC91" s="6">
        <v>17554.453889016499</v>
      </c>
      <c r="AD91" s="6">
        <v>-125.692345063977</v>
      </c>
      <c r="AE91" s="6">
        <v>0.39362054142913999</v>
      </c>
      <c r="AF91" s="6">
        <v>-4.1079636190540202E-4</v>
      </c>
      <c r="AG91" s="6">
        <v>2.30640101199999</v>
      </c>
      <c r="AH91" s="6">
        <v>-3.7612753199999698E-3</v>
      </c>
      <c r="AI91" s="6">
        <v>995.176197</v>
      </c>
      <c r="AJ91" s="6">
        <v>3.9734999999999798E-2</v>
      </c>
      <c r="AL91" s="6">
        <v>-7.3107128370890097E-3</v>
      </c>
      <c r="AM91" s="6">
        <v>2.5528079661440501</v>
      </c>
      <c r="AN91" s="6">
        <v>1.58291033403489</v>
      </c>
    </row>
    <row r="92" spans="1:40" x14ac:dyDescent="0.45">
      <c r="A92">
        <v>3.7999999999999999E-2</v>
      </c>
      <c r="B92" s="1">
        <f t="shared" si="11"/>
        <v>137.85603052112424</v>
      </c>
      <c r="C92">
        <v>2500</v>
      </c>
      <c r="D92" s="2">
        <f t="shared" si="8"/>
        <v>2.7055891776432897</v>
      </c>
      <c r="E92" s="1">
        <v>273.60000000000002</v>
      </c>
      <c r="F92" s="2">
        <v>12.51</v>
      </c>
      <c r="G92">
        <v>315</v>
      </c>
      <c r="H92">
        <v>295</v>
      </c>
      <c r="I92" s="2">
        <f t="shared" si="18"/>
        <v>7.7249986501945749</v>
      </c>
      <c r="J92" s="2">
        <v>302.72485723344653</v>
      </c>
      <c r="K92" s="2">
        <f t="shared" si="9"/>
        <v>302.72499865019455</v>
      </c>
      <c r="L92" s="2">
        <v>310.59774438412609</v>
      </c>
      <c r="M92" s="2">
        <f t="shared" si="17"/>
        <v>310.59776201545952</v>
      </c>
      <c r="N92" s="2">
        <f t="shared" si="7"/>
        <v>4.4022556158739121</v>
      </c>
      <c r="O92" s="8">
        <v>699.02115692144002</v>
      </c>
      <c r="P92" s="1">
        <f>O92/(Abmessung!H$17*Q92)</f>
        <v>141.0240745183909</v>
      </c>
      <c r="Q92" s="2">
        <f t="shared" si="12"/>
        <v>13.87017948736794</v>
      </c>
      <c r="R92" s="1">
        <f t="shared" si="13"/>
        <v>4178.6231611728481</v>
      </c>
      <c r="S92" s="1">
        <f t="shared" si="14"/>
        <v>992.33961316648788</v>
      </c>
      <c r="T92" s="1">
        <f t="shared" si="15"/>
        <v>1007.0514956010854</v>
      </c>
      <c r="U92" s="7">
        <f t="shared" si="16"/>
        <v>1.182297135168656</v>
      </c>
      <c r="Y92" s="4">
        <v>-144.24372570197801</v>
      </c>
      <c r="Z92" s="5">
        <v>10.528700058400901</v>
      </c>
      <c r="AA92" s="4">
        <v>-3.1256926142924198E-2</v>
      </c>
      <c r="AB92" s="4">
        <v>2.9456116190551199E-5</v>
      </c>
      <c r="AC92" s="6">
        <v>17554.453889016499</v>
      </c>
      <c r="AD92" s="6">
        <v>-125.692345063977</v>
      </c>
      <c r="AE92" s="6">
        <v>0.39362054142913999</v>
      </c>
      <c r="AF92" s="6">
        <v>-4.1079636190540202E-4</v>
      </c>
      <c r="AG92" s="6">
        <v>2.30640101199999</v>
      </c>
      <c r="AH92" s="6">
        <v>-3.7612753199999698E-3</v>
      </c>
      <c r="AI92" s="6">
        <v>995.176197</v>
      </c>
      <c r="AJ92" s="6">
        <v>3.9734999999999798E-2</v>
      </c>
      <c r="AL92" s="6">
        <v>-7.3107128370890097E-3</v>
      </c>
      <c r="AM92" s="6">
        <v>2.5528079661440501</v>
      </c>
      <c r="AN92" s="6">
        <v>1.58291033403489</v>
      </c>
    </row>
    <row r="93" spans="1:40" x14ac:dyDescent="0.45">
      <c r="A93">
        <v>4.3999999999999997E-2</v>
      </c>
      <c r="B93" s="1">
        <f t="shared" si="11"/>
        <v>159.63779997716773</v>
      </c>
      <c r="C93">
        <v>2500</v>
      </c>
      <c r="D93" s="2">
        <f t="shared" si="8"/>
        <v>2.7055891776432897</v>
      </c>
      <c r="E93" s="1">
        <v>273.60000000000002</v>
      </c>
      <c r="F93" s="2">
        <v>12.51</v>
      </c>
      <c r="G93">
        <v>315</v>
      </c>
      <c r="H93">
        <v>295</v>
      </c>
      <c r="I93" s="2">
        <f t="shared" si="18"/>
        <v>7.9067196199021383</v>
      </c>
      <c r="J93" s="2">
        <v>302.90657214029721</v>
      </c>
      <c r="K93" s="2">
        <f t="shared" si="9"/>
        <v>302.90671961990216</v>
      </c>
      <c r="L93" s="2">
        <v>311.10971642409061</v>
      </c>
      <c r="M93" s="2">
        <f t="shared" si="17"/>
        <v>311.10972768403451</v>
      </c>
      <c r="N93" s="2">
        <f t="shared" si="7"/>
        <v>3.8902835759093932</v>
      </c>
      <c r="O93" s="8">
        <v>715.26051976071994</v>
      </c>
      <c r="P93" s="1">
        <f>O93/(Abmessung!H$17*Q93)</f>
        <v>142.90374317186038</v>
      </c>
      <c r="Q93" s="2">
        <f t="shared" si="12"/>
        <v>14.005727365693458</v>
      </c>
      <c r="R93" s="1">
        <f t="shared" si="13"/>
        <v>4178.6074555601508</v>
      </c>
      <c r="S93" s="1">
        <f t="shared" si="14"/>
        <v>992.24619747112047</v>
      </c>
      <c r="T93" s="1">
        <f t="shared" si="15"/>
        <v>1007.0551058219974</v>
      </c>
      <c r="U93" s="7">
        <f t="shared" si="16"/>
        <v>1.1819553952714492</v>
      </c>
      <c r="Y93" s="4">
        <v>-144.24372570197801</v>
      </c>
      <c r="Z93" s="5">
        <v>10.528700058400901</v>
      </c>
      <c r="AA93" s="4">
        <v>-3.1256926142924198E-2</v>
      </c>
      <c r="AB93" s="4">
        <v>2.9456116190551199E-5</v>
      </c>
      <c r="AC93" s="6">
        <v>17554.453889016499</v>
      </c>
      <c r="AD93" s="6">
        <v>-125.692345063977</v>
      </c>
      <c r="AE93" s="6">
        <v>0.39362054142913999</v>
      </c>
      <c r="AF93" s="6">
        <v>-4.1079636190540202E-4</v>
      </c>
      <c r="AG93" s="6">
        <v>2.30640101199999</v>
      </c>
      <c r="AH93" s="6">
        <v>-3.7612753199999698E-3</v>
      </c>
      <c r="AI93" s="6">
        <v>995.176197</v>
      </c>
      <c r="AJ93" s="6">
        <v>3.9734999999999798E-2</v>
      </c>
      <c r="AL93" s="6">
        <v>-7.3107128370890097E-3</v>
      </c>
      <c r="AM93" s="6">
        <v>2.5528079661440501</v>
      </c>
      <c r="AN93" s="6">
        <v>1.58291033403489</v>
      </c>
    </row>
    <row r="94" spans="1:40" x14ac:dyDescent="0.45">
      <c r="A94">
        <v>0.05</v>
      </c>
      <c r="B94" s="1">
        <f t="shared" si="11"/>
        <v>181.42024408350639</v>
      </c>
      <c r="C94">
        <v>2500</v>
      </c>
      <c r="D94" s="2">
        <f t="shared" si="8"/>
        <v>2.7055891776432897</v>
      </c>
      <c r="E94" s="1">
        <v>273.60000000000002</v>
      </c>
      <c r="F94" s="2">
        <v>12.51</v>
      </c>
      <c r="G94">
        <v>315</v>
      </c>
      <c r="H94">
        <v>295</v>
      </c>
      <c r="I94" s="2">
        <f t="shared" si="18"/>
        <v>8.0503732630235358</v>
      </c>
      <c r="J94" s="2">
        <v>303.05022113529958</v>
      </c>
      <c r="K94" s="2">
        <f t="shared" si="9"/>
        <v>303.05037326302352</v>
      </c>
      <c r="L94" s="2">
        <v>311.51513188302471</v>
      </c>
      <c r="M94" s="2">
        <f t="shared" si="17"/>
        <v>311.5151394543721</v>
      </c>
      <c r="N94" s="2">
        <f t="shared" si="7"/>
        <v>3.4848681169752922</v>
      </c>
      <c r="O94" s="8">
        <v>728.09137817340002</v>
      </c>
      <c r="P94" s="1">
        <f>O94/(Abmessung!H$17*Q94)</f>
        <v>144.39664470530704</v>
      </c>
      <c r="Q94" s="2">
        <f t="shared" si="12"/>
        <v>14.10957087431559</v>
      </c>
      <c r="R94" s="1">
        <f t="shared" si="13"/>
        <v>4178.5969259910053</v>
      </c>
      <c r="S94" s="1">
        <f t="shared" si="14"/>
        <v>992.17152368700022</v>
      </c>
      <c r="T94" s="1">
        <f t="shared" si="15"/>
        <v>1007.0579597684055</v>
      </c>
      <c r="U94" s="7">
        <f t="shared" si="16"/>
        <v>1.1816852435616267</v>
      </c>
      <c r="Y94" s="4">
        <v>-144.24372570197801</v>
      </c>
      <c r="Z94" s="5">
        <v>10.528700058400901</v>
      </c>
      <c r="AA94" s="4">
        <v>-3.1256926142924198E-2</v>
      </c>
      <c r="AB94" s="4">
        <v>2.9456116190551199E-5</v>
      </c>
      <c r="AC94" s="6">
        <v>17554.453889016499</v>
      </c>
      <c r="AD94" s="6">
        <v>-125.692345063977</v>
      </c>
      <c r="AE94" s="6">
        <v>0.39362054142913999</v>
      </c>
      <c r="AF94" s="6">
        <v>-4.1079636190540202E-4</v>
      </c>
      <c r="AG94" s="6">
        <v>2.30640101199999</v>
      </c>
      <c r="AH94" s="6">
        <v>-3.7612753199999698E-3</v>
      </c>
      <c r="AI94" s="6">
        <v>995.176197</v>
      </c>
      <c r="AJ94" s="6">
        <v>3.9734999999999798E-2</v>
      </c>
      <c r="AL94" s="6">
        <v>-7.3107128370890097E-3</v>
      </c>
      <c r="AM94" s="6">
        <v>2.5528079661440501</v>
      </c>
      <c r="AN94" s="6">
        <v>1.58291033403489</v>
      </c>
    </row>
    <row r="95" spans="1:40" x14ac:dyDescent="0.45">
      <c r="A95">
        <v>5.6000000000000001E-2</v>
      </c>
      <c r="B95" s="1">
        <f t="shared" si="11"/>
        <v>203.20317953810459</v>
      </c>
      <c r="C95">
        <v>2500</v>
      </c>
      <c r="D95" s="2">
        <f t="shared" si="8"/>
        <v>2.7055891776432897</v>
      </c>
      <c r="E95" s="1">
        <v>273.60000000000002</v>
      </c>
      <c r="F95" s="2">
        <v>12.51</v>
      </c>
      <c r="G95">
        <v>315</v>
      </c>
      <c r="H95">
        <v>295</v>
      </c>
      <c r="I95" s="2">
        <f t="shared" si="18"/>
        <v>8.1664827773744246</v>
      </c>
      <c r="J95" s="2">
        <v>303.16632705544311</v>
      </c>
      <c r="K95" s="2">
        <f t="shared" si="9"/>
        <v>303.16648277737443</v>
      </c>
      <c r="L95" s="2">
        <v>311.84420599053328</v>
      </c>
      <c r="M95" s="2">
        <f t="shared" si="17"/>
        <v>311.84421129166634</v>
      </c>
      <c r="N95" s="2">
        <f t="shared" si="7"/>
        <v>3.1557940094667174</v>
      </c>
      <c r="O95" s="8">
        <v>738.45776143876003</v>
      </c>
      <c r="P95" s="1">
        <f>O95/(Abmessung!H$17*Q95)</f>
        <v>145.60368026735833</v>
      </c>
      <c r="Q95" s="2">
        <f t="shared" si="12"/>
        <v>14.191827575403451</v>
      </c>
      <c r="R95" s="1">
        <f t="shared" si="13"/>
        <v>4178.5895567580019</v>
      </c>
      <c r="S95" s="1">
        <f t="shared" si="14"/>
        <v>992.1104603690319</v>
      </c>
      <c r="T95" s="1">
        <f t="shared" si="15"/>
        <v>1007.060266502774</v>
      </c>
      <c r="U95" s="7">
        <f t="shared" si="16"/>
        <v>1.1814668903956558</v>
      </c>
      <c r="Y95" s="4">
        <v>-144.24372570197801</v>
      </c>
      <c r="Z95" s="5">
        <v>10.528700058400901</v>
      </c>
      <c r="AA95" s="4">
        <v>-3.1256926142924198E-2</v>
      </c>
      <c r="AB95" s="4">
        <v>2.9456116190551199E-5</v>
      </c>
      <c r="AC95" s="6">
        <v>17554.453889016499</v>
      </c>
      <c r="AD95" s="6">
        <v>-125.692345063977</v>
      </c>
      <c r="AE95" s="6">
        <v>0.39362054142913999</v>
      </c>
      <c r="AF95" s="6">
        <v>-4.1079636190540202E-4</v>
      </c>
      <c r="AG95" s="6">
        <v>2.30640101199999</v>
      </c>
      <c r="AH95" s="6">
        <v>-3.7612753199999698E-3</v>
      </c>
      <c r="AI95" s="6">
        <v>995.176197</v>
      </c>
      <c r="AJ95" s="6">
        <v>3.9734999999999798E-2</v>
      </c>
      <c r="AL95" s="6">
        <v>-7.3107128370890097E-3</v>
      </c>
      <c r="AM95" s="6">
        <v>2.5528079661440501</v>
      </c>
      <c r="AN95" s="6">
        <v>1.58291033403489</v>
      </c>
    </row>
    <row r="96" spans="1:40" x14ac:dyDescent="0.45">
      <c r="A96">
        <v>6.2E-2</v>
      </c>
      <c r="B96" s="1">
        <f t="shared" si="11"/>
        <v>224.98648377190793</v>
      </c>
      <c r="C96">
        <v>2500</v>
      </c>
      <c r="D96" s="2">
        <f t="shared" si="8"/>
        <v>2.7055891776432897</v>
      </c>
      <c r="E96" s="1">
        <v>273.60000000000002</v>
      </c>
      <c r="F96" s="2">
        <v>12.51</v>
      </c>
      <c r="G96">
        <v>315</v>
      </c>
      <c r="H96">
        <v>295</v>
      </c>
      <c r="I96" s="2">
        <f t="shared" si="18"/>
        <v>8.2620278856117437</v>
      </c>
      <c r="J96" s="2">
        <v>303.26186937286934</v>
      </c>
      <c r="K96" s="2">
        <f t="shared" si="9"/>
        <v>303.26202788561176</v>
      </c>
      <c r="L96" s="2">
        <v>312.11668720910376</v>
      </c>
      <c r="M96" s="2">
        <f t="shared" si="17"/>
        <v>312.11669104349016</v>
      </c>
      <c r="N96" s="2">
        <f t="shared" si="7"/>
        <v>2.883312790896241</v>
      </c>
      <c r="O96" s="8">
        <v>746.98525695551996</v>
      </c>
      <c r="P96" s="1">
        <f>O96/(Abmessung!H$17*Q96)</f>
        <v>146.5939258399296</v>
      </c>
      <c r="Q96" s="2">
        <f t="shared" si="12"/>
        <v>14.258737495370843</v>
      </c>
      <c r="R96" s="1">
        <f t="shared" si="13"/>
        <v>4178.584219541317</v>
      </c>
      <c r="S96" s="1">
        <f t="shared" si="14"/>
        <v>992.0595951278608</v>
      </c>
      <c r="T96" s="1">
        <f t="shared" si="15"/>
        <v>1007.0621646897655</v>
      </c>
      <c r="U96" s="7">
        <f t="shared" si="16"/>
        <v>1.1812872099153804</v>
      </c>
      <c r="Y96" s="4">
        <v>-144.24372570197801</v>
      </c>
      <c r="Z96" s="5">
        <v>10.528700058400901</v>
      </c>
      <c r="AA96" s="4">
        <v>-3.1256926142924198E-2</v>
      </c>
      <c r="AB96" s="4">
        <v>2.9456116190551199E-5</v>
      </c>
      <c r="AC96" s="6">
        <v>17554.453889016499</v>
      </c>
      <c r="AD96" s="6">
        <v>-125.692345063977</v>
      </c>
      <c r="AE96" s="6">
        <v>0.39362054142913999</v>
      </c>
      <c r="AF96" s="6">
        <v>-4.1079636190540202E-4</v>
      </c>
      <c r="AG96" s="6">
        <v>2.30640101199999</v>
      </c>
      <c r="AH96" s="6">
        <v>-3.7612753199999698E-3</v>
      </c>
      <c r="AI96" s="6">
        <v>995.176197</v>
      </c>
      <c r="AJ96" s="6">
        <v>3.9734999999999798E-2</v>
      </c>
      <c r="AL96" s="6">
        <v>-7.3107128370890097E-3</v>
      </c>
      <c r="AM96" s="6">
        <v>2.5528079661440501</v>
      </c>
      <c r="AN96" s="6">
        <v>1.58291033403489</v>
      </c>
    </row>
    <row r="97" spans="1:40" x14ac:dyDescent="0.45">
      <c r="A97">
        <v>6.8000000000000005E-2</v>
      </c>
      <c r="B97" s="1">
        <f t="shared" si="11"/>
        <v>246.77007156414396</v>
      </c>
      <c r="C97">
        <v>2500</v>
      </c>
      <c r="D97" s="2">
        <f t="shared" si="8"/>
        <v>2.7055891776432897</v>
      </c>
      <c r="E97" s="1">
        <v>273.60000000000002</v>
      </c>
      <c r="F97" s="2">
        <v>12.51</v>
      </c>
      <c r="G97">
        <v>315</v>
      </c>
      <c r="H97">
        <v>295</v>
      </c>
      <c r="I97" s="2">
        <f t="shared" si="18"/>
        <v>8.3418319841390005</v>
      </c>
      <c r="J97" s="2">
        <v>303.34167130257083</v>
      </c>
      <c r="K97" s="2">
        <f t="shared" si="9"/>
        <v>303.34183198413899</v>
      </c>
      <c r="L97" s="2">
        <v>312.34603541307956</v>
      </c>
      <c r="M97" s="2">
        <f t="shared" si="17"/>
        <v>312.34603826173532</v>
      </c>
      <c r="N97" s="2">
        <f t="shared" si="7"/>
        <v>2.6539645869204378</v>
      </c>
      <c r="O97" s="8">
        <v>754.10586206063999</v>
      </c>
      <c r="P97" s="1">
        <f>O97/(Abmessung!H$17*Q97)</f>
        <v>147.41642016223702</v>
      </c>
      <c r="Q97" s="2">
        <f t="shared" si="12"/>
        <v>14.314344829146304</v>
      </c>
      <c r="R97" s="1">
        <f t="shared" si="13"/>
        <v>4178.5802444831825</v>
      </c>
      <c r="S97" s="1">
        <f t="shared" si="14"/>
        <v>992.0165701146143</v>
      </c>
      <c r="T97" s="1">
        <f t="shared" si="15"/>
        <v>1007.0637501546038</v>
      </c>
      <c r="U97" s="7">
        <f t="shared" si="16"/>
        <v>1.181137131401043</v>
      </c>
      <c r="Y97" s="4">
        <v>-144.24372570197801</v>
      </c>
      <c r="Z97" s="5">
        <v>10.528700058400901</v>
      </c>
      <c r="AA97" s="4">
        <v>-3.1256926142924198E-2</v>
      </c>
      <c r="AB97" s="4">
        <v>2.9456116190551199E-5</v>
      </c>
      <c r="AC97" s="6">
        <v>17554.453889016499</v>
      </c>
      <c r="AD97" s="6">
        <v>-125.692345063977</v>
      </c>
      <c r="AE97" s="6">
        <v>0.39362054142913999</v>
      </c>
      <c r="AF97" s="6">
        <v>-4.1079636190540202E-4</v>
      </c>
      <c r="AG97" s="6">
        <v>2.30640101199999</v>
      </c>
      <c r="AH97" s="6">
        <v>-3.7612753199999698E-3</v>
      </c>
      <c r="AI97" s="6">
        <v>995.176197</v>
      </c>
      <c r="AJ97" s="6">
        <v>3.9734999999999798E-2</v>
      </c>
      <c r="AL97" s="6">
        <v>-7.3107128370890097E-3</v>
      </c>
      <c r="AM97" s="6">
        <v>2.5528079661440501</v>
      </c>
      <c r="AN97" s="6">
        <v>1.58291033403489</v>
      </c>
    </row>
    <row r="98" spans="1:40" x14ac:dyDescent="0.45">
      <c r="A98">
        <v>7.3999999999999996E-2</v>
      </c>
      <c r="B98" s="1">
        <f t="shared" si="11"/>
        <v>268.55388199322289</v>
      </c>
      <c r="C98">
        <v>2500</v>
      </c>
      <c r="D98" s="2">
        <f t="shared" si="8"/>
        <v>2.7055891776432897</v>
      </c>
      <c r="E98" s="1">
        <v>273.60000000000002</v>
      </c>
      <c r="F98" s="2">
        <v>12.51</v>
      </c>
      <c r="G98">
        <v>315</v>
      </c>
      <c r="H98">
        <v>295</v>
      </c>
      <c r="I98" s="2">
        <f t="shared" si="18"/>
        <v>8.4093240015699262</v>
      </c>
      <c r="J98" s="2">
        <v>303.40916164112622</v>
      </c>
      <c r="K98" s="2">
        <f t="shared" si="9"/>
        <v>303.40932400156993</v>
      </c>
      <c r="L98" s="2">
        <v>312.54174969610995</v>
      </c>
      <c r="M98" s="2">
        <f t="shared" si="17"/>
        <v>312.54175186029562</v>
      </c>
      <c r="N98" s="2">
        <f t="shared" si="7"/>
        <v>2.4582503038900541</v>
      </c>
      <c r="O98" s="8">
        <v>760.1264951206</v>
      </c>
      <c r="P98" s="1">
        <f>O98/(Abmessung!H$17*Q98)</f>
        <v>148.10659655908702</v>
      </c>
      <c r="Q98" s="2">
        <f t="shared" si="12"/>
        <v>14.361390374364097</v>
      </c>
      <c r="R98" s="1">
        <f t="shared" si="13"/>
        <v>4178.577214351948</v>
      </c>
      <c r="S98" s="1">
        <f t="shared" si="14"/>
        <v>991.97970263085881</v>
      </c>
      <c r="T98" s="1">
        <f t="shared" si="15"/>
        <v>1007.065091018905</v>
      </c>
      <c r="U98" s="7">
        <f t="shared" si="16"/>
        <v>1.1810102065286696</v>
      </c>
      <c r="Y98" s="4">
        <v>-144.24372570197801</v>
      </c>
      <c r="Z98" s="5">
        <v>10.528700058400901</v>
      </c>
      <c r="AA98" s="4">
        <v>-3.1256926142924198E-2</v>
      </c>
      <c r="AB98" s="4">
        <v>2.9456116190551199E-5</v>
      </c>
      <c r="AC98" s="6">
        <v>17554.453889016499</v>
      </c>
      <c r="AD98" s="6">
        <v>-125.692345063977</v>
      </c>
      <c r="AE98" s="6">
        <v>0.39362054142913999</v>
      </c>
      <c r="AF98" s="6">
        <v>-4.1079636190540202E-4</v>
      </c>
      <c r="AG98" s="6">
        <v>2.30640101199999</v>
      </c>
      <c r="AH98" s="6">
        <v>-3.7612753199999698E-3</v>
      </c>
      <c r="AI98" s="6">
        <v>995.176197</v>
      </c>
      <c r="AJ98" s="6">
        <v>3.9734999999999798E-2</v>
      </c>
      <c r="AL98" s="6">
        <v>-7.3107128370890097E-3</v>
      </c>
      <c r="AM98" s="6">
        <v>2.5528079661440501</v>
      </c>
      <c r="AN98" s="6">
        <v>1.58291033403489</v>
      </c>
    </row>
    <row r="99" spans="1:40" x14ac:dyDescent="0.45">
      <c r="A99">
        <v>8.0000000000000002E-3</v>
      </c>
      <c r="B99" s="1">
        <f t="shared" si="11"/>
        <v>28.978217697790399</v>
      </c>
      <c r="C99">
        <v>3000</v>
      </c>
      <c r="D99" s="2">
        <f t="shared" si="8"/>
        <v>3.2929868280526882</v>
      </c>
      <c r="E99" s="1">
        <v>333</v>
      </c>
      <c r="F99" s="2">
        <v>17.62</v>
      </c>
      <c r="G99">
        <v>315</v>
      </c>
      <c r="H99">
        <v>295</v>
      </c>
      <c r="I99" s="2">
        <f t="shared" si="18"/>
        <v>4.1342295595774452</v>
      </c>
      <c r="J99" s="2">
        <v>299.13419193493411</v>
      </c>
      <c r="K99" s="2">
        <f t="shared" si="9"/>
        <v>299.13422955957742</v>
      </c>
      <c r="L99" s="2">
        <v>301.30428843542302</v>
      </c>
      <c r="M99" s="2">
        <f t="shared" si="17"/>
        <v>301.30581908506775</v>
      </c>
      <c r="N99" s="2">
        <f t="shared" si="7"/>
        <v>13.695711564576982</v>
      </c>
      <c r="O99" s="8">
        <v>457.88593721935001</v>
      </c>
      <c r="P99" s="1">
        <f>O99/(Abmessung!H$17*Q99)</f>
        <v>123.67647775674445</v>
      </c>
      <c r="Q99" s="2">
        <f t="shared" si="12"/>
        <v>10.359891717367077</v>
      </c>
      <c r="R99" s="1">
        <f t="shared" si="13"/>
        <v>4179.5666720021591</v>
      </c>
      <c r="S99" s="1">
        <f t="shared" si="14"/>
        <v>993.8499427518625</v>
      </c>
      <c r="T99" s="1">
        <f t="shared" si="15"/>
        <v>1006.9801580582673</v>
      </c>
      <c r="U99" s="7">
        <f t="shared" si="16"/>
        <v>1.1890498755534935</v>
      </c>
      <c r="Y99" s="4">
        <v>-144.24372570197801</v>
      </c>
      <c r="Z99" s="5">
        <v>10.528700058400901</v>
      </c>
      <c r="AA99" s="4">
        <v>-3.1256926142924198E-2</v>
      </c>
      <c r="AB99" s="4">
        <v>2.9456116190551199E-5</v>
      </c>
      <c r="AC99" s="6">
        <v>17554.453889016499</v>
      </c>
      <c r="AD99" s="6">
        <v>-125.692345063977</v>
      </c>
      <c r="AE99" s="6">
        <v>0.39362054142913999</v>
      </c>
      <c r="AF99" s="6">
        <v>-4.1079636190540202E-4</v>
      </c>
      <c r="AG99" s="6">
        <v>2.30640101199999</v>
      </c>
      <c r="AH99" s="6">
        <v>-3.7612753199999698E-3</v>
      </c>
      <c r="AI99" s="6">
        <v>995.176197</v>
      </c>
      <c r="AJ99" s="6">
        <v>3.9734999999999798E-2</v>
      </c>
      <c r="AL99" s="6">
        <v>-7.3107128370890097E-3</v>
      </c>
      <c r="AM99" s="6">
        <v>2.5528079661440501</v>
      </c>
      <c r="AN99" s="6">
        <v>1.58291033403489</v>
      </c>
    </row>
    <row r="100" spans="1:40" x14ac:dyDescent="0.45">
      <c r="A100">
        <v>1.4E-2</v>
      </c>
      <c r="B100" s="1">
        <f t="shared" si="11"/>
        <v>50.738965477337864</v>
      </c>
      <c r="C100">
        <v>3000</v>
      </c>
      <c r="D100" s="2">
        <f t="shared" si="8"/>
        <v>3.2929868280526882</v>
      </c>
      <c r="E100" s="1">
        <v>333</v>
      </c>
      <c r="F100" s="2">
        <v>17.62</v>
      </c>
      <c r="G100">
        <v>315</v>
      </c>
      <c r="H100">
        <v>295</v>
      </c>
      <c r="I100" s="2">
        <f t="shared" si="18"/>
        <v>5.3799004921982094</v>
      </c>
      <c r="J100" s="2">
        <v>300.37982057611634</v>
      </c>
      <c r="K100" s="2">
        <f t="shared" si="9"/>
        <v>300.3799004921982</v>
      </c>
      <c r="L100" s="2">
        <v>304.83496382491211</v>
      </c>
      <c r="M100" s="2">
        <f t="shared" si="17"/>
        <v>304.83547396545259</v>
      </c>
      <c r="N100" s="2">
        <f t="shared" si="7"/>
        <v>10.165036175087891</v>
      </c>
      <c r="O100" s="8">
        <v>594.69073930754996</v>
      </c>
      <c r="P100" s="1">
        <f>O100/(Abmessung!H$17*Q100)</f>
        <v>137.8709964876883</v>
      </c>
      <c r="Q100" s="2">
        <f t="shared" si="12"/>
        <v>12.069889105732587</v>
      </c>
      <c r="R100" s="1">
        <f t="shared" si="13"/>
        <v>4179.0349895474073</v>
      </c>
      <c r="S100" s="1">
        <f t="shared" si="14"/>
        <v>993.3194247429177</v>
      </c>
      <c r="T100" s="1">
        <f t="shared" si="15"/>
        <v>1007.004905585296</v>
      </c>
      <c r="U100" s="7">
        <f t="shared" si="16"/>
        <v>1.1867072994205117</v>
      </c>
      <c r="Y100" s="4">
        <v>-144.24372570197801</v>
      </c>
      <c r="Z100" s="5">
        <v>10.528700058400901</v>
      </c>
      <c r="AA100" s="4">
        <v>-3.1256926142924198E-2</v>
      </c>
      <c r="AB100" s="4">
        <v>2.9456116190551199E-5</v>
      </c>
      <c r="AC100" s="6">
        <v>17554.453889016499</v>
      </c>
      <c r="AD100" s="6">
        <v>-125.692345063977</v>
      </c>
      <c r="AE100" s="6">
        <v>0.39362054142913999</v>
      </c>
      <c r="AF100" s="6">
        <v>-4.1079636190540202E-4</v>
      </c>
      <c r="AG100" s="6">
        <v>2.30640101199999</v>
      </c>
      <c r="AH100" s="6">
        <v>-3.7612753199999698E-3</v>
      </c>
      <c r="AI100" s="6">
        <v>995.176197</v>
      </c>
      <c r="AJ100" s="6">
        <v>3.9734999999999798E-2</v>
      </c>
      <c r="AL100" s="6">
        <v>-7.3107128370890097E-3</v>
      </c>
      <c r="AM100" s="6">
        <v>2.5528079661440501</v>
      </c>
      <c r="AN100" s="6">
        <v>1.58291033403489</v>
      </c>
    </row>
    <row r="101" spans="1:40" x14ac:dyDescent="0.45">
      <c r="A101">
        <v>0.02</v>
      </c>
      <c r="B101" s="1">
        <f t="shared" si="11"/>
        <v>72.509188575833392</v>
      </c>
      <c r="C101">
        <v>3000</v>
      </c>
      <c r="D101" s="2">
        <f t="shared" si="8"/>
        <v>3.2929868280526882</v>
      </c>
      <c r="E101" s="1">
        <v>333</v>
      </c>
      <c r="F101" s="2">
        <v>17.62</v>
      </c>
      <c r="G101">
        <v>315</v>
      </c>
      <c r="H101">
        <v>295</v>
      </c>
      <c r="I101" s="2">
        <f t="shared" si="18"/>
        <v>6.1023003889549496</v>
      </c>
      <c r="J101" s="2">
        <v>301.10218746971054</v>
      </c>
      <c r="K101" s="2">
        <f t="shared" si="9"/>
        <v>301.10230038895497</v>
      </c>
      <c r="L101" s="2">
        <v>306.9379302161264</v>
      </c>
      <c r="M101" s="2">
        <f t="shared" si="17"/>
        <v>306.93814930408257</v>
      </c>
      <c r="N101" s="2">
        <f t="shared" si="7"/>
        <v>8.0620697838735964</v>
      </c>
      <c r="O101" s="8">
        <v>673.78176148950001</v>
      </c>
      <c r="P101" s="1">
        <f>O101/(Abmessung!H$17*Q101)</f>
        <v>146.23403653287519</v>
      </c>
      <c r="Q101" s="2">
        <f t="shared" si="12"/>
        <v>12.893054003879508</v>
      </c>
      <c r="R101" s="1">
        <f t="shared" si="13"/>
        <v>4178.828081191753</v>
      </c>
      <c r="S101" s="1">
        <f t="shared" si="14"/>
        <v>992.97759931072926</v>
      </c>
      <c r="T101" s="1">
        <f t="shared" si="15"/>
        <v>1007.0192572095544</v>
      </c>
      <c r="U101" s="7">
        <f t="shared" si="16"/>
        <v>1.1853487890360812</v>
      </c>
      <c r="Y101" s="4">
        <v>-144.24372570197801</v>
      </c>
      <c r="Z101" s="5">
        <v>10.528700058400901</v>
      </c>
      <c r="AA101" s="4">
        <v>-3.1256926142924198E-2</v>
      </c>
      <c r="AB101" s="4">
        <v>2.9456116190551199E-5</v>
      </c>
      <c r="AC101" s="6">
        <v>17554.453889016499</v>
      </c>
      <c r="AD101" s="6">
        <v>-125.692345063977</v>
      </c>
      <c r="AE101" s="6">
        <v>0.39362054142913999</v>
      </c>
      <c r="AF101" s="6">
        <v>-4.1079636190540202E-4</v>
      </c>
      <c r="AG101" s="6">
        <v>2.30640101199999</v>
      </c>
      <c r="AH101" s="6">
        <v>-3.7612753199999698E-3</v>
      </c>
      <c r="AI101" s="6">
        <v>995.176197</v>
      </c>
      <c r="AJ101" s="6">
        <v>3.9734999999999798E-2</v>
      </c>
      <c r="AL101" s="6">
        <v>-7.3107128370890097E-3</v>
      </c>
      <c r="AM101" s="6">
        <v>2.5528079661440501</v>
      </c>
      <c r="AN101" s="6">
        <v>1.58291033403489</v>
      </c>
    </row>
    <row r="102" spans="1:40" x14ac:dyDescent="0.45">
      <c r="A102">
        <v>2.5999999999999999E-2</v>
      </c>
      <c r="B102" s="1">
        <f t="shared" si="11"/>
        <v>94.28402730495543</v>
      </c>
      <c r="C102">
        <v>3000</v>
      </c>
      <c r="D102" s="2">
        <f t="shared" ref="D102:D110" si="19">E102/(0.02809*3600)</f>
        <v>3.2929868280526882</v>
      </c>
      <c r="E102" s="1">
        <v>333</v>
      </c>
      <c r="F102" s="2">
        <v>17.62</v>
      </c>
      <c r="G102">
        <v>315</v>
      </c>
      <c r="H102">
        <v>295</v>
      </c>
      <c r="I102" s="2">
        <f t="shared" si="18"/>
        <v>6.5899088370955869</v>
      </c>
      <c r="J102" s="2">
        <v>301.58976874068088</v>
      </c>
      <c r="K102" s="2">
        <f t="shared" ref="K102:K110" si="20">H102+I102</f>
        <v>301.58990883709561</v>
      </c>
      <c r="L102" s="2">
        <v>308.30789458436095</v>
      </c>
      <c r="M102" s="2">
        <f t="shared" si="17"/>
        <v>308.30800748312021</v>
      </c>
      <c r="N102" s="2">
        <f t="shared" ref="N102:N110" si="21">G102-L102</f>
        <v>6.6921054156390483</v>
      </c>
      <c r="O102" s="8">
        <v>727.06486986729999</v>
      </c>
      <c r="P102" s="1">
        <f>O102/(Abmessung!H$17*Q102)</f>
        <v>152.29453118608401</v>
      </c>
      <c r="Q102" s="2">
        <f t="shared" si="12"/>
        <v>13.358997592682046</v>
      </c>
      <c r="R102" s="1">
        <f t="shared" si="13"/>
        <v>4178.730532931485</v>
      </c>
      <c r="S102" s="1">
        <f t="shared" si="14"/>
        <v>992.7450351400139</v>
      </c>
      <c r="T102" s="1">
        <f t="shared" si="15"/>
        <v>1007.0289442304554</v>
      </c>
      <c r="U102" s="7">
        <f t="shared" si="16"/>
        <v>1.1844318253355839</v>
      </c>
      <c r="Y102" s="4">
        <v>-144.24372570197801</v>
      </c>
      <c r="Z102" s="5">
        <v>10.528700058400901</v>
      </c>
      <c r="AA102" s="4">
        <v>-3.1256926142924198E-2</v>
      </c>
      <c r="AB102" s="4">
        <v>2.9456116190551199E-5</v>
      </c>
      <c r="AC102" s="6">
        <v>17554.453889016499</v>
      </c>
      <c r="AD102" s="6">
        <v>-125.692345063977</v>
      </c>
      <c r="AE102" s="6">
        <v>0.39362054142913999</v>
      </c>
      <c r="AF102" s="6">
        <v>-4.1079636190540202E-4</v>
      </c>
      <c r="AG102" s="6">
        <v>2.30640101199999</v>
      </c>
      <c r="AH102" s="6">
        <v>-3.7612753199999698E-3</v>
      </c>
      <c r="AI102" s="6">
        <v>995.176197</v>
      </c>
      <c r="AJ102" s="6">
        <v>3.9734999999999798E-2</v>
      </c>
      <c r="AL102" s="6">
        <v>-7.3107128370890097E-3</v>
      </c>
      <c r="AM102" s="6">
        <v>2.5528079661440501</v>
      </c>
      <c r="AN102" s="6">
        <v>1.58291033403489</v>
      </c>
    </row>
    <row r="103" spans="1:40" x14ac:dyDescent="0.45">
      <c r="A103">
        <v>3.2000000000000001E-2</v>
      </c>
      <c r="B103" s="1">
        <f t="shared" si="11"/>
        <v>116.06153006564578</v>
      </c>
      <c r="C103">
        <v>3000</v>
      </c>
      <c r="D103" s="2">
        <f t="shared" si="19"/>
        <v>3.2929868280526882</v>
      </c>
      <c r="E103" s="1">
        <v>333</v>
      </c>
      <c r="F103" s="2">
        <v>17.62</v>
      </c>
      <c r="G103">
        <v>315</v>
      </c>
      <c r="H103">
        <v>295</v>
      </c>
      <c r="I103" s="2">
        <f t="shared" si="18"/>
        <v>6.9467972823504027</v>
      </c>
      <c r="J103" s="2">
        <v>301.9466339579111</v>
      </c>
      <c r="K103" s="2">
        <f t="shared" si="20"/>
        <v>301.94679728235042</v>
      </c>
      <c r="L103" s="2">
        <v>309.27136136466629</v>
      </c>
      <c r="M103" s="2">
        <f t="shared" si="17"/>
        <v>309.27142698213208</v>
      </c>
      <c r="N103" s="2">
        <f t="shared" si="21"/>
        <v>5.7286386353337093</v>
      </c>
      <c r="O103" s="8">
        <v>766.01148963210005</v>
      </c>
      <c r="P103" s="1">
        <f>O103/(Abmessung!H$17*Q103)</f>
        <v>156.99374296578949</v>
      </c>
      <c r="Q103" s="2">
        <f t="shared" si="12"/>
        <v>13.653310246450671</v>
      </c>
      <c r="R103" s="1">
        <f t="shared" si="13"/>
        <v>4178.6774780279457</v>
      </c>
      <c r="S103" s="1">
        <f t="shared" si="14"/>
        <v>992.57695409358735</v>
      </c>
      <c r="T103" s="1">
        <f t="shared" si="15"/>
        <v>1007.0360342501588</v>
      </c>
      <c r="U103" s="7">
        <f t="shared" si="16"/>
        <v>1.1837606911685166</v>
      </c>
      <c r="Y103" s="4">
        <v>-144.24372570197801</v>
      </c>
      <c r="Z103" s="5">
        <v>10.528700058400901</v>
      </c>
      <c r="AA103" s="4">
        <v>-3.1256926142924198E-2</v>
      </c>
      <c r="AB103" s="4">
        <v>2.9456116190551199E-5</v>
      </c>
      <c r="AC103" s="6">
        <v>17554.453889016499</v>
      </c>
      <c r="AD103" s="6">
        <v>-125.692345063977</v>
      </c>
      <c r="AE103" s="6">
        <v>0.39362054142913999</v>
      </c>
      <c r="AF103" s="6">
        <v>-4.1079636190540202E-4</v>
      </c>
      <c r="AG103" s="6">
        <v>2.30640101199999</v>
      </c>
      <c r="AH103" s="6">
        <v>-3.7612753199999698E-3</v>
      </c>
      <c r="AI103" s="6">
        <v>995.176197</v>
      </c>
      <c r="AJ103" s="6">
        <v>3.9734999999999798E-2</v>
      </c>
      <c r="AL103" s="6">
        <v>-7.3107128370890097E-3</v>
      </c>
      <c r="AM103" s="6">
        <v>2.5528079661440501</v>
      </c>
      <c r="AN103" s="6">
        <v>1.58291033403489</v>
      </c>
    </row>
    <row r="104" spans="1:40" x14ac:dyDescent="0.45">
      <c r="A104">
        <v>3.7999999999999999E-2</v>
      </c>
      <c r="B104" s="1">
        <f t="shared" si="11"/>
        <v>137.84073491485236</v>
      </c>
      <c r="C104">
        <v>3000</v>
      </c>
      <c r="D104" s="2">
        <f t="shared" si="19"/>
        <v>3.2929868280526882</v>
      </c>
      <c r="E104" s="1">
        <v>333</v>
      </c>
      <c r="F104" s="2">
        <v>17.62</v>
      </c>
      <c r="G104">
        <v>315</v>
      </c>
      <c r="H104">
        <v>295</v>
      </c>
      <c r="I104" s="2">
        <f t="shared" si="18"/>
        <v>7.221754683380901</v>
      </c>
      <c r="J104" s="2">
        <v>302.22157107849802</v>
      </c>
      <c r="K104" s="2">
        <f t="shared" si="20"/>
        <v>302.22175468338088</v>
      </c>
      <c r="L104" s="2">
        <v>309.98708361446137</v>
      </c>
      <c r="M104" s="2">
        <f t="shared" si="17"/>
        <v>309.98712506921095</v>
      </c>
      <c r="N104" s="2">
        <f t="shared" si="21"/>
        <v>5.0129163855386309</v>
      </c>
      <c r="O104" s="8">
        <v>795.98706011629997</v>
      </c>
      <c r="P104" s="1">
        <f>O104/(Abmessung!H$17*Q104)</f>
        <v>160.78068479460771</v>
      </c>
      <c r="Q104" s="2">
        <f t="shared" si="12"/>
        <v>13.85342483121379</v>
      </c>
      <c r="R104" s="1">
        <f t="shared" si="13"/>
        <v>4178.645624916936</v>
      </c>
      <c r="S104" s="1">
        <f t="shared" si="14"/>
        <v>992.44972891725206</v>
      </c>
      <c r="T104" s="1">
        <f t="shared" si="15"/>
        <v>1007.041496563402</v>
      </c>
      <c r="U104" s="7">
        <f t="shared" si="16"/>
        <v>1.1832436340654087</v>
      </c>
      <c r="Y104" s="4">
        <v>-144.24372570197801</v>
      </c>
      <c r="Z104" s="5">
        <v>10.528700058400901</v>
      </c>
      <c r="AA104" s="4">
        <v>-3.1256926142924198E-2</v>
      </c>
      <c r="AB104" s="4">
        <v>2.9456116190551199E-5</v>
      </c>
      <c r="AC104" s="6">
        <v>17554.453889016499</v>
      </c>
      <c r="AD104" s="6">
        <v>-125.692345063977</v>
      </c>
      <c r="AE104" s="6">
        <v>0.39362054142913999</v>
      </c>
      <c r="AF104" s="6">
        <v>-4.1079636190540202E-4</v>
      </c>
      <c r="AG104" s="6">
        <v>2.30640101199999</v>
      </c>
      <c r="AH104" s="6">
        <v>-3.7612753199999698E-3</v>
      </c>
      <c r="AI104" s="6">
        <v>995.176197</v>
      </c>
      <c r="AJ104" s="6">
        <v>3.9734999999999798E-2</v>
      </c>
      <c r="AL104" s="6">
        <v>-7.3107128370890097E-3</v>
      </c>
      <c r="AM104" s="6">
        <v>2.5528079661440501</v>
      </c>
      <c r="AN104" s="6">
        <v>1.58291033403489</v>
      </c>
    </row>
    <row r="105" spans="1:40" x14ac:dyDescent="0.45">
      <c r="A105">
        <v>4.3999999999999997E-2</v>
      </c>
      <c r="B105" s="1">
        <f t="shared" si="11"/>
        <v>159.62110408552712</v>
      </c>
      <c r="C105">
        <v>3000</v>
      </c>
      <c r="D105" s="2">
        <f t="shared" si="19"/>
        <v>3.2929868280526882</v>
      </c>
      <c r="E105" s="1">
        <v>333</v>
      </c>
      <c r="F105" s="2">
        <v>17.62</v>
      </c>
      <c r="G105">
        <v>315</v>
      </c>
      <c r="H105">
        <v>295</v>
      </c>
      <c r="I105" s="2">
        <f t="shared" si="18"/>
        <v>7.4413043814076847</v>
      </c>
      <c r="J105" s="2">
        <v>302.44110283124149</v>
      </c>
      <c r="K105" s="2">
        <f t="shared" si="20"/>
        <v>302.44130438140769</v>
      </c>
      <c r="L105" s="2">
        <v>310.54057061410555</v>
      </c>
      <c r="M105" s="2">
        <f t="shared" si="17"/>
        <v>310.54059844347233</v>
      </c>
      <c r="N105" s="2">
        <f t="shared" si="21"/>
        <v>4.4594293858944525</v>
      </c>
      <c r="O105" s="8">
        <v>819.90335783884996</v>
      </c>
      <c r="P105" s="1">
        <f>O105/(Abmessung!H$17*Q105)</f>
        <v>163.91458237588012</v>
      </c>
      <c r="Q105" s="2">
        <f t="shared" si="12"/>
        <v>13.996843037463357</v>
      </c>
      <c r="R105" s="1">
        <f t="shared" si="13"/>
        <v>4178.6250884568781</v>
      </c>
      <c r="S105" s="1">
        <f t="shared" si="14"/>
        <v>992.34998346538907</v>
      </c>
      <c r="T105" s="1">
        <f t="shared" si="15"/>
        <v>1007.0458581104997</v>
      </c>
      <c r="U105" s="7">
        <f t="shared" si="16"/>
        <v>1.1828307743836337</v>
      </c>
      <c r="Y105" s="4">
        <v>-144.24372570197801</v>
      </c>
      <c r="Z105" s="5">
        <v>10.528700058400901</v>
      </c>
      <c r="AA105" s="4">
        <v>-3.1256926142924198E-2</v>
      </c>
      <c r="AB105" s="4">
        <v>2.9456116190551199E-5</v>
      </c>
      <c r="AC105" s="6">
        <v>17554.453889016499</v>
      </c>
      <c r="AD105" s="6">
        <v>-125.692345063977</v>
      </c>
      <c r="AE105" s="6">
        <v>0.39362054142913999</v>
      </c>
      <c r="AF105" s="6">
        <v>-4.1079636190540202E-4</v>
      </c>
      <c r="AG105" s="6">
        <v>2.30640101199999</v>
      </c>
      <c r="AH105" s="6">
        <v>-3.7612753199999698E-3</v>
      </c>
      <c r="AI105" s="6">
        <v>995.176197</v>
      </c>
      <c r="AJ105" s="6">
        <v>3.9734999999999798E-2</v>
      </c>
      <c r="AL105" s="6">
        <v>-7.3107128370890097E-3</v>
      </c>
      <c r="AM105" s="6">
        <v>2.5528079661440501</v>
      </c>
      <c r="AN105" s="6">
        <v>1.58291033403489</v>
      </c>
    </row>
    <row r="106" spans="1:40" x14ac:dyDescent="0.45">
      <c r="A106">
        <v>0.05</v>
      </c>
      <c r="B106" s="1">
        <f t="shared" si="11"/>
        <v>181.40231002816691</v>
      </c>
      <c r="C106">
        <v>3000</v>
      </c>
      <c r="D106" s="2">
        <f t="shared" si="19"/>
        <v>3.2929868280526882</v>
      </c>
      <c r="E106" s="1">
        <v>333</v>
      </c>
      <c r="F106" s="2">
        <v>17.62</v>
      </c>
      <c r="G106">
        <v>315</v>
      </c>
      <c r="H106">
        <v>295</v>
      </c>
      <c r="I106" s="2">
        <f t="shared" si="18"/>
        <v>7.6213238190335293</v>
      </c>
      <c r="J106" s="2">
        <v>302.62110624079003</v>
      </c>
      <c r="K106" s="2">
        <f t="shared" si="20"/>
        <v>302.62132381903353</v>
      </c>
      <c r="L106" s="2">
        <v>310.98189394133442</v>
      </c>
      <c r="M106" s="2">
        <f t="shared" si="17"/>
        <v>310.9819135038187</v>
      </c>
      <c r="N106" s="2">
        <f t="shared" si="21"/>
        <v>4.0181060586655803</v>
      </c>
      <c r="O106" s="8">
        <v>839.50104561319995</v>
      </c>
      <c r="P106" s="1">
        <f>O106/(Abmessung!H$17*Q106)</f>
        <v>166.56007719975747</v>
      </c>
      <c r="Q106" s="2">
        <f t="shared" si="12"/>
        <v>14.103774216395362</v>
      </c>
      <c r="R106" s="1">
        <f t="shared" si="13"/>
        <v>4178.6111195517833</v>
      </c>
      <c r="S106" s="1">
        <f t="shared" si="14"/>
        <v>992.26961317113808</v>
      </c>
      <c r="T106" s="1">
        <f t="shared" si="15"/>
        <v>1007.0494343282389</v>
      </c>
      <c r="U106" s="7">
        <f t="shared" si="16"/>
        <v>1.1824922531927082</v>
      </c>
      <c r="Y106" s="4">
        <v>-144.24372570197801</v>
      </c>
      <c r="Z106" s="5">
        <v>10.528700058400901</v>
      </c>
      <c r="AA106" s="4">
        <v>-3.1256926142924198E-2</v>
      </c>
      <c r="AB106" s="4">
        <v>2.9456116190551199E-5</v>
      </c>
      <c r="AC106" s="6">
        <v>17554.453889016499</v>
      </c>
      <c r="AD106" s="6">
        <v>-125.692345063977</v>
      </c>
      <c r="AE106" s="6">
        <v>0.39362054142913999</v>
      </c>
      <c r="AF106" s="6">
        <v>-4.1079636190540202E-4</v>
      </c>
      <c r="AG106" s="6">
        <v>2.30640101199999</v>
      </c>
      <c r="AH106" s="6">
        <v>-3.7612753199999698E-3</v>
      </c>
      <c r="AI106" s="6">
        <v>995.176197</v>
      </c>
      <c r="AJ106" s="6">
        <v>3.9734999999999798E-2</v>
      </c>
      <c r="AL106" s="6">
        <v>-7.3107128370890097E-3</v>
      </c>
      <c r="AM106" s="6">
        <v>2.5528079661440501</v>
      </c>
      <c r="AN106" s="6">
        <v>1.58291033403489</v>
      </c>
    </row>
    <row r="107" spans="1:40" x14ac:dyDescent="0.45">
      <c r="A107">
        <v>5.6000000000000001E-2</v>
      </c>
      <c r="B107" s="1">
        <f t="shared" si="11"/>
        <v>203.18414015348228</v>
      </c>
      <c r="C107">
        <v>3000</v>
      </c>
      <c r="D107" s="2">
        <f t="shared" si="19"/>
        <v>3.2929868280526882</v>
      </c>
      <c r="E107" s="1">
        <v>333</v>
      </c>
      <c r="F107" s="2">
        <v>17.62</v>
      </c>
      <c r="G107">
        <v>315</v>
      </c>
      <c r="H107">
        <v>295</v>
      </c>
      <c r="I107" s="2">
        <f t="shared" si="18"/>
        <v>7.7720016003670453</v>
      </c>
      <c r="J107" s="2">
        <v>302.7717696019352</v>
      </c>
      <c r="K107" s="2">
        <f t="shared" si="20"/>
        <v>302.77200160036705</v>
      </c>
      <c r="L107" s="2">
        <v>311.34233722325428</v>
      </c>
      <c r="M107" s="2">
        <f t="shared" si="17"/>
        <v>311.34235147928757</v>
      </c>
      <c r="N107" s="2">
        <f t="shared" si="21"/>
        <v>3.6576627767457239</v>
      </c>
      <c r="O107" s="8">
        <v>855.89585472274996</v>
      </c>
      <c r="P107" s="1">
        <f>O107/(Abmessung!H$17*Q107)</f>
        <v>168.8286516506459</v>
      </c>
      <c r="Q107" s="2">
        <f t="shared" si="12"/>
        <v>14.185994590946128</v>
      </c>
      <c r="R107" s="1">
        <f t="shared" si="13"/>
        <v>4178.6012138868809</v>
      </c>
      <c r="S107" s="1">
        <f t="shared" si="14"/>
        <v>992.20342615183642</v>
      </c>
      <c r="T107" s="1">
        <f t="shared" si="15"/>
        <v>1007.0524276325664</v>
      </c>
      <c r="U107" s="7">
        <f t="shared" si="16"/>
        <v>1.1822089100017563</v>
      </c>
      <c r="Y107" s="4">
        <v>-144.24372570197801</v>
      </c>
      <c r="Z107" s="5">
        <v>10.528700058400901</v>
      </c>
      <c r="AA107" s="4">
        <v>-3.1256926142924198E-2</v>
      </c>
      <c r="AB107" s="4">
        <v>2.9456116190551199E-5</v>
      </c>
      <c r="AC107" s="6">
        <v>17554.453889016499</v>
      </c>
      <c r="AD107" s="6">
        <v>-125.692345063977</v>
      </c>
      <c r="AE107" s="6">
        <v>0.39362054142913999</v>
      </c>
      <c r="AF107" s="6">
        <v>-4.1079636190540202E-4</v>
      </c>
      <c r="AG107" s="6">
        <v>2.30640101199999</v>
      </c>
      <c r="AH107" s="6">
        <v>-3.7612753199999698E-3</v>
      </c>
      <c r="AI107" s="6">
        <v>995.176197</v>
      </c>
      <c r="AJ107" s="6">
        <v>3.9734999999999798E-2</v>
      </c>
      <c r="AL107" s="6">
        <v>-7.3107128370890097E-3</v>
      </c>
      <c r="AM107" s="6">
        <v>2.5528079661440501</v>
      </c>
      <c r="AN107" s="6">
        <v>1.58291033403489</v>
      </c>
    </row>
    <row r="108" spans="1:40" x14ac:dyDescent="0.45">
      <c r="A108">
        <v>6.2E-2</v>
      </c>
      <c r="B108" s="1">
        <f t="shared" si="11"/>
        <v>224.9664498987668</v>
      </c>
      <c r="C108">
        <v>3000</v>
      </c>
      <c r="D108" s="2">
        <f t="shared" si="19"/>
        <v>3.2929868280526882</v>
      </c>
      <c r="E108" s="1">
        <v>333</v>
      </c>
      <c r="F108" s="2">
        <v>17.62</v>
      </c>
      <c r="G108">
        <v>315</v>
      </c>
      <c r="H108">
        <v>295</v>
      </c>
      <c r="I108" s="2">
        <f t="shared" si="18"/>
        <v>7.9002099546020013</v>
      </c>
      <c r="J108" s="2">
        <v>302.89996490621905</v>
      </c>
      <c r="K108" s="2">
        <f t="shared" si="20"/>
        <v>302.90020995460202</v>
      </c>
      <c r="L108" s="2">
        <v>311.64247913229019</v>
      </c>
      <c r="M108" s="2">
        <f t="shared" si="17"/>
        <v>311.64248982656954</v>
      </c>
      <c r="N108" s="2">
        <f t="shared" si="21"/>
        <v>3.357520867709809</v>
      </c>
      <c r="O108" s="8">
        <v>869.83964564600001</v>
      </c>
      <c r="P108" s="1">
        <f>O108/(Abmessung!H$17*Q108)</f>
        <v>170.79883473873466</v>
      </c>
      <c r="Q108" s="2">
        <f t="shared" si="12"/>
        <v>14.250802247009609</v>
      </c>
      <c r="R108" s="1">
        <f t="shared" si="13"/>
        <v>4178.5939518489422</v>
      </c>
      <c r="S108" s="1">
        <f t="shared" si="14"/>
        <v>992.1479407282211</v>
      </c>
      <c r="T108" s="1">
        <f t="shared" si="15"/>
        <v>1007.0549745527742</v>
      </c>
      <c r="U108" s="7">
        <f t="shared" si="16"/>
        <v>1.1819678210846851</v>
      </c>
      <c r="Y108" s="4">
        <v>-144.24372570197801</v>
      </c>
      <c r="Z108" s="5">
        <v>10.528700058400901</v>
      </c>
      <c r="AA108" s="4">
        <v>-3.1256926142924198E-2</v>
      </c>
      <c r="AB108" s="4">
        <v>2.9456116190551199E-5</v>
      </c>
      <c r="AC108" s="6">
        <v>17554.453889016499</v>
      </c>
      <c r="AD108" s="6">
        <v>-125.692345063977</v>
      </c>
      <c r="AE108" s="6">
        <v>0.39362054142913999</v>
      </c>
      <c r="AF108" s="6">
        <v>-4.1079636190540202E-4</v>
      </c>
      <c r="AG108" s="6">
        <v>2.30640101199999</v>
      </c>
      <c r="AH108" s="6">
        <v>-3.7612753199999698E-3</v>
      </c>
      <c r="AI108" s="6">
        <v>995.176197</v>
      </c>
      <c r="AJ108" s="6">
        <v>3.9734999999999798E-2</v>
      </c>
      <c r="AL108" s="6">
        <v>-7.3107128370890097E-3</v>
      </c>
      <c r="AM108" s="6">
        <v>2.5528079661440501</v>
      </c>
      <c r="AN108" s="6">
        <v>1.58291033403489</v>
      </c>
    </row>
    <row r="109" spans="1:40" x14ac:dyDescent="0.45">
      <c r="A109">
        <v>6.8000000000000005E-2</v>
      </c>
      <c r="B109" s="1">
        <f t="shared" si="11"/>
        <v>246.74913696799598</v>
      </c>
      <c r="C109">
        <v>3000</v>
      </c>
      <c r="D109" s="2">
        <f t="shared" si="19"/>
        <v>3.2929868280526882</v>
      </c>
      <c r="E109" s="1">
        <v>333</v>
      </c>
      <c r="F109" s="2">
        <v>17.62</v>
      </c>
      <c r="G109">
        <v>315</v>
      </c>
      <c r="H109">
        <v>295</v>
      </c>
      <c r="I109" s="2">
        <f t="shared" si="18"/>
        <v>8.0107850293848273</v>
      </c>
      <c r="J109" s="2">
        <v>303.01052811054996</v>
      </c>
      <c r="K109" s="2">
        <f t="shared" si="20"/>
        <v>303.01078502938481</v>
      </c>
      <c r="L109" s="2">
        <v>311.89642091136983</v>
      </c>
      <c r="M109" s="2">
        <f t="shared" si="17"/>
        <v>311.89642912678733</v>
      </c>
      <c r="N109" s="2">
        <f t="shared" si="21"/>
        <v>3.1035790886301697</v>
      </c>
      <c r="O109" s="8">
        <v>881.86109410439997</v>
      </c>
      <c r="P109" s="1">
        <f>O109/(Abmessung!H$17*Q109)</f>
        <v>172.52818970613291</v>
      </c>
      <c r="Q109" s="2">
        <f t="shared" si="12"/>
        <v>14.302934057035834</v>
      </c>
      <c r="R109" s="1">
        <f t="shared" si="13"/>
        <v>4178.5884812454242</v>
      </c>
      <c r="S109" s="1">
        <f t="shared" si="14"/>
        <v>992.10073440601843</v>
      </c>
      <c r="T109" s="1">
        <f t="shared" si="15"/>
        <v>1007.0571711672363</v>
      </c>
      <c r="U109" s="7">
        <f t="shared" si="16"/>
        <v>1.1817598917588101</v>
      </c>
      <c r="Y109" s="4">
        <v>-144.24372570197801</v>
      </c>
      <c r="Z109" s="5">
        <v>10.528700058400901</v>
      </c>
      <c r="AA109" s="4">
        <v>-3.1256926142924198E-2</v>
      </c>
      <c r="AB109" s="4">
        <v>2.9456116190551199E-5</v>
      </c>
      <c r="AC109" s="6">
        <v>17554.453889016499</v>
      </c>
      <c r="AD109" s="6">
        <v>-125.692345063977</v>
      </c>
      <c r="AE109" s="6">
        <v>0.39362054142913999</v>
      </c>
      <c r="AF109" s="6">
        <v>-4.1079636190540202E-4</v>
      </c>
      <c r="AG109" s="6">
        <v>2.30640101199999</v>
      </c>
      <c r="AH109" s="6">
        <v>-3.7612753199999698E-3</v>
      </c>
      <c r="AI109" s="6">
        <v>995.176197</v>
      </c>
      <c r="AJ109" s="6">
        <v>3.9734999999999798E-2</v>
      </c>
      <c r="AL109" s="6">
        <v>-7.3107128370890097E-3</v>
      </c>
      <c r="AM109" s="6">
        <v>2.5528079661440501</v>
      </c>
      <c r="AN109" s="6">
        <v>1.58291033403489</v>
      </c>
    </row>
    <row r="110" spans="1:40" x14ac:dyDescent="0.45">
      <c r="A110">
        <v>7.3999999999999996E-2</v>
      </c>
      <c r="B110" s="1">
        <f t="shared" si="11"/>
        <v>268.53212676834283</v>
      </c>
      <c r="C110">
        <v>3000</v>
      </c>
      <c r="D110" s="2">
        <f t="shared" si="19"/>
        <v>3.2929868280526882</v>
      </c>
      <c r="E110" s="1">
        <v>333</v>
      </c>
      <c r="F110" s="2">
        <v>17.62</v>
      </c>
      <c r="G110">
        <v>315</v>
      </c>
      <c r="H110">
        <v>295</v>
      </c>
      <c r="I110" s="2">
        <f t="shared" si="18"/>
        <v>8.1072384332364305</v>
      </c>
      <c r="J110" s="2">
        <v>303.10697066803044</v>
      </c>
      <c r="K110" s="2">
        <f t="shared" si="20"/>
        <v>303.10723843323643</v>
      </c>
      <c r="L110" s="2">
        <v>312.1141596442402</v>
      </c>
      <c r="M110" s="2">
        <f t="shared" si="17"/>
        <v>312.11416608198209</v>
      </c>
      <c r="N110" s="2">
        <f t="shared" si="21"/>
        <v>2.8858403557597967</v>
      </c>
      <c r="O110" s="8">
        <v>892.34381509424998</v>
      </c>
      <c r="P110" s="1">
        <f>O110/(Abmessung!H$17*Q110)</f>
        <v>174.05995118153717</v>
      </c>
      <c r="Q110" s="2">
        <f t="shared" si="12"/>
        <v>14.345588841835204</v>
      </c>
      <c r="R110" s="1">
        <f t="shared" si="13"/>
        <v>4178.5842659506852</v>
      </c>
      <c r="S110" s="1">
        <f t="shared" si="14"/>
        <v>992.06006821603819</v>
      </c>
      <c r="T110" s="1">
        <f t="shared" si="15"/>
        <v>1007.059087239747</v>
      </c>
      <c r="U110" s="7">
        <f t="shared" si="16"/>
        <v>1.1815785182531857</v>
      </c>
      <c r="Y110" s="4">
        <v>-144.24372570197801</v>
      </c>
      <c r="Z110" s="5">
        <v>10.528700058400901</v>
      </c>
      <c r="AA110" s="4">
        <v>-3.1256926142924198E-2</v>
      </c>
      <c r="AB110" s="4">
        <v>2.9456116190551199E-5</v>
      </c>
      <c r="AC110" s="6">
        <v>17554.453889016499</v>
      </c>
      <c r="AD110" s="6">
        <v>-125.692345063977</v>
      </c>
      <c r="AE110" s="6">
        <v>0.39362054142913999</v>
      </c>
      <c r="AF110" s="6">
        <v>-4.1079636190540202E-4</v>
      </c>
      <c r="AG110" s="6">
        <v>2.30640101199999</v>
      </c>
      <c r="AH110" s="6">
        <v>-3.7612753199999698E-3</v>
      </c>
      <c r="AI110" s="6">
        <v>995.176197</v>
      </c>
      <c r="AJ110" s="6">
        <v>3.9734999999999798E-2</v>
      </c>
      <c r="AL110" s="6">
        <v>-7.3107128370890097E-3</v>
      </c>
      <c r="AM110" s="6">
        <v>2.5528079661440501</v>
      </c>
      <c r="AN110" s="6">
        <v>1.58291033403489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$Y$195 - $Z$195*EXP(-$AA$195*A121^$AB$195)</f>
        <v>40.670021093043999</v>
      </c>
      <c r="C121" s="9">
        <f>20/B121</f>
        <v>0.4917627152010674</v>
      </c>
      <c r="AK121" s="6"/>
      <c r="AL121" s="6"/>
      <c r="AM121" s="6"/>
    </row>
    <row r="122" spans="1:39" x14ac:dyDescent="0.45">
      <c r="A122">
        <v>5</v>
      </c>
      <c r="B122" s="8">
        <f t="shared" ref="B122:B185" si="22">$Y$195 - $Z$195*EXP(-$AA$195*A122^$AB$195)</f>
        <v>40.906340917740181</v>
      </c>
      <c r="C122" s="9">
        <f t="shared" ref="C122:C185" si="23">20/B122</f>
        <v>0.48892175519239461</v>
      </c>
      <c r="AK122" s="6"/>
      <c r="AL122" s="6"/>
      <c r="AM122" s="6"/>
    </row>
    <row r="123" spans="1:39" x14ac:dyDescent="0.45">
      <c r="A123">
        <v>10</v>
      </c>
      <c r="B123" s="8">
        <f t="shared" si="22"/>
        <v>41.267394287885111</v>
      </c>
      <c r="C123" s="9">
        <f t="shared" si="23"/>
        <v>0.48464412025819159</v>
      </c>
      <c r="AK123" s="6"/>
      <c r="AL123" s="6"/>
      <c r="AM123" s="6"/>
    </row>
    <row r="124" spans="1:39" x14ac:dyDescent="0.45">
      <c r="A124">
        <v>15</v>
      </c>
      <c r="B124" s="8">
        <f t="shared" si="22"/>
        <v>41.697396788389199</v>
      </c>
      <c r="C124" s="9">
        <f t="shared" si="23"/>
        <v>0.47964624989656612</v>
      </c>
    </row>
    <row r="125" spans="1:39" x14ac:dyDescent="0.45">
      <c r="A125">
        <v>20</v>
      </c>
      <c r="B125" s="8">
        <f t="shared" si="22"/>
        <v>42.179130058677742</v>
      </c>
      <c r="C125" s="9">
        <f t="shared" si="23"/>
        <v>0.47416814837520083</v>
      </c>
    </row>
    <row r="126" spans="1:39" x14ac:dyDescent="0.45">
      <c r="A126">
        <v>25</v>
      </c>
      <c r="B126" s="8">
        <f t="shared" si="22"/>
        <v>42.703197072186185</v>
      </c>
      <c r="C126" s="9">
        <f t="shared" si="23"/>
        <v>0.46834900830005005</v>
      </c>
      <c r="D126">
        <v>0</v>
      </c>
      <c r="E126" s="8">
        <f>$AC$195 - $AD$195*EXP(-$AE$195*D126^$AF$195)</f>
        <v>53.112074322326976</v>
      </c>
      <c r="F126" s="9">
        <f>20/E126</f>
        <v>0.37656220840903037</v>
      </c>
    </row>
    <row r="127" spans="1:39" x14ac:dyDescent="0.45">
      <c r="A127">
        <v>30</v>
      </c>
      <c r="B127" s="8">
        <f t="shared" si="22"/>
        <v>43.26349351102732</v>
      </c>
      <c r="C127" s="9">
        <f t="shared" si="23"/>
        <v>0.46228351843343979</v>
      </c>
      <c r="D127">
        <v>5</v>
      </c>
      <c r="E127" s="8">
        <f t="shared" ref="E127:E190" si="24">$AC$195 - $AD$195*EXP(-$AE$195*D127^$AF$195)</f>
        <v>53.250263359879341</v>
      </c>
      <c r="F127" s="9">
        <f t="shared" ref="F127:F190" si="25">20/E127</f>
        <v>0.37558499691982217</v>
      </c>
    </row>
    <row r="128" spans="1:39" x14ac:dyDescent="0.45">
      <c r="A128">
        <v>35</v>
      </c>
      <c r="B128" s="8">
        <f t="shared" si="22"/>
        <v>43.85566118150922</v>
      </c>
      <c r="C128" s="9">
        <f t="shared" si="23"/>
        <v>0.45604146559834702</v>
      </c>
      <c r="D128">
        <v>10</v>
      </c>
      <c r="E128" s="8">
        <f t="shared" si="24"/>
        <v>53.48590103969218</v>
      </c>
      <c r="F128" s="9">
        <f t="shared" si="25"/>
        <v>0.3739303182937479</v>
      </c>
      <c r="G128">
        <v>0</v>
      </c>
      <c r="H128" s="8">
        <f>$AG$195 - $AH$195*EXP(-$AI$195*G128^$AJ$195)</f>
        <v>60.532405934070994</v>
      </c>
      <c r="I128" s="9">
        <f>20/H128</f>
        <v>0.33040153767856256</v>
      </c>
    </row>
    <row r="129" spans="1:20" x14ac:dyDescent="0.45">
      <c r="A129">
        <v>40</v>
      </c>
      <c r="B129" s="8">
        <f t="shared" si="22"/>
        <v>44.476395194495979</v>
      </c>
      <c r="C129" s="9">
        <f t="shared" si="23"/>
        <v>0.44967673105114936</v>
      </c>
      <c r="D129">
        <v>15</v>
      </c>
      <c r="E129" s="8">
        <f t="shared" si="24"/>
        <v>53.781084307771835</v>
      </c>
      <c r="F129" s="9">
        <f t="shared" si="25"/>
        <v>0.37187796150680857</v>
      </c>
      <c r="G129">
        <v>5</v>
      </c>
      <c r="H129" s="8">
        <f t="shared" ref="H129:H192" si="26">$AG$195 - $AH$195*EXP(-$AI$195*G129^$AJ$195)</f>
        <v>60.636751218644577</v>
      </c>
      <c r="I129" s="9">
        <f t="shared" ref="I129:I192" si="27">20/H129</f>
        <v>0.32983297419553054</v>
      </c>
    </row>
    <row r="130" spans="1:20" x14ac:dyDescent="0.45">
      <c r="A130">
        <v>45</v>
      </c>
      <c r="B130" s="8">
        <f t="shared" si="22"/>
        <v>45.123081700308433</v>
      </c>
      <c r="C130" s="9">
        <f t="shared" si="23"/>
        <v>0.44323213855013127</v>
      </c>
      <c r="D130">
        <v>20</v>
      </c>
      <c r="E130" s="8">
        <f t="shared" si="24"/>
        <v>54.123007756856055</v>
      </c>
      <c r="F130" s="9">
        <f t="shared" si="25"/>
        <v>0.36952861322579567</v>
      </c>
      <c r="G130">
        <v>10</v>
      </c>
      <c r="H130" s="8">
        <f t="shared" si="26"/>
        <v>60.824826702085261</v>
      </c>
      <c r="I130" s="9">
        <f t="shared" si="27"/>
        <v>0.32881310287916266</v>
      </c>
    </row>
    <row r="131" spans="1:20" x14ac:dyDescent="0.45">
      <c r="A131">
        <v>50</v>
      </c>
      <c r="B131" s="8">
        <f t="shared" si="22"/>
        <v>45.793588038869359</v>
      </c>
      <c r="C131" s="9">
        <f t="shared" si="23"/>
        <v>0.43674236626804835</v>
      </c>
      <c r="D131">
        <v>25</v>
      </c>
      <c r="E131" s="8">
        <f t="shared" si="24"/>
        <v>54.504425429840694</v>
      </c>
      <c r="F131" s="9">
        <f t="shared" si="25"/>
        <v>0.3669426811175992</v>
      </c>
      <c r="G131">
        <v>15</v>
      </c>
      <c r="H131" s="8">
        <f t="shared" si="26"/>
        <v>61.066673831887783</v>
      </c>
      <c r="I131" s="9">
        <f t="shared" si="27"/>
        <v>0.32751087860227296</v>
      </c>
      <c r="J131">
        <v>0</v>
      </c>
      <c r="K131" s="8">
        <f>$AK$195 - $AL$195*EXP(-$AM$195*J131^$AN$195)</f>
        <v>65.514117140217991</v>
      </c>
      <c r="L131" s="9">
        <f>20/K131</f>
        <v>0.30527771529294323</v>
      </c>
      <c r="M131" s="8">
        <f>$AO$195 - $AP$195*EXP(-$AQ$195*J131^$AR$195)</f>
        <v>69.100486043210026</v>
      </c>
      <c r="N131" s="9">
        <f>20/M131</f>
        <v>0.28943356472910436</v>
      </c>
      <c r="O131" s="8">
        <f>$AS$195 - $AT$195*EXP(-$AU$195*J131^$AV$195)</f>
        <v>71.802660186823005</v>
      </c>
      <c r="P131" s="9">
        <f>20/O131</f>
        <v>0.27854121209384297</v>
      </c>
      <c r="Q131" s="8">
        <f>$AW$195 - $AX$195*EXP(-$AY$195*J131^$AZ$195)</f>
        <v>73.905048309335029</v>
      </c>
      <c r="R131" s="9">
        <f>20/Q131</f>
        <v>0.27061750797169531</v>
      </c>
      <c r="S131" s="8">
        <f>$BA$195 - $BB$195*EXP(-$BC$195*J131^$BD$195)</f>
        <v>75.580179791540104</v>
      </c>
      <c r="T131" s="9">
        <f>20/S131</f>
        <v>0.26461964042904612</v>
      </c>
    </row>
    <row r="132" spans="1:20" x14ac:dyDescent="0.45">
      <c r="A132">
        <v>100</v>
      </c>
      <c r="B132" s="8">
        <f t="shared" si="22"/>
        <v>53.512413860912318</v>
      </c>
      <c r="C132" s="9">
        <f t="shared" si="23"/>
        <v>0.37374505384831513</v>
      </c>
      <c r="D132">
        <v>75</v>
      </c>
      <c r="E132" s="8">
        <f t="shared" si="24"/>
        <v>59.825972996453174</v>
      </c>
      <c r="F132" s="9">
        <f t="shared" si="25"/>
        <v>0.33430296238033125</v>
      </c>
      <c r="G132">
        <v>65</v>
      </c>
      <c r="H132" s="8">
        <f t="shared" si="26"/>
        <v>65.245907602430862</v>
      </c>
      <c r="I132" s="9">
        <f t="shared" si="27"/>
        <v>0.30653263530132674</v>
      </c>
      <c r="J132">
        <v>50</v>
      </c>
      <c r="K132" s="8">
        <f t="shared" ref="K132:K195" si="28">$AK$195 - $AL$195*EXP(-$AM$195*J132^$AN$195)</f>
        <v>68.464600143807843</v>
      </c>
      <c r="L132" s="9">
        <f t="shared" ref="L132:L195" si="29">20/K132</f>
        <v>0.29212176742419582</v>
      </c>
      <c r="M132" s="8">
        <f t="shared" ref="M132:M195" si="30">$AO$195 - $AP$195*EXP(-$AQ$195*J132^$AR$195)</f>
        <v>71.945719277670605</v>
      </c>
      <c r="N132" s="9">
        <f t="shared" ref="N132:N195" si="31">20/M132</f>
        <v>0.27798735214267695</v>
      </c>
      <c r="O132" s="8">
        <f t="shared" ref="O132:O195" si="32">$AS$195 - $AT$195*EXP(-$AU$195*J132^$AV$195)</f>
        <v>74.611491109923577</v>
      </c>
      <c r="P132" s="9">
        <f t="shared" ref="P132:P195" si="33">20/O132</f>
        <v>0.2680552245033464</v>
      </c>
      <c r="Q132" s="8">
        <f t="shared" ref="Q132:Q195" si="34">$AW$195 - $AX$195*EXP(-$AY$195*J132^$AZ$195)</f>
        <v>76.71525389962062</v>
      </c>
      <c r="R132" s="9">
        <f t="shared" ref="R132:R195" si="35">20/Q132</f>
        <v>0.26070434474699572</v>
      </c>
      <c r="S132" s="8">
        <f t="shared" ref="S132:S195" si="36">$BA$195 - $BB$195*EXP(-$BC$195*J132^$BD$195)</f>
        <v>78.414063858561576</v>
      </c>
      <c r="T132" s="9">
        <f t="shared" ref="T132:T195" si="37">20/S132</f>
        <v>0.25505628730166008</v>
      </c>
    </row>
    <row r="133" spans="1:20" x14ac:dyDescent="0.45">
      <c r="A133">
        <v>150</v>
      </c>
      <c r="B133" s="8">
        <f t="shared" si="22"/>
        <v>62.535915136172321</v>
      </c>
      <c r="C133" s="9">
        <f t="shared" si="23"/>
        <v>0.31981622011047384</v>
      </c>
      <c r="D133">
        <v>125</v>
      </c>
      <c r="E133" s="8">
        <f t="shared" si="24"/>
        <v>67.009409116672373</v>
      </c>
      <c r="F133" s="9">
        <f t="shared" si="25"/>
        <v>0.29846554780355272</v>
      </c>
      <c r="G133">
        <v>115</v>
      </c>
      <c r="H133" s="8">
        <f t="shared" si="26"/>
        <v>71.49288097196461</v>
      </c>
      <c r="I133" s="9">
        <f t="shared" si="27"/>
        <v>0.2797481333539048</v>
      </c>
      <c r="J133">
        <v>100</v>
      </c>
      <c r="K133" s="8">
        <f t="shared" si="28"/>
        <v>73.88551345831138</v>
      </c>
      <c r="L133" s="9">
        <f t="shared" si="29"/>
        <v>0.27068905748736055</v>
      </c>
      <c r="M133" s="8">
        <f t="shared" si="30"/>
        <v>77.222425683281813</v>
      </c>
      <c r="N133" s="9">
        <f t="shared" si="31"/>
        <v>0.25899212337653721</v>
      </c>
      <c r="O133" s="8">
        <f t="shared" si="32"/>
        <v>79.825863444662673</v>
      </c>
      <c r="P133" s="9">
        <f t="shared" si="33"/>
        <v>0.25054536383266945</v>
      </c>
      <c r="Q133" s="8">
        <f t="shared" si="34"/>
        <v>81.913401306751553</v>
      </c>
      <c r="R133" s="9">
        <f t="shared" si="35"/>
        <v>0.2441602922225565</v>
      </c>
      <c r="S133" s="8">
        <f t="shared" si="36"/>
        <v>83.623570896211959</v>
      </c>
      <c r="T133" s="9">
        <f t="shared" si="37"/>
        <v>0.23916701697446854</v>
      </c>
    </row>
    <row r="134" spans="1:20" x14ac:dyDescent="0.45">
      <c r="A134">
        <v>200</v>
      </c>
      <c r="B134" s="8">
        <f t="shared" si="22"/>
        <v>72.43040601963213</v>
      </c>
      <c r="C134" s="9">
        <f t="shared" si="23"/>
        <v>0.27612712808180362</v>
      </c>
      <c r="D134">
        <v>175</v>
      </c>
      <c r="E134" s="8">
        <f t="shared" si="24"/>
        <v>75.481173528628005</v>
      </c>
      <c r="F134" s="9">
        <f t="shared" si="25"/>
        <v>0.26496673362417361</v>
      </c>
      <c r="G134">
        <v>165</v>
      </c>
      <c r="H134" s="8">
        <f t="shared" si="26"/>
        <v>79.176715684594001</v>
      </c>
      <c r="I134" s="9">
        <f t="shared" si="27"/>
        <v>0.25259951523717405</v>
      </c>
      <c r="J134">
        <v>150</v>
      </c>
      <c r="K134" s="8">
        <f t="shared" si="28"/>
        <v>80.88342007017161</v>
      </c>
      <c r="L134" s="9">
        <f t="shared" si="29"/>
        <v>0.24726946489958887</v>
      </c>
      <c r="M134" s="8">
        <f t="shared" si="30"/>
        <v>84.068540133985493</v>
      </c>
      <c r="N134" s="9">
        <f t="shared" si="31"/>
        <v>0.23790112172906416</v>
      </c>
      <c r="O134" s="8">
        <f t="shared" si="32"/>
        <v>86.596991610919758</v>
      </c>
      <c r="P134" s="9">
        <f t="shared" si="33"/>
        <v>0.23095490533735849</v>
      </c>
      <c r="Q134" s="8">
        <f t="shared" si="34"/>
        <v>88.653863444486774</v>
      </c>
      <c r="R134" s="9">
        <f t="shared" si="35"/>
        <v>0.22559648528485832</v>
      </c>
      <c r="S134" s="8">
        <f t="shared" si="36"/>
        <v>90.360414999027853</v>
      </c>
      <c r="T134" s="9">
        <f t="shared" si="37"/>
        <v>0.22133585818762752</v>
      </c>
    </row>
    <row r="135" spans="1:20" x14ac:dyDescent="0.45">
      <c r="A135">
        <v>250</v>
      </c>
      <c r="B135" s="8">
        <f t="shared" si="22"/>
        <v>82.942362495916825</v>
      </c>
      <c r="C135" s="9">
        <f t="shared" si="23"/>
        <v>0.24113130369278524</v>
      </c>
      <c r="D135">
        <v>225</v>
      </c>
      <c r="E135" s="8">
        <f t="shared" si="24"/>
        <v>84.942808697023224</v>
      </c>
      <c r="F135" s="9">
        <f t="shared" si="25"/>
        <v>0.23545253926482054</v>
      </c>
      <c r="G135">
        <v>215</v>
      </c>
      <c r="H135" s="8">
        <f t="shared" si="26"/>
        <v>87.991330627203411</v>
      </c>
      <c r="I135" s="9">
        <f t="shared" si="27"/>
        <v>0.22729511938778202</v>
      </c>
      <c r="J135">
        <v>200</v>
      </c>
      <c r="K135" s="8">
        <f t="shared" si="28"/>
        <v>89.11513074484526</v>
      </c>
      <c r="L135" s="9">
        <f t="shared" si="29"/>
        <v>0.22442877918525495</v>
      </c>
      <c r="M135" s="8">
        <f t="shared" si="30"/>
        <v>92.152101174795803</v>
      </c>
      <c r="N135" s="9">
        <f t="shared" si="31"/>
        <v>0.21703249025286608</v>
      </c>
      <c r="O135" s="8">
        <f t="shared" si="32"/>
        <v>94.599283421072869</v>
      </c>
      <c r="P135" s="9">
        <f t="shared" si="33"/>
        <v>0.21141809194238373</v>
      </c>
      <c r="Q135" s="8">
        <f t="shared" si="34"/>
        <v>96.614573323605214</v>
      </c>
      <c r="R135" s="9">
        <f t="shared" si="35"/>
        <v>0.20700810770038902</v>
      </c>
      <c r="S135" s="8">
        <f t="shared" si="36"/>
        <v>98.304374722114176</v>
      </c>
      <c r="T135" s="9">
        <f t="shared" si="37"/>
        <v>0.20344974530925811</v>
      </c>
    </row>
    <row r="136" spans="1:20" x14ac:dyDescent="0.45">
      <c r="A136">
        <v>300</v>
      </c>
      <c r="B136" s="8">
        <f t="shared" si="22"/>
        <v>93.897235682254347</v>
      </c>
      <c r="C136" s="9">
        <f t="shared" si="23"/>
        <v>0.21299881572317472</v>
      </c>
      <c r="D136">
        <v>275</v>
      </c>
      <c r="E136" s="8">
        <f t="shared" si="24"/>
        <v>95.195403145118462</v>
      </c>
      <c r="F136" s="9">
        <f t="shared" si="25"/>
        <v>0.21009417828202751</v>
      </c>
      <c r="G136">
        <v>265</v>
      </c>
      <c r="H136" s="8">
        <f t="shared" si="26"/>
        <v>97.736252850330061</v>
      </c>
      <c r="I136" s="9">
        <f t="shared" si="27"/>
        <v>0.20463235919866207</v>
      </c>
      <c r="J136">
        <v>250</v>
      </c>
      <c r="K136" s="8">
        <f t="shared" si="28"/>
        <v>98.367821036214536</v>
      </c>
      <c r="L136" s="9">
        <f t="shared" si="29"/>
        <v>0.2033185221479788</v>
      </c>
      <c r="M136" s="8">
        <f t="shared" si="30"/>
        <v>101.26742759154797</v>
      </c>
      <c r="N136" s="9">
        <f t="shared" si="31"/>
        <v>0.1974968701749589</v>
      </c>
      <c r="O136" s="8">
        <f t="shared" si="32"/>
        <v>103.63178045613211</v>
      </c>
      <c r="P136" s="9">
        <f t="shared" si="33"/>
        <v>0.19299099091003372</v>
      </c>
      <c r="Q136" s="8">
        <f t="shared" si="34"/>
        <v>105.597799943724</v>
      </c>
      <c r="R136" s="9">
        <f t="shared" si="35"/>
        <v>0.18939788528414944</v>
      </c>
      <c r="S136" s="8">
        <f t="shared" si="36"/>
        <v>107.26002064806801</v>
      </c>
      <c r="T136" s="9">
        <f t="shared" si="37"/>
        <v>0.18646276477628335</v>
      </c>
    </row>
    <row r="137" spans="1:20" x14ac:dyDescent="0.45">
      <c r="A137">
        <v>350</v>
      </c>
      <c r="B137" s="8">
        <f t="shared" si="22"/>
        <v>105.1643891250489</v>
      </c>
      <c r="C137" s="9">
        <f t="shared" si="23"/>
        <v>0.19017844506488213</v>
      </c>
      <c r="D137">
        <v>325</v>
      </c>
      <c r="E137" s="8">
        <f t="shared" si="24"/>
        <v>106.09060125036149</v>
      </c>
      <c r="F137" s="9">
        <f t="shared" si="25"/>
        <v>0.18851811342648842</v>
      </c>
      <c r="G137">
        <v>315</v>
      </c>
      <c r="H137" s="8">
        <f t="shared" si="26"/>
        <v>108.26250365883334</v>
      </c>
      <c r="I137" s="9">
        <f t="shared" si="27"/>
        <v>0.18473616740867016</v>
      </c>
      <c r="J137">
        <v>300</v>
      </c>
      <c r="K137" s="8">
        <f t="shared" si="28"/>
        <v>108.48738148650398</v>
      </c>
      <c r="L137" s="9">
        <f t="shared" si="29"/>
        <v>0.18435323745451479</v>
      </c>
      <c r="M137" s="8">
        <f t="shared" si="30"/>
        <v>111.26575242965509</v>
      </c>
      <c r="N137" s="9">
        <f t="shared" si="31"/>
        <v>0.17974982924457805</v>
      </c>
      <c r="O137" s="8">
        <f t="shared" si="32"/>
        <v>113.54965061443966</v>
      </c>
      <c r="P137" s="9">
        <f t="shared" si="33"/>
        <v>0.17613440368839567</v>
      </c>
      <c r="Q137" s="8">
        <f t="shared" si="34"/>
        <v>115.46170956028777</v>
      </c>
      <c r="R137" s="9">
        <f t="shared" si="35"/>
        <v>0.17321759807789003</v>
      </c>
      <c r="S137" s="8">
        <f t="shared" si="36"/>
        <v>117.08790027874352</v>
      </c>
      <c r="T137" s="9">
        <f t="shared" si="37"/>
        <v>0.1708118426616867</v>
      </c>
    </row>
    <row r="138" spans="1:20" x14ac:dyDescent="0.45">
      <c r="A138">
        <v>400</v>
      </c>
      <c r="B138" s="8">
        <f t="shared" si="22"/>
        <v>116.64112380124425</v>
      </c>
      <c r="C138" s="9">
        <f t="shared" si="23"/>
        <v>0.17146611202134743</v>
      </c>
      <c r="D138">
        <v>375</v>
      </c>
      <c r="E138" s="8">
        <f t="shared" si="24"/>
        <v>117.51041756638301</v>
      </c>
      <c r="F138" s="9">
        <f t="shared" si="25"/>
        <v>0.17019767620774359</v>
      </c>
      <c r="G138">
        <v>365</v>
      </c>
      <c r="H138" s="8">
        <f t="shared" si="26"/>
        <v>119.4512601620562</v>
      </c>
      <c r="I138" s="9">
        <f t="shared" si="27"/>
        <v>0.16743230647266974</v>
      </c>
      <c r="J138">
        <v>350</v>
      </c>
      <c r="K138" s="8">
        <f t="shared" si="28"/>
        <v>119.3525895225572</v>
      </c>
      <c r="L138" s="9">
        <f t="shared" si="29"/>
        <v>0.16757072536092796</v>
      </c>
      <c r="M138" s="8">
        <f t="shared" si="30"/>
        <v>122.03015492714917</v>
      </c>
      <c r="N138" s="9">
        <f t="shared" si="31"/>
        <v>0.16389391631879685</v>
      </c>
      <c r="O138" s="8">
        <f t="shared" si="32"/>
        <v>124.23941871189754</v>
      </c>
      <c r="P138" s="9">
        <f t="shared" si="33"/>
        <v>0.16097950398801036</v>
      </c>
      <c r="Q138" s="8">
        <f t="shared" si="34"/>
        <v>126.09563978983306</v>
      </c>
      <c r="R138" s="9">
        <f t="shared" si="35"/>
        <v>0.15860976662900106</v>
      </c>
      <c r="S138" s="8">
        <f t="shared" si="36"/>
        <v>127.67971347527225</v>
      </c>
      <c r="T138" s="9">
        <f t="shared" si="37"/>
        <v>0.15664195552783255</v>
      </c>
    </row>
    <row r="139" spans="1:20" x14ac:dyDescent="0.45">
      <c r="A139">
        <v>450</v>
      </c>
      <c r="B139" s="8">
        <f t="shared" si="22"/>
        <v>128.24415499148995</v>
      </c>
      <c r="C139" s="9">
        <f t="shared" si="23"/>
        <v>0.15595252665766454</v>
      </c>
      <c r="D139">
        <v>425</v>
      </c>
      <c r="E139" s="8">
        <f t="shared" si="24"/>
        <v>129.35714419051067</v>
      </c>
      <c r="F139" s="9">
        <f t="shared" si="25"/>
        <v>0.15461071071996618</v>
      </c>
      <c r="G139">
        <v>415</v>
      </c>
      <c r="H139" s="8">
        <f t="shared" si="26"/>
        <v>131.20345572002248</v>
      </c>
      <c r="I139" s="9">
        <f t="shared" si="27"/>
        <v>0.15243500935431439</v>
      </c>
      <c r="J139">
        <v>400</v>
      </c>
      <c r="K139" s="8">
        <f t="shared" si="28"/>
        <v>130.86311053902807</v>
      </c>
      <c r="L139" s="9">
        <f t="shared" si="29"/>
        <v>0.15283145813682369</v>
      </c>
      <c r="M139" s="8">
        <f t="shared" si="30"/>
        <v>133.46389499325699</v>
      </c>
      <c r="N139" s="9">
        <f t="shared" si="31"/>
        <v>0.14985326182043812</v>
      </c>
      <c r="O139" s="8">
        <f t="shared" si="32"/>
        <v>135.60743422869984</v>
      </c>
      <c r="P139" s="9">
        <f t="shared" si="33"/>
        <v>0.14748453957376931</v>
      </c>
      <c r="Q139" s="8">
        <f t="shared" si="34"/>
        <v>137.40859082210193</v>
      </c>
      <c r="R139" s="9">
        <f t="shared" si="35"/>
        <v>0.14555130709326097</v>
      </c>
      <c r="S139" s="8">
        <f t="shared" si="36"/>
        <v>138.94676690550091</v>
      </c>
      <c r="T139" s="9">
        <f t="shared" si="37"/>
        <v>0.14394001706856699</v>
      </c>
    </row>
    <row r="140" spans="1:20" x14ac:dyDescent="0.45">
      <c r="A140">
        <v>500</v>
      </c>
      <c r="B140" s="8">
        <f t="shared" si="22"/>
        <v>139.90455497277213</v>
      </c>
      <c r="C140" s="9">
        <f t="shared" si="23"/>
        <v>0.14295460218498496</v>
      </c>
      <c r="D140">
        <v>475</v>
      </c>
      <c r="E140" s="8">
        <f t="shared" si="24"/>
        <v>141.5476519898333</v>
      </c>
      <c r="F140" s="9">
        <f t="shared" si="25"/>
        <v>0.14129517317204601</v>
      </c>
      <c r="G140">
        <v>465</v>
      </c>
      <c r="H140" s="8">
        <f t="shared" si="26"/>
        <v>143.43401597261152</v>
      </c>
      <c r="I140" s="9">
        <f t="shared" si="27"/>
        <v>0.13943693805393392</v>
      </c>
      <c r="J140">
        <v>450</v>
      </c>
      <c r="K140" s="8">
        <f t="shared" si="28"/>
        <v>142.93305148233731</v>
      </c>
      <c r="L140" s="9">
        <f t="shared" si="29"/>
        <v>0.13992564905445584</v>
      </c>
      <c r="M140" s="8">
        <f t="shared" si="30"/>
        <v>145.48413856262391</v>
      </c>
      <c r="N140" s="9">
        <f t="shared" si="31"/>
        <v>0.13747203095539492</v>
      </c>
      <c r="O140" s="8">
        <f t="shared" si="32"/>
        <v>147.57366512912154</v>
      </c>
      <c r="P140" s="9">
        <f t="shared" si="33"/>
        <v>0.13552553555202912</v>
      </c>
      <c r="Q140" s="8">
        <f t="shared" si="34"/>
        <v>149.32303179629844</v>
      </c>
      <c r="R140" s="9">
        <f t="shared" si="35"/>
        <v>0.13393781092847981</v>
      </c>
      <c r="S140" s="8">
        <f t="shared" si="36"/>
        <v>150.81376294879328</v>
      </c>
      <c r="T140" s="9">
        <f t="shared" si="37"/>
        <v>0.13261389152388381</v>
      </c>
    </row>
    <row r="141" spans="1:20" x14ac:dyDescent="0.45">
      <c r="A141">
        <v>550</v>
      </c>
      <c r="B141" s="8">
        <f t="shared" si="22"/>
        <v>151.5645090296868</v>
      </c>
      <c r="C141" s="9">
        <f t="shared" si="23"/>
        <v>0.13195701373652469</v>
      </c>
      <c r="D141">
        <v>525</v>
      </c>
      <c r="E141" s="8">
        <f t="shared" si="24"/>
        <v>154.00988594725089</v>
      </c>
      <c r="F141" s="9">
        <f t="shared" si="25"/>
        <v>0.12986179346207746</v>
      </c>
      <c r="G141">
        <v>515</v>
      </c>
      <c r="H141" s="8">
        <f t="shared" si="26"/>
        <v>156.06836941680854</v>
      </c>
      <c r="I141" s="9">
        <f t="shared" si="27"/>
        <v>0.12814896493591482</v>
      </c>
      <c r="J141">
        <v>500</v>
      </c>
      <c r="K141" s="8">
        <f t="shared" si="28"/>
        <v>155.48714639641719</v>
      </c>
      <c r="L141" s="9">
        <f t="shared" si="29"/>
        <v>0.128627995712325</v>
      </c>
      <c r="M141" s="8">
        <f t="shared" si="30"/>
        <v>158.01824213441591</v>
      </c>
      <c r="N141" s="9">
        <f t="shared" si="31"/>
        <v>0.12656766541541004</v>
      </c>
      <c r="O141" s="8">
        <f t="shared" si="32"/>
        <v>160.06802111143372</v>
      </c>
      <c r="P141" s="9">
        <f t="shared" si="33"/>
        <v>0.12494688108923833</v>
      </c>
      <c r="Q141" s="8">
        <f t="shared" si="34"/>
        <v>161.77123074309964</v>
      </c>
      <c r="R141" s="9">
        <f t="shared" si="35"/>
        <v>0.12363137690261469</v>
      </c>
      <c r="S141" s="8">
        <f t="shared" si="36"/>
        <v>163.21511958750125</v>
      </c>
      <c r="T141" s="9">
        <f t="shared" si="37"/>
        <v>0.12253766716310741</v>
      </c>
    </row>
    <row r="142" spans="1:20" x14ac:dyDescent="0.45">
      <c r="A142">
        <v>600</v>
      </c>
      <c r="B142" s="8">
        <f t="shared" si="22"/>
        <v>163.17510520602144</v>
      </c>
      <c r="C142" s="9">
        <f t="shared" si="23"/>
        <v>0.12256771628704283</v>
      </c>
      <c r="D142">
        <v>575</v>
      </c>
      <c r="E142" s="8">
        <f t="shared" si="24"/>
        <v>166.68056665673765</v>
      </c>
      <c r="F142" s="9">
        <f t="shared" si="25"/>
        <v>0.11998999284174529</v>
      </c>
      <c r="G142">
        <v>565</v>
      </c>
      <c r="H142" s="8">
        <f t="shared" si="26"/>
        <v>169.04019253558363</v>
      </c>
      <c r="I142" s="9">
        <f t="shared" si="27"/>
        <v>0.11831505691044407</v>
      </c>
      <c r="J142">
        <v>550</v>
      </c>
      <c r="K142" s="8">
        <f t="shared" si="28"/>
        <v>168.45833639263424</v>
      </c>
      <c r="L142" s="9">
        <f t="shared" si="29"/>
        <v>0.11872371785380216</v>
      </c>
      <c r="M142" s="8">
        <f t="shared" si="30"/>
        <v>171.00139503335845</v>
      </c>
      <c r="N142" s="9">
        <f t="shared" si="31"/>
        <v>0.11695811017271794</v>
      </c>
      <c r="O142" s="8">
        <f t="shared" si="32"/>
        <v>173.02801948085391</v>
      </c>
      <c r="P142" s="9">
        <f t="shared" si="33"/>
        <v>0.11558821548097915</v>
      </c>
      <c r="Q142" s="8">
        <f t="shared" si="34"/>
        <v>174.69292397937011</v>
      </c>
      <c r="R142" s="9">
        <f t="shared" si="35"/>
        <v>0.11448660623690658</v>
      </c>
      <c r="S142" s="8">
        <f t="shared" si="36"/>
        <v>176.09263314421491</v>
      </c>
      <c r="T142" s="9">
        <f t="shared" si="37"/>
        <v>0.11357658547601229</v>
      </c>
    </row>
    <row r="143" spans="1:20" x14ac:dyDescent="0.45">
      <c r="A143">
        <v>650</v>
      </c>
      <c r="B143" s="8">
        <f t="shared" si="22"/>
        <v>174.69475357491734</v>
      </c>
      <c r="C143" s="9">
        <f t="shared" si="23"/>
        <v>0.11448540720728088</v>
      </c>
      <c r="D143">
        <v>625</v>
      </c>
      <c r="E143" s="8">
        <f t="shared" si="24"/>
        <v>179.50360402766717</v>
      </c>
      <c r="F143" s="9">
        <f t="shared" si="25"/>
        <v>0.11141837573866968</v>
      </c>
      <c r="G143">
        <v>615</v>
      </c>
      <c r="H143" s="8">
        <f t="shared" si="26"/>
        <v>182.28987658882795</v>
      </c>
      <c r="I143" s="9">
        <f t="shared" si="27"/>
        <v>0.10971536310330546</v>
      </c>
      <c r="J143">
        <v>600</v>
      </c>
      <c r="K143" s="8">
        <f t="shared" si="28"/>
        <v>181.78615026898649</v>
      </c>
      <c r="L143" s="9">
        <f t="shared" si="29"/>
        <v>0.11001938250194677</v>
      </c>
      <c r="M143" s="8">
        <f t="shared" si="30"/>
        <v>184.375042280402</v>
      </c>
      <c r="N143" s="9">
        <f t="shared" si="31"/>
        <v>0.1084745513960806</v>
      </c>
      <c r="O143" s="8">
        <f t="shared" si="32"/>
        <v>186.39722345916755</v>
      </c>
      <c r="P143" s="9">
        <f t="shared" si="33"/>
        <v>0.10729773560377753</v>
      </c>
      <c r="Q143" s="8">
        <f t="shared" si="34"/>
        <v>188.03375625471369</v>
      </c>
      <c r="R143" s="9">
        <f t="shared" si="35"/>
        <v>0.10636388060507425</v>
      </c>
      <c r="S143" s="8">
        <f t="shared" si="36"/>
        <v>189.39391360345473</v>
      </c>
      <c r="T143" s="9">
        <f t="shared" si="37"/>
        <v>0.10560001437995091</v>
      </c>
    </row>
    <row r="144" spans="1:20" x14ac:dyDescent="0.45">
      <c r="A144">
        <v>700</v>
      </c>
      <c r="B144" s="8">
        <f t="shared" si="22"/>
        <v>186.0880096527415</v>
      </c>
      <c r="C144" s="9">
        <f t="shared" si="23"/>
        <v>0.10747602726968795</v>
      </c>
      <c r="D144">
        <v>675</v>
      </c>
      <c r="E144" s="8">
        <f t="shared" si="24"/>
        <v>192.42895556138848</v>
      </c>
      <c r="F144" s="9">
        <f t="shared" si="25"/>
        <v>0.10393446215852697</v>
      </c>
      <c r="G144">
        <v>665</v>
      </c>
      <c r="H144" s="8">
        <f t="shared" si="26"/>
        <v>195.76344096580613</v>
      </c>
      <c r="I144" s="9">
        <f t="shared" si="27"/>
        <v>0.10216412166300952</v>
      </c>
      <c r="J144">
        <v>650</v>
      </c>
      <c r="K144" s="8">
        <f t="shared" si="28"/>
        <v>195.41557376136655</v>
      </c>
      <c r="L144" s="9">
        <f t="shared" si="29"/>
        <v>0.10234598816787846</v>
      </c>
      <c r="M144" s="8">
        <f t="shared" si="30"/>
        <v>198.08578450328093</v>
      </c>
      <c r="N144" s="9">
        <f t="shared" si="31"/>
        <v>0.10096635682440269</v>
      </c>
      <c r="O144" s="8">
        <f t="shared" si="32"/>
        <v>200.1241529334485</v>
      </c>
      <c r="P144" s="9">
        <f t="shared" si="33"/>
        <v>9.9937962044246709E-2</v>
      </c>
      <c r="Q144" s="8">
        <f t="shared" si="34"/>
        <v>201.74419250139817</v>
      </c>
      <c r="R144" s="9">
        <f t="shared" si="35"/>
        <v>9.9135443514000485E-2</v>
      </c>
      <c r="S144" s="8">
        <f t="shared" si="36"/>
        <v>203.07129270031271</v>
      </c>
      <c r="T144" s="9">
        <f t="shared" si="37"/>
        <v>9.8487579086402308E-2</v>
      </c>
    </row>
    <row r="145" spans="1:20" x14ac:dyDescent="0.45">
      <c r="A145">
        <v>750</v>
      </c>
      <c r="B145" s="8">
        <f t="shared" si="22"/>
        <v>197.32466882913474</v>
      </c>
      <c r="C145" s="9">
        <f t="shared" si="23"/>
        <v>0.10135580167788441</v>
      </c>
      <c r="D145">
        <v>725</v>
      </c>
      <c r="E145" s="8">
        <f t="shared" si="24"/>
        <v>205.41177478178355</v>
      </c>
      <c r="F145" s="9">
        <f t="shared" si="25"/>
        <v>9.736540186776893E-2</v>
      </c>
      <c r="G145">
        <v>715</v>
      </c>
      <c r="H145" s="8">
        <f t="shared" si="26"/>
        <v>209.4117356107007</v>
      </c>
      <c r="I145" s="9">
        <f t="shared" si="27"/>
        <v>9.5505631246857514E-2</v>
      </c>
      <c r="J145">
        <v>700</v>
      </c>
      <c r="K145" s="8">
        <f t="shared" si="28"/>
        <v>209.29623161572101</v>
      </c>
      <c r="L145" s="9">
        <f t="shared" si="29"/>
        <v>9.5558337795212014E-2</v>
      </c>
      <c r="M145" s="8">
        <f t="shared" si="30"/>
        <v>212.08458366883212</v>
      </c>
      <c r="N145" s="9">
        <f t="shared" si="31"/>
        <v>9.4301998070872486E-2</v>
      </c>
      <c r="O145" s="8">
        <f t="shared" si="32"/>
        <v>214.16149839080185</v>
      </c>
      <c r="P145" s="9">
        <f t="shared" si="33"/>
        <v>9.3387467636708466E-2</v>
      </c>
      <c r="Q145" s="8">
        <f t="shared" si="34"/>
        <v>215.7787324339198</v>
      </c>
      <c r="R145" s="9">
        <f t="shared" si="35"/>
        <v>9.2687540493013185E-2</v>
      </c>
      <c r="S145" s="8">
        <f t="shared" si="36"/>
        <v>217.08103570862966</v>
      </c>
      <c r="T145" s="9">
        <f t="shared" si="37"/>
        <v>9.2131493360131128E-2</v>
      </c>
    </row>
    <row r="146" spans="1:20" x14ac:dyDescent="0.45">
      <c r="A146">
        <v>800</v>
      </c>
      <c r="B146" s="8">
        <f t="shared" si="22"/>
        <v>208.37904937743218</v>
      </c>
      <c r="C146" s="9">
        <f t="shared" si="23"/>
        <v>9.5978938668514896E-2</v>
      </c>
      <c r="D146">
        <v>775</v>
      </c>
      <c r="E146" s="8">
        <f t="shared" si="24"/>
        <v>218.41175611425774</v>
      </c>
      <c r="F146" s="9">
        <f t="shared" si="25"/>
        <v>9.157016250323724E-2</v>
      </c>
      <c r="G146">
        <v>765</v>
      </c>
      <c r="H146" s="8">
        <f t="shared" si="26"/>
        <v>223.18983754582189</v>
      </c>
      <c r="I146" s="9">
        <f t="shared" si="27"/>
        <v>8.9609814765396339E-2</v>
      </c>
      <c r="J146">
        <v>750</v>
      </c>
      <c r="K146" s="8">
        <f t="shared" si="28"/>
        <v>223.38177777756584</v>
      </c>
      <c r="L146" s="9">
        <f t="shared" si="29"/>
        <v>8.9532817757029204E-2</v>
      </c>
      <c r="M146" s="8">
        <f t="shared" si="30"/>
        <v>226.32617256833487</v>
      </c>
      <c r="N146" s="9">
        <f t="shared" si="31"/>
        <v>8.8368038804532784E-2</v>
      </c>
      <c r="O146" s="8">
        <f t="shared" si="32"/>
        <v>228.46553710407625</v>
      </c>
      <c r="P146" s="9">
        <f t="shared" si="33"/>
        <v>8.7540555365639705E-2</v>
      </c>
      <c r="Q146" s="8">
        <f t="shared" si="34"/>
        <v>230.09532736200413</v>
      </c>
      <c r="R146" s="9">
        <f t="shared" si="35"/>
        <v>8.6920496080020004E-2</v>
      </c>
      <c r="S146" s="8">
        <f t="shared" si="36"/>
        <v>231.38275613113615</v>
      </c>
      <c r="T146" s="9">
        <f t="shared" si="37"/>
        <v>8.6436864762147625E-2</v>
      </c>
    </row>
    <row r="147" spans="1:20" x14ac:dyDescent="0.45">
      <c r="A147">
        <v>850</v>
      </c>
      <c r="B147" s="8">
        <f t="shared" si="22"/>
        <v>219.22941094909413</v>
      </c>
      <c r="C147" s="9">
        <f t="shared" si="23"/>
        <v>9.1228635398030944E-2</v>
      </c>
      <c r="D147">
        <v>825</v>
      </c>
      <c r="E147" s="8">
        <f t="shared" si="24"/>
        <v>231.39261694607774</v>
      </c>
      <c r="F147" s="9">
        <f t="shared" si="25"/>
        <v>8.6433181248218791E-2</v>
      </c>
      <c r="G147">
        <v>815</v>
      </c>
      <c r="H147" s="8">
        <f t="shared" si="26"/>
        <v>237.05658172874371</v>
      </c>
      <c r="I147" s="9">
        <f t="shared" si="27"/>
        <v>8.4368043503155563E-2</v>
      </c>
      <c r="J147">
        <v>800</v>
      </c>
      <c r="K147" s="8">
        <f t="shared" si="28"/>
        <v>237.62942847297984</v>
      </c>
      <c r="L147" s="9">
        <f t="shared" si="29"/>
        <v>8.4164659775184975E-2</v>
      </c>
      <c r="M147" s="8">
        <f t="shared" si="30"/>
        <v>240.76860440491043</v>
      </c>
      <c r="N147" s="9">
        <f t="shared" si="31"/>
        <v>8.306730875245337E-2</v>
      </c>
      <c r="O147" s="8">
        <f t="shared" si="32"/>
        <v>242.99568859425631</v>
      </c>
      <c r="P147" s="9">
        <f t="shared" si="33"/>
        <v>8.2305987055577498E-2</v>
      </c>
      <c r="Q147" s="8">
        <f t="shared" si="34"/>
        <v>244.65493642219326</v>
      </c>
      <c r="R147" s="9">
        <f t="shared" si="35"/>
        <v>8.1747788507674474E-2</v>
      </c>
      <c r="S147" s="8">
        <f t="shared" si="36"/>
        <v>245.93897040423792</v>
      </c>
      <c r="T147" s="9">
        <f t="shared" si="37"/>
        <v>8.1320987752071069E-2</v>
      </c>
    </row>
    <row r="148" spans="1:20" x14ac:dyDescent="0.45">
      <c r="A148">
        <v>900</v>
      </c>
      <c r="B148" s="8">
        <f t="shared" si="22"/>
        <v>229.85747318872092</v>
      </c>
      <c r="C148" s="9">
        <f t="shared" si="23"/>
        <v>8.7010440524504115E-2</v>
      </c>
      <c r="D148">
        <v>875</v>
      </c>
      <c r="E148" s="8">
        <f t="shared" si="24"/>
        <v>244.32167806523603</v>
      </c>
      <c r="F148" s="9">
        <f t="shared" si="25"/>
        <v>8.1859293691736293E-2</v>
      </c>
      <c r="G148">
        <v>865</v>
      </c>
      <c r="H148" s="8">
        <f t="shared" si="26"/>
        <v>250.97418728542948</v>
      </c>
      <c r="I148" s="9">
        <f t="shared" si="27"/>
        <v>7.9689470125683781E-2</v>
      </c>
      <c r="J148">
        <v>850</v>
      </c>
      <c r="K148" s="8">
        <f t="shared" si="28"/>
        <v>251.99959600634372</v>
      </c>
      <c r="L148" s="9">
        <f t="shared" si="29"/>
        <v>7.9365206599365065E-2</v>
      </c>
      <c r="M148" s="8">
        <f t="shared" si="30"/>
        <v>255.37290127922768</v>
      </c>
      <c r="N148" s="9">
        <f t="shared" si="31"/>
        <v>7.8316845287087725E-2</v>
      </c>
      <c r="O148" s="8">
        <f t="shared" si="32"/>
        <v>257.7141685785283</v>
      </c>
      <c r="P148" s="9">
        <f t="shared" si="33"/>
        <v>7.7605356780784771E-2</v>
      </c>
      <c r="Q148" s="8">
        <f t="shared" si="34"/>
        <v>259.42118154299578</v>
      </c>
      <c r="R148" s="9">
        <f t="shared" si="35"/>
        <v>7.7094707074585017E-2</v>
      </c>
      <c r="S148" s="8">
        <f t="shared" si="36"/>
        <v>260.71475187245983</v>
      </c>
      <c r="T148" s="9">
        <f t="shared" si="37"/>
        <v>7.6712191605421268E-2</v>
      </c>
    </row>
    <row r="149" spans="1:20" x14ac:dyDescent="0.45">
      <c r="A149">
        <v>950</v>
      </c>
      <c r="B149" s="8">
        <f t="shared" si="22"/>
        <v>240.24801022516525</v>
      </c>
      <c r="C149" s="9">
        <f t="shared" si="23"/>
        <v>8.3247307568772785E-2</v>
      </c>
      <c r="D149">
        <v>925</v>
      </c>
      <c r="E149" s="8">
        <f t="shared" si="24"/>
        <v>257.16951632036773</v>
      </c>
      <c r="F149" s="9">
        <f t="shared" si="25"/>
        <v>7.776971503529638E-2</v>
      </c>
      <c r="G149">
        <v>915</v>
      </c>
      <c r="H149" s="8">
        <f t="shared" si="26"/>
        <v>264.90795295893389</v>
      </c>
      <c r="I149" s="9">
        <f t="shared" si="27"/>
        <v>7.5497922114480295E-2</v>
      </c>
      <c r="J149">
        <v>900</v>
      </c>
      <c r="K149" s="8">
        <f t="shared" si="28"/>
        <v>266.45559513938417</v>
      </c>
      <c r="L149" s="9">
        <f t="shared" si="29"/>
        <v>7.5059410891852002E-2</v>
      </c>
      <c r="M149" s="8">
        <f t="shared" si="30"/>
        <v>270.1027740500333</v>
      </c>
      <c r="N149" s="9">
        <f t="shared" si="31"/>
        <v>7.4045888904107446E-2</v>
      </c>
      <c r="O149" s="8">
        <f t="shared" si="32"/>
        <v>272.58571413457776</v>
      </c>
      <c r="P149" s="9">
        <f t="shared" si="33"/>
        <v>7.337141663310294E-2</v>
      </c>
      <c r="Q149" s="8">
        <f t="shared" si="34"/>
        <v>274.36007393370835</v>
      </c>
      <c r="R149" s="9">
        <f t="shared" si="35"/>
        <v>7.2896904105779092E-2</v>
      </c>
      <c r="S149" s="8">
        <f t="shared" si="36"/>
        <v>275.67745677850428</v>
      </c>
      <c r="T149" s="9">
        <f t="shared" si="37"/>
        <v>7.2548550881580409E-2</v>
      </c>
    </row>
    <row r="150" spans="1:20" x14ac:dyDescent="0.45">
      <c r="A150">
        <v>1000</v>
      </c>
      <c r="B150" s="8">
        <f t="shared" si="22"/>
        <v>250.38850398957877</v>
      </c>
      <c r="C150" s="9">
        <f t="shared" si="23"/>
        <v>7.9875871620816927E-2</v>
      </c>
      <c r="D150">
        <v>975</v>
      </c>
      <c r="E150" s="8">
        <f t="shared" si="24"/>
        <v>269.90967142298496</v>
      </c>
      <c r="F150" s="9">
        <f t="shared" si="25"/>
        <v>7.4098863870117854E-2</v>
      </c>
      <c r="G150">
        <v>965</v>
      </c>
      <c r="H150" s="8">
        <f t="shared" si="26"/>
        <v>278.82600375877723</v>
      </c>
      <c r="I150" s="9">
        <f t="shared" si="27"/>
        <v>7.1729321262670842E-2</v>
      </c>
      <c r="J150">
        <v>950</v>
      </c>
      <c r="K150" s="8">
        <f t="shared" si="28"/>
        <v>280.96340277827437</v>
      </c>
      <c r="L150" s="9">
        <f t="shared" si="29"/>
        <v>7.1183648127237556E-2</v>
      </c>
      <c r="M150" s="8">
        <f t="shared" si="30"/>
        <v>284.92439468718067</v>
      </c>
      <c r="N150" s="9">
        <f t="shared" si="31"/>
        <v>7.0194059802980574E-2</v>
      </c>
      <c r="O150" s="8">
        <f t="shared" si="32"/>
        <v>287.57736135420612</v>
      </c>
      <c r="P150" s="9">
        <f t="shared" si="33"/>
        <v>6.9546503611479363E-2</v>
      </c>
      <c r="Q150" s="8">
        <f t="shared" si="34"/>
        <v>289.43979339949442</v>
      </c>
      <c r="R150" s="9">
        <f t="shared" si="35"/>
        <v>6.9098999018408422E-2</v>
      </c>
      <c r="S150" s="8">
        <f t="shared" si="36"/>
        <v>290.79650353529246</v>
      </c>
      <c r="T150" s="9">
        <f t="shared" si="37"/>
        <v>6.8776617864570386E-2</v>
      </c>
    </row>
    <row r="151" spans="1:20" x14ac:dyDescent="0.45">
      <c r="A151">
        <v>1050</v>
      </c>
      <c r="B151" s="8">
        <f t="shared" si="22"/>
        <v>260.26884409684476</v>
      </c>
      <c r="C151" s="9">
        <f t="shared" si="23"/>
        <v>7.6843619409774994E-2</v>
      </c>
      <c r="D151">
        <v>1025</v>
      </c>
      <c r="E151" s="8">
        <f t="shared" si="24"/>
        <v>282.51839412485629</v>
      </c>
      <c r="F151" s="9">
        <f t="shared" si="25"/>
        <v>7.0791850781797921E-2</v>
      </c>
      <c r="G151">
        <v>1015</v>
      </c>
      <c r="H151" s="8">
        <f t="shared" si="26"/>
        <v>292.69907613544183</v>
      </c>
      <c r="I151" s="9">
        <f t="shared" si="27"/>
        <v>6.8329563126961562E-2</v>
      </c>
      <c r="J151">
        <v>1000</v>
      </c>
      <c r="K151" s="8">
        <f t="shared" si="28"/>
        <v>295.49145746440411</v>
      </c>
      <c r="L151" s="9">
        <f t="shared" si="29"/>
        <v>6.7683851748605181E-2</v>
      </c>
      <c r="M151" s="8">
        <f t="shared" si="30"/>
        <v>299.80620786361158</v>
      </c>
      <c r="N151" s="9">
        <f t="shared" si="31"/>
        <v>6.6709759422654918E-2</v>
      </c>
      <c r="O151" s="8">
        <f t="shared" si="32"/>
        <v>302.65826232513848</v>
      </c>
      <c r="P151" s="9">
        <f t="shared" si="33"/>
        <v>6.6081130071758892E-2</v>
      </c>
      <c r="Q151" s="8">
        <f t="shared" si="34"/>
        <v>304.63050733134128</v>
      </c>
      <c r="R151" s="9">
        <f t="shared" si="35"/>
        <v>6.5653306279815069E-2</v>
      </c>
      <c r="S151" s="8">
        <f t="shared" si="36"/>
        <v>306.04319209647906</v>
      </c>
      <c r="T151" s="9">
        <f t="shared" si="37"/>
        <v>6.5350252894026378E-2</v>
      </c>
    </row>
    <row r="152" spans="1:20" x14ac:dyDescent="0.45">
      <c r="A152">
        <v>1100</v>
      </c>
      <c r="B152" s="8">
        <f t="shared" si="22"/>
        <v>269.8810652871486</v>
      </c>
      <c r="C152" s="9">
        <f t="shared" si="23"/>
        <v>7.4106718004541591E-2</v>
      </c>
      <c r="D152">
        <v>1075</v>
      </c>
      <c r="E152" s="8">
        <f t="shared" si="24"/>
        <v>294.97442658378014</v>
      </c>
      <c r="F152" s="9">
        <f t="shared" si="25"/>
        <v>6.7802487936422851E-2</v>
      </c>
      <c r="G152">
        <v>1065</v>
      </c>
      <c r="H152" s="8">
        <f t="shared" si="26"/>
        <v>306.50033259500691</v>
      </c>
      <c r="I152" s="9">
        <f t="shared" si="27"/>
        <v>6.525278400407783E-2</v>
      </c>
      <c r="J152">
        <v>1050</v>
      </c>
      <c r="K152" s="8">
        <f t="shared" si="28"/>
        <v>310.01048902126183</v>
      </c>
      <c r="L152" s="9">
        <f t="shared" si="29"/>
        <v>6.4513946167248287E-2</v>
      </c>
      <c r="M152" s="8">
        <f t="shared" si="30"/>
        <v>314.71877229868812</v>
      </c>
      <c r="N152" s="9">
        <f t="shared" si="31"/>
        <v>6.3548798992577191E-2</v>
      </c>
      <c r="O152" s="8">
        <f t="shared" si="32"/>
        <v>317.79953200475256</v>
      </c>
      <c r="P152" s="9">
        <f t="shared" si="33"/>
        <v>6.2932754726967022E-2</v>
      </c>
      <c r="Q152" s="8">
        <f t="shared" si="34"/>
        <v>319.90421993122482</v>
      </c>
      <c r="R152" s="9">
        <f t="shared" si="35"/>
        <v>6.2518712645615412E-2</v>
      </c>
      <c r="S152" s="8">
        <f t="shared" si="36"/>
        <v>321.3905539558682</v>
      </c>
      <c r="T152" s="9">
        <f t="shared" si="37"/>
        <v>6.2229582524526539E-2</v>
      </c>
    </row>
    <row r="153" spans="1:20" x14ac:dyDescent="0.45">
      <c r="A153">
        <v>1150</v>
      </c>
      <c r="B153" s="8">
        <f t="shared" si="22"/>
        <v>279.21911569331348</v>
      </c>
      <c r="C153" s="9">
        <f t="shared" si="23"/>
        <v>7.1628333720415632E-2</v>
      </c>
      <c r="D153">
        <v>1125</v>
      </c>
      <c r="E153" s="8">
        <f t="shared" si="24"/>
        <v>307.2588081976715</v>
      </c>
      <c r="F153" s="9">
        <f t="shared" si="25"/>
        <v>6.5091705970340238E-2</v>
      </c>
      <c r="G153">
        <v>1115</v>
      </c>
      <c r="H153" s="8">
        <f t="shared" si="26"/>
        <v>320.20519913797477</v>
      </c>
      <c r="I153" s="9">
        <f t="shared" si="27"/>
        <v>6.2459947726776613E-2</v>
      </c>
      <c r="J153">
        <v>1100</v>
      </c>
      <c r="K153" s="8">
        <f t="shared" si="28"/>
        <v>324.49337134924599</v>
      </c>
      <c r="L153" s="9">
        <f t="shared" si="29"/>
        <v>6.1634540997986625E-2</v>
      </c>
      <c r="M153" s="8">
        <f t="shared" si="30"/>
        <v>329.63462494458702</v>
      </c>
      <c r="N153" s="9">
        <f t="shared" si="31"/>
        <v>6.0673237841328366E-2</v>
      </c>
      <c r="O153" s="8">
        <f t="shared" si="32"/>
        <v>332.97411810155415</v>
      </c>
      <c r="P153" s="9">
        <f t="shared" si="33"/>
        <v>6.0064728496105446E-2</v>
      </c>
      <c r="Q153" s="8">
        <f t="shared" si="34"/>
        <v>335.23464477609036</v>
      </c>
      <c r="R153" s="9">
        <f t="shared" si="35"/>
        <v>5.9659704960859233E-2</v>
      </c>
      <c r="S153" s="8">
        <f t="shared" si="36"/>
        <v>336.81322585075839</v>
      </c>
      <c r="T153" s="9">
        <f t="shared" si="37"/>
        <v>5.9380090996966908E-2</v>
      </c>
    </row>
    <row r="154" spans="1:20" x14ac:dyDescent="0.45">
      <c r="A154">
        <v>1200</v>
      </c>
      <c r="B154" s="8">
        <f t="shared" si="22"/>
        <v>288.278650808652</v>
      </c>
      <c r="C154" s="9">
        <f t="shared" si="23"/>
        <v>6.9377319284303199E-2</v>
      </c>
      <c r="D154">
        <v>1175</v>
      </c>
      <c r="E154" s="8">
        <f t="shared" si="24"/>
        <v>319.35470191907609</v>
      </c>
      <c r="F154" s="9">
        <f t="shared" si="25"/>
        <v>6.2626289451244599E-2</v>
      </c>
      <c r="G154">
        <v>1165</v>
      </c>
      <c r="H154" s="8">
        <f t="shared" si="26"/>
        <v>333.79122063786707</v>
      </c>
      <c r="I154" s="9">
        <f t="shared" si="27"/>
        <v>5.9917693346698803E-2</v>
      </c>
      <c r="J154">
        <v>1150</v>
      </c>
      <c r="K154" s="8">
        <f t="shared" si="28"/>
        <v>338.91499320392711</v>
      </c>
      <c r="L154" s="9">
        <f t="shared" si="29"/>
        <v>5.901184781154218E-2</v>
      </c>
      <c r="M154" s="8">
        <f t="shared" si="30"/>
        <v>344.52816291094348</v>
      </c>
      <c r="N154" s="9">
        <f t="shared" si="31"/>
        <v>5.8050406767965052E-2</v>
      </c>
      <c r="O154" s="8">
        <f t="shared" si="32"/>
        <v>348.15668886547803</v>
      </c>
      <c r="P154" s="9">
        <f t="shared" si="33"/>
        <v>5.7445399268855259E-2</v>
      </c>
      <c r="Q154" s="8">
        <f t="shared" si="34"/>
        <v>350.59709560366844</v>
      </c>
      <c r="R154" s="9">
        <f t="shared" si="35"/>
        <v>5.7045538171282932E-2</v>
      </c>
      <c r="S154" s="8">
        <f t="shared" si="36"/>
        <v>352.28734202454098</v>
      </c>
      <c r="T154" s="9">
        <f t="shared" si="37"/>
        <v>5.6771838253009847E-2</v>
      </c>
    </row>
    <row r="155" spans="1:20" x14ac:dyDescent="0.45">
      <c r="A155">
        <v>1250</v>
      </c>
      <c r="B155" s="8">
        <f t="shared" si="22"/>
        <v>297.05684919094506</v>
      </c>
      <c r="C155" s="9">
        <f t="shared" si="23"/>
        <v>6.7327180149090615E-2</v>
      </c>
      <c r="D155">
        <v>1225</v>
      </c>
      <c r="E155" s="8">
        <f t="shared" si="24"/>
        <v>331.24723729938307</v>
      </c>
      <c r="F155" s="9">
        <f t="shared" si="25"/>
        <v>6.037786205571849E-2</v>
      </c>
      <c r="G155">
        <v>1215</v>
      </c>
      <c r="H155" s="8">
        <f t="shared" si="26"/>
        <v>347.23793051060801</v>
      </c>
      <c r="I155" s="9">
        <f t="shared" si="27"/>
        <v>5.7597394301337729E-2</v>
      </c>
      <c r="J155">
        <v>1200</v>
      </c>
      <c r="K155" s="8">
        <f t="shared" si="28"/>
        <v>353.25214310477509</v>
      </c>
      <c r="L155" s="9">
        <f t="shared" si="29"/>
        <v>5.6616783196890536E-2</v>
      </c>
      <c r="M155" s="8">
        <f t="shared" si="30"/>
        <v>359.37553930725005</v>
      </c>
      <c r="N155" s="9">
        <f t="shared" si="31"/>
        <v>5.565209039700638E-2</v>
      </c>
      <c r="O155" s="8">
        <f t="shared" si="32"/>
        <v>363.32353496019198</v>
      </c>
      <c r="P155" s="9">
        <f t="shared" si="33"/>
        <v>5.5047356076702615E-2</v>
      </c>
      <c r="Q155" s="8">
        <f t="shared" si="34"/>
        <v>365.96839147136234</v>
      </c>
      <c r="R155" s="9">
        <f t="shared" si="35"/>
        <v>5.46495283912109E-2</v>
      </c>
      <c r="S155" s="8">
        <f t="shared" si="36"/>
        <v>367.79044117281228</v>
      </c>
      <c r="T155" s="9">
        <f t="shared" si="37"/>
        <v>5.4378792271555197E-2</v>
      </c>
    </row>
    <row r="156" spans="1:20" x14ac:dyDescent="0.45">
      <c r="A156">
        <v>1300</v>
      </c>
      <c r="B156" s="8">
        <f t="shared" si="22"/>
        <v>305.55224678866603</v>
      </c>
      <c r="C156" s="9">
        <f t="shared" si="23"/>
        <v>6.5455254249309841E-2</v>
      </c>
      <c r="D156">
        <v>1275</v>
      </c>
      <c r="E156" s="8">
        <f t="shared" si="24"/>
        <v>342.92336740882917</v>
      </c>
      <c r="F156" s="9">
        <f t="shared" si="25"/>
        <v>5.8322068137620489E-2</v>
      </c>
      <c r="G156">
        <v>1265</v>
      </c>
      <c r="H156" s="8">
        <f t="shared" si="26"/>
        <v>360.52673192074963</v>
      </c>
      <c r="I156" s="9">
        <f t="shared" si="27"/>
        <v>5.5474388524389268E-2</v>
      </c>
      <c r="J156">
        <v>1250</v>
      </c>
      <c r="K156" s="8">
        <f t="shared" si="28"/>
        <v>367.48340546935884</v>
      </c>
      <c r="L156" s="9">
        <f t="shared" si="29"/>
        <v>5.442422624351026E-2</v>
      </c>
      <c r="M156" s="8">
        <f t="shared" si="30"/>
        <v>374.15457011214653</v>
      </c>
      <c r="N156" s="9">
        <f t="shared" si="31"/>
        <v>5.3453843939432137E-2</v>
      </c>
      <c r="O156" s="8">
        <f t="shared" si="32"/>
        <v>378.45248251204316</v>
      </c>
      <c r="P156" s="9">
        <f t="shared" si="33"/>
        <v>5.2846792990355287E-2</v>
      </c>
      <c r="Q156" s="8">
        <f t="shared" si="34"/>
        <v>381.3267733584978</v>
      </c>
      <c r="R156" s="9">
        <f t="shared" si="35"/>
        <v>5.2448454704221215E-2</v>
      </c>
      <c r="S156" s="8">
        <f t="shared" si="36"/>
        <v>383.30138511697021</v>
      </c>
      <c r="T156" s="9">
        <f t="shared" si="37"/>
        <v>5.2178261745380067E-2</v>
      </c>
    </row>
    <row r="157" spans="1:20" x14ac:dyDescent="0.45">
      <c r="A157">
        <v>1350</v>
      </c>
      <c r="B157" s="8">
        <f t="shared" si="22"/>
        <v>313.76458740760461</v>
      </c>
      <c r="C157" s="9">
        <f t="shared" si="23"/>
        <v>6.3742056314399956E-2</v>
      </c>
      <c r="D157">
        <v>1325</v>
      </c>
      <c r="E157" s="8">
        <f t="shared" si="24"/>
        <v>354.37173743714317</v>
      </c>
      <c r="F157" s="9">
        <f t="shared" si="25"/>
        <v>5.6437909367835826E-2</v>
      </c>
      <c r="G157">
        <v>1315</v>
      </c>
      <c r="H157" s="8">
        <f t="shared" si="26"/>
        <v>373.64078842781794</v>
      </c>
      <c r="I157" s="9">
        <f t="shared" si="27"/>
        <v>5.3527346637273557E-2</v>
      </c>
      <c r="J157">
        <v>1300</v>
      </c>
      <c r="K157" s="8">
        <f t="shared" si="28"/>
        <v>381.58906576314865</v>
      </c>
      <c r="L157" s="9">
        <f t="shared" si="29"/>
        <v>5.2412403274715288E-2</v>
      </c>
      <c r="M157" s="8">
        <f t="shared" si="30"/>
        <v>388.84464986147555</v>
      </c>
      <c r="N157" s="9">
        <f t="shared" si="31"/>
        <v>5.1434422479838482E-2</v>
      </c>
      <c r="O157" s="8">
        <f t="shared" si="32"/>
        <v>393.52281510771365</v>
      </c>
      <c r="P157" s="9">
        <f t="shared" si="33"/>
        <v>5.0822974506638634E-2</v>
      </c>
      <c r="Q157" s="8">
        <f t="shared" si="34"/>
        <v>396.65182995817293</v>
      </c>
      <c r="R157" s="9">
        <f t="shared" si="35"/>
        <v>5.0422054026850217E-2</v>
      </c>
      <c r="S157" s="8">
        <f t="shared" si="36"/>
        <v>398.80028692586006</v>
      </c>
      <c r="T157" s="9">
        <f t="shared" si="37"/>
        <v>5.0150415272188983E-2</v>
      </c>
    </row>
    <row r="158" spans="1:20" x14ac:dyDescent="0.45">
      <c r="A158">
        <v>1400</v>
      </c>
      <c r="B158" s="8">
        <f t="shared" si="22"/>
        <v>321.69468731187459</v>
      </c>
      <c r="C158" s="9">
        <f t="shared" si="23"/>
        <v>6.2170750058456896E-2</v>
      </c>
      <c r="D158">
        <v>1375</v>
      </c>
      <c r="E158" s="8">
        <f t="shared" si="24"/>
        <v>365.58256326923129</v>
      </c>
      <c r="F158" s="9">
        <f t="shared" si="25"/>
        <v>5.4707204362126838E-2</v>
      </c>
      <c r="G158">
        <v>1365</v>
      </c>
      <c r="H158" s="8">
        <f t="shared" si="26"/>
        <v>386.56492246437801</v>
      </c>
      <c r="I158" s="9">
        <f t="shared" si="27"/>
        <v>5.1737751766245683E-2</v>
      </c>
      <c r="J158">
        <v>1350</v>
      </c>
      <c r="K158" s="8">
        <f t="shared" si="28"/>
        <v>395.55102297121908</v>
      </c>
      <c r="L158" s="9">
        <f t="shared" si="29"/>
        <v>5.0562377135996518E-2</v>
      </c>
      <c r="M158" s="8">
        <f t="shared" si="30"/>
        <v>403.4266744549858</v>
      </c>
      <c r="N158" s="9">
        <f t="shared" si="31"/>
        <v>4.9575303931053256E-2</v>
      </c>
      <c r="O158" s="8">
        <f t="shared" si="32"/>
        <v>408.51520301726032</v>
      </c>
      <c r="P158" s="9">
        <f t="shared" si="33"/>
        <v>4.8957786276450949E-2</v>
      </c>
      <c r="Q158" s="8">
        <f t="shared" si="34"/>
        <v>411.92443090886763</v>
      </c>
      <c r="R158" s="9">
        <f t="shared" si="35"/>
        <v>4.8552594843360268E-2</v>
      </c>
      <c r="S158" s="8">
        <f t="shared" si="36"/>
        <v>414.2684467106676</v>
      </c>
      <c r="T158" s="9">
        <f t="shared" si="37"/>
        <v>4.8277874307835839E-2</v>
      </c>
    </row>
    <row r="159" spans="1:20" x14ac:dyDescent="0.45">
      <c r="A159">
        <v>1450</v>
      </c>
      <c r="B159" s="8">
        <f t="shared" si="22"/>
        <v>329.34431231597637</v>
      </c>
      <c r="C159" s="9">
        <f t="shared" si="23"/>
        <v>6.072672049308625E-2</v>
      </c>
      <c r="D159">
        <v>1425</v>
      </c>
      <c r="E159" s="8">
        <f t="shared" si="24"/>
        <v>376.5475186978739</v>
      </c>
      <c r="F159" s="9">
        <f t="shared" si="25"/>
        <v>5.3114146307911725E-2</v>
      </c>
      <c r="G159">
        <v>1415</v>
      </c>
      <c r="H159" s="8">
        <f t="shared" si="26"/>
        <v>399.28552040399683</v>
      </c>
      <c r="I159" s="9">
        <f t="shared" si="27"/>
        <v>5.0089469760295872E-2</v>
      </c>
      <c r="J159">
        <v>1400</v>
      </c>
      <c r="K159" s="8">
        <f t="shared" si="28"/>
        <v>409.35270808573063</v>
      </c>
      <c r="L159" s="9">
        <f t="shared" si="29"/>
        <v>4.8857622302113622E-2</v>
      </c>
      <c r="M159" s="8">
        <f t="shared" si="30"/>
        <v>417.88296976389057</v>
      </c>
      <c r="N159" s="9">
        <f t="shared" si="31"/>
        <v>4.7860289715324522E-2</v>
      </c>
      <c r="O159" s="8">
        <f t="shared" si="32"/>
        <v>423.41163829962181</v>
      </c>
      <c r="P159" s="9">
        <f t="shared" si="33"/>
        <v>4.7235357252620576E-2</v>
      </c>
      <c r="Q159" s="8">
        <f t="shared" si="34"/>
        <v>427.12666609618714</v>
      </c>
      <c r="R159" s="9">
        <f t="shared" si="35"/>
        <v>4.6824517379807147E-2</v>
      </c>
      <c r="S159" s="8">
        <f t="shared" si="36"/>
        <v>429.6882936991716</v>
      </c>
      <c r="T159" s="9">
        <f t="shared" si="37"/>
        <v>4.6545368568970534E-2</v>
      </c>
    </row>
    <row r="160" spans="1:20" x14ac:dyDescent="0.45">
      <c r="A160">
        <v>1500</v>
      </c>
      <c r="B160" s="8">
        <f t="shared" si="22"/>
        <v>336.71606600418568</v>
      </c>
      <c r="C160" s="9">
        <f t="shared" si="23"/>
        <v>5.9397225197301347E-2</v>
      </c>
      <c r="D160">
        <v>1475</v>
      </c>
      <c r="E160" s="8">
        <f t="shared" si="24"/>
        <v>387.25963021388179</v>
      </c>
      <c r="F160" s="9">
        <f t="shared" si="25"/>
        <v>5.1644939052785048E-2</v>
      </c>
      <c r="G160">
        <v>1465</v>
      </c>
      <c r="H160" s="8">
        <f t="shared" si="26"/>
        <v>411.79044325500212</v>
      </c>
      <c r="I160" s="9">
        <f t="shared" si="27"/>
        <v>4.8568392801711907E-2</v>
      </c>
      <c r="J160">
        <v>1450</v>
      </c>
      <c r="K160" s="8">
        <f t="shared" si="28"/>
        <v>422.9790075969882</v>
      </c>
      <c r="L160" s="9">
        <f t="shared" si="29"/>
        <v>4.7283670444127283E-2</v>
      </c>
      <c r="M160" s="8">
        <f t="shared" si="30"/>
        <v>432.19722501228927</v>
      </c>
      <c r="N160" s="9">
        <f t="shared" si="31"/>
        <v>4.6275169858925658E-2</v>
      </c>
      <c r="O160" s="8">
        <f t="shared" si="32"/>
        <v>438.19537473751473</v>
      </c>
      <c r="P160" s="9">
        <f t="shared" si="33"/>
        <v>4.5641741453752875E-2</v>
      </c>
      <c r="Q160" s="8">
        <f t="shared" si="34"/>
        <v>442.24178994515307</v>
      </c>
      <c r="R160" s="9">
        <f t="shared" si="35"/>
        <v>4.5224129547957022E-2</v>
      </c>
      <c r="S160" s="8">
        <f t="shared" si="36"/>
        <v>445.04333348630485</v>
      </c>
      <c r="T160" s="9">
        <f t="shared" si="37"/>
        <v>4.4939444083629786E-2</v>
      </c>
    </row>
    <row r="161" spans="1:20" x14ac:dyDescent="0.45">
      <c r="A161">
        <v>1550</v>
      </c>
      <c r="B161" s="8">
        <f t="shared" si="22"/>
        <v>343.81328793151954</v>
      </c>
      <c r="C161" s="9">
        <f t="shared" si="23"/>
        <v>5.8171108278931863E-2</v>
      </c>
      <c r="D161">
        <v>1525</v>
      </c>
      <c r="E161" s="8">
        <f t="shared" si="24"/>
        <v>397.7131785268669</v>
      </c>
      <c r="F161" s="9">
        <f t="shared" si="25"/>
        <v>5.0287496316013904E-2</v>
      </c>
      <c r="G161">
        <v>1515</v>
      </c>
      <c r="H161" s="8">
        <f t="shared" si="26"/>
        <v>424.0689422278939</v>
      </c>
      <c r="I161" s="9">
        <f t="shared" si="27"/>
        <v>4.7162142775483036E-2</v>
      </c>
      <c r="J161">
        <v>1500</v>
      </c>
      <c r="K161" s="8">
        <f t="shared" si="28"/>
        <v>436.41619120064286</v>
      </c>
      <c r="L161" s="9">
        <f t="shared" si="29"/>
        <v>4.5827813915375513E-2</v>
      </c>
      <c r="M161" s="8">
        <f t="shared" si="30"/>
        <v>446.35443012857547</v>
      </c>
      <c r="N161" s="9">
        <f t="shared" si="31"/>
        <v>4.480744146358951E-2</v>
      </c>
      <c r="O161" s="8">
        <f t="shared" si="32"/>
        <v>452.8508717715896</v>
      </c>
      <c r="P161" s="9">
        <f t="shared" si="33"/>
        <v>4.4164649439137366E-2</v>
      </c>
      <c r="Q161" s="8">
        <f t="shared" si="34"/>
        <v>457.25416984689673</v>
      </c>
      <c r="R161" s="9">
        <f t="shared" si="35"/>
        <v>4.3739349619701967E-2</v>
      </c>
      <c r="S161" s="8">
        <f t="shared" si="36"/>
        <v>460.31809958220572</v>
      </c>
      <c r="T161" s="9">
        <f t="shared" si="37"/>
        <v>4.3448215523466088E-2</v>
      </c>
    </row>
    <row r="162" spans="1:20" x14ac:dyDescent="0.45">
      <c r="A162">
        <v>1600</v>
      </c>
      <c r="B162" s="8">
        <f t="shared" si="22"/>
        <v>350.63996083226203</v>
      </c>
      <c r="C162" s="9">
        <f t="shared" si="23"/>
        <v>5.7038564436663088E-2</v>
      </c>
      <c r="D162">
        <v>1575</v>
      </c>
      <c r="E162" s="8">
        <f t="shared" si="24"/>
        <v>407.90360613332098</v>
      </c>
      <c r="F162" s="9">
        <f t="shared" si="25"/>
        <v>4.9031191926906165E-2</v>
      </c>
      <c r="G162">
        <v>1565</v>
      </c>
      <c r="H162" s="8">
        <f t="shared" si="26"/>
        <v>436.11157858712085</v>
      </c>
      <c r="I162" s="9">
        <f t="shared" si="27"/>
        <v>4.5859823453425354E-2</v>
      </c>
      <c r="J162">
        <v>1550</v>
      </c>
      <c r="K162" s="8">
        <f t="shared" si="28"/>
        <v>449.65184310681991</v>
      </c>
      <c r="L162" s="9">
        <f t="shared" si="29"/>
        <v>4.4478856934761349E-2</v>
      </c>
      <c r="M162" s="8">
        <f t="shared" si="30"/>
        <v>460.34081643561768</v>
      </c>
      <c r="N162" s="9">
        <f t="shared" si="31"/>
        <v>4.3446071445192302E-2</v>
      </c>
      <c r="O162" s="8">
        <f t="shared" si="32"/>
        <v>467.36374177669279</v>
      </c>
      <c r="P162" s="9">
        <f t="shared" si="33"/>
        <v>4.2793221236995388E-2</v>
      </c>
      <c r="Q162" s="8">
        <f t="shared" si="34"/>
        <v>472.14923803731949</v>
      </c>
      <c r="R162" s="9">
        <f t="shared" si="35"/>
        <v>4.235948803632119E-2</v>
      </c>
      <c r="S162" s="8">
        <f t="shared" si="36"/>
        <v>475.49810855351029</v>
      </c>
      <c r="T162" s="9">
        <f t="shared" si="37"/>
        <v>4.2061155744322579E-2</v>
      </c>
    </row>
    <row r="163" spans="1:20" x14ac:dyDescent="0.45">
      <c r="A163">
        <v>1650</v>
      </c>
      <c r="B163" s="8">
        <f t="shared" si="22"/>
        <v>357.20062599874501</v>
      </c>
      <c r="C163" s="9">
        <f t="shared" si="23"/>
        <v>5.5990943308341985E-2</v>
      </c>
      <c r="D163">
        <v>1625</v>
      </c>
      <c r="E163" s="8">
        <f t="shared" si="24"/>
        <v>417.82743037527564</v>
      </c>
      <c r="F163" s="9">
        <f t="shared" si="25"/>
        <v>4.7866651507386226E-2</v>
      </c>
      <c r="G163">
        <v>1615</v>
      </c>
      <c r="H163" s="8">
        <f t="shared" si="26"/>
        <v>447.91014732372446</v>
      </c>
      <c r="I163" s="9">
        <f t="shared" si="27"/>
        <v>4.4651812689443529E-2</v>
      </c>
      <c r="J163">
        <v>1600</v>
      </c>
      <c r="K163" s="8">
        <f t="shared" si="28"/>
        <v>462.67479647118296</v>
      </c>
      <c r="L163" s="9">
        <f t="shared" si="29"/>
        <v>4.3226906139128052E-2</v>
      </c>
      <c r="M163" s="8">
        <f t="shared" si="30"/>
        <v>474.14380018295816</v>
      </c>
      <c r="N163" s="9">
        <f t="shared" si="31"/>
        <v>4.2181296037789778E-2</v>
      </c>
      <c r="O163" s="8">
        <f t="shared" si="32"/>
        <v>481.72070015830457</v>
      </c>
      <c r="P163" s="9">
        <f t="shared" si="33"/>
        <v>4.1517833868105598E-2</v>
      </c>
      <c r="Q163" s="8">
        <f t="shared" si="34"/>
        <v>486.91344638136172</v>
      </c>
      <c r="R163" s="9">
        <f t="shared" si="35"/>
        <v>4.1075062002571078E-2</v>
      </c>
      <c r="S163" s="8">
        <f t="shared" si="36"/>
        <v>490.56981819057955</v>
      </c>
      <c r="T163" s="9">
        <f t="shared" si="37"/>
        <v>4.0768916591257309E-2</v>
      </c>
    </row>
    <row r="164" spans="1:20" x14ac:dyDescent="0.45">
      <c r="A164">
        <v>1700</v>
      </c>
      <c r="B164" s="8">
        <f t="shared" si="22"/>
        <v>363.50030610304088</v>
      </c>
      <c r="C164" s="9">
        <f t="shared" si="23"/>
        <v>5.5020586404487454E-2</v>
      </c>
      <c r="D164">
        <v>1675</v>
      </c>
      <c r="E164" s="8">
        <f t="shared" si="24"/>
        <v>427.4821615312261</v>
      </c>
      <c r="F164" s="9">
        <f t="shared" si="25"/>
        <v>4.6785577972097599E-2</v>
      </c>
      <c r="G164">
        <v>1665</v>
      </c>
      <c r="H164" s="8">
        <f t="shared" si="26"/>
        <v>459.45760428285894</v>
      </c>
      <c r="I164" s="9">
        <f t="shared" si="27"/>
        <v>4.3529587525745393E-2</v>
      </c>
      <c r="J164">
        <v>1650</v>
      </c>
      <c r="K164" s="8">
        <f t="shared" si="28"/>
        <v>475.47507057257866</v>
      </c>
      <c r="L164" s="9">
        <f t="shared" si="29"/>
        <v>4.2063193714689424E-2</v>
      </c>
      <c r="M164" s="8">
        <f t="shared" si="30"/>
        <v>487.75192852966671</v>
      </c>
      <c r="N164" s="9">
        <f t="shared" si="31"/>
        <v>4.1004450890210133E-2</v>
      </c>
      <c r="O164" s="8">
        <f t="shared" si="32"/>
        <v>495.9095178536358</v>
      </c>
      <c r="P164" s="9">
        <f t="shared" si="33"/>
        <v>4.0329937780913615E-2</v>
      </c>
      <c r="Q164" s="8">
        <f t="shared" si="34"/>
        <v>501.53422362395281</v>
      </c>
      <c r="R164" s="9">
        <f t="shared" si="35"/>
        <v>3.9877637572736956E-2</v>
      </c>
      <c r="S164" s="8">
        <f t="shared" si="36"/>
        <v>505.5205882416891</v>
      </c>
      <c r="T164" s="9">
        <f t="shared" si="37"/>
        <v>3.9563175991633427E-2</v>
      </c>
    </row>
    <row r="165" spans="1:20" x14ac:dyDescent="0.45">
      <c r="A165">
        <v>1750</v>
      </c>
      <c r="B165" s="8">
        <f t="shared" si="22"/>
        <v>369.54443482356618</v>
      </c>
      <c r="C165" s="9">
        <f t="shared" si="23"/>
        <v>5.4120690545776236E-2</v>
      </c>
      <c r="D165">
        <v>1725</v>
      </c>
      <c r="E165" s="8">
        <f t="shared" si="24"/>
        <v>436.86622555792405</v>
      </c>
      <c r="F165" s="9">
        <f t="shared" si="25"/>
        <v>4.578060474795894E-2</v>
      </c>
      <c r="G165">
        <v>1715</v>
      </c>
      <c r="H165" s="8">
        <f t="shared" si="26"/>
        <v>470.74799645607948</v>
      </c>
      <c r="I165" s="9">
        <f t="shared" si="27"/>
        <v>4.248557646674124E-2</v>
      </c>
      <c r="J165">
        <v>1700</v>
      </c>
      <c r="K165" s="8">
        <f t="shared" si="28"/>
        <v>488.04381044370723</v>
      </c>
      <c r="L165" s="9">
        <f t="shared" si="29"/>
        <v>4.0979927563914623E-2</v>
      </c>
      <c r="M165" s="8">
        <f t="shared" si="30"/>
        <v>501.15482766947895</v>
      </c>
      <c r="N165" s="9">
        <f t="shared" si="31"/>
        <v>3.9907826675053756E-2</v>
      </c>
      <c r="O165" s="8">
        <f t="shared" si="32"/>
        <v>509.91897590608687</v>
      </c>
      <c r="P165" s="9">
        <f t="shared" si="33"/>
        <v>3.9221917490835749E-2</v>
      </c>
      <c r="Q165" s="8">
        <f t="shared" si="34"/>
        <v>515.99993475401811</v>
      </c>
      <c r="R165" s="9">
        <f t="shared" si="35"/>
        <v>3.8759694823477416E-2</v>
      </c>
      <c r="S165" s="8">
        <f t="shared" si="36"/>
        <v>520.33864334142811</v>
      </c>
      <c r="T165" s="9">
        <f t="shared" si="37"/>
        <v>3.8436507178415916E-2</v>
      </c>
    </row>
    <row r="166" spans="1:20" x14ac:dyDescent="0.45">
      <c r="A166">
        <v>1800</v>
      </c>
      <c r="B166" s="8">
        <f t="shared" si="22"/>
        <v>375.33879271191324</v>
      </c>
      <c r="C166" s="9">
        <f t="shared" si="23"/>
        <v>5.3285192973247394E-2</v>
      </c>
      <c r="D166">
        <v>1775</v>
      </c>
      <c r="E166" s="8">
        <f t="shared" si="24"/>
        <v>445.97889116195387</v>
      </c>
      <c r="F166" s="9">
        <f t="shared" si="25"/>
        <v>4.48451718149529E-2</v>
      </c>
      <c r="G166">
        <v>1765</v>
      </c>
      <c r="H166" s="8">
        <f t="shared" si="26"/>
        <v>481.77639520734647</v>
      </c>
      <c r="I166" s="9">
        <f t="shared" si="27"/>
        <v>4.1513034260203675E-2</v>
      </c>
      <c r="J166">
        <v>1750</v>
      </c>
      <c r="K166" s="8">
        <f t="shared" si="28"/>
        <v>500.37322872546622</v>
      </c>
      <c r="L166" s="9">
        <f t="shared" si="29"/>
        <v>3.9970163973287148E-2</v>
      </c>
      <c r="M166" s="8">
        <f t="shared" si="30"/>
        <v>514.34315285545722</v>
      </c>
      <c r="N166" s="9">
        <f t="shared" si="31"/>
        <v>3.8884546025288451E-2</v>
      </c>
      <c r="O166" s="8">
        <f t="shared" si="32"/>
        <v>523.73882184878585</v>
      </c>
      <c r="P166" s="9">
        <f t="shared" si="33"/>
        <v>3.8186972524588622E-2</v>
      </c>
      <c r="Q166" s="8">
        <f t="shared" si="34"/>
        <v>530.29984219608082</v>
      </c>
      <c r="R166" s="9">
        <f t="shared" si="35"/>
        <v>3.7714512448609981E-2</v>
      </c>
      <c r="S166" s="8">
        <f t="shared" si="36"/>
        <v>535.01303782965249</v>
      </c>
      <c r="T166" s="9">
        <f t="shared" si="37"/>
        <v>3.7382266572666169E-2</v>
      </c>
    </row>
    <row r="167" spans="1:20" x14ac:dyDescent="0.45">
      <c r="A167">
        <v>1850</v>
      </c>
      <c r="B167" s="8">
        <f t="shared" si="22"/>
        <v>380.88944879603343</v>
      </c>
      <c r="C167" s="9">
        <f t="shared" si="23"/>
        <v>5.2508674270759371E-2</v>
      </c>
      <c r="D167">
        <v>1825</v>
      </c>
      <c r="E167" s="8">
        <f t="shared" si="24"/>
        <v>454.82020092748883</v>
      </c>
      <c r="F167" s="9">
        <f t="shared" si="25"/>
        <v>4.3973420615916234E-2</v>
      </c>
      <c r="G167">
        <v>1815</v>
      </c>
      <c r="H167" s="8">
        <f t="shared" si="26"/>
        <v>492.5388322477524</v>
      </c>
      <c r="I167" s="9">
        <f t="shared" si="27"/>
        <v>4.0605935391384088E-2</v>
      </c>
      <c r="J167">
        <v>1800</v>
      </c>
      <c r="K167" s="8">
        <f t="shared" si="28"/>
        <v>512.45654956598628</v>
      </c>
      <c r="L167" s="9">
        <f t="shared" si="29"/>
        <v>3.9027699064317856E-2</v>
      </c>
      <c r="M167" s="8">
        <f t="shared" si="30"/>
        <v>527.3085401334456</v>
      </c>
      <c r="N167" s="9">
        <f t="shared" si="31"/>
        <v>3.7928458346111013E-2</v>
      </c>
      <c r="O167" s="8">
        <f t="shared" si="32"/>
        <v>537.35972768641318</v>
      </c>
      <c r="P167" s="9">
        <f t="shared" si="33"/>
        <v>3.7219015437032141E-2</v>
      </c>
      <c r="Q167" s="8">
        <f t="shared" si="34"/>
        <v>544.42406859870016</v>
      </c>
      <c r="R167" s="9">
        <f t="shared" si="35"/>
        <v>3.6736068725760504E-2</v>
      </c>
      <c r="S167" s="8">
        <f t="shared" si="36"/>
        <v>549.53362221296618</v>
      </c>
      <c r="T167" s="9">
        <f t="shared" si="37"/>
        <v>3.6394497427582696E-2</v>
      </c>
    </row>
    <row r="168" spans="1:20" x14ac:dyDescent="0.45">
      <c r="A168">
        <v>1900</v>
      </c>
      <c r="B168" s="8">
        <f t="shared" si="22"/>
        <v>386.20270746681024</v>
      </c>
      <c r="C168" s="9">
        <f t="shared" si="23"/>
        <v>5.1786275997867712E-2</v>
      </c>
      <c r="D168">
        <v>1875</v>
      </c>
      <c r="E168" s="8">
        <f t="shared" si="24"/>
        <v>463.39090626410075</v>
      </c>
      <c r="F168" s="9">
        <f t="shared" si="25"/>
        <v>4.3160104632267826E-2</v>
      </c>
      <c r="G168">
        <v>1865</v>
      </c>
      <c r="H168" s="8">
        <f t="shared" si="26"/>
        <v>503.03223820982913</v>
      </c>
      <c r="I168" s="9">
        <f t="shared" si="27"/>
        <v>3.9758883190419751E-2</v>
      </c>
      <c r="J168">
        <v>1850</v>
      </c>
      <c r="K168" s="8">
        <f t="shared" si="28"/>
        <v>524.28795442501428</v>
      </c>
      <c r="L168" s="9">
        <f t="shared" si="29"/>
        <v>3.8146975972266933E-2</v>
      </c>
      <c r="M168" s="8">
        <f t="shared" si="30"/>
        <v>540.04355963490946</v>
      </c>
      <c r="N168" s="9">
        <f t="shared" si="31"/>
        <v>3.7034049648737188E-2</v>
      </c>
      <c r="O168" s="8">
        <f t="shared" si="32"/>
        <v>550.77324930741406</v>
      </c>
      <c r="P168" s="9">
        <f t="shared" si="33"/>
        <v>3.6312584217097661E-2</v>
      </c>
      <c r="Q168" s="8">
        <f t="shared" si="34"/>
        <v>558.36356103308458</v>
      </c>
      <c r="R168" s="9">
        <f t="shared" si="35"/>
        <v>3.5818956314047405E-2</v>
      </c>
      <c r="S168" s="8">
        <f t="shared" si="36"/>
        <v>563.89101106575652</v>
      </c>
      <c r="T168" s="9">
        <f t="shared" si="37"/>
        <v>3.5467846813517938E-2</v>
      </c>
    </row>
    <row r="169" spans="1:20" x14ac:dyDescent="0.45">
      <c r="A169">
        <v>1950</v>
      </c>
      <c r="B169" s="8">
        <f t="shared" si="22"/>
        <v>391.28506023814941</v>
      </c>
      <c r="C169" s="9">
        <f t="shared" si="23"/>
        <v>5.1113630527644782E-2</v>
      </c>
      <c r="D169">
        <v>1925</v>
      </c>
      <c r="E169" s="8">
        <f t="shared" si="24"/>
        <v>471.69240596813574</v>
      </c>
      <c r="F169" s="9">
        <f t="shared" si="25"/>
        <v>4.2400513018543404E-2</v>
      </c>
      <c r="G169">
        <v>1915</v>
      </c>
      <c r="H169" s="8">
        <f t="shared" si="26"/>
        <v>513.25438370009306</v>
      </c>
      <c r="I169" s="9">
        <f t="shared" si="27"/>
        <v>3.8967032012115231E-2</v>
      </c>
      <c r="J169">
        <v>1900</v>
      </c>
      <c r="K169" s="8">
        <f t="shared" si="28"/>
        <v>535.86252967533846</v>
      </c>
      <c r="L169" s="9">
        <f t="shared" si="29"/>
        <v>3.7323005234415896E-2</v>
      </c>
      <c r="M169" s="8">
        <f t="shared" si="30"/>
        <v>552.5416703125984</v>
      </c>
      <c r="N169" s="9">
        <f t="shared" si="31"/>
        <v>3.6196365042812199E-2</v>
      </c>
      <c r="O169" s="8">
        <f t="shared" si="32"/>
        <v>563.97178719312183</v>
      </c>
      <c r="P169" s="9">
        <f t="shared" si="33"/>
        <v>3.5462766851405224E-2</v>
      </c>
      <c r="Q169" s="8">
        <f t="shared" si="34"/>
        <v>572.1100564509054</v>
      </c>
      <c r="R169" s="9">
        <f t="shared" si="35"/>
        <v>3.4958308763300444E-2</v>
      </c>
      <c r="S169" s="8">
        <f t="shared" si="36"/>
        <v>578.07655220443826</v>
      </c>
      <c r="T169" s="9">
        <f t="shared" si="37"/>
        <v>3.4597493919675447E-2</v>
      </c>
    </row>
    <row r="170" spans="1:20" x14ac:dyDescent="0.45">
      <c r="A170">
        <v>2000</v>
      </c>
      <c r="B170" s="8">
        <f t="shared" si="22"/>
        <v>396.14314200753552</v>
      </c>
      <c r="C170" s="9">
        <f t="shared" si="23"/>
        <v>5.0486801055411319E-2</v>
      </c>
      <c r="D170">
        <v>1975</v>
      </c>
      <c r="E170" s="8">
        <f t="shared" si="24"/>
        <v>479.72668821472473</v>
      </c>
      <c r="F170" s="9">
        <f t="shared" si="25"/>
        <v>4.1690405164717538E-2</v>
      </c>
      <c r="G170">
        <v>1965</v>
      </c>
      <c r="H170" s="8">
        <f t="shared" si="26"/>
        <v>523.20382273002724</v>
      </c>
      <c r="I170" s="9">
        <f t="shared" si="27"/>
        <v>3.822602039801988E-2</v>
      </c>
      <c r="J170">
        <v>1950</v>
      </c>
      <c r="K170" s="8">
        <f t="shared" si="28"/>
        <v>547.17621591726675</v>
      </c>
      <c r="L170" s="9">
        <f t="shared" si="29"/>
        <v>3.6551296306753231E-2</v>
      </c>
      <c r="M170" s="8">
        <f t="shared" si="30"/>
        <v>564.79717602857738</v>
      </c>
      <c r="N170" s="9">
        <f t="shared" si="31"/>
        <v>3.5410941925439171E-2</v>
      </c>
      <c r="O170" s="8">
        <f t="shared" si="32"/>
        <v>576.94854831799785</v>
      </c>
      <c r="P170" s="9">
        <f t="shared" si="33"/>
        <v>3.4665136186418762E-2</v>
      </c>
      <c r="Q170" s="8">
        <f t="shared" si="34"/>
        <v>585.65604827925563</v>
      </c>
      <c r="R170" s="9">
        <f t="shared" si="35"/>
        <v>3.4149736963808311E-2</v>
      </c>
      <c r="S170" s="8">
        <f t="shared" si="36"/>
        <v>592.08229699840513</v>
      </c>
      <c r="T170" s="9">
        <f t="shared" si="37"/>
        <v>3.3779087977112536E-2</v>
      </c>
    </row>
    <row r="171" spans="1:20" x14ac:dyDescent="0.45">
      <c r="A171">
        <v>2050</v>
      </c>
      <c r="B171" s="8">
        <f t="shared" si="22"/>
        <v>400.78369147578098</v>
      </c>
      <c r="C171" s="9">
        <f t="shared" si="23"/>
        <v>4.9902230119083034E-2</v>
      </c>
      <c r="D171">
        <v>2025</v>
      </c>
      <c r="E171" s="8">
        <f t="shared" si="24"/>
        <v>487.49627581619291</v>
      </c>
      <c r="F171" s="9">
        <f t="shared" si="25"/>
        <v>4.1025954437323459E-2</v>
      </c>
      <c r="G171">
        <v>2015</v>
      </c>
      <c r="H171" s="8">
        <f t="shared" si="26"/>
        <v>532.8798384422023</v>
      </c>
      <c r="I171" s="9">
        <f t="shared" si="27"/>
        <v>3.7531913495671233E-2</v>
      </c>
      <c r="J171">
        <v>2000</v>
      </c>
      <c r="K171" s="8">
        <f t="shared" si="28"/>
        <v>558.22575894107513</v>
      </c>
      <c r="L171" s="9">
        <f t="shared" si="29"/>
        <v>3.5827798484145461E-2</v>
      </c>
      <c r="M171" s="8">
        <f t="shared" si="30"/>
        <v>576.80518292484692</v>
      </c>
      <c r="N171" s="9">
        <f t="shared" si="31"/>
        <v>3.4673752233959798E-2</v>
      </c>
      <c r="O171" s="8">
        <f t="shared" si="32"/>
        <v>589.69750915751729</v>
      </c>
      <c r="P171" s="9">
        <f t="shared" si="33"/>
        <v>3.3915693536798866E-2</v>
      </c>
      <c r="Q171" s="8">
        <f t="shared" si="34"/>
        <v>598.99475405424835</v>
      </c>
      <c r="R171" s="9">
        <f t="shared" si="35"/>
        <v>3.3389274053957217E-2</v>
      </c>
      <c r="S171" s="8">
        <f t="shared" si="36"/>
        <v>605.90097170567401</v>
      </c>
      <c r="T171" s="9">
        <f t="shared" si="37"/>
        <v>3.3008694380697111E-2</v>
      </c>
    </row>
    <row r="172" spans="1:20" x14ac:dyDescent="0.45">
      <c r="A172">
        <v>2100</v>
      </c>
      <c r="B172" s="8">
        <f t="shared" si="22"/>
        <v>405.21351541240085</v>
      </c>
      <c r="C172" s="9">
        <f t="shared" si="23"/>
        <v>4.9356695271245477E-2</v>
      </c>
      <c r="D172">
        <v>2075</v>
      </c>
      <c r="E172" s="8">
        <f t="shared" si="24"/>
        <v>495.00417459758108</v>
      </c>
      <c r="F172" s="9">
        <f t="shared" si="25"/>
        <v>4.0403699658208364E-2</v>
      </c>
      <c r="G172">
        <v>2065</v>
      </c>
      <c r="H172" s="8">
        <f t="shared" si="26"/>
        <v>542.28239106081264</v>
      </c>
      <c r="I172" s="9">
        <f t="shared" si="27"/>
        <v>3.6881153306261717E-2</v>
      </c>
      <c r="J172">
        <v>2050</v>
      </c>
      <c r="K172" s="8">
        <f t="shared" si="28"/>
        <v>569.00866228695236</v>
      </c>
      <c r="L172" s="9">
        <f t="shared" si="29"/>
        <v>3.5148849790117877E-2</v>
      </c>
      <c r="M172" s="8">
        <f t="shared" si="30"/>
        <v>588.5615580231356</v>
      </c>
      <c r="N172" s="9">
        <f t="shared" si="31"/>
        <v>3.3981152400058424E-2</v>
      </c>
      <c r="O172" s="8">
        <f t="shared" si="32"/>
        <v>602.21337973808204</v>
      </c>
      <c r="P172" s="9">
        <f t="shared" si="33"/>
        <v>3.3210819740834237E-2</v>
      </c>
      <c r="Q172" s="8">
        <f t="shared" si="34"/>
        <v>612.1200840138581</v>
      </c>
      <c r="R172" s="9">
        <f t="shared" si="35"/>
        <v>3.2673327541965135E-2</v>
      </c>
      <c r="S172" s="8">
        <f t="shared" si="36"/>
        <v>619.52594974125259</v>
      </c>
      <c r="T172" s="9">
        <f t="shared" si="37"/>
        <v>3.2282747814442764E-2</v>
      </c>
    </row>
    <row r="173" spans="1:20" x14ac:dyDescent="0.45">
      <c r="A173">
        <v>2150</v>
      </c>
      <c r="B173" s="8">
        <f t="shared" si="22"/>
        <v>409.4394564774002</v>
      </c>
      <c r="C173" s="9">
        <f t="shared" si="23"/>
        <v>4.8847270783498459E-2</v>
      </c>
      <c r="D173">
        <v>2125</v>
      </c>
      <c r="E173" s="8">
        <f t="shared" si="24"/>
        <v>502.2538247519401</v>
      </c>
      <c r="F173" s="9">
        <f t="shared" si="25"/>
        <v>3.9820503128827081E-2</v>
      </c>
      <c r="G173">
        <v>2115</v>
      </c>
      <c r="H173" s="8">
        <f t="shared" si="26"/>
        <v>551.41206800534417</v>
      </c>
      <c r="I173" s="9">
        <f t="shared" si="27"/>
        <v>3.6270515573493332E-2</v>
      </c>
      <c r="J173">
        <v>2100</v>
      </c>
      <c r="K173" s="8">
        <f t="shared" si="28"/>
        <v>579.52314136312816</v>
      </c>
      <c r="L173" s="9">
        <f t="shared" si="29"/>
        <v>3.4511132640806894E-2</v>
      </c>
      <c r="M173" s="8">
        <f t="shared" si="30"/>
        <v>600.06288901326388</v>
      </c>
      <c r="N173" s="9">
        <f t="shared" si="31"/>
        <v>3.3329839865431032E-2</v>
      </c>
      <c r="O173" s="8">
        <f t="shared" si="32"/>
        <v>614.49156867777924</v>
      </c>
      <c r="P173" s="9">
        <f t="shared" si="33"/>
        <v>3.2547232573157392E-2</v>
      </c>
      <c r="Q173" s="8">
        <f t="shared" si="34"/>
        <v>625.02661058623335</v>
      </c>
      <c r="R173" s="9">
        <f t="shared" si="35"/>
        <v>3.1998637595991843E-2</v>
      </c>
      <c r="S173" s="8">
        <f t="shared" si="36"/>
        <v>632.95122480274983</v>
      </c>
      <c r="T173" s="9">
        <f t="shared" si="37"/>
        <v>3.1598011373202908E-2</v>
      </c>
    </row>
    <row r="174" spans="1:20" x14ac:dyDescent="0.45">
      <c r="A174">
        <v>2200</v>
      </c>
      <c r="B174" s="8">
        <f t="shared" si="22"/>
        <v>413.46836433189674</v>
      </c>
      <c r="C174" s="9">
        <f t="shared" si="23"/>
        <v>4.8371294457598996E-2</v>
      </c>
      <c r="D174">
        <v>2175</v>
      </c>
      <c r="E174" s="8">
        <f t="shared" si="24"/>
        <v>509.24905504766502</v>
      </c>
      <c r="F174" s="9">
        <f t="shared" si="25"/>
        <v>3.9273514210307225E-2</v>
      </c>
      <c r="G174">
        <v>2165</v>
      </c>
      <c r="H174" s="8">
        <f t="shared" si="26"/>
        <v>560.27003611306372</v>
      </c>
      <c r="I174" s="9">
        <f t="shared" si="27"/>
        <v>3.5697072323824859E-2</v>
      </c>
      <c r="J174">
        <v>2150</v>
      </c>
      <c r="K174" s="8">
        <f t="shared" si="28"/>
        <v>589.76807909126433</v>
      </c>
      <c r="L174" s="9">
        <f t="shared" si="29"/>
        <v>3.3911635283511293E-2</v>
      </c>
      <c r="M174" s="8">
        <f t="shared" si="30"/>
        <v>611.3064451995084</v>
      </c>
      <c r="N174" s="9">
        <f t="shared" si="31"/>
        <v>3.2716815203007912E-2</v>
      </c>
      <c r="O174" s="8">
        <f t="shared" si="32"/>
        <v>626.52814917826163</v>
      </c>
      <c r="P174" s="9">
        <f t="shared" si="33"/>
        <v>3.1921949598324499E-2</v>
      </c>
      <c r="Q174" s="8">
        <f t="shared" si="34"/>
        <v>637.70953872235486</v>
      </c>
      <c r="R174" s="9">
        <f t="shared" si="35"/>
        <v>3.1362240621443133E-2</v>
      </c>
      <c r="S174" s="8">
        <f t="shared" si="36"/>
        <v>646.17138479133791</v>
      </c>
      <c r="T174" s="9">
        <f t="shared" si="37"/>
        <v>3.0951540830701459E-2</v>
      </c>
    </row>
    <row r="175" spans="1:20" x14ac:dyDescent="0.45">
      <c r="A175">
        <v>2250</v>
      </c>
      <c r="B175" s="8">
        <f t="shared" si="22"/>
        <v>417.30706978933989</v>
      </c>
      <c r="C175" s="9">
        <f t="shared" si="23"/>
        <v>4.79263387751762E-2</v>
      </c>
      <c r="D175">
        <v>2225</v>
      </c>
      <c r="E175" s="8">
        <f t="shared" si="24"/>
        <v>515.99403976793246</v>
      </c>
      <c r="F175" s="9">
        <f t="shared" si="25"/>
        <v>3.8760137634525717E-2</v>
      </c>
      <c r="G175">
        <v>2215</v>
      </c>
      <c r="H175" s="8">
        <f t="shared" si="26"/>
        <v>568.85799592103569</v>
      </c>
      <c r="I175" s="9">
        <f t="shared" si="27"/>
        <v>3.5158159230262873E-2</v>
      </c>
      <c r="J175">
        <v>2200</v>
      </c>
      <c r="K175" s="8">
        <f t="shared" si="28"/>
        <v>599.74298305439584</v>
      </c>
      <c r="L175" s="9">
        <f t="shared" si="29"/>
        <v>3.3347618171609403E-2</v>
      </c>
      <c r="M175" s="8">
        <f t="shared" si="30"/>
        <v>622.29013958207304</v>
      </c>
      <c r="N175" s="9">
        <f t="shared" si="31"/>
        <v>3.213934903971305E-2</v>
      </c>
      <c r="O175" s="8">
        <f t="shared" si="32"/>
        <v>638.31982593720909</v>
      </c>
      <c r="P175" s="9">
        <f t="shared" si="33"/>
        <v>3.1332255692724451E-2</v>
      </c>
      <c r="Q175" s="8">
        <f t="shared" si="34"/>
        <v>650.16467703226442</v>
      </c>
      <c r="R175" s="9">
        <f t="shared" si="35"/>
        <v>3.0761437381205962E-2</v>
      </c>
      <c r="S175" s="8">
        <f t="shared" si="36"/>
        <v>659.18158647733844</v>
      </c>
      <c r="T175" s="9">
        <f t="shared" si="37"/>
        <v>3.0340653334811511E-2</v>
      </c>
    </row>
    <row r="176" spans="1:20" x14ac:dyDescent="0.45">
      <c r="A176">
        <v>2300</v>
      </c>
      <c r="B176" s="8">
        <f t="shared" si="22"/>
        <v>420.96236177655078</v>
      </c>
      <c r="C176" s="9">
        <f t="shared" si="23"/>
        <v>4.7510185745812859E-2</v>
      </c>
      <c r="D176">
        <v>2275</v>
      </c>
      <c r="E176" s="8">
        <f t="shared" si="24"/>
        <v>522.49325826861502</v>
      </c>
      <c r="F176" s="9">
        <f t="shared" si="25"/>
        <v>3.8278005856523328E-2</v>
      </c>
      <c r="G176">
        <v>2265</v>
      </c>
      <c r="H176" s="8">
        <f t="shared" si="26"/>
        <v>577.17813796186419</v>
      </c>
      <c r="I176" s="9">
        <f t="shared" si="27"/>
        <v>3.4651347105114118E-2</v>
      </c>
      <c r="J176">
        <v>2250</v>
      </c>
      <c r="K176" s="8">
        <f t="shared" si="28"/>
        <v>609.44794412709052</v>
      </c>
      <c r="L176" s="9">
        <f t="shared" si="29"/>
        <v>3.2816584570887194E-2</v>
      </c>
      <c r="M176" s="8">
        <f t="shared" si="30"/>
        <v>633.01249205663157</v>
      </c>
      <c r="N176" s="9">
        <f t="shared" si="31"/>
        <v>3.1594953102774992E-2</v>
      </c>
      <c r="O176" s="8">
        <f t="shared" si="32"/>
        <v>649.86390295803199</v>
      </c>
      <c r="P176" s="9">
        <f t="shared" si="33"/>
        <v>3.0775674581961808E-2</v>
      </c>
      <c r="Q176" s="8">
        <f t="shared" si="34"/>
        <v>662.38840969240505</v>
      </c>
      <c r="R176" s="9">
        <f t="shared" si="35"/>
        <v>3.0193765028720006E-2</v>
      </c>
      <c r="S176" s="8">
        <f t="shared" si="36"/>
        <v>671.97753086892976</v>
      </c>
      <c r="T176" s="9">
        <f t="shared" si="37"/>
        <v>2.9762899920385926E-2</v>
      </c>
    </row>
    <row r="177" spans="1:20" x14ac:dyDescent="0.45">
      <c r="A177">
        <v>2350</v>
      </c>
      <c r="B177" s="8">
        <f t="shared" si="22"/>
        <v>424.44096688965612</v>
      </c>
      <c r="C177" s="9">
        <f t="shared" si="23"/>
        <v>4.7120804917965171E-2</v>
      </c>
      <c r="D177">
        <v>2325</v>
      </c>
      <c r="E177" s="8">
        <f t="shared" si="24"/>
        <v>528.75145704628392</v>
      </c>
      <c r="F177" s="9">
        <f t="shared" si="25"/>
        <v>3.7824954869579326E-2</v>
      </c>
      <c r="G177">
        <v>2315</v>
      </c>
      <c r="H177" s="8">
        <f t="shared" si="26"/>
        <v>585.23310102964035</v>
      </c>
      <c r="I177" s="9">
        <f t="shared" si="27"/>
        <v>3.4174416937136062E-2</v>
      </c>
      <c r="J177">
        <v>2300</v>
      </c>
      <c r="K177" s="8">
        <f t="shared" si="28"/>
        <v>618.88359657051183</v>
      </c>
      <c r="L177" s="9">
        <f t="shared" si="29"/>
        <v>3.231625480272577E-2</v>
      </c>
      <c r="M177" s="8">
        <f t="shared" si="30"/>
        <v>643.47259371922019</v>
      </c>
      <c r="N177" s="9">
        <f t="shared" si="31"/>
        <v>3.1081354816374692E-2</v>
      </c>
      <c r="O177" s="8">
        <f t="shared" si="32"/>
        <v>661.15825223916556</v>
      </c>
      <c r="P177" s="9">
        <f t="shared" si="33"/>
        <v>3.024994384062419E-2</v>
      </c>
      <c r="Q177" s="8">
        <f t="shared" si="34"/>
        <v>674.37766909838706</v>
      </c>
      <c r="R177" s="9">
        <f t="shared" si="35"/>
        <v>2.9656972519180699E-2</v>
      </c>
      <c r="S177" s="8">
        <f t="shared" si="36"/>
        <v>684.55543925001768</v>
      </c>
      <c r="T177" s="9">
        <f t="shared" si="37"/>
        <v>2.9216041321520305E-2</v>
      </c>
    </row>
    <row r="178" spans="1:20" x14ac:dyDescent="0.45">
      <c r="A178">
        <v>2400</v>
      </c>
      <c r="B178" s="8">
        <f t="shared" si="22"/>
        <v>427.74953134448339</v>
      </c>
      <c r="C178" s="9">
        <f t="shared" si="23"/>
        <v>4.6756334103130133E-2</v>
      </c>
      <c r="D178">
        <v>2375</v>
      </c>
      <c r="E178" s="8">
        <f t="shared" si="24"/>
        <v>534.77361421224919</v>
      </c>
      <c r="F178" s="9">
        <f t="shared" si="25"/>
        <v>3.7399002995802427E-2</v>
      </c>
      <c r="G178">
        <v>2365</v>
      </c>
      <c r="H178" s="8">
        <f t="shared" si="26"/>
        <v>593.02593237395388</v>
      </c>
      <c r="I178" s="9">
        <f t="shared" si="27"/>
        <v>3.3725337979635402E-2</v>
      </c>
      <c r="J178">
        <v>2350</v>
      </c>
      <c r="K178" s="8">
        <f t="shared" si="28"/>
        <v>628.05107957694349</v>
      </c>
      <c r="L178" s="9">
        <f t="shared" si="29"/>
        <v>3.1844543621311887E-2</v>
      </c>
      <c r="M178" s="8">
        <f t="shared" si="30"/>
        <v>653.67007226686644</v>
      </c>
      <c r="N178" s="9">
        <f t="shared" si="31"/>
        <v>3.0596474962731393E-2</v>
      </c>
      <c r="O178" s="8">
        <f t="shared" si="32"/>
        <v>672.20128332965055</v>
      </c>
      <c r="P178" s="9">
        <f t="shared" si="33"/>
        <v>2.9752992884709964E-2</v>
      </c>
      <c r="Q178" s="8">
        <f t="shared" si="34"/>
        <v>686.12990924290466</v>
      </c>
      <c r="R178" s="9">
        <f t="shared" si="35"/>
        <v>2.9148998944046284E-2</v>
      </c>
      <c r="S178" s="8">
        <f t="shared" si="36"/>
        <v>696.9120298595742</v>
      </c>
      <c r="T178" s="9">
        <f t="shared" si="37"/>
        <v>2.8698026641942088E-2</v>
      </c>
    </row>
    <row r="179" spans="1:20" x14ac:dyDescent="0.45">
      <c r="A179">
        <v>2450</v>
      </c>
      <c r="B179" s="8">
        <f t="shared" si="22"/>
        <v>430.89460513431197</v>
      </c>
      <c r="C179" s="9">
        <f t="shared" si="23"/>
        <v>4.6415062434503912E-2</v>
      </c>
      <c r="D179">
        <v>2425</v>
      </c>
      <c r="E179" s="8">
        <f t="shared" si="24"/>
        <v>540.56490627227743</v>
      </c>
      <c r="F179" s="9">
        <f t="shared" si="25"/>
        <v>3.6998332240839531E-2</v>
      </c>
      <c r="G179">
        <v>2415</v>
      </c>
      <c r="H179" s="8">
        <f t="shared" si="26"/>
        <v>600.56004978048327</v>
      </c>
      <c r="I179" s="9">
        <f t="shared" si="27"/>
        <v>3.3302248471756321E-2</v>
      </c>
      <c r="J179">
        <v>2400</v>
      </c>
      <c r="K179" s="8">
        <f t="shared" si="28"/>
        <v>636.95200024929102</v>
      </c>
      <c r="L179" s="9">
        <f t="shared" si="29"/>
        <v>3.1399540298440665E-2</v>
      </c>
      <c r="M179" s="8">
        <f t="shared" si="30"/>
        <v>663.60505848642993</v>
      </c>
      <c r="N179" s="9">
        <f t="shared" si="31"/>
        <v>3.0138407994683755E-2</v>
      </c>
      <c r="O179" s="8">
        <f t="shared" si="32"/>
        <v>682.99191374101724</v>
      </c>
      <c r="P179" s="9">
        <f t="shared" si="33"/>
        <v>2.9282923556813546E-2</v>
      </c>
      <c r="Q179" s="8">
        <f t="shared" si="34"/>
        <v>697.64307980284445</v>
      </c>
      <c r="R179" s="9">
        <f t="shared" si="35"/>
        <v>2.8667954401055688E-2</v>
      </c>
      <c r="S179" s="8">
        <f t="shared" si="36"/>
        <v>709.04449518980618</v>
      </c>
      <c r="T179" s="9">
        <f t="shared" si="37"/>
        <v>2.8206974506791906E-2</v>
      </c>
    </row>
    <row r="180" spans="1:20" x14ac:dyDescent="0.45">
      <c r="A180">
        <v>2500</v>
      </c>
      <c r="B180" s="8">
        <f t="shared" si="22"/>
        <v>433.88262822018714</v>
      </c>
      <c r="C180" s="9">
        <f t="shared" si="23"/>
        <v>4.6095415439980192E-2</v>
      </c>
      <c r="D180">
        <v>2475</v>
      </c>
      <c r="E180" s="8">
        <f t="shared" si="24"/>
        <v>546.13067711479914</v>
      </c>
      <c r="F180" s="9">
        <f t="shared" si="25"/>
        <v>3.6621271864198737E-2</v>
      </c>
      <c r="G180">
        <v>2465</v>
      </c>
      <c r="H180" s="8">
        <f t="shared" si="26"/>
        <v>607.83920549681147</v>
      </c>
      <c r="I180" s="9">
        <f t="shared" si="27"/>
        <v>3.2903438638271436E-2</v>
      </c>
      <c r="J180">
        <v>2450</v>
      </c>
      <c r="K180" s="8">
        <f t="shared" si="28"/>
        <v>645.58839800138162</v>
      </c>
      <c r="L180" s="9">
        <f t="shared" si="29"/>
        <v>3.0979491053302971E-2</v>
      </c>
      <c r="M180" s="8">
        <f t="shared" si="30"/>
        <v>673.27815382545828</v>
      </c>
      <c r="N180" s="9">
        <f t="shared" si="31"/>
        <v>2.9705404647935203E-2</v>
      </c>
      <c r="O180" s="8">
        <f t="shared" si="32"/>
        <v>693.52954020791435</v>
      </c>
      <c r="P180" s="9">
        <f t="shared" si="33"/>
        <v>2.8837992962785938E-2</v>
      </c>
      <c r="Q180" s="8">
        <f t="shared" si="34"/>
        <v>708.91560092301665</v>
      </c>
      <c r="R180" s="9">
        <f t="shared" si="35"/>
        <v>2.8212103068347993E-2</v>
      </c>
      <c r="S180" s="8">
        <f t="shared" si="36"/>
        <v>720.95047988468468</v>
      </c>
      <c r="T180" s="9">
        <f t="shared" si="37"/>
        <v>2.7741156373457133E-2</v>
      </c>
    </row>
    <row r="181" spans="1:20" x14ac:dyDescent="0.45">
      <c r="A181">
        <v>2550</v>
      </c>
      <c r="B181" s="8">
        <f t="shared" si="22"/>
        <v>436.71991859044118</v>
      </c>
      <c r="C181" s="9">
        <f t="shared" si="23"/>
        <v>4.5795941858003807E-2</v>
      </c>
      <c r="D181">
        <v>2525</v>
      </c>
      <c r="E181" s="8">
        <f t="shared" si="24"/>
        <v>551.4764091132206</v>
      </c>
      <c r="F181" s="9">
        <f t="shared" si="25"/>
        <v>3.6266283869078271E-2</v>
      </c>
      <c r="G181">
        <v>2515</v>
      </c>
      <c r="H181" s="8">
        <f t="shared" si="26"/>
        <v>614.86745196186928</v>
      </c>
      <c r="I181" s="9">
        <f t="shared" si="27"/>
        <v>3.2527335665899403E-2</v>
      </c>
      <c r="J181">
        <v>2500</v>
      </c>
      <c r="K181" s="8">
        <f t="shared" si="28"/>
        <v>653.96271036460746</v>
      </c>
      <c r="L181" s="9">
        <f t="shared" si="29"/>
        <v>3.0582783518114189E-2</v>
      </c>
      <c r="M181" s="8">
        <f t="shared" si="30"/>
        <v>682.69039903949806</v>
      </c>
      <c r="N181" s="9">
        <f t="shared" si="31"/>
        <v>2.9295856552455882E-2</v>
      </c>
      <c r="O181" s="8">
        <f t="shared" si="32"/>
        <v>703.81401079167392</v>
      </c>
      <c r="P181" s="9">
        <f t="shared" si="33"/>
        <v>2.8416598267919275E-2</v>
      </c>
      <c r="Q181" s="8">
        <f t="shared" si="34"/>
        <v>719.94633868663414</v>
      </c>
      <c r="R181" s="9">
        <f t="shared" si="35"/>
        <v>2.7779848198804795E-2</v>
      </c>
      <c r="S181" s="8">
        <f t="shared" si="36"/>
        <v>732.62805922376015</v>
      </c>
      <c r="T181" s="9">
        <f t="shared" si="37"/>
        <v>2.7298981725038703E-2</v>
      </c>
    </row>
    <row r="182" spans="1:20" x14ac:dyDescent="0.45">
      <c r="A182">
        <v>2600</v>
      </c>
      <c r="B182" s="8">
        <f t="shared" si="22"/>
        <v>439.4126620367075</v>
      </c>
      <c r="C182" s="9">
        <f t="shared" si="23"/>
        <v>4.5515301965352209E-2</v>
      </c>
      <c r="D182">
        <v>2575</v>
      </c>
      <c r="E182" s="8">
        <f t="shared" si="24"/>
        <v>556.60769625047988</v>
      </c>
      <c r="F182" s="9">
        <f t="shared" si="25"/>
        <v>3.5931950159380784E-2</v>
      </c>
      <c r="G182">
        <v>2565</v>
      </c>
      <c r="H182" s="8">
        <f t="shared" si="26"/>
        <v>621.64910929687812</v>
      </c>
      <c r="I182" s="9">
        <f t="shared" si="27"/>
        <v>3.2172490398355402E-2</v>
      </c>
      <c r="J182">
        <v>2550</v>
      </c>
      <c r="K182" s="8">
        <f t="shared" si="28"/>
        <v>662.07774018580233</v>
      </c>
      <c r="L182" s="9">
        <f t="shared" si="29"/>
        <v>3.0207932975344097E-2</v>
      </c>
      <c r="M182" s="8">
        <f t="shared" si="30"/>
        <v>691.84324391046425</v>
      </c>
      <c r="N182" s="9">
        <f t="shared" si="31"/>
        <v>2.8908282585741813E-2</v>
      </c>
      <c r="O182" s="8">
        <f t="shared" si="32"/>
        <v>713.84559782212352</v>
      </c>
      <c r="P182" s="9">
        <f t="shared" si="33"/>
        <v>2.8017263202320137E-2</v>
      </c>
      <c r="Q182" s="8">
        <f t="shared" si="34"/>
        <v>730.73458126462742</v>
      </c>
      <c r="R182" s="9">
        <f t="shared" si="35"/>
        <v>2.7369718790901484E-2</v>
      </c>
      <c r="S182" s="8">
        <f t="shared" si="36"/>
        <v>744.0757181788714</v>
      </c>
      <c r="T182" s="9">
        <f t="shared" si="37"/>
        <v>2.6878984908888154E-2</v>
      </c>
    </row>
    <row r="183" spans="1:20" x14ac:dyDescent="0.45">
      <c r="A183">
        <v>2650</v>
      </c>
      <c r="B183" s="8">
        <f t="shared" si="22"/>
        <v>441.9669035036772</v>
      </c>
      <c r="C183" s="9">
        <f t="shared" si="23"/>
        <v>4.5252257219829582E-2</v>
      </c>
      <c r="D183">
        <v>2625</v>
      </c>
      <c r="E183" s="8">
        <f t="shared" si="24"/>
        <v>561.53021917629292</v>
      </c>
      <c r="F183" s="9">
        <f t="shared" si="25"/>
        <v>3.5616961148302831E-2</v>
      </c>
      <c r="G183">
        <v>2615</v>
      </c>
      <c r="H183" s="8">
        <f t="shared" si="26"/>
        <v>628.1887345149712</v>
      </c>
      <c r="I183" s="9">
        <f t="shared" si="27"/>
        <v>3.1837565529477599E-2</v>
      </c>
      <c r="J183">
        <v>2600</v>
      </c>
      <c r="K183" s="8">
        <f t="shared" si="28"/>
        <v>669.93662420025521</v>
      </c>
      <c r="L183" s="9">
        <f t="shared" si="29"/>
        <v>2.9853570140123683E-2</v>
      </c>
      <c r="M183" s="8">
        <f t="shared" si="30"/>
        <v>700.73851803042544</v>
      </c>
      <c r="N183" s="9">
        <f t="shared" si="31"/>
        <v>2.8541316747100261E-2</v>
      </c>
      <c r="O183" s="8">
        <f t="shared" si="32"/>
        <v>723.6249716736545</v>
      </c>
      <c r="P183" s="9">
        <f t="shared" si="33"/>
        <v>2.7638626060323055E-2</v>
      </c>
      <c r="Q183" s="8">
        <f t="shared" si="34"/>
        <v>741.28001573743927</v>
      </c>
      <c r="R183" s="9">
        <f t="shared" si="35"/>
        <v>2.6980357726362859E-2</v>
      </c>
      <c r="S183" s="8">
        <f t="shared" si="36"/>
        <v>755.29233103355455</v>
      </c>
      <c r="T183" s="9">
        <f t="shared" si="37"/>
        <v>2.64798134155972E-2</v>
      </c>
    </row>
    <row r="184" spans="1:20" x14ac:dyDescent="0.45">
      <c r="A184">
        <v>2700</v>
      </c>
      <c r="B184" s="8">
        <f t="shared" si="22"/>
        <v>444.38853987917128</v>
      </c>
      <c r="C184" s="9">
        <f t="shared" si="23"/>
        <v>4.5005661049310537E-2</v>
      </c>
      <c r="D184">
        <v>2675</v>
      </c>
      <c r="E184" s="8">
        <f t="shared" si="24"/>
        <v>566.24972210974931</v>
      </c>
      <c r="F184" s="9">
        <f t="shared" si="25"/>
        <v>3.5320105633753658E-2</v>
      </c>
      <c r="G184">
        <v>2665</v>
      </c>
      <c r="H184" s="8">
        <f t="shared" si="26"/>
        <v>634.491092405872</v>
      </c>
      <c r="I184" s="9">
        <f t="shared" si="27"/>
        <v>3.1521325105075514E-2</v>
      </c>
      <c r="J184">
        <v>2650</v>
      </c>
      <c r="K184" s="8">
        <f t="shared" si="28"/>
        <v>677.54280296258992</v>
      </c>
      <c r="L184" s="9">
        <f t="shared" si="29"/>
        <v>2.9518430293332017E-2</v>
      </c>
      <c r="M184" s="8">
        <f t="shared" si="30"/>
        <v>709.37840264457941</v>
      </c>
      <c r="N184" s="9">
        <f t="shared" si="31"/>
        <v>2.8193697362986422E-2</v>
      </c>
      <c r="O184" s="8">
        <f t="shared" si="32"/>
        <v>733.15317537182182</v>
      </c>
      <c r="P184" s="9">
        <f t="shared" si="33"/>
        <v>2.7279429008620078E-2</v>
      </c>
      <c r="Q184" s="8">
        <f t="shared" si="34"/>
        <v>751.58270558399386</v>
      </c>
      <c r="R184" s="9">
        <f t="shared" si="35"/>
        <v>2.6610511193787548E-2</v>
      </c>
      <c r="S184" s="8">
        <f t="shared" si="36"/>
        <v>766.27714155665717</v>
      </c>
      <c r="T184" s="9">
        <f t="shared" si="37"/>
        <v>2.610021742182066E-2</v>
      </c>
    </row>
    <row r="185" spans="1:20" x14ac:dyDescent="0.45">
      <c r="A185">
        <v>2750</v>
      </c>
      <c r="B185" s="8">
        <f t="shared" si="22"/>
        <v>446.6833140998653</v>
      </c>
      <c r="C185" s="9">
        <f t="shared" si="23"/>
        <v>4.4774450642516249E-2</v>
      </c>
      <c r="D185">
        <v>2725</v>
      </c>
      <c r="E185" s="8">
        <f t="shared" si="24"/>
        <v>570.77199150197964</v>
      </c>
      <c r="F185" s="9">
        <f t="shared" si="25"/>
        <v>3.5040261781889896E-2</v>
      </c>
      <c r="G185">
        <v>2715</v>
      </c>
      <c r="H185" s="8">
        <f t="shared" si="26"/>
        <v>640.56112805115777</v>
      </c>
      <c r="I185" s="9">
        <f t="shared" si="27"/>
        <v>3.1222625170603108E-2</v>
      </c>
      <c r="J185">
        <v>2700</v>
      </c>
      <c r="K185" s="8">
        <f t="shared" si="28"/>
        <v>684.89999211689428</v>
      </c>
      <c r="L185" s="9">
        <f t="shared" si="29"/>
        <v>2.9201343597893531E-2</v>
      </c>
      <c r="M185" s="8">
        <f t="shared" si="30"/>
        <v>717.76540354640781</v>
      </c>
      <c r="N185" s="9">
        <f t="shared" si="31"/>
        <v>2.7864257459584957E-2</v>
      </c>
      <c r="O185" s="8">
        <f t="shared" si="32"/>
        <v>742.43160002675893</v>
      </c>
      <c r="P185" s="9">
        <f t="shared" si="33"/>
        <v>2.693850854311583E-2</v>
      </c>
      <c r="Q185" s="8">
        <f t="shared" si="34"/>
        <v>761.64306883325503</v>
      </c>
      <c r="R185" s="9">
        <f t="shared" si="35"/>
        <v>2.6259019241962746E-2</v>
      </c>
      <c r="S185" s="8">
        <f t="shared" si="36"/>
        <v>777.0297437229957</v>
      </c>
      <c r="T185" s="9">
        <f t="shared" si="37"/>
        <v>2.5739040444158114E-2</v>
      </c>
    </row>
    <row r="186" spans="1:20" x14ac:dyDescent="0.45">
      <c r="A186">
        <v>2800</v>
      </c>
      <c r="B186" s="8">
        <f t="shared" ref="B186:B249" si="38">$Y$195 - $Z$195*EXP(-$AA$195*A186^$AB$195)</f>
        <v>448.85681045624699</v>
      </c>
      <c r="C186" s="9">
        <f t="shared" ref="C186:C249" si="39">20/B186</f>
        <v>4.455763961712135E-2</v>
      </c>
      <c r="D186">
        <v>2775</v>
      </c>
      <c r="E186" s="8">
        <f t="shared" si="24"/>
        <v>575.10283637568455</v>
      </c>
      <c r="F186" s="9">
        <f t="shared" si="25"/>
        <v>3.4776389082065054E-2</v>
      </c>
      <c r="G186">
        <v>2765</v>
      </c>
      <c r="H186" s="8">
        <f t="shared" si="26"/>
        <v>646.40394092480824</v>
      </c>
      <c r="I186" s="9">
        <f t="shared" si="27"/>
        <v>3.0940405424178044E-2</v>
      </c>
      <c r="J186">
        <v>2750</v>
      </c>
      <c r="K186" s="8">
        <f t="shared" si="28"/>
        <v>692.01215498607121</v>
      </c>
      <c r="L186" s="9">
        <f t="shared" si="29"/>
        <v>2.8901226453750019E-2</v>
      </c>
      <c r="M186" s="8">
        <f t="shared" si="30"/>
        <v>725.90232501700666</v>
      </c>
      <c r="N186" s="9">
        <f t="shared" si="31"/>
        <v>2.7551916161077779E-2</v>
      </c>
      <c r="O186" s="8">
        <f t="shared" si="32"/>
        <v>751.46196108940649</v>
      </c>
      <c r="P186" s="9">
        <f t="shared" si="33"/>
        <v>2.6614786956089806E-2</v>
      </c>
      <c r="Q186" s="8">
        <f t="shared" si="34"/>
        <v>771.46185687423883</v>
      </c>
      <c r="R186" s="9">
        <f t="shared" si="35"/>
        <v>2.5924807327525896E-2</v>
      </c>
      <c r="S186" s="8">
        <f t="shared" si="36"/>
        <v>787.55006297489354</v>
      </c>
      <c r="T186" s="9">
        <f t="shared" si="37"/>
        <v>2.5395210971670742E-2</v>
      </c>
    </row>
    <row r="187" spans="1:20" x14ac:dyDescent="0.45">
      <c r="A187">
        <v>2850</v>
      </c>
      <c r="B187" s="8">
        <f t="shared" si="38"/>
        <v>450.91445098815024</v>
      </c>
      <c r="C187" s="9">
        <f t="shared" si="39"/>
        <v>4.4354311457907983E-2</v>
      </c>
      <c r="D187">
        <v>2825</v>
      </c>
      <c r="E187" s="8">
        <f t="shared" si="24"/>
        <v>579.2480702603242</v>
      </c>
      <c r="F187" s="9">
        <f t="shared" si="25"/>
        <v>3.4527521155161812E-2</v>
      </c>
      <c r="G187">
        <v>2815</v>
      </c>
      <c r="H187" s="8">
        <f t="shared" si="26"/>
        <v>652.02476053293003</v>
      </c>
      <c r="I187" s="9">
        <f t="shared" si="27"/>
        <v>3.0673681753516653E-2</v>
      </c>
      <c r="J187">
        <v>2800</v>
      </c>
      <c r="K187" s="8">
        <f t="shared" si="28"/>
        <v>698.88347645891554</v>
      </c>
      <c r="L187" s="9">
        <f t="shared" si="29"/>
        <v>2.8617073766481753E-2</v>
      </c>
      <c r="M187" s="8">
        <f t="shared" si="30"/>
        <v>733.79224479949278</v>
      </c>
      <c r="N187" s="9">
        <f t="shared" si="31"/>
        <v>2.7255670990996857E-2</v>
      </c>
      <c r="O187" s="8">
        <f t="shared" si="32"/>
        <v>760.24627542611302</v>
      </c>
      <c r="P187" s="9">
        <f t="shared" si="33"/>
        <v>2.630726469365487E-2</v>
      </c>
      <c r="Q187" s="8">
        <f t="shared" si="34"/>
        <v>781.04013392051195</v>
      </c>
      <c r="R187" s="9">
        <f t="shared" si="35"/>
        <v>2.5606878739518706E-2</v>
      </c>
      <c r="S187" s="8">
        <f t="shared" si="36"/>
        <v>797.83833801919059</v>
      </c>
      <c r="T187" s="9">
        <f t="shared" si="37"/>
        <v>2.5067734962015496E-2</v>
      </c>
    </row>
    <row r="188" spans="1:20" x14ac:dyDescent="0.45">
      <c r="A188">
        <v>2900</v>
      </c>
      <c r="B188" s="8">
        <f t="shared" si="38"/>
        <v>452.86149286953639</v>
      </c>
      <c r="C188" s="9">
        <f t="shared" si="39"/>
        <v>4.4163613632218768E-2</v>
      </c>
      <c r="D188">
        <v>2875</v>
      </c>
      <c r="E188" s="8">
        <f t="shared" si="24"/>
        <v>583.21349464377579</v>
      </c>
      <c r="F188" s="9">
        <f t="shared" si="25"/>
        <v>3.4292759313149832E-2</v>
      </c>
      <c r="G188">
        <v>2865</v>
      </c>
      <c r="H188" s="8">
        <f t="shared" si="26"/>
        <v>657.42892354582352</v>
      </c>
      <c r="I188" s="9">
        <f t="shared" si="27"/>
        <v>3.0421539551577059E-2</v>
      </c>
      <c r="J188">
        <v>2850</v>
      </c>
      <c r="K188" s="8">
        <f t="shared" si="28"/>
        <v>705.51833815196517</v>
      </c>
      <c r="L188" s="9">
        <f t="shared" si="29"/>
        <v>2.8347952021187717E-2</v>
      </c>
      <c r="M188" s="8">
        <f t="shared" si="30"/>
        <v>741.43849009820303</v>
      </c>
      <c r="N188" s="9">
        <f t="shared" si="31"/>
        <v>2.6974590970251643E-2</v>
      </c>
      <c r="O188" s="8">
        <f t="shared" si="32"/>
        <v>768.786839206575</v>
      </c>
      <c r="P188" s="9">
        <f t="shared" si="33"/>
        <v>2.6015013499243771E-2</v>
      </c>
      <c r="Q188" s="8">
        <f t="shared" si="34"/>
        <v>790.37925712524088</v>
      </c>
      <c r="R188" s="9">
        <f t="shared" si="35"/>
        <v>2.5304307798693745E-2</v>
      </c>
      <c r="S188" s="8">
        <f t="shared" si="36"/>
        <v>807.89510315481346</v>
      </c>
      <c r="T188" s="9">
        <f t="shared" si="37"/>
        <v>2.4755689101097926E-2</v>
      </c>
    </row>
    <row r="189" spans="1:20" x14ac:dyDescent="0.45">
      <c r="A189">
        <v>2950</v>
      </c>
      <c r="B189" s="8">
        <f t="shared" si="38"/>
        <v>454.70302668809757</v>
      </c>
      <c r="C189" s="9">
        <f t="shared" si="39"/>
        <v>4.3984752302339412E-2</v>
      </c>
      <c r="D189">
        <v>2925</v>
      </c>
      <c r="E189" s="8">
        <f t="shared" si="24"/>
        <v>587.00488386329255</v>
      </c>
      <c r="F189" s="9">
        <f t="shared" si="25"/>
        <v>3.4071266781245037E-2</v>
      </c>
      <c r="G189">
        <v>2915</v>
      </c>
      <c r="H189" s="8">
        <f t="shared" si="26"/>
        <v>662.62185237492804</v>
      </c>
      <c r="I189" s="9">
        <f t="shared" si="27"/>
        <v>3.0183127719554139E-2</v>
      </c>
      <c r="J189">
        <v>2900</v>
      </c>
      <c r="K189" s="8">
        <f t="shared" si="28"/>
        <v>711.92129482175574</v>
      </c>
      <c r="L189" s="9">
        <f t="shared" si="29"/>
        <v>2.8092993067453356E-2</v>
      </c>
      <c r="M189" s="8">
        <f t="shared" si="30"/>
        <v>748.84461459116847</v>
      </c>
      <c r="N189" s="9">
        <f t="shared" si="31"/>
        <v>2.6707810419280366E-2</v>
      </c>
      <c r="O189" s="8">
        <f t="shared" si="32"/>
        <v>777.08620659935627</v>
      </c>
      <c r="P189" s="9">
        <f t="shared" si="33"/>
        <v>2.5737170252349409E-2</v>
      </c>
      <c r="Q189" s="8">
        <f t="shared" si="34"/>
        <v>799.48085734268079</v>
      </c>
      <c r="R189" s="9">
        <f t="shared" si="35"/>
        <v>2.5016233742576551E-2</v>
      </c>
      <c r="S189" s="8">
        <f t="shared" si="36"/>
        <v>817.72117112635033</v>
      </c>
      <c r="T189" s="9">
        <f t="shared" si="37"/>
        <v>2.4458214738957391E-2</v>
      </c>
    </row>
    <row r="190" spans="1:20" x14ac:dyDescent="0.45">
      <c r="A190">
        <v>3000</v>
      </c>
      <c r="B190" s="8">
        <f t="shared" si="38"/>
        <v>456.44397553178345</v>
      </c>
      <c r="C190" s="9">
        <f t="shared" si="39"/>
        <v>4.3816987565010256E-2</v>
      </c>
      <c r="D190">
        <v>2975</v>
      </c>
      <c r="E190" s="8">
        <f t="shared" si="24"/>
        <v>590.62797136064319</v>
      </c>
      <c r="F190" s="9">
        <f t="shared" si="25"/>
        <v>3.386226350561343E-2</v>
      </c>
      <c r="G190">
        <v>2965</v>
      </c>
      <c r="H190" s="8">
        <f t="shared" si="26"/>
        <v>667.60903514662937</v>
      </c>
      <c r="I190" s="9">
        <f t="shared" si="27"/>
        <v>2.9957653277726131E-2</v>
      </c>
      <c r="J190">
        <v>2950</v>
      </c>
      <c r="K190" s="8">
        <f t="shared" si="28"/>
        <v>718.09705200171311</v>
      </c>
      <c r="L190" s="9">
        <f t="shared" si="29"/>
        <v>2.7851388533415518E-2</v>
      </c>
      <c r="M190" s="8">
        <f t="shared" si="30"/>
        <v>756.01437644309397</v>
      </c>
      <c r="N190" s="9">
        <f t="shared" si="31"/>
        <v>2.6454523383664018E-2</v>
      </c>
      <c r="O190" s="8">
        <f t="shared" si="32"/>
        <v>785.14716926845506</v>
      </c>
      <c r="P190" s="9">
        <f t="shared" si="33"/>
        <v>2.5472931423333785E-2</v>
      </c>
      <c r="Q190" s="8">
        <f t="shared" si="34"/>
        <v>808.3468205317231</v>
      </c>
      <c r="R190" s="9">
        <f t="shared" si="35"/>
        <v>2.4741855218585736E-2</v>
      </c>
      <c r="S190" s="8">
        <f t="shared" si="36"/>
        <v>827.31761649922123</v>
      </c>
      <c r="T190" s="9">
        <f t="shared" si="37"/>
        <v>2.4174512425626352E-2</v>
      </c>
    </row>
    <row r="191" spans="1:20" x14ac:dyDescent="0.45">
      <c r="A191">
        <v>3050</v>
      </c>
      <c r="B191" s="8">
        <f t="shared" si="38"/>
        <v>458.08909480051085</v>
      </c>
      <c r="C191" s="9">
        <f t="shared" si="39"/>
        <v>4.3659629157314084E-2</v>
      </c>
      <c r="D191">
        <v>3025</v>
      </c>
      <c r="E191" s="8">
        <f t="shared" ref="E191:E251" si="40">$AC$195 - $AD$195*EXP(-$AE$195*D191^$AF$195)</f>
        <v>594.0884372283607</v>
      </c>
      <c r="F191" s="9">
        <f t="shared" ref="F191:F251" si="41">20/E191</f>
        <v>3.3665021479474158E-2</v>
      </c>
      <c r="G191">
        <v>3015</v>
      </c>
      <c r="H191" s="8">
        <f t="shared" si="26"/>
        <v>672.39600702452799</v>
      </c>
      <c r="I191" s="9">
        <f t="shared" si="27"/>
        <v>2.9744376514821317E-2</v>
      </c>
      <c r="J191">
        <v>3000</v>
      </c>
      <c r="K191" s="8">
        <f t="shared" si="28"/>
        <v>724.0504448366413</v>
      </c>
      <c r="L191" s="9">
        <f t="shared" si="29"/>
        <v>2.7622384797391233E-2</v>
      </c>
      <c r="M191" s="8">
        <f t="shared" si="30"/>
        <v>762.95171730485185</v>
      </c>
      <c r="N191" s="9">
        <f t="shared" si="31"/>
        <v>2.6213978612762753E-2</v>
      </c>
      <c r="O191" s="8">
        <f t="shared" si="32"/>
        <v>792.97273666355045</v>
      </c>
      <c r="P191" s="9">
        <f t="shared" si="33"/>
        <v>2.5221548075095777E-2</v>
      </c>
      <c r="Q191" s="8">
        <f t="shared" si="34"/>
        <v>816.97926979677516</v>
      </c>
      <c r="R191" s="9">
        <f t="shared" si="35"/>
        <v>2.4480425317248294E-2</v>
      </c>
      <c r="S191" s="8">
        <f t="shared" si="36"/>
        <v>836.68575955213635</v>
      </c>
      <c r="T191" s="9">
        <f t="shared" si="37"/>
        <v>2.3903836980213047E-2</v>
      </c>
    </row>
    <row r="192" spans="1:20" x14ac:dyDescent="0.45">
      <c r="A192">
        <v>3100</v>
      </c>
      <c r="B192" s="8">
        <f t="shared" si="38"/>
        <v>459.64297266712714</v>
      </c>
      <c r="C192" s="9">
        <f t="shared" si="39"/>
        <v>4.3512032575953194E-2</v>
      </c>
      <c r="D192">
        <v>3075</v>
      </c>
      <c r="E192" s="8">
        <f t="shared" si="40"/>
        <v>597.39189697613199</v>
      </c>
      <c r="F192" s="9">
        <f t="shared" si="41"/>
        <v>3.3478860528968764E-2</v>
      </c>
      <c r="G192">
        <v>3065</v>
      </c>
      <c r="H192" s="8">
        <f t="shared" si="26"/>
        <v>676.98833283144882</v>
      </c>
      <c r="I192" s="9">
        <f t="shared" si="27"/>
        <v>2.9542606615318791E-2</v>
      </c>
      <c r="J192">
        <v>3050</v>
      </c>
      <c r="K192" s="8">
        <f t="shared" si="28"/>
        <v>729.78641808654857</v>
      </c>
      <c r="L192" s="9">
        <f t="shared" si="29"/>
        <v>2.7405278454535602E-2</v>
      </c>
      <c r="M192" s="8">
        <f t="shared" si="30"/>
        <v>769.66074228425725</v>
      </c>
      <c r="N192" s="9">
        <f t="shared" si="31"/>
        <v>2.5985475029741661E-2</v>
      </c>
      <c r="O192" s="8">
        <f t="shared" si="32"/>
        <v>800.56611709567983</v>
      </c>
      <c r="P192" s="9">
        <f t="shared" si="33"/>
        <v>2.4982321350991796E-2</v>
      </c>
      <c r="Q192" s="8">
        <f t="shared" si="34"/>
        <v>825.38054806076047</v>
      </c>
      <c r="R192" s="9">
        <f t="shared" si="35"/>
        <v>2.4231247085953495E-2</v>
      </c>
      <c r="S192" s="8">
        <f t="shared" si="36"/>
        <v>845.82715068243851</v>
      </c>
      <c r="T192" s="9">
        <f t="shared" si="37"/>
        <v>2.3645493034674288E-2</v>
      </c>
    </row>
    <row r="193" spans="1:56" x14ac:dyDescent="0.45">
      <c r="A193">
        <v>3150</v>
      </c>
      <c r="B193" s="8">
        <f t="shared" si="38"/>
        <v>461.11003111719361</v>
      </c>
      <c r="C193" s="9">
        <f t="shared" si="39"/>
        <v>4.3373595563608314E-2</v>
      </c>
      <c r="D193">
        <v>3125</v>
      </c>
      <c r="E193" s="8">
        <f t="shared" si="40"/>
        <v>600.54389144847471</v>
      </c>
      <c r="F193" s="9">
        <f t="shared" si="41"/>
        <v>3.3303144507491764E-2</v>
      </c>
      <c r="G193">
        <v>3115</v>
      </c>
      <c r="H193" s="8">
        <f t="shared" ref="H193:H251" si="42">$AG$195 - $AH$195*EXP(-$AI$195*G193^$AJ$195)</f>
        <v>681.39159092233149</v>
      </c>
      <c r="I193" s="9">
        <f t="shared" ref="I193:I251" si="43">20/H193</f>
        <v>2.9351697711631583E-2</v>
      </c>
      <c r="J193">
        <v>3100</v>
      </c>
      <c r="K193" s="8">
        <f t="shared" si="28"/>
        <v>735.31000727043875</v>
      </c>
      <c r="L193" s="9">
        <f t="shared" si="29"/>
        <v>2.7199412223753709E-2</v>
      </c>
      <c r="M193" s="8">
        <f t="shared" si="30"/>
        <v>776.14570087175059</v>
      </c>
      <c r="N193" s="9">
        <f t="shared" si="31"/>
        <v>2.5768357638954152E-2</v>
      </c>
      <c r="O193" s="8">
        <f t="shared" si="32"/>
        <v>807.9306995892357</v>
      </c>
      <c r="P193" s="9">
        <f t="shared" si="33"/>
        <v>2.4754598395838042E-2</v>
      </c>
      <c r="Q193" s="8">
        <f t="shared" si="34"/>
        <v>833.55320136457601</v>
      </c>
      <c r="R193" s="9">
        <f t="shared" si="35"/>
        <v>2.3993669470957359E-2</v>
      </c>
      <c r="S193" s="8">
        <f t="shared" si="36"/>
        <v>854.74355531983201</v>
      </c>
      <c r="T193" s="9">
        <f t="shared" si="37"/>
        <v>2.3398831000856515E-2</v>
      </c>
    </row>
    <row r="194" spans="1:56" x14ac:dyDescent="0.45">
      <c r="A194">
        <v>3200</v>
      </c>
      <c r="B194" s="8">
        <f t="shared" si="38"/>
        <v>462.49452750232695</v>
      </c>
      <c r="C194" s="9">
        <f t="shared" si="39"/>
        <v>4.324375492183391E-2</v>
      </c>
      <c r="D194">
        <v>3175</v>
      </c>
      <c r="E194" s="8">
        <f t="shared" si="40"/>
        <v>603.54987782698606</v>
      </c>
      <c r="F194" s="9">
        <f t="shared" si="41"/>
        <v>3.3137277853501963E-2</v>
      </c>
      <c r="G194">
        <v>3165</v>
      </c>
      <c r="H194" s="8">
        <f t="shared" si="42"/>
        <v>685.61135825909594</v>
      </c>
      <c r="I194" s="9">
        <f t="shared" si="43"/>
        <v>2.9171045314628379E-2</v>
      </c>
      <c r="J194">
        <v>3150</v>
      </c>
      <c r="K194" s="8">
        <f t="shared" si="28"/>
        <v>740.62632091971625</v>
      </c>
      <c r="L194" s="9">
        <f t="shared" si="29"/>
        <v>2.7004171246795314E-2</v>
      </c>
      <c r="M194" s="8">
        <f t="shared" si="30"/>
        <v>782.41096880347675</v>
      </c>
      <c r="N194" s="9">
        <f t="shared" si="31"/>
        <v>2.5562013823228404E-2</v>
      </c>
      <c r="O194" s="8">
        <f t="shared" si="32"/>
        <v>815.07003650028832</v>
      </c>
      <c r="P194" s="9">
        <f t="shared" si="33"/>
        <v>2.4537768663261277E-2</v>
      </c>
      <c r="Q194" s="8">
        <f t="shared" si="34"/>
        <v>841.49996278680089</v>
      </c>
      <c r="R194" s="9">
        <f t="shared" si="35"/>
        <v>2.376708364165088E-2</v>
      </c>
      <c r="S194" s="8">
        <f t="shared" si="36"/>
        <v>863.43693934380542</v>
      </c>
      <c r="T194" s="9">
        <f t="shared" si="37"/>
        <v>2.3163243415552263E-2</v>
      </c>
    </row>
    <row r="195" spans="1:56" x14ac:dyDescent="0.45">
      <c r="A195">
        <v>3250</v>
      </c>
      <c r="B195" s="8">
        <f t="shared" si="38"/>
        <v>463.80055654672486</v>
      </c>
      <c r="C195" s="9">
        <f t="shared" si="39"/>
        <v>4.3121983614922921E-2</v>
      </c>
      <c r="D195">
        <v>3225</v>
      </c>
      <c r="E195" s="8">
        <f t="shared" si="40"/>
        <v>606.4152216526146</v>
      </c>
      <c r="F195" s="9">
        <f t="shared" si="41"/>
        <v>3.298070247230208E-2</v>
      </c>
      <c r="G195">
        <v>3215</v>
      </c>
      <c r="H195" s="8">
        <f t="shared" si="42"/>
        <v>689.65319663867137</v>
      </c>
      <c r="I195" s="9">
        <f t="shared" si="43"/>
        <v>2.9000083081581886E-2</v>
      </c>
      <c r="J195">
        <v>3200</v>
      </c>
      <c r="K195" s="8">
        <f t="shared" si="28"/>
        <v>745.74052390995325</v>
      </c>
      <c r="L195" s="9">
        <f t="shared" si="29"/>
        <v>2.6818979737267115E-2</v>
      </c>
      <c r="M195" s="8">
        <f t="shared" si="30"/>
        <v>788.46103084321658</v>
      </c>
      <c r="N195" s="9">
        <f t="shared" si="31"/>
        <v>2.5365869989301917E-2</v>
      </c>
      <c r="O195" s="8">
        <f t="shared" si="32"/>
        <v>821.98782689037694</v>
      </c>
      <c r="P195" s="9">
        <f t="shared" si="33"/>
        <v>2.4331260568250808E-2</v>
      </c>
      <c r="Q195" s="8">
        <f t="shared" si="34"/>
        <v>849.22373697688124</v>
      </c>
      <c r="R195" s="9">
        <f t="shared" si="35"/>
        <v>2.3550919656576283E-2</v>
      </c>
      <c r="S195" s="8">
        <f t="shared" si="36"/>
        <v>871.90945499979455</v>
      </c>
      <c r="T195" s="9">
        <f t="shared" si="37"/>
        <v>2.2938161623679964E-2</v>
      </c>
      <c r="Y195" s="6">
        <v>483.62381826081997</v>
      </c>
      <c r="Z195" s="6">
        <v>442.95379716777597</v>
      </c>
      <c r="AA195" s="6">
        <v>6.1901338206829705E-5</v>
      </c>
      <c r="AB195" s="6">
        <v>1.33848027658431</v>
      </c>
      <c r="AC195" s="6">
        <v>657.11775318588195</v>
      </c>
      <c r="AD195" s="6">
        <v>604.00567886355498</v>
      </c>
      <c r="AE195" s="6">
        <v>2.2685884682159501E-5</v>
      </c>
      <c r="AF195" s="6">
        <v>1.4360080249684</v>
      </c>
      <c r="AG195" s="6">
        <v>766.94933024680597</v>
      </c>
      <c r="AH195" s="6">
        <v>706.41692431273498</v>
      </c>
      <c r="AI195" s="6">
        <v>1.34947410386612E-5</v>
      </c>
      <c r="AJ195" s="6">
        <v>1.4868724664006201</v>
      </c>
      <c r="AK195" s="6">
        <v>851.92986263512103</v>
      </c>
      <c r="AL195" s="6">
        <v>786.41574549490304</v>
      </c>
      <c r="AM195" s="6">
        <v>1.024303000286E-5</v>
      </c>
      <c r="AN195" s="6">
        <v>1.50951955440831</v>
      </c>
      <c r="AO195" s="6">
        <v>925.02101584033699</v>
      </c>
      <c r="AP195" s="6">
        <v>855.92052979712696</v>
      </c>
      <c r="AQ195" s="6">
        <v>8.7861447265535397E-6</v>
      </c>
      <c r="AR195" s="6">
        <v>1.5177483466013899</v>
      </c>
      <c r="AS195" s="6">
        <v>991.86233006513703</v>
      </c>
      <c r="AT195" s="6">
        <v>920.05966987831403</v>
      </c>
      <c r="AU195" s="6">
        <v>8.05004805550548E-6</v>
      </c>
      <c r="AV195" s="6">
        <v>1.5183169173959199</v>
      </c>
      <c r="AW195" s="6">
        <v>1055.3763589977</v>
      </c>
      <c r="AX195" s="6">
        <v>981.47131068836495</v>
      </c>
      <c r="AY195" s="6">
        <v>7.6578613306390704E-6</v>
      </c>
      <c r="AZ195" s="6">
        <v>1.51466798783947</v>
      </c>
      <c r="BA195" s="6">
        <v>1117.2847002377</v>
      </c>
      <c r="BB195" s="6">
        <v>1041.7045204461599</v>
      </c>
      <c r="BC195" s="6">
        <v>7.4487616777908903E-6</v>
      </c>
      <c r="BD195" s="6">
        <v>1.5086463265361301</v>
      </c>
    </row>
    <row r="196" spans="1:56" x14ac:dyDescent="0.45">
      <c r="A196">
        <v>3300</v>
      </c>
      <c r="B196" s="8">
        <f t="shared" si="38"/>
        <v>465.03205275111253</v>
      </c>
      <c r="C196" s="9">
        <f t="shared" si="39"/>
        <v>4.3007788133486144E-2</v>
      </c>
      <c r="D196">
        <v>3275</v>
      </c>
      <c r="E196" s="8">
        <f t="shared" si="40"/>
        <v>609.14518980559717</v>
      </c>
      <c r="F196" s="9">
        <f t="shared" si="41"/>
        <v>3.2832894907013563E-2</v>
      </c>
      <c r="G196">
        <v>3265</v>
      </c>
      <c r="H196" s="8">
        <f t="shared" si="42"/>
        <v>693.52264002560662</v>
      </c>
      <c r="I196" s="9">
        <f t="shared" si="43"/>
        <v>2.8838279885515416E-2</v>
      </c>
      <c r="J196">
        <v>3250</v>
      </c>
      <c r="K196" s="8">
        <f t="shared" ref="K196:K251" si="44">$AK$195 - $AL$195*EXP(-$AM$195*J196^$AN$195)</f>
        <v>750.65782183901149</v>
      </c>
      <c r="L196" s="9">
        <f t="shared" ref="L196:L251" si="45">20/K196</f>
        <v>2.6643297942333659E-2</v>
      </c>
      <c r="M196" s="8">
        <f t="shared" ref="M196:M251" si="46">$AO$195 - $AP$195*EXP(-$AQ$195*J196^$AR$195)</f>
        <v>794.30046446363008</v>
      </c>
      <c r="N196" s="9">
        <f t="shared" ref="N196:N251" si="47">20/M196</f>
        <v>2.5179388524600027E-2</v>
      </c>
      <c r="O196" s="8">
        <f t="shared" ref="O196:O251" si="48">$AS$195 - $AT$195*EXP(-$AU$195*J196^$AV$195)</f>
        <v>828.68790064409336</v>
      </c>
      <c r="P196" s="9">
        <f t="shared" ref="P196:P251" si="49">20/O196</f>
        <v>2.4134538448618719E-2</v>
      </c>
      <c r="Q196" s="8">
        <f t="shared" ref="Q196:Q251" si="50">$AW$195 - $AX$195*EXP(-$AY$195*J196^$AZ$195)</f>
        <v>856.7275852944789</v>
      </c>
      <c r="R196" s="9">
        <f t="shared" ref="R196:R251" si="51">20/Q196</f>
        <v>2.3344643435434024E-2</v>
      </c>
      <c r="S196" s="8">
        <f t="shared" ref="S196:S251" si="52">$BA$195 - $BB$195*EXP(-$BC$195*J196^$BD$195)</f>
        <v>880.16342730887141</v>
      </c>
      <c r="T196" s="9">
        <f t="shared" ref="T196:T251" si="53">20/S196</f>
        <v>2.2723052764360655E-2</v>
      </c>
    </row>
    <row r="197" spans="1:56" x14ac:dyDescent="0.45">
      <c r="A197">
        <v>3350</v>
      </c>
      <c r="B197" s="8">
        <f t="shared" si="38"/>
        <v>466.19279314266862</v>
      </c>
      <c r="C197" s="9">
        <f t="shared" si="39"/>
        <v>4.2900706090236398E-2</v>
      </c>
      <c r="D197">
        <v>3325</v>
      </c>
      <c r="E197" s="8">
        <f t="shared" si="40"/>
        <v>611.744944382884</v>
      </c>
      <c r="F197" s="9">
        <f t="shared" si="41"/>
        <v>3.2693363768090636E-2</v>
      </c>
      <c r="G197">
        <v>3315</v>
      </c>
      <c r="H197" s="8">
        <f t="shared" si="42"/>
        <v>697.22518294100666</v>
      </c>
      <c r="I197" s="9">
        <f t="shared" si="43"/>
        <v>2.8685137154164198E-2</v>
      </c>
      <c r="J197">
        <v>3300</v>
      </c>
      <c r="K197" s="8">
        <f t="shared" si="44"/>
        <v>755.38344641887113</v>
      </c>
      <c r="L197" s="9">
        <f t="shared" si="45"/>
        <v>2.6476619384256016E-2</v>
      </c>
      <c r="M197" s="8">
        <f t="shared" si="46"/>
        <v>799.93392440640719</v>
      </c>
      <c r="N197" s="9">
        <f t="shared" si="47"/>
        <v>2.5002065032860114E-2</v>
      </c>
      <c r="O197" s="8">
        <f t="shared" si="48"/>
        <v>835.17420331797757</v>
      </c>
      <c r="P197" s="9">
        <f t="shared" si="49"/>
        <v>2.3947099803303382E-2</v>
      </c>
      <c r="Q197" s="8">
        <f t="shared" si="50"/>
        <v>864.01471154710919</v>
      </c>
      <c r="R197" s="9">
        <f t="shared" si="51"/>
        <v>2.314775400547046E-2</v>
      </c>
      <c r="S197" s="8">
        <f t="shared" si="52"/>
        <v>888.20134096544882</v>
      </c>
      <c r="T197" s="9">
        <f t="shared" si="53"/>
        <v>2.2517417028734259E-2</v>
      </c>
    </row>
    <row r="198" spans="1:56" x14ac:dyDescent="0.45">
      <c r="A198">
        <v>3400</v>
      </c>
      <c r="B198" s="8">
        <f t="shared" si="38"/>
        <v>467.28640032359039</v>
      </c>
      <c r="C198" s="9">
        <f t="shared" si="39"/>
        <v>4.2800304023721286E-2</v>
      </c>
      <c r="D198">
        <v>3375</v>
      </c>
      <c r="E198" s="8">
        <f t="shared" si="40"/>
        <v>614.21953741509492</v>
      </c>
      <c r="F198" s="9">
        <f t="shared" si="41"/>
        <v>3.2561647394299384E-2</v>
      </c>
      <c r="G198">
        <v>3365</v>
      </c>
      <c r="H198" s="8">
        <f t="shared" si="42"/>
        <v>700.76626985999701</v>
      </c>
      <c r="I198" s="9">
        <f t="shared" si="43"/>
        <v>2.8540186450463308E-2</v>
      </c>
      <c r="J198">
        <v>3350</v>
      </c>
      <c r="K198" s="8">
        <f t="shared" si="44"/>
        <v>759.92264184797159</v>
      </c>
      <c r="L198" s="9">
        <f t="shared" si="45"/>
        <v>2.631846835273156E-2</v>
      </c>
      <c r="M198" s="8">
        <f t="shared" si="46"/>
        <v>805.36612810005022</v>
      </c>
      <c r="N198" s="9">
        <f t="shared" si="47"/>
        <v>2.4833425819859426E-2</v>
      </c>
      <c r="O198" s="8">
        <f t="shared" si="48"/>
        <v>841.45078170747752</v>
      </c>
      <c r="P198" s="9">
        <f t="shared" si="49"/>
        <v>2.3768472779139699E-2</v>
      </c>
      <c r="Q198" s="8">
        <f t="shared" si="50"/>
        <v>871.08844831759768</v>
      </c>
      <c r="R198" s="9">
        <f t="shared" si="51"/>
        <v>2.2959780994257918E-2</v>
      </c>
      <c r="S198" s="8">
        <f t="shared" si="52"/>
        <v>896.025827717119</v>
      </c>
      <c r="T198" s="9">
        <f t="shared" si="53"/>
        <v>2.2320785161914023E-2</v>
      </c>
    </row>
    <row r="199" spans="1:56" x14ac:dyDescent="0.45">
      <c r="A199">
        <v>3450</v>
      </c>
      <c r="B199" s="8">
        <f t="shared" si="38"/>
        <v>468.31634577477922</v>
      </c>
      <c r="C199" s="9">
        <f t="shared" si="39"/>
        <v>4.2706175388587266E-2</v>
      </c>
      <c r="D199">
        <v>3425</v>
      </c>
      <c r="E199" s="8">
        <f t="shared" si="40"/>
        <v>616.57390636724926</v>
      </c>
      <c r="F199" s="9">
        <f t="shared" si="41"/>
        <v>3.2437311721212253E-2</v>
      </c>
      <c r="G199">
        <v>3415</v>
      </c>
      <c r="H199" s="8">
        <f t="shared" si="42"/>
        <v>704.15128557048786</v>
      </c>
      <c r="I199" s="9">
        <f t="shared" si="43"/>
        <v>2.8402987269697932E-2</v>
      </c>
      <c r="J199">
        <v>3400</v>
      </c>
      <c r="K199" s="8">
        <f t="shared" si="44"/>
        <v>764.28065213049433</v>
      </c>
      <c r="L199" s="9">
        <f t="shared" si="45"/>
        <v>2.6168397622324178E-2</v>
      </c>
      <c r="M199" s="8">
        <f t="shared" si="46"/>
        <v>810.60184191335406</v>
      </c>
      <c r="N199" s="9">
        <f t="shared" si="47"/>
        <v>2.4673025603780725E-2</v>
      </c>
      <c r="O199" s="8">
        <f t="shared" si="48"/>
        <v>847.5217701180527</v>
      </c>
      <c r="P199" s="9">
        <f t="shared" si="49"/>
        <v>2.359821388094157E-2</v>
      </c>
      <c r="Q199" s="8">
        <f t="shared" si="50"/>
        <v>877.95224387242138</v>
      </c>
      <c r="R199" s="9">
        <f t="shared" si="51"/>
        <v>2.2780282344043164E-2</v>
      </c>
      <c r="S199" s="8">
        <f t="shared" si="52"/>
        <v>903.63965422048511</v>
      </c>
      <c r="T199" s="9">
        <f t="shared" si="53"/>
        <v>2.2132716184586634E-2</v>
      </c>
    </row>
    <row r="200" spans="1:56" x14ac:dyDescent="0.45">
      <c r="A200">
        <v>3500</v>
      </c>
      <c r="B200" s="8">
        <f t="shared" si="38"/>
        <v>469.28595337474451</v>
      </c>
      <c r="C200" s="9">
        <f t="shared" si="39"/>
        <v>4.2617938713433348E-2</v>
      </c>
      <c r="D200">
        <v>3475</v>
      </c>
      <c r="E200" s="8">
        <f t="shared" si="40"/>
        <v>618.81287036971742</v>
      </c>
      <c r="F200" s="9">
        <f t="shared" si="41"/>
        <v>3.2319948335998168E-2</v>
      </c>
      <c r="G200">
        <v>3465</v>
      </c>
      <c r="H200" s="8">
        <f t="shared" si="42"/>
        <v>707.38554644666647</v>
      </c>
      <c r="I200" s="9">
        <f t="shared" si="43"/>
        <v>2.8273125031270208E-2</v>
      </c>
      <c r="J200">
        <v>3450</v>
      </c>
      <c r="K200" s="8">
        <f t="shared" si="44"/>
        <v>768.4627093086815</v>
      </c>
      <c r="L200" s="9">
        <f t="shared" si="45"/>
        <v>2.602598637218486E-2</v>
      </c>
      <c r="M200" s="8">
        <f t="shared" si="46"/>
        <v>815.64586822193337</v>
      </c>
      <c r="N200" s="9">
        <f t="shared" si="47"/>
        <v>2.4520445427620427E-2</v>
      </c>
      <c r="O200" s="8">
        <f t="shared" si="48"/>
        <v>853.39137732579286</v>
      </c>
      <c r="P200" s="9">
        <f t="shared" si="49"/>
        <v>2.343590588256524E-2</v>
      </c>
      <c r="Q200" s="8">
        <f t="shared" si="50"/>
        <v>884.60964964138657</v>
      </c>
      <c r="R200" s="9">
        <f t="shared" si="51"/>
        <v>2.2608842225616502E-2</v>
      </c>
      <c r="S200" s="8">
        <f t="shared" si="52"/>
        <v>911.04571036643358</v>
      </c>
      <c r="T200" s="9">
        <f t="shared" si="53"/>
        <v>2.195279531249399E-2</v>
      </c>
    </row>
    <row r="201" spans="1:56" x14ac:dyDescent="0.45">
      <c r="A201">
        <v>3550</v>
      </c>
      <c r="B201" s="8">
        <f t="shared" si="38"/>
        <v>470.19840309720286</v>
      </c>
      <c r="C201" s="9">
        <f t="shared" si="39"/>
        <v>4.2535235909479371E-2</v>
      </c>
      <c r="D201">
        <v>3525</v>
      </c>
      <c r="E201" s="8">
        <f t="shared" si="40"/>
        <v>620.94112712803837</v>
      </c>
      <c r="F201" s="9">
        <f t="shared" si="41"/>
        <v>3.2209172699678483E-2</v>
      </c>
      <c r="G201">
        <v>3515</v>
      </c>
      <c r="H201" s="8">
        <f t="shared" si="42"/>
        <v>710.47429259140699</v>
      </c>
      <c r="I201" s="9">
        <f t="shared" si="43"/>
        <v>2.815020924550465E-2</v>
      </c>
      <c r="J201">
        <v>3500</v>
      </c>
      <c r="K201" s="8">
        <f t="shared" si="44"/>
        <v>772.47402257413933</v>
      </c>
      <c r="L201" s="9">
        <f t="shared" si="45"/>
        <v>2.5890838287808533E-2</v>
      </c>
      <c r="M201" s="8">
        <f t="shared" si="46"/>
        <v>820.50303326464098</v>
      </c>
      <c r="N201" s="9">
        <f t="shared" si="47"/>
        <v>2.4375290753555691E-2</v>
      </c>
      <c r="O201" s="8">
        <f t="shared" si="48"/>
        <v>859.06387421236832</v>
      </c>
      <c r="P201" s="9">
        <f t="shared" si="49"/>
        <v>2.3281155919095044E-2</v>
      </c>
      <c r="Q201" s="8">
        <f t="shared" si="50"/>
        <v>891.06430825868961</v>
      </c>
      <c r="R201" s="9">
        <f t="shared" si="51"/>
        <v>2.244506913208524E-2</v>
      </c>
      <c r="S201" s="8">
        <f t="shared" si="52"/>
        <v>918.24699806801311</v>
      </c>
      <c r="T201" s="9">
        <f t="shared" si="53"/>
        <v>2.178063205442533E-2</v>
      </c>
    </row>
    <row r="202" spans="1:56" x14ac:dyDescent="0.45">
      <c r="A202">
        <v>3600</v>
      </c>
      <c r="B202" s="8">
        <f t="shared" si="38"/>
        <v>471.05673485402326</v>
      </c>
      <c r="C202" s="9">
        <f t="shared" si="39"/>
        <v>4.2457730715171373E-2</v>
      </c>
      <c r="D202">
        <v>3575</v>
      </c>
      <c r="E202" s="8">
        <f t="shared" si="40"/>
        <v>622.96325046243328</v>
      </c>
      <c r="F202" s="9">
        <f t="shared" si="41"/>
        <v>3.2104622520114555E-2</v>
      </c>
      <c r="G202">
        <v>3565</v>
      </c>
      <c r="H202" s="8">
        <f t="shared" si="42"/>
        <v>713.42268080263557</v>
      </c>
      <c r="I202" s="9">
        <f t="shared" si="43"/>
        <v>2.803387183807924E-2</v>
      </c>
      <c r="J202">
        <v>3550</v>
      </c>
      <c r="K202" s="8">
        <f t="shared" si="44"/>
        <v>776.31976822396905</v>
      </c>
      <c r="L202" s="9">
        <f t="shared" si="45"/>
        <v>2.5762579826809177E-2</v>
      </c>
      <c r="M202" s="8">
        <f t="shared" si="46"/>
        <v>825.17817576622531</v>
      </c>
      <c r="N202" s="9">
        <f t="shared" si="47"/>
        <v>2.4237189721394232E-2</v>
      </c>
      <c r="O202" s="8">
        <f t="shared" si="48"/>
        <v>864.54358205854066</v>
      </c>
      <c r="P202" s="9">
        <f t="shared" si="49"/>
        <v>2.3133593742467623E-2</v>
      </c>
      <c r="Q202" s="8">
        <f t="shared" si="50"/>
        <v>897.31994215485724</v>
      </c>
      <c r="R202" s="9">
        <f t="shared" si="51"/>
        <v>2.2288594135076573E-2</v>
      </c>
      <c r="S202" s="8">
        <f t="shared" si="52"/>
        <v>925.24662050372922</v>
      </c>
      <c r="T202" s="9">
        <f t="shared" si="53"/>
        <v>2.1615858471454304E-2</v>
      </c>
    </row>
    <row r="203" spans="1:56" x14ac:dyDescent="0.45">
      <c r="A203">
        <v>3650</v>
      </c>
      <c r="B203" s="8">
        <f t="shared" si="38"/>
        <v>471.86385245313818</v>
      </c>
      <c r="C203" s="9">
        <f t="shared" si="39"/>
        <v>4.2385107263511447E-2</v>
      </c>
      <c r="D203">
        <v>3625</v>
      </c>
      <c r="E203" s="8">
        <f t="shared" si="40"/>
        <v>624.88368843000046</v>
      </c>
      <c r="F203" s="9">
        <f t="shared" si="41"/>
        <v>3.2005956260835258E-2</v>
      </c>
      <c r="G203">
        <v>3615</v>
      </c>
      <c r="H203" s="8">
        <f t="shared" si="42"/>
        <v>716.23577831961381</v>
      </c>
      <c r="I203" s="9">
        <f t="shared" si="43"/>
        <v>2.7923765616572116E-2</v>
      </c>
      <c r="J203">
        <v>3600</v>
      </c>
      <c r="K203" s="8">
        <f t="shared" si="44"/>
        <v>780.00508042761146</v>
      </c>
      <c r="L203" s="9">
        <f t="shared" si="45"/>
        <v>2.5640858632658744E-2</v>
      </c>
      <c r="M203" s="8">
        <f t="shared" si="46"/>
        <v>829.67613630218784</v>
      </c>
      <c r="N203" s="9">
        <f t="shared" si="47"/>
        <v>2.4105791555170779E-2</v>
      </c>
      <c r="O203" s="8">
        <f t="shared" si="48"/>
        <v>869.83486147999713</v>
      </c>
      <c r="P203" s="9">
        <f t="shared" si="49"/>
        <v>2.2992870124762095E-2</v>
      </c>
      <c r="Q203" s="8">
        <f t="shared" si="50"/>
        <v>903.38034268869865</v>
      </c>
      <c r="R203" s="9">
        <f t="shared" si="51"/>
        <v>2.2139069287776082E-2</v>
      </c>
      <c r="S203" s="8">
        <f t="shared" si="52"/>
        <v>932.04777180875112</v>
      </c>
      <c r="T203" s="9">
        <f t="shared" si="53"/>
        <v>2.1458127582009653E-2</v>
      </c>
    </row>
    <row r="204" spans="1:56" x14ac:dyDescent="0.45">
      <c r="A204">
        <v>3700</v>
      </c>
      <c r="B204" s="8">
        <f t="shared" si="38"/>
        <v>472.62252764382112</v>
      </c>
      <c r="C204" s="9">
        <f t="shared" si="39"/>
        <v>4.2317068760362703E-2</v>
      </c>
      <c r="D204">
        <v>3675</v>
      </c>
      <c r="E204" s="8">
        <f t="shared" si="40"/>
        <v>626.70676198472006</v>
      </c>
      <c r="F204" s="9">
        <f t="shared" si="41"/>
        <v>3.191285177243329E-2</v>
      </c>
      <c r="G204">
        <v>3665</v>
      </c>
      <c r="H204" s="8">
        <f t="shared" si="42"/>
        <v>718.91855730609507</v>
      </c>
      <c r="I204" s="9">
        <f t="shared" si="43"/>
        <v>2.7819562865289301E-2</v>
      </c>
      <c r="J204">
        <v>3650</v>
      </c>
      <c r="K204" s="8">
        <f t="shared" si="44"/>
        <v>783.53504277039951</v>
      </c>
      <c r="L204" s="9">
        <f t="shared" si="45"/>
        <v>2.5525342082065156E-2</v>
      </c>
      <c r="M204" s="8">
        <f t="shared" si="46"/>
        <v>834.00174738150429</v>
      </c>
      <c r="N204" s="9">
        <f t="shared" si="47"/>
        <v>2.398076510366259E-2</v>
      </c>
      <c r="O204" s="8">
        <f t="shared" si="48"/>
        <v>874.94210198882251</v>
      </c>
      <c r="P204" s="9">
        <f t="shared" si="49"/>
        <v>2.2858655395069219E-2</v>
      </c>
      <c r="Q204" s="8">
        <f t="shared" si="50"/>
        <v>909.2493598079277</v>
      </c>
      <c r="R204" s="9">
        <f t="shared" si="51"/>
        <v>2.1996166160870165E-2</v>
      </c>
      <c r="S204" s="8">
        <f t="shared" si="52"/>
        <v>938.65372720622349</v>
      </c>
      <c r="T204" s="9">
        <f t="shared" si="53"/>
        <v>2.1307111899003809E-2</v>
      </c>
    </row>
    <row r="205" spans="1:56" x14ac:dyDescent="0.45">
      <c r="A205">
        <v>3750</v>
      </c>
      <c r="B205" s="8">
        <f t="shared" si="38"/>
        <v>473.33540422432196</v>
      </c>
      <c r="C205" s="9">
        <f t="shared" si="39"/>
        <v>4.225333626326766E-2</v>
      </c>
      <c r="D205">
        <v>3725</v>
      </c>
      <c r="E205" s="8">
        <f t="shared" si="40"/>
        <v>628.43666413250423</v>
      </c>
      <c r="F205" s="9">
        <f t="shared" si="41"/>
        <v>3.1825005034688832E-2</v>
      </c>
      <c r="G205">
        <v>3715</v>
      </c>
      <c r="H205" s="8">
        <f t="shared" si="42"/>
        <v>721.47589002837537</v>
      </c>
      <c r="I205" s="9">
        <f t="shared" si="43"/>
        <v>2.7720954056016215E-2</v>
      </c>
      <c r="J205">
        <v>3700</v>
      </c>
      <c r="K205" s="8">
        <f t="shared" si="44"/>
        <v>786.91468054003917</v>
      </c>
      <c r="L205" s="9">
        <f t="shared" si="45"/>
        <v>2.5415715953188873E-2</v>
      </c>
      <c r="M205" s="8">
        <f t="shared" si="46"/>
        <v>838.15982422264301</v>
      </c>
      <c r="N205" s="9">
        <f t="shared" si="47"/>
        <v>2.3861797502104251E-2</v>
      </c>
      <c r="O205" s="8">
        <f t="shared" si="48"/>
        <v>879.86971216354618</v>
      </c>
      <c r="P205" s="9">
        <f t="shared" si="49"/>
        <v>2.2730638097339679E-2</v>
      </c>
      <c r="Q205" s="8">
        <f t="shared" si="50"/>
        <v>914.93089222680851</v>
      </c>
      <c r="R205" s="9">
        <f t="shared" si="51"/>
        <v>2.1859574498925175E-2</v>
      </c>
      <c r="S205" s="8">
        <f t="shared" si="52"/>
        <v>945.06783357057805</v>
      </c>
      <c r="T205" s="9">
        <f t="shared" si="53"/>
        <v>2.1162502086688989E-2</v>
      </c>
    </row>
    <row r="206" spans="1:56" x14ac:dyDescent="0.45">
      <c r="A206">
        <v>3800</v>
      </c>
      <c r="B206" s="8">
        <f t="shared" si="38"/>
        <v>474.00500218927573</v>
      </c>
      <c r="C206" s="9">
        <f t="shared" si="39"/>
        <v>4.2193647551452981E-2</v>
      </c>
      <c r="D206">
        <v>3775</v>
      </c>
      <c r="E206" s="8">
        <f t="shared" si="40"/>
        <v>630.07745954060283</v>
      </c>
      <c r="F206" s="9">
        <f t="shared" si="41"/>
        <v>3.1742128998841261E-2</v>
      </c>
      <c r="G206">
        <v>3765</v>
      </c>
      <c r="H206" s="8">
        <f t="shared" si="42"/>
        <v>723.91254468737463</v>
      </c>
      <c r="I206" s="9">
        <f t="shared" si="43"/>
        <v>2.7627646663640985E-2</v>
      </c>
      <c r="J206">
        <v>3750</v>
      </c>
      <c r="K206" s="8">
        <f t="shared" si="44"/>
        <v>790.14895372252568</v>
      </c>
      <c r="L206" s="9">
        <f t="shared" si="45"/>
        <v>2.5311683203244919E-2</v>
      </c>
      <c r="M206" s="8">
        <f t="shared" si="46"/>
        <v>842.15515619816972</v>
      </c>
      <c r="N206" s="9">
        <f t="shared" si="47"/>
        <v>2.3748592943713745E-2</v>
      </c>
      <c r="O206" s="8">
        <f t="shared" si="48"/>
        <v>884.62211041039541</v>
      </c>
      <c r="P206" s="9">
        <f t="shared" si="49"/>
        <v>2.2608523757925929E-2</v>
      </c>
      <c r="Q206" s="8">
        <f t="shared" si="50"/>
        <v>920.42887810878733</v>
      </c>
      <c r="R206" s="9">
        <f t="shared" si="51"/>
        <v>2.1729000986033992E-2</v>
      </c>
      <c r="S206" s="8">
        <f t="shared" si="52"/>
        <v>951.29350041448379</v>
      </c>
      <c r="T206" s="9">
        <f t="shared" si="53"/>
        <v>2.102400572618849E-2</v>
      </c>
    </row>
    <row r="207" spans="1:56" x14ac:dyDescent="0.45">
      <c r="A207">
        <v>3850</v>
      </c>
      <c r="B207" s="8">
        <f t="shared" si="38"/>
        <v>474.63372189655189</v>
      </c>
      <c r="C207" s="9">
        <f t="shared" si="39"/>
        <v>4.2137756078694869E-2</v>
      </c>
      <c r="D207">
        <v>3825</v>
      </c>
      <c r="E207" s="8">
        <f t="shared" si="40"/>
        <v>631.63308456270761</v>
      </c>
      <c r="F207" s="9">
        <f t="shared" si="41"/>
        <v>3.166395252054665E-2</v>
      </c>
      <c r="G207">
        <v>3815</v>
      </c>
      <c r="H207" s="8">
        <f t="shared" si="42"/>
        <v>726.23318186503923</v>
      </c>
      <c r="I207" s="9">
        <f t="shared" si="43"/>
        <v>2.7539364076752875E-2</v>
      </c>
      <c r="J207">
        <v>3800</v>
      </c>
      <c r="K207" s="8">
        <f t="shared" si="44"/>
        <v>793.24275067438452</v>
      </c>
      <c r="L207" s="9">
        <f t="shared" si="45"/>
        <v>2.5212962845228358E-2</v>
      </c>
      <c r="M207" s="8">
        <f t="shared" si="46"/>
        <v>845.99249892314685</v>
      </c>
      <c r="N207" s="9">
        <f t="shared" si="47"/>
        <v>2.3640871550820779E-2</v>
      </c>
      <c r="O207" s="8">
        <f t="shared" si="48"/>
        <v>889.20371629809631</v>
      </c>
      <c r="P207" s="9">
        <f t="shared" si="49"/>
        <v>2.2492033752696563E-2</v>
      </c>
      <c r="Q207" s="8">
        <f t="shared" si="50"/>
        <v>925.7472862418108</v>
      </c>
      <c r="R207" s="9">
        <f t="shared" si="51"/>
        <v>2.1604168110708217E-2</v>
      </c>
      <c r="S207" s="8">
        <f t="shared" si="52"/>
        <v>957.33419129079141</v>
      </c>
      <c r="T207" s="9">
        <f t="shared" si="53"/>
        <v>2.0891346179784543E-2</v>
      </c>
    </row>
    <row r="208" spans="1:56" x14ac:dyDescent="0.45">
      <c r="A208">
        <v>3900</v>
      </c>
      <c r="B208" s="8">
        <f t="shared" si="38"/>
        <v>475.22384823531161</v>
      </c>
      <c r="C208" s="9">
        <f t="shared" si="39"/>
        <v>4.2085430001603814E-2</v>
      </c>
      <c r="D208">
        <v>3875</v>
      </c>
      <c r="E208" s="8">
        <f t="shared" si="40"/>
        <v>633.10734764309984</v>
      </c>
      <c r="F208" s="9">
        <f t="shared" si="41"/>
        <v>3.1590219375047524E-2</v>
      </c>
      <c r="G208">
        <v>3865</v>
      </c>
      <c r="H208" s="8">
        <f t="shared" si="42"/>
        <v>728.44235154658156</v>
      </c>
      <c r="I208" s="9">
        <f t="shared" si="43"/>
        <v>2.745584459434202E-2</v>
      </c>
      <c r="J208">
        <v>3850</v>
      </c>
      <c r="K208" s="8">
        <f t="shared" si="44"/>
        <v>796.20088243858072</v>
      </c>
      <c r="L208" s="9">
        <f t="shared" si="45"/>
        <v>2.5119288914557072E-2</v>
      </c>
      <c r="M208" s="8">
        <f t="shared" si="46"/>
        <v>849.67656696254085</v>
      </c>
      <c r="N208" s="9">
        <f t="shared" si="47"/>
        <v>2.3538368336432806E-2</v>
      </c>
      <c r="O208" s="8">
        <f t="shared" si="48"/>
        <v>893.61894244837606</v>
      </c>
      <c r="P208" s="9">
        <f t="shared" si="49"/>
        <v>2.2380904264633347E-2</v>
      </c>
      <c r="Q208" s="8">
        <f t="shared" si="50"/>
        <v>930.89010769375284</v>
      </c>
      <c r="R208" s="9">
        <f t="shared" si="51"/>
        <v>2.1484813121013059E-2</v>
      </c>
      <c r="S208" s="8">
        <f t="shared" si="52"/>
        <v>963.19341560062787</v>
      </c>
      <c r="T208" s="9">
        <f t="shared" si="53"/>
        <v>2.0764261545048464E-2</v>
      </c>
    </row>
    <row r="209" spans="1:20" x14ac:dyDescent="0.45">
      <c r="A209">
        <v>3950</v>
      </c>
      <c r="B209" s="8">
        <f t="shared" si="38"/>
        <v>475.77755477898518</v>
      </c>
      <c r="C209" s="9">
        <f t="shared" si="39"/>
        <v>4.2036451276669995E-2</v>
      </c>
      <c r="D209">
        <v>3925</v>
      </c>
      <c r="E209" s="8">
        <f t="shared" si="40"/>
        <v>634.50393006512729</v>
      </c>
      <c r="F209" s="9">
        <f t="shared" si="41"/>
        <v>3.1520687346959606E-2</v>
      </c>
      <c r="G209">
        <v>3915</v>
      </c>
      <c r="H209" s="8">
        <f t="shared" si="42"/>
        <v>730.54449068128861</v>
      </c>
      <c r="I209" s="9">
        <f t="shared" si="43"/>
        <v>2.7376840500635997E-2</v>
      </c>
      <c r="J209">
        <v>3900</v>
      </c>
      <c r="K209" s="8">
        <f t="shared" si="44"/>
        <v>799.02807767195111</v>
      </c>
      <c r="L209" s="9">
        <f t="shared" si="45"/>
        <v>2.5030409517362667E-2</v>
      </c>
      <c r="M209" s="8">
        <f t="shared" si="46"/>
        <v>853.21202713291257</v>
      </c>
      <c r="N209" s="9">
        <f t="shared" si="47"/>
        <v>2.3440832248001607E-2</v>
      </c>
      <c r="O209" s="8">
        <f t="shared" si="48"/>
        <v>897.87218696414971</v>
      </c>
      <c r="P209" s="9">
        <f t="shared" si="49"/>
        <v>2.2274885323737687E-2</v>
      </c>
      <c r="Q209" s="8">
        <f t="shared" si="50"/>
        <v>935.86134793515089</v>
      </c>
      <c r="R209" s="9">
        <f t="shared" si="51"/>
        <v>2.1370687061846548E-2</v>
      </c>
      <c r="S209" s="8">
        <f t="shared" si="52"/>
        <v>968.8747207985565</v>
      </c>
      <c r="T209" s="9">
        <f t="shared" si="53"/>
        <v>2.0642503690792752E-2</v>
      </c>
    </row>
    <row r="210" spans="1:20" x14ac:dyDescent="0.45">
      <c r="A210">
        <v>4000</v>
      </c>
      <c r="B210" s="8">
        <f t="shared" si="38"/>
        <v>476.2969079086912</v>
      </c>
      <c r="C210" s="9">
        <f t="shared" si="39"/>
        <v>4.1990614820103161E-2</v>
      </c>
      <c r="D210">
        <v>3975</v>
      </c>
      <c r="E210" s="8">
        <f t="shared" si="40"/>
        <v>635.82638701120322</v>
      </c>
      <c r="F210" s="9">
        <f t="shared" si="41"/>
        <v>3.145512738785973E-2</v>
      </c>
      <c r="G210">
        <v>3965</v>
      </c>
      <c r="H210" s="8">
        <f t="shared" si="42"/>
        <v>732.54392124591971</v>
      </c>
      <c r="I210" s="9">
        <f t="shared" si="43"/>
        <v>2.7302117210915838E-2</v>
      </c>
      <c r="J210">
        <v>3950</v>
      </c>
      <c r="K210" s="8">
        <f t="shared" si="44"/>
        <v>801.72897815260387</v>
      </c>
      <c r="L210" s="9">
        <f t="shared" si="45"/>
        <v>2.4946085952992872E-2</v>
      </c>
      <c r="M210" s="8">
        <f t="shared" si="46"/>
        <v>856.60349237378443</v>
      </c>
      <c r="N210" s="9">
        <f t="shared" si="47"/>
        <v>2.3348025285977788E-2</v>
      </c>
      <c r="O210" s="8">
        <f t="shared" si="48"/>
        <v>901.96782637727415</v>
      </c>
      <c r="P210" s="9">
        <f t="shared" si="49"/>
        <v>2.2173739921887658E-2</v>
      </c>
      <c r="Q210" s="8">
        <f t="shared" si="50"/>
        <v>940.66501941625813</v>
      </c>
      <c r="R210" s="9">
        <f t="shared" si="51"/>
        <v>2.1261553887069448E-2</v>
      </c>
      <c r="S210" s="8">
        <f t="shared" si="52"/>
        <v>974.38168498554774</v>
      </c>
      <c r="T210" s="9">
        <f t="shared" si="53"/>
        <v>2.0525837367619083E-2</v>
      </c>
    </row>
    <row r="211" spans="1:20" x14ac:dyDescent="0.45">
      <c r="A211">
        <v>4050</v>
      </c>
      <c r="B211" s="8">
        <f t="shared" si="38"/>
        <v>476.78387089429003</v>
      </c>
      <c r="C211" s="9">
        <f t="shared" si="39"/>
        <v>4.1947727725114875E-2</v>
      </c>
      <c r="D211">
        <v>4025</v>
      </c>
      <c r="E211" s="8">
        <f t="shared" si="40"/>
        <v>637.07814890336579</v>
      </c>
      <c r="F211" s="9">
        <f t="shared" si="41"/>
        <v>3.1393322835553211E-2</v>
      </c>
      <c r="G211">
        <v>4015</v>
      </c>
      <c r="H211" s="8">
        <f t="shared" si="42"/>
        <v>734.44484877598268</v>
      </c>
      <c r="I211" s="9">
        <f t="shared" si="43"/>
        <v>2.7231452481873579E-2</v>
      </c>
      <c r="J211">
        <v>4000</v>
      </c>
      <c r="K211" s="8">
        <f t="shared" si="44"/>
        <v>804.30813483635393</v>
      </c>
      <c r="L211" s="9">
        <f t="shared" si="45"/>
        <v>2.4866091904030337E-2</v>
      </c>
      <c r="M211" s="8">
        <f t="shared" si="46"/>
        <v>859.85551616427506</v>
      </c>
      <c r="N211" s="9">
        <f t="shared" si="47"/>
        <v>2.3259721690474109E-2</v>
      </c>
      <c r="O211" s="8">
        <f t="shared" si="48"/>
        <v>905.91020909768758</v>
      </c>
      <c r="P211" s="9">
        <f t="shared" si="49"/>
        <v>2.2077243196012297E-2</v>
      </c>
      <c r="Q211" s="8">
        <f t="shared" si="50"/>
        <v>945.30513458526218</v>
      </c>
      <c r="R211" s="9">
        <f t="shared" si="51"/>
        <v>2.1157189639908904E-2</v>
      </c>
      <c r="S211" s="8">
        <f t="shared" si="52"/>
        <v>979.71790988032603</v>
      </c>
      <c r="T211" s="9">
        <f t="shared" si="53"/>
        <v>2.0414039386544468E-2</v>
      </c>
    </row>
    <row r="212" spans="1:20" x14ac:dyDescent="0.45">
      <c r="A212">
        <v>4100</v>
      </c>
      <c r="B212" s="8">
        <f t="shared" si="38"/>
        <v>477.24030792181054</v>
      </c>
      <c r="C212" s="9">
        <f t="shared" si="39"/>
        <v>4.1907608531835776E-2</v>
      </c>
      <c r="D212">
        <v>4075</v>
      </c>
      <c r="E212" s="8">
        <f t="shared" si="40"/>
        <v>638.26252299523867</v>
      </c>
      <c r="F212" s="9">
        <f t="shared" si="41"/>
        <v>3.1335068689516646E-2</v>
      </c>
      <c r="G212">
        <v>4065</v>
      </c>
      <c r="H212" s="8">
        <f t="shared" si="42"/>
        <v>736.25136133149624</v>
      </c>
      <c r="I212" s="9">
        <f t="shared" si="43"/>
        <v>2.7164635680714245E-2</v>
      </c>
      <c r="J212">
        <v>4050</v>
      </c>
      <c r="K212" s="8">
        <f t="shared" si="44"/>
        <v>806.77000443195698</v>
      </c>
      <c r="L212" s="9">
        <f t="shared" si="45"/>
        <v>2.4790212687793106E-2</v>
      </c>
      <c r="M212" s="8">
        <f t="shared" si="46"/>
        <v>862.97258746082514</v>
      </c>
      <c r="N212" s="9">
        <f t="shared" si="47"/>
        <v>2.3175707190013037E-2</v>
      </c>
      <c r="O212" s="8">
        <f t="shared" si="48"/>
        <v>909.7036493457515</v>
      </c>
      <c r="P212" s="9">
        <f t="shared" si="49"/>
        <v>2.1985181673596421E-2</v>
      </c>
      <c r="Q212" s="8">
        <f t="shared" si="50"/>
        <v>949.78569933441293</v>
      </c>
      <c r="R212" s="9">
        <f t="shared" si="51"/>
        <v>2.1057381695697798E-2</v>
      </c>
      <c r="S212" s="8">
        <f t="shared" si="52"/>
        <v>984.88701415951562</v>
      </c>
      <c r="T212" s="9">
        <f t="shared" si="53"/>
        <v>2.0306897859819616E-2</v>
      </c>
    </row>
    <row r="213" spans="1:20" x14ac:dyDescent="0.45">
      <c r="A213">
        <v>4150</v>
      </c>
      <c r="B213" s="8">
        <f t="shared" si="38"/>
        <v>477.66798805741587</v>
      </c>
      <c r="C213" s="9">
        <f t="shared" si="39"/>
        <v>4.1870086545544249E-2</v>
      </c>
      <c r="D213">
        <v>4125</v>
      </c>
      <c r="E213" s="8">
        <f t="shared" si="40"/>
        <v>639.38269518796858</v>
      </c>
      <c r="F213" s="9">
        <f t="shared" si="41"/>
        <v>3.1280170937563946E-2</v>
      </c>
      <c r="G213">
        <v>4115</v>
      </c>
      <c r="H213" s="8">
        <f t="shared" si="42"/>
        <v>737.96742886514289</v>
      </c>
      <c r="I213" s="9">
        <f t="shared" si="43"/>
        <v>2.7101467107777766E-2</v>
      </c>
      <c r="J213">
        <v>4100</v>
      </c>
      <c r="K213" s="8">
        <f t="shared" si="44"/>
        <v>809.11894646563474</v>
      </c>
      <c r="L213" s="9">
        <f t="shared" si="45"/>
        <v>2.4718244563871981E-2</v>
      </c>
      <c r="M213" s="8">
        <f t="shared" si="46"/>
        <v>865.95912613213591</v>
      </c>
      <c r="N213" s="9">
        <f t="shared" si="47"/>
        <v>2.3095778306917707E-2</v>
      </c>
      <c r="O213" s="8">
        <f t="shared" si="48"/>
        <v>913.35242154963657</v>
      </c>
      <c r="P213" s="9">
        <f t="shared" si="49"/>
        <v>2.1897352575106836E-2</v>
      </c>
      <c r="Q213" s="8">
        <f t="shared" si="50"/>
        <v>954.11070686069479</v>
      </c>
      <c r="R213" s="9">
        <f t="shared" si="51"/>
        <v>2.0961928061583011E-2</v>
      </c>
      <c r="S213" s="8">
        <f t="shared" si="52"/>
        <v>989.89262715689165</v>
      </c>
      <c r="T213" s="9">
        <f t="shared" si="53"/>
        <v>2.0204211498617543E-2</v>
      </c>
    </row>
    <row r="214" spans="1:20" x14ac:dyDescent="0.45">
      <c r="A214">
        <v>4200</v>
      </c>
      <c r="B214" s="8">
        <f t="shared" si="38"/>
        <v>478.06858913938646</v>
      </c>
      <c r="C214" s="9">
        <f t="shared" si="39"/>
        <v>4.1835001199312778E-2</v>
      </c>
      <c r="D214">
        <v>4175</v>
      </c>
      <c r="E214" s="8">
        <f t="shared" si="40"/>
        <v>640.44173204440381</v>
      </c>
      <c r="F214" s="9">
        <f t="shared" si="41"/>
        <v>3.1228445929275168E-2</v>
      </c>
      <c r="G214">
        <v>4165</v>
      </c>
      <c r="H214" s="8">
        <f t="shared" si="42"/>
        <v>739.59690296204894</v>
      </c>
      <c r="I214" s="9">
        <f t="shared" si="43"/>
        <v>2.7041757367967593E-2</v>
      </c>
      <c r="J214">
        <v>4150</v>
      </c>
      <c r="K214" s="8">
        <f t="shared" si="44"/>
        <v>811.35922080614364</v>
      </c>
      <c r="L214" s="9">
        <f t="shared" si="45"/>
        <v>2.4649994092787366E-2</v>
      </c>
      <c r="M214" s="8">
        <f t="shared" si="46"/>
        <v>868.81947886777129</v>
      </c>
      <c r="N214" s="9">
        <f t="shared" si="47"/>
        <v>2.3019741714427965E-2</v>
      </c>
      <c r="O214" s="8">
        <f t="shared" si="48"/>
        <v>916.8607551896813</v>
      </c>
      <c r="P214" s="9">
        <f t="shared" si="49"/>
        <v>2.1813563168446855E-2</v>
      </c>
      <c r="Q214" s="8">
        <f t="shared" si="50"/>
        <v>958.28413192763958</v>
      </c>
      <c r="R214" s="9">
        <f t="shared" si="51"/>
        <v>2.0870636728345836E-2</v>
      </c>
      <c r="S214" s="8">
        <f t="shared" si="52"/>
        <v>994.73838291193204</v>
      </c>
      <c r="T214" s="9">
        <f t="shared" si="53"/>
        <v>2.0105788962775629E-2</v>
      </c>
    </row>
    <row r="215" spans="1:20" x14ac:dyDescent="0.45">
      <c r="A215">
        <v>4250</v>
      </c>
      <c r="B215" s="8">
        <f t="shared" si="38"/>
        <v>478.44370159080859</v>
      </c>
      <c r="C215" s="9">
        <f t="shared" si="39"/>
        <v>4.1802201457560625E-2</v>
      </c>
      <c r="D215">
        <v>4225</v>
      </c>
      <c r="E215" s="8">
        <f t="shared" si="40"/>
        <v>641.44258297740919</v>
      </c>
      <c r="F215" s="9">
        <f t="shared" si="41"/>
        <v>3.1179719792167861E-2</v>
      </c>
      <c r="G215">
        <v>4215</v>
      </c>
      <c r="H215" s="8">
        <f t="shared" si="42"/>
        <v>741.1435169217209</v>
      </c>
      <c r="I215" s="9">
        <f t="shared" si="43"/>
        <v>2.6985326786731358E-2</v>
      </c>
      <c r="J215">
        <v>4200</v>
      </c>
      <c r="K215" s="8">
        <f t="shared" si="44"/>
        <v>813.49498562244992</v>
      </c>
      <c r="L215" s="9">
        <f t="shared" si="45"/>
        <v>2.4585277541319932E-2</v>
      </c>
      <c r="M215" s="8">
        <f t="shared" si="46"/>
        <v>871.55791553726954</v>
      </c>
      <c r="N215" s="9">
        <f t="shared" si="47"/>
        <v>2.2947413641090108E-2</v>
      </c>
      <c r="O215" s="8">
        <f t="shared" si="48"/>
        <v>920.23283007174905</v>
      </c>
      <c r="P215" s="9">
        <f t="shared" si="49"/>
        <v>2.1733630171008607E-2</v>
      </c>
      <c r="Q215" s="8">
        <f t="shared" si="50"/>
        <v>962.30992551484064</v>
      </c>
      <c r="R215" s="9">
        <f t="shared" si="51"/>
        <v>2.0783325069935136E-2</v>
      </c>
      <c r="S215" s="8">
        <f t="shared" si="52"/>
        <v>999.42791455778593</v>
      </c>
      <c r="T215" s="9">
        <f t="shared" si="53"/>
        <v>2.001144825822615E-2</v>
      </c>
    </row>
    <row r="216" spans="1:20" x14ac:dyDescent="0.45">
      <c r="A216">
        <v>4300</v>
      </c>
      <c r="B216" s="8">
        <f t="shared" si="38"/>
        <v>478.79483214676031</v>
      </c>
      <c r="C216" s="9">
        <f t="shared" si="39"/>
        <v>4.177154525734228E-2</v>
      </c>
      <c r="D216">
        <v>4275</v>
      </c>
      <c r="E216" s="8">
        <f t="shared" si="40"/>
        <v>642.38808258976974</v>
      </c>
      <c r="F216" s="9">
        <f t="shared" si="41"/>
        <v>3.1133827886984693E-2</v>
      </c>
      <c r="G216">
        <v>4265</v>
      </c>
      <c r="H216" s="8">
        <f t="shared" si="42"/>
        <v>742.61088615400138</v>
      </c>
      <c r="I216" s="9">
        <f t="shared" si="43"/>
        <v>2.6932004866748526E-2</v>
      </c>
      <c r="J216">
        <v>4250</v>
      </c>
      <c r="K216" s="8">
        <f t="shared" si="44"/>
        <v>815.53029574690095</v>
      </c>
      <c r="L216" s="9">
        <f t="shared" si="45"/>
        <v>2.4523920330492516E-2</v>
      </c>
      <c r="M216" s="8">
        <f t="shared" si="46"/>
        <v>874.1786259770239</v>
      </c>
      <c r="N216" s="9">
        <f t="shared" si="47"/>
        <v>2.2878619318388211E-2</v>
      </c>
      <c r="O216" s="8">
        <f t="shared" si="48"/>
        <v>923.47277201179008</v>
      </c>
      <c r="P216" s="9">
        <f t="shared" si="49"/>
        <v>2.1657379195306321E-2</v>
      </c>
      <c r="Q216" s="8">
        <f t="shared" si="50"/>
        <v>966.19200984175461</v>
      </c>
      <c r="R216" s="9">
        <f t="shared" si="51"/>
        <v>2.069981928672299E-2</v>
      </c>
      <c r="S216" s="8">
        <f t="shared" si="52"/>
        <v>1003.9648490387348</v>
      </c>
      <c r="T216" s="9">
        <f t="shared" si="53"/>
        <v>1.9921016178155421E-2</v>
      </c>
    </row>
    <row r="217" spans="1:20" x14ac:dyDescent="0.45">
      <c r="A217">
        <v>4350</v>
      </c>
      <c r="B217" s="8">
        <f t="shared" si="38"/>
        <v>479.12340749080539</v>
      </c>
      <c r="C217" s="9">
        <f t="shared" si="39"/>
        <v>4.1742898984503923E-2</v>
      </c>
      <c r="D217">
        <v>4325</v>
      </c>
      <c r="E217" s="8">
        <f t="shared" si="40"/>
        <v>643.28095314465702</v>
      </c>
      <c r="F217" s="9">
        <f t="shared" si="41"/>
        <v>3.1090614298823371E-2</v>
      </c>
      <c r="G217">
        <v>4315</v>
      </c>
      <c r="H217" s="8">
        <f t="shared" si="42"/>
        <v>744.00250886218078</v>
      </c>
      <c r="I217" s="9">
        <f t="shared" si="43"/>
        <v>2.6881629781849038E-2</v>
      </c>
      <c r="J217">
        <v>4300</v>
      </c>
      <c r="K217" s="8">
        <f t="shared" si="44"/>
        <v>817.46910141763442</v>
      </c>
      <c r="L217" s="9">
        <f t="shared" si="45"/>
        <v>2.4465756522560306E-2</v>
      </c>
      <c r="M217" s="8">
        <f t="shared" si="46"/>
        <v>876.68571718264684</v>
      </c>
      <c r="N217" s="9">
        <f t="shared" si="47"/>
        <v>2.2813192467960833E-2</v>
      </c>
      <c r="O217" s="8">
        <f t="shared" si="48"/>
        <v>926.58464891397557</v>
      </c>
      <c r="P217" s="9">
        <f t="shared" si="49"/>
        <v>2.1584644234546136E-2</v>
      </c>
      <c r="Q217" s="8">
        <f t="shared" si="50"/>
        <v>969.93427375237934</v>
      </c>
      <c r="R217" s="9">
        <f t="shared" si="51"/>
        <v>2.0619953888861058E-2</v>
      </c>
      <c r="S217" s="8">
        <f t="shared" si="52"/>
        <v>1008.3528021471519</v>
      </c>
      <c r="T217" s="9">
        <f t="shared" si="53"/>
        <v>1.9834327784296016E-2</v>
      </c>
    </row>
    <row r="218" spans="1:20" x14ac:dyDescent="0.45">
      <c r="A218">
        <v>4400</v>
      </c>
      <c r="B218" s="8">
        <f t="shared" si="38"/>
        <v>479.43077779652623</v>
      </c>
      <c r="C218" s="9">
        <f t="shared" si="39"/>
        <v>4.1716136982111192E-2</v>
      </c>
      <c r="D218">
        <v>4375</v>
      </c>
      <c r="E218" s="8">
        <f t="shared" si="40"/>
        <v>644.1238071470724</v>
      </c>
      <c r="F218" s="9">
        <f t="shared" si="41"/>
        <v>3.1049931361151216E-2</v>
      </c>
      <c r="G218">
        <v>4365</v>
      </c>
      <c r="H218" s="8">
        <f t="shared" si="42"/>
        <v>745.32176698770422</v>
      </c>
      <c r="I218" s="9">
        <f t="shared" si="43"/>
        <v>2.6834047905017037E-2</v>
      </c>
      <c r="J218">
        <v>4350</v>
      </c>
      <c r="K218" s="8">
        <f t="shared" si="44"/>
        <v>819.31524737484551</v>
      </c>
      <c r="L218" s="9">
        <f t="shared" si="45"/>
        <v>2.4410628343707347E-2</v>
      </c>
      <c r="M218" s="8">
        <f t="shared" si="46"/>
        <v>879.0832108850343</v>
      </c>
      <c r="N218" s="9">
        <f t="shared" si="47"/>
        <v>2.2750974825084654E-2</v>
      </c>
      <c r="O218" s="8">
        <f t="shared" si="48"/>
        <v>929.57246722500804</v>
      </c>
      <c r="P218" s="9">
        <f t="shared" si="49"/>
        <v>2.1515267184821742E-2</v>
      </c>
      <c r="Q218" s="8">
        <f t="shared" si="50"/>
        <v>973.54056844749448</v>
      </c>
      <c r="R218" s="9">
        <f t="shared" si="51"/>
        <v>2.0543571216445563E-2</v>
      </c>
      <c r="S218" s="8">
        <f t="shared" si="52"/>
        <v>1012.5953738699892</v>
      </c>
      <c r="T218" s="9">
        <f t="shared" si="53"/>
        <v>1.9751225925082955E-2</v>
      </c>
    </row>
    <row r="219" spans="1:20" x14ac:dyDescent="0.45">
      <c r="A219">
        <v>4450</v>
      </c>
      <c r="B219" s="8">
        <f t="shared" si="38"/>
        <v>479.7182201706749</v>
      </c>
      <c r="C219" s="9">
        <f t="shared" si="39"/>
        <v>4.1691141088792433E-2</v>
      </c>
      <c r="D219">
        <v>4425</v>
      </c>
      <c r="E219" s="8">
        <f t="shared" si="40"/>
        <v>644.91915001807138</v>
      </c>
      <c r="F219" s="9">
        <f t="shared" si="41"/>
        <v>3.1011639210030556E-2</v>
      </c>
      <c r="G219">
        <v>4415</v>
      </c>
      <c r="H219" s="8">
        <f t="shared" si="42"/>
        <v>746.57192739217089</v>
      </c>
      <c r="I219" s="9">
        <f t="shared" si="43"/>
        <v>2.6789113367631474E-2</v>
      </c>
      <c r="J219">
        <v>4400</v>
      </c>
      <c r="K219" s="8">
        <f t="shared" si="44"/>
        <v>821.07247228641086</v>
      </c>
      <c r="L219" s="9">
        <f t="shared" si="45"/>
        <v>2.4358385739454549E-2</v>
      </c>
      <c r="M219" s="8">
        <f t="shared" si="46"/>
        <v>881.37504148884352</v>
      </c>
      <c r="N219" s="9">
        <f t="shared" si="47"/>
        <v>2.2691815695410931E-2</v>
      </c>
      <c r="O219" s="8">
        <f t="shared" si="48"/>
        <v>932.44016874745671</v>
      </c>
      <c r="P219" s="9">
        <f t="shared" si="49"/>
        <v>2.1449097400925921E-2</v>
      </c>
      <c r="Q219" s="8">
        <f t="shared" si="50"/>
        <v>977.01470355120853</v>
      </c>
      <c r="R219" s="9">
        <f t="shared" si="51"/>
        <v>2.0470520993496732E-2</v>
      </c>
      <c r="S219" s="8">
        <f t="shared" si="52"/>
        <v>1016.696144034782</v>
      </c>
      <c r="T219" s="9">
        <f t="shared" si="53"/>
        <v>1.9671560787699598E-2</v>
      </c>
    </row>
    <row r="220" spans="1:20" x14ac:dyDescent="0.45">
      <c r="A220">
        <v>4500</v>
      </c>
      <c r="B220" s="8">
        <f t="shared" si="38"/>
        <v>479.98694199528376</v>
      </c>
      <c r="C220" s="9">
        <f t="shared" si="39"/>
        <v>4.1667800204857483E-2</v>
      </c>
      <c r="D220">
        <v>4475</v>
      </c>
      <c r="E220" s="8">
        <f t="shared" si="40"/>
        <v>645.66938284490686</v>
      </c>
      <c r="F220" s="9">
        <f t="shared" si="41"/>
        <v>3.0975605366135354E-2</v>
      </c>
      <c r="G220">
        <v>4465</v>
      </c>
      <c r="H220" s="8">
        <f t="shared" si="42"/>
        <v>747.75614325356787</v>
      </c>
      <c r="I220" s="9">
        <f t="shared" si="43"/>
        <v>2.6746687647362998E-2</v>
      </c>
      <c r="J220">
        <v>4450</v>
      </c>
      <c r="K220" s="8">
        <f t="shared" si="44"/>
        <v>822.7444084792744</v>
      </c>
      <c r="L220" s="9">
        <f t="shared" si="45"/>
        <v>2.430888596006036E-2</v>
      </c>
      <c r="M220" s="8">
        <f t="shared" si="46"/>
        <v>883.56505435266229</v>
      </c>
      <c r="N220" s="9">
        <f t="shared" si="47"/>
        <v>2.2635571542214124E-2</v>
      </c>
      <c r="O220" s="8">
        <f t="shared" si="48"/>
        <v>935.19162779524584</v>
      </c>
      <c r="P220" s="9">
        <f t="shared" si="49"/>
        <v>2.1385991283038808E-2</v>
      </c>
      <c r="Q220" s="8">
        <f t="shared" si="50"/>
        <v>980.36044349868826</v>
      </c>
      <c r="R220" s="9">
        <f t="shared" si="51"/>
        <v>2.0400659913025917E-2</v>
      </c>
      <c r="S220" s="8">
        <f t="shared" si="52"/>
        <v>1020.6586682452131</v>
      </c>
      <c r="T220" s="9">
        <f t="shared" si="53"/>
        <v>1.9595189481303659E-2</v>
      </c>
    </row>
    <row r="221" spans="1:20" x14ac:dyDescent="0.45">
      <c r="A221">
        <v>4550</v>
      </c>
      <c r="B221" s="8">
        <f t="shared" si="38"/>
        <v>480.23808416677286</v>
      </c>
      <c r="C221" s="9">
        <f t="shared" si="39"/>
        <v>4.1646009884244363E-2</v>
      </c>
      <c r="D221">
        <v>4525</v>
      </c>
      <c r="E221" s="8">
        <f t="shared" si="40"/>
        <v>646.37680519149251</v>
      </c>
      <c r="F221" s="9">
        <f t="shared" si="41"/>
        <v>3.0941704342368682E-2</v>
      </c>
      <c r="G221">
        <v>4515</v>
      </c>
      <c r="H221" s="8">
        <f t="shared" si="42"/>
        <v>748.87745565491264</v>
      </c>
      <c r="I221" s="9">
        <f t="shared" si="43"/>
        <v>2.6706639182387304E-2</v>
      </c>
      <c r="J221">
        <v>4500</v>
      </c>
      <c r="K221" s="8">
        <f t="shared" si="44"/>
        <v>824.33458195390426</v>
      </c>
      <c r="L221" s="9">
        <f t="shared" si="45"/>
        <v>2.4261993173444681E-2</v>
      </c>
      <c r="M221" s="8">
        <f t="shared" si="46"/>
        <v>885.65700439069246</v>
      </c>
      <c r="N221" s="9">
        <f t="shared" si="47"/>
        <v>2.2582105601659467E-2</v>
      </c>
      <c r="O221" s="8">
        <f t="shared" si="48"/>
        <v>937.83064867472444</v>
      </c>
      <c r="P221" s="9">
        <f t="shared" si="49"/>
        <v>2.1325811891797924E-2</v>
      </c>
      <c r="Q221" s="8">
        <f t="shared" si="50"/>
        <v>983.58150423206621</v>
      </c>
      <c r="R221" s="9">
        <f t="shared" si="51"/>
        <v>2.0333851250705505E-2</v>
      </c>
      <c r="S221" s="8">
        <f t="shared" si="52"/>
        <v>1024.4864740963028</v>
      </c>
      <c r="T221" s="9">
        <f t="shared" si="53"/>
        <v>1.9521975648963012E-2</v>
      </c>
    </row>
    <row r="222" spans="1:20" x14ac:dyDescent="0.45">
      <c r="A222">
        <v>4600</v>
      </c>
      <c r="B222" s="8">
        <f t="shared" si="38"/>
        <v>480.47272423071871</v>
      </c>
      <c r="C222" s="9">
        <f t="shared" si="39"/>
        <v>4.1625671950518833E-2</v>
      </c>
      <c r="D222">
        <v>4575</v>
      </c>
      <c r="E222" s="8">
        <f t="shared" si="40"/>
        <v>647.04361795480202</v>
      </c>
      <c r="F222" s="9">
        <f t="shared" si="41"/>
        <v>3.090981727509607E-2</v>
      </c>
      <c r="G222">
        <v>4565</v>
      </c>
      <c r="H222" s="8">
        <f t="shared" si="42"/>
        <v>749.938795344661</v>
      </c>
      <c r="I222" s="9">
        <f t="shared" si="43"/>
        <v>2.6668843009792938E-2</v>
      </c>
      <c r="J222">
        <v>4550</v>
      </c>
      <c r="K222" s="8">
        <f t="shared" si="44"/>
        <v>825.84641266002802</v>
      </c>
      <c r="L222" s="9">
        <f t="shared" si="45"/>
        <v>2.4217578103391601E-2</v>
      </c>
      <c r="M222" s="8">
        <f t="shared" si="46"/>
        <v>887.65455497636458</v>
      </c>
      <c r="N222" s="9">
        <f t="shared" si="47"/>
        <v>2.2531287523818923E-2</v>
      </c>
      <c r="O222" s="8">
        <f t="shared" si="48"/>
        <v>940.360963475071</v>
      </c>
      <c r="P222" s="9">
        <f t="shared" si="49"/>
        <v>2.1268428589475578E-2</v>
      </c>
      <c r="Q222" s="8">
        <f t="shared" si="50"/>
        <v>986.68155019168273</v>
      </c>
      <c r="R222" s="9">
        <f t="shared" si="51"/>
        <v>2.0269964504874543E-2</v>
      </c>
      <c r="S222" s="8">
        <f t="shared" si="52"/>
        <v>1028.1830576593475</v>
      </c>
      <c r="T222" s="9">
        <f t="shared" si="53"/>
        <v>1.9451789106046814E-2</v>
      </c>
    </row>
    <row r="223" spans="1:20" x14ac:dyDescent="0.45">
      <c r="A223">
        <v>4650</v>
      </c>
      <c r="B223" s="8">
        <f t="shared" si="38"/>
        <v>480.69187941151063</v>
      </c>
      <c r="C223" s="9">
        <f t="shared" si="39"/>
        <v>4.1606694135305752E-2</v>
      </c>
      <c r="D223">
        <v>4625</v>
      </c>
      <c r="E223" s="8">
        <f t="shared" si="40"/>
        <v>647.67192625397149</v>
      </c>
      <c r="F223" s="9">
        <f t="shared" si="41"/>
        <v>3.0879831577194844E-2</v>
      </c>
      <c r="G223">
        <v>4615</v>
      </c>
      <c r="H223" s="8">
        <f t="shared" si="42"/>
        <v>750.94298464941699</v>
      </c>
      <c r="I223" s="9">
        <f t="shared" si="43"/>
        <v>2.6633180426257182E-2</v>
      </c>
      <c r="J223">
        <v>4600</v>
      </c>
      <c r="K223" s="8">
        <f t="shared" si="44"/>
        <v>827.28321501277617</v>
      </c>
      <c r="L223" s="9">
        <f t="shared" si="45"/>
        <v>2.417551769098945E-2</v>
      </c>
      <c r="M223" s="8">
        <f t="shared" si="46"/>
        <v>889.56127712888986</v>
      </c>
      <c r="N223" s="9">
        <f t="shared" si="47"/>
        <v>2.2482993037366856E-2</v>
      </c>
      <c r="O223" s="8">
        <f t="shared" si="48"/>
        <v>942.78623015213441</v>
      </c>
      <c r="P223" s="9">
        <f t="shared" si="49"/>
        <v>2.1213716705188474E-2</v>
      </c>
      <c r="Q223" s="8">
        <f t="shared" si="50"/>
        <v>989.66419158999531</v>
      </c>
      <c r="R223" s="9">
        <f t="shared" si="51"/>
        <v>2.0208875060810257E-2</v>
      </c>
      <c r="S223" s="8">
        <f t="shared" si="52"/>
        <v>1031.7518802268014</v>
      </c>
      <c r="T223" s="9">
        <f t="shared" si="53"/>
        <v>1.9384505503012572E-2</v>
      </c>
    </row>
    <row r="224" spans="1:20" x14ac:dyDescent="0.45">
      <c r="A224">
        <v>4700</v>
      </c>
      <c r="B224" s="8">
        <f t="shared" si="38"/>
        <v>480.89650953662971</v>
      </c>
      <c r="C224" s="9">
        <f t="shared" si="39"/>
        <v>4.158898973766955E-2</v>
      </c>
      <c r="D224">
        <v>4675</v>
      </c>
      <c r="E224" s="8">
        <f t="shared" si="40"/>
        <v>648.2637423399658</v>
      </c>
      <c r="F224" s="9">
        <f t="shared" si="41"/>
        <v>3.0851640611286105E-2</v>
      </c>
      <c r="G224">
        <v>4665</v>
      </c>
      <c r="H224" s="8">
        <f t="shared" si="42"/>
        <v>751.89273952061444</v>
      </c>
      <c r="I224" s="9">
        <f t="shared" si="43"/>
        <v>2.6599538669240821E-2</v>
      </c>
      <c r="J224">
        <v>4650</v>
      </c>
      <c r="K224" s="8">
        <f t="shared" si="44"/>
        <v>828.64819862925606</v>
      </c>
      <c r="L224" s="9">
        <f t="shared" si="45"/>
        <v>2.413569477745062E-2</v>
      </c>
      <c r="M224" s="8">
        <f t="shared" si="46"/>
        <v>891.38064896436947</v>
      </c>
      <c r="N224" s="9">
        <f t="shared" si="47"/>
        <v>2.2437103636068999E-2</v>
      </c>
      <c r="O224" s="8">
        <f t="shared" si="48"/>
        <v>945.11003089017299</v>
      </c>
      <c r="P224" s="9">
        <f t="shared" si="49"/>
        <v>2.1161557222244855E-2</v>
      </c>
      <c r="Q224" s="8">
        <f t="shared" si="50"/>
        <v>992.53298195567277</v>
      </c>
      <c r="R224" s="9">
        <f t="shared" si="51"/>
        <v>2.0150463877373914E-2</v>
      </c>
      <c r="S224" s="8">
        <f t="shared" si="52"/>
        <v>1035.1963653073833</v>
      </c>
      <c r="T224" s="9">
        <f t="shared" si="53"/>
        <v>1.9320006010706339E-2</v>
      </c>
    </row>
    <row r="225" spans="1:20" x14ac:dyDescent="0.45">
      <c r="A225">
        <v>4750</v>
      </c>
      <c r="B225" s="8">
        <f t="shared" si="38"/>
        <v>481.08751985573582</v>
      </c>
      <c r="C225" s="9">
        <f t="shared" si="39"/>
        <v>4.1572477303084936E-2</v>
      </c>
      <c r="D225">
        <v>4725</v>
      </c>
      <c r="E225" s="8">
        <f t="shared" si="40"/>
        <v>648.82098851471267</v>
      </c>
      <c r="F225" s="9">
        <f t="shared" si="41"/>
        <v>3.0825143381665556E-2</v>
      </c>
      <c r="G225">
        <v>4715</v>
      </c>
      <c r="H225" s="8">
        <f t="shared" si="42"/>
        <v>752.790671697942</v>
      </c>
      <c r="I225" s="9">
        <f t="shared" si="43"/>
        <v>2.6567810617112719E-2</v>
      </c>
      <c r="J225">
        <v>4700</v>
      </c>
      <c r="K225" s="8">
        <f t="shared" si="44"/>
        <v>829.94446926648345</v>
      </c>
      <c r="L225" s="9">
        <f t="shared" si="45"/>
        <v>2.4097997806619857E-2</v>
      </c>
      <c r="M225" s="8">
        <f t="shared" si="46"/>
        <v>893.11605539369884</v>
      </c>
      <c r="N225" s="9">
        <f t="shared" si="47"/>
        <v>2.2393506285343513E-2</v>
      </c>
      <c r="O225" s="8">
        <f t="shared" si="48"/>
        <v>947.335870726336</v>
      </c>
      <c r="P225" s="9">
        <f t="shared" si="49"/>
        <v>2.1111836485897775E-2</v>
      </c>
      <c r="Q225" s="8">
        <f t="shared" si="50"/>
        <v>995.29141593560848</v>
      </c>
      <c r="R225" s="9">
        <f t="shared" si="51"/>
        <v>2.0094617194301133E-2</v>
      </c>
      <c r="S225" s="8">
        <f t="shared" si="52"/>
        <v>1038.5198958617918</v>
      </c>
      <c r="T225" s="9">
        <f t="shared" si="53"/>
        <v>1.9258177026453077E-2</v>
      </c>
    </row>
    <row r="226" spans="1:20" x14ac:dyDescent="0.45">
      <c r="A226">
        <v>4800</v>
      </c>
      <c r="B226" s="8">
        <f t="shared" si="38"/>
        <v>481.26576375514884</v>
      </c>
      <c r="C226" s="9">
        <f t="shared" si="39"/>
        <v>4.1557080320750388E-2</v>
      </c>
      <c r="D226">
        <v>4775</v>
      </c>
      <c r="E226" s="8">
        <f t="shared" si="40"/>
        <v>649.34550004958419</v>
      </c>
      <c r="F226" s="9">
        <f t="shared" si="41"/>
        <v>3.0800244243584955E-2</v>
      </c>
      <c r="G226">
        <v>4765</v>
      </c>
      <c r="H226" s="8">
        <f t="shared" si="42"/>
        <v>753.63929097336302</v>
      </c>
      <c r="I226" s="9">
        <f t="shared" si="43"/>
        <v>2.6537894506759321E-2</v>
      </c>
      <c r="J226">
        <v>4750</v>
      </c>
      <c r="K226" s="8">
        <f t="shared" si="44"/>
        <v>831.17502994248548</v>
      </c>
      <c r="L226" s="9">
        <f t="shared" si="45"/>
        <v>2.4062320545630362E-2</v>
      </c>
      <c r="M226" s="8">
        <f t="shared" si="46"/>
        <v>894.77078805012798</v>
      </c>
      <c r="N226" s="9">
        <f t="shared" si="47"/>
        <v>2.2352093147322925E-2</v>
      </c>
      <c r="O226" s="8">
        <f t="shared" si="48"/>
        <v>949.46717642312149</v>
      </c>
      <c r="P226" s="9">
        <f t="shared" si="49"/>
        <v>2.1064445929921415E-2</v>
      </c>
      <c r="Q226" s="8">
        <f t="shared" si="50"/>
        <v>997.94292734280418</v>
      </c>
      <c r="R226" s="9">
        <f t="shared" si="51"/>
        <v>2.0041226258553143E-2</v>
      </c>
      <c r="S226" s="8">
        <f t="shared" si="52"/>
        <v>1041.7258117695237</v>
      </c>
      <c r="T226" s="9">
        <f t="shared" si="53"/>
        <v>1.9198909899359289E-2</v>
      </c>
    </row>
    <row r="227" spans="1:20" x14ac:dyDescent="0.45">
      <c r="A227">
        <v>4850</v>
      </c>
      <c r="B227" s="8">
        <f t="shared" si="38"/>
        <v>481.43204536866881</v>
      </c>
      <c r="C227" s="9">
        <f t="shared" si="39"/>
        <v>4.154272693809672E-2</v>
      </c>
      <c r="D227">
        <v>4825</v>
      </c>
      <c r="E227" s="8">
        <f t="shared" si="40"/>
        <v>649.83902809404572</v>
      </c>
      <c r="F227" s="9">
        <f t="shared" si="41"/>
        <v>3.0776852628656783E-2</v>
      </c>
      <c r="G227">
        <v>4815</v>
      </c>
      <c r="H227" s="8">
        <f t="shared" si="42"/>
        <v>754.4410075406139</v>
      </c>
      <c r="I227" s="9">
        <f t="shared" si="43"/>
        <v>2.6509693667365157E-2</v>
      </c>
      <c r="J227">
        <v>4800</v>
      </c>
      <c r="K227" s="8">
        <f t="shared" si="44"/>
        <v>832.34278222326873</v>
      </c>
      <c r="L227" s="9">
        <f t="shared" si="45"/>
        <v>2.4028561822303608E-2</v>
      </c>
      <c r="M227" s="8">
        <f t="shared" si="46"/>
        <v>896.34804542997006</v>
      </c>
      <c r="N227" s="9">
        <f t="shared" si="47"/>
        <v>2.2312761322981611E-2</v>
      </c>
      <c r="O227" s="8">
        <f t="shared" si="48"/>
        <v>951.50729557445061</v>
      </c>
      <c r="P227" s="9">
        <f t="shared" si="49"/>
        <v>2.1019281820561828E-2</v>
      </c>
      <c r="Q227" s="8">
        <f t="shared" si="50"/>
        <v>1000.490887438316</v>
      </c>
      <c r="R227" s="9">
        <f t="shared" si="51"/>
        <v>1.9990187068278594E-2</v>
      </c>
      <c r="S227" s="8">
        <f t="shared" si="52"/>
        <v>1044.8174075174131</v>
      </c>
      <c r="T227" s="9">
        <f t="shared" si="53"/>
        <v>1.9142100673381703E-2</v>
      </c>
    </row>
    <row r="228" spans="1:20" x14ac:dyDescent="0.45">
      <c r="A228">
        <v>4900</v>
      </c>
      <c r="B228" s="8">
        <f t="shared" si="38"/>
        <v>481.58712208598843</v>
      </c>
      <c r="C228" s="9">
        <f t="shared" si="39"/>
        <v>4.1529349691433314E-2</v>
      </c>
      <c r="D228">
        <v>4875</v>
      </c>
      <c r="E228" s="8">
        <f t="shared" si="40"/>
        <v>650.30324256616086</v>
      </c>
      <c r="F228" s="9">
        <f t="shared" si="41"/>
        <v>3.0754882785264955E-2</v>
      </c>
      <c r="G228">
        <v>4865</v>
      </c>
      <c r="H228" s="8">
        <f t="shared" si="42"/>
        <v>755.19813441606777</v>
      </c>
      <c r="I228" s="9">
        <f t="shared" si="43"/>
        <v>2.6483116269168681E-2</v>
      </c>
      <c r="J228">
        <v>4850</v>
      </c>
      <c r="K228" s="8">
        <f t="shared" si="44"/>
        <v>833.45052765920809</v>
      </c>
      <c r="L228" s="9">
        <f t="shared" si="45"/>
        <v>2.3996625278012728E-2</v>
      </c>
      <c r="M228" s="8">
        <f t="shared" si="46"/>
        <v>897.8509332305855</v>
      </c>
      <c r="N228" s="9">
        <f t="shared" si="47"/>
        <v>2.2275412610016872E-2</v>
      </c>
      <c r="O228" s="8">
        <f t="shared" si="48"/>
        <v>953.45949593141665</v>
      </c>
      <c r="P228" s="9">
        <f t="shared" si="49"/>
        <v>2.097624501653568E-2</v>
      </c>
      <c r="Q228" s="8">
        <f t="shared" si="50"/>
        <v>1002.9386034357026</v>
      </c>
      <c r="R228" s="9">
        <f t="shared" si="51"/>
        <v>1.9941400133056279E-2</v>
      </c>
      <c r="S228" s="8">
        <f t="shared" si="52"/>
        <v>1047.7979301006574</v>
      </c>
      <c r="T228" s="9">
        <f t="shared" si="53"/>
        <v>1.9087649846835149E-2</v>
      </c>
    </row>
    <row r="229" spans="1:20" x14ac:dyDescent="0.45">
      <c r="A229">
        <v>4950</v>
      </c>
      <c r="B229" s="8">
        <f t="shared" si="38"/>
        <v>481.73170696022754</v>
      </c>
      <c r="C229" s="9">
        <f t="shared" si="39"/>
        <v>4.1516885251755349E-2</v>
      </c>
      <c r="D229">
        <v>4925</v>
      </c>
      <c r="E229" s="8">
        <f t="shared" si="40"/>
        <v>650.73973501747173</v>
      </c>
      <c r="F229" s="9">
        <f t="shared" si="41"/>
        <v>3.0734253532962788E-2</v>
      </c>
      <c r="G229">
        <v>4915</v>
      </c>
      <c r="H229" s="8">
        <f t="shared" si="42"/>
        <v>755.91288991781937</v>
      </c>
      <c r="I229" s="9">
        <f t="shared" si="43"/>
        <v>2.6458075086104618E-2</v>
      </c>
      <c r="J229">
        <v>4900</v>
      </c>
      <c r="K229" s="8">
        <f t="shared" si="44"/>
        <v>834.50096935526869</v>
      </c>
      <c r="L229" s="9">
        <f t="shared" si="45"/>
        <v>2.396641913484163E-2</v>
      </c>
      <c r="M229" s="8">
        <f t="shared" si="46"/>
        <v>899.28246487039848</v>
      </c>
      <c r="N229" s="9">
        <f t="shared" si="47"/>
        <v>2.2239953275284125E-2</v>
      </c>
      <c r="O229" s="8">
        <f t="shared" si="48"/>
        <v>955.32696493418575</v>
      </c>
      <c r="P229" s="9">
        <f t="shared" si="49"/>
        <v>2.0935240743861803E-2</v>
      </c>
      <c r="Q229" s="8">
        <f t="shared" si="50"/>
        <v>1005.2893172166821</v>
      </c>
      <c r="R229" s="9">
        <f t="shared" si="51"/>
        <v>1.9894770249198977E-2</v>
      </c>
      <c r="S229" s="8">
        <f t="shared" si="52"/>
        <v>1050.6705771272329</v>
      </c>
      <c r="T229" s="9">
        <f t="shared" si="53"/>
        <v>1.9035462147121745E-2</v>
      </c>
    </row>
    <row r="230" spans="1:20" x14ac:dyDescent="0.45">
      <c r="A230">
        <v>5000</v>
      </c>
      <c r="B230" s="8">
        <f t="shared" si="38"/>
        <v>481.86647101635486</v>
      </c>
      <c r="C230" s="9">
        <f t="shared" si="39"/>
        <v>4.1505274184808733E-2</v>
      </c>
      <c r="D230">
        <v>4975</v>
      </c>
      <c r="E230" s="8">
        <f t="shared" si="40"/>
        <v>651.15002146555207</v>
      </c>
      <c r="F230" s="9">
        <f t="shared" si="41"/>
        <v>3.0714888029928545E-2</v>
      </c>
      <c r="G230">
        <v>4965</v>
      </c>
      <c r="H230" s="8">
        <f t="shared" si="42"/>
        <v>756.58740019076879</v>
      </c>
      <c r="I230" s="9">
        <f t="shared" si="43"/>
        <v>2.6434487271341189E-2</v>
      </c>
      <c r="J230">
        <v>4950</v>
      </c>
      <c r="K230" s="8">
        <f t="shared" si="44"/>
        <v>835.49671366029713</v>
      </c>
      <c r="L230" s="9">
        <f t="shared" si="45"/>
        <v>2.3937855975974261E-2</v>
      </c>
      <c r="M230" s="8">
        <f t="shared" si="46"/>
        <v>900.64556217632912</v>
      </c>
      <c r="N230" s="9">
        <f t="shared" si="47"/>
        <v>2.2206293840688889E-2</v>
      </c>
      <c r="O230" s="8">
        <f t="shared" si="48"/>
        <v>957.11280943695783</v>
      </c>
      <c r="P230" s="9">
        <f t="shared" si="49"/>
        <v>2.0896178384411584E-2</v>
      </c>
      <c r="Q230" s="8">
        <f t="shared" si="50"/>
        <v>1007.546204246958</v>
      </c>
      <c r="R230" s="9">
        <f t="shared" si="51"/>
        <v>1.9850206288998962E-2</v>
      </c>
      <c r="S230" s="8">
        <f t="shared" si="52"/>
        <v>1053.4384951167656</v>
      </c>
      <c r="T230" s="9">
        <f t="shared" si="53"/>
        <v>1.8985446319562446E-2</v>
      </c>
    </row>
    <row r="231" spans="1:20" x14ac:dyDescent="0.45">
      <c r="A231">
        <v>5050</v>
      </c>
      <c r="B231" s="8">
        <f t="shared" si="38"/>
        <v>481.99204546246455</v>
      </c>
      <c r="C231" s="9">
        <f t="shared" si="39"/>
        <v>4.149446072457541E-2</v>
      </c>
      <c r="D231">
        <v>5025</v>
      </c>
      <c r="E231" s="8">
        <f t="shared" si="40"/>
        <v>651.53554518825626</v>
      </c>
      <c r="F231" s="9">
        <f t="shared" si="41"/>
        <v>3.06967135526292E-2</v>
      </c>
      <c r="G231">
        <v>5015</v>
      </c>
      <c r="H231" s="8">
        <f t="shared" si="42"/>
        <v>757.22370176638651</v>
      </c>
      <c r="I231" s="9">
        <f t="shared" si="43"/>
        <v>2.6412274144807821E-2</v>
      </c>
      <c r="J231">
        <v>5000</v>
      </c>
      <c r="K231" s="8">
        <f t="shared" si="44"/>
        <v>836.44027196143952</v>
      </c>
      <c r="L231" s="9">
        <f t="shared" si="45"/>
        <v>2.3910852538341212E-2</v>
      </c>
      <c r="M231" s="8">
        <f t="shared" si="46"/>
        <v>901.94305622466277</v>
      </c>
      <c r="N231" s="9">
        <f t="shared" si="47"/>
        <v>2.2174348881530997E-2</v>
      </c>
      <c r="O231" s="8">
        <f t="shared" si="48"/>
        <v>958.82005561333153</v>
      </c>
      <c r="P231" s="9">
        <f t="shared" si="49"/>
        <v>2.0858971277156416E-2</v>
      </c>
      <c r="Q231" s="8">
        <f t="shared" si="50"/>
        <v>1009.7123726814757</v>
      </c>
      <c r="R231" s="9">
        <f t="shared" si="51"/>
        <v>1.9807621002886539E-2</v>
      </c>
      <c r="S231" s="8">
        <f t="shared" si="52"/>
        <v>1056.1047779850921</v>
      </c>
      <c r="T231" s="9">
        <f t="shared" si="53"/>
        <v>1.8937514929302134E-2</v>
      </c>
    </row>
    <row r="232" spans="1:20" x14ac:dyDescent="0.45">
      <c r="A232">
        <v>5100</v>
      </c>
      <c r="B232" s="8">
        <f t="shared" si="38"/>
        <v>482.10902380605069</v>
      </c>
      <c r="C232" s="9">
        <f t="shared" si="39"/>
        <v>4.1484392559401395E-2</v>
      </c>
      <c r="D232">
        <v>5075</v>
      </c>
      <c r="E232" s="8">
        <f t="shared" si="40"/>
        <v>651.89767947437474</v>
      </c>
      <c r="F232" s="9">
        <f t="shared" si="41"/>
        <v>3.0679661286915464E-2</v>
      </c>
      <c r="G232">
        <v>5065</v>
      </c>
      <c r="H232" s="8">
        <f t="shared" si="42"/>
        <v>757.82374414668197</v>
      </c>
      <c r="I232" s="9">
        <f t="shared" si="43"/>
        <v>2.6391360991888983E-2</v>
      </c>
      <c r="J232">
        <v>5050</v>
      </c>
      <c r="K232" s="8">
        <f t="shared" si="44"/>
        <v>837.33406257053218</v>
      </c>
      <c r="L232" s="9">
        <f t="shared" si="45"/>
        <v>2.3885329516635204E-2</v>
      </c>
      <c r="M232" s="8">
        <f t="shared" si="46"/>
        <v>903.17768832198237</v>
      </c>
      <c r="N232" s="9">
        <f t="shared" si="47"/>
        <v>2.2144036836381647E-2</v>
      </c>
      <c r="O232" s="8">
        <f t="shared" si="48"/>
        <v>960.45164902985016</v>
      </c>
      <c r="P232" s="9">
        <f t="shared" si="49"/>
        <v>2.0823536531174632E-2</v>
      </c>
      <c r="Q232" s="8">
        <f t="shared" si="50"/>
        <v>1011.7908626486311</v>
      </c>
      <c r="R232" s="9">
        <f t="shared" si="51"/>
        <v>1.9766930833556545E-2</v>
      </c>
      <c r="S232" s="8">
        <f t="shared" si="52"/>
        <v>1058.6724657059076</v>
      </c>
      <c r="T232" s="9">
        <f t="shared" si="53"/>
        <v>1.889158417534198E-2</v>
      </c>
    </row>
    <row r="233" spans="1:20" x14ac:dyDescent="0.45">
      <c r="A233">
        <v>5150</v>
      </c>
      <c r="B233" s="8">
        <f t="shared" si="38"/>
        <v>482.21796387756552</v>
      </c>
      <c r="C233" s="9">
        <f t="shared" si="39"/>
        <v>4.1475020630044324E-2</v>
      </c>
      <c r="D233">
        <v>5125</v>
      </c>
      <c r="E233" s="8">
        <f t="shared" si="40"/>
        <v>652.23773032604197</v>
      </c>
      <c r="F233" s="9">
        <f t="shared" si="41"/>
        <v>3.0663666129836366E-2</v>
      </c>
      <c r="G233">
        <v>5115</v>
      </c>
      <c r="H233" s="8">
        <f t="shared" si="42"/>
        <v>758.38939240272794</v>
      </c>
      <c r="I233" s="9">
        <f t="shared" si="43"/>
        <v>2.6371676872531186E-2</v>
      </c>
      <c r="J233">
        <v>5100</v>
      </c>
      <c r="K233" s="8">
        <f t="shared" si="44"/>
        <v>838.18041269009382</v>
      </c>
      <c r="L233" s="9">
        <f t="shared" si="45"/>
        <v>2.3861211377883555E-2</v>
      </c>
      <c r="M233" s="8">
        <f t="shared" si="46"/>
        <v>904.35211111342312</v>
      </c>
      <c r="N233" s="9">
        <f t="shared" si="47"/>
        <v>2.2115279827650689E-2</v>
      </c>
      <c r="O233" s="8">
        <f t="shared" si="48"/>
        <v>962.01045487595536</v>
      </c>
      <c r="P233" s="9">
        <f t="shared" si="49"/>
        <v>2.0789794849556873E-2</v>
      </c>
      <c r="Q233" s="8">
        <f t="shared" si="50"/>
        <v>1013.7846457032725</v>
      </c>
      <c r="R233" s="9">
        <f t="shared" si="51"/>
        <v>1.972805574119324E-2</v>
      </c>
      <c r="S233" s="8">
        <f t="shared" si="52"/>
        <v>1061.1445431411059</v>
      </c>
      <c r="T233" s="9">
        <f t="shared" si="53"/>
        <v>1.8847573715827418E-2</v>
      </c>
    </row>
    <row r="234" spans="1:20" x14ac:dyDescent="0.45">
      <c r="A234">
        <v>5200</v>
      </c>
      <c r="B234" s="8">
        <f t="shared" si="38"/>
        <v>482.319389763667</v>
      </c>
      <c r="C234" s="9">
        <f t="shared" si="39"/>
        <v>4.1466298938966265E-2</v>
      </c>
      <c r="D234">
        <v>5175</v>
      </c>
      <c r="E234" s="8">
        <f t="shared" si="40"/>
        <v>652.55693910884054</v>
      </c>
      <c r="F234" s="9">
        <f t="shared" si="41"/>
        <v>3.0648666501520695E-2</v>
      </c>
      <c r="G234">
        <v>5165</v>
      </c>
      <c r="H234" s="8">
        <f t="shared" si="42"/>
        <v>758.92242977886804</v>
      </c>
      <c r="I234" s="9">
        <f t="shared" si="43"/>
        <v>2.6353154440075681E-2</v>
      </c>
      <c r="J234">
        <v>5150</v>
      </c>
      <c r="K234" s="8">
        <f t="shared" si="44"/>
        <v>838.98156044728432</v>
      </c>
      <c r="L234" s="9">
        <f t="shared" si="45"/>
        <v>2.3838426185835891E-2</v>
      </c>
      <c r="M234" s="8">
        <f t="shared" si="46"/>
        <v>905.46888980609265</v>
      </c>
      <c r="N234" s="9">
        <f t="shared" si="47"/>
        <v>2.2088003492072517E-2</v>
      </c>
      <c r="O234" s="8">
        <f t="shared" si="48"/>
        <v>963.49925833899647</v>
      </c>
      <c r="P234" s="9">
        <f t="shared" si="49"/>
        <v>2.0757670363419443E-2</v>
      </c>
      <c r="Q234" s="8">
        <f t="shared" si="50"/>
        <v>1015.6966244386014</v>
      </c>
      <c r="R234" s="9">
        <f t="shared" si="51"/>
        <v>1.9690919038994007E-2</v>
      </c>
      <c r="S234" s="8">
        <f t="shared" si="52"/>
        <v>1063.5239390315653</v>
      </c>
      <c r="T234" s="9">
        <f t="shared" si="53"/>
        <v>1.8805406503789476E-2</v>
      </c>
    </row>
    <row r="235" spans="1:20" x14ac:dyDescent="0.45">
      <c r="A235">
        <v>5250</v>
      </c>
      <c r="B235" s="8">
        <f t="shared" si="38"/>
        <v>482.41379365265891</v>
      </c>
      <c r="C235" s="9">
        <f t="shared" si="39"/>
        <v>4.1458184370242387E-2</v>
      </c>
      <c r="D235">
        <v>5225</v>
      </c>
      <c r="E235" s="8">
        <f t="shared" si="40"/>
        <v>652.85648514610057</v>
      </c>
      <c r="F235" s="9">
        <f t="shared" si="41"/>
        <v>3.0634604166525616E-2</v>
      </c>
      <c r="G235">
        <v>5215</v>
      </c>
      <c r="H235" s="8">
        <f t="shared" si="42"/>
        <v>759.42456029448044</v>
      </c>
      <c r="I235" s="9">
        <f t="shared" si="43"/>
        <v>2.6335729769188191E-2</v>
      </c>
      <c r="J235">
        <v>5200</v>
      </c>
      <c r="K235" s="8">
        <f t="shared" si="44"/>
        <v>839.73965698493919</v>
      </c>
      <c r="L235" s="9">
        <f t="shared" si="45"/>
        <v>2.3816905434488372E-2</v>
      </c>
      <c r="M235" s="8">
        <f t="shared" si="46"/>
        <v>906.5305034961184</v>
      </c>
      <c r="N235" s="9">
        <f t="shared" si="47"/>
        <v>2.2062136820402797E-2</v>
      </c>
      <c r="O235" s="8">
        <f t="shared" si="48"/>
        <v>964.92076511340679</v>
      </c>
      <c r="P235" s="9">
        <f t="shared" si="49"/>
        <v>2.0727090475298672E-2</v>
      </c>
      <c r="Q235" s="8">
        <f t="shared" si="50"/>
        <v>1017.5296322474106</v>
      </c>
      <c r="R235" s="9">
        <f t="shared" si="51"/>
        <v>1.9655447238255006E-2</v>
      </c>
      <c r="S235" s="8">
        <f t="shared" si="52"/>
        <v>1065.8135251403723</v>
      </c>
      <c r="T235" s="9">
        <f t="shared" si="53"/>
        <v>1.8765008632599132E-2</v>
      </c>
    </row>
    <row r="236" spans="1:20" x14ac:dyDescent="0.45">
      <c r="A236">
        <v>5300</v>
      </c>
      <c r="B236" s="8">
        <f t="shared" si="38"/>
        <v>482.50163759470053</v>
      </c>
      <c r="C236" s="9">
        <f t="shared" si="39"/>
        <v>4.1450636519497E-2</v>
      </c>
      <c r="D236">
        <v>5275</v>
      </c>
      <c r="E236" s="8">
        <f t="shared" si="40"/>
        <v>653.13748825440757</v>
      </c>
      <c r="F236" s="9">
        <f t="shared" si="41"/>
        <v>3.0621424064101E-2</v>
      </c>
      <c r="G236">
        <v>5265</v>
      </c>
      <c r="H236" s="8">
        <f t="shared" si="42"/>
        <v>759.89741133587734</v>
      </c>
      <c r="I236" s="9">
        <f t="shared" si="43"/>
        <v>2.6319342192310653E-2</v>
      </c>
      <c r="J236">
        <v>5250</v>
      </c>
      <c r="K236" s="8">
        <f t="shared" si="44"/>
        <v>840.45676859948207</v>
      </c>
      <c r="L236" s="9">
        <f t="shared" si="45"/>
        <v>2.379658389012387E-2</v>
      </c>
      <c r="M236" s="8">
        <f t="shared" si="46"/>
        <v>907.53934658834805</v>
      </c>
      <c r="N236" s="9">
        <f t="shared" si="47"/>
        <v>2.2037612005677398E-2</v>
      </c>
      <c r="O236" s="8">
        <f t="shared" si="48"/>
        <v>966.27760203357161</v>
      </c>
      <c r="P236" s="9">
        <f t="shared" si="49"/>
        <v>2.0697985711258509E-2</v>
      </c>
      <c r="Q236" s="8">
        <f t="shared" si="50"/>
        <v>1019.2864332233731</v>
      </c>
      <c r="R236" s="9">
        <f t="shared" si="51"/>
        <v>1.9621569902340756E-2</v>
      </c>
      <c r="S236" s="8">
        <f t="shared" si="52"/>
        <v>1068.0161155406322</v>
      </c>
      <c r="T236" s="9">
        <f t="shared" si="53"/>
        <v>1.8726309190452574E-2</v>
      </c>
    </row>
    <row r="237" spans="1:20" x14ac:dyDescent="0.45">
      <c r="A237">
        <v>5350</v>
      </c>
      <c r="B237" s="8">
        <f t="shared" si="38"/>
        <v>482.58335517941941</v>
      </c>
      <c r="C237" s="9">
        <f t="shared" si="39"/>
        <v>4.1443617533315484E-2</v>
      </c>
      <c r="D237">
        <v>5325</v>
      </c>
      <c r="E237" s="8">
        <f t="shared" si="40"/>
        <v>653.4010112178097</v>
      </c>
      <c r="F237" s="9">
        <f t="shared" si="41"/>
        <v>3.0609074146861162E-2</v>
      </c>
      <c r="G237">
        <v>5315</v>
      </c>
      <c r="H237" s="8">
        <f t="shared" si="42"/>
        <v>760.34253623159384</v>
      </c>
      <c r="I237" s="9">
        <f t="shared" si="43"/>
        <v>2.6303934144108136E-2</v>
      </c>
      <c r="J237">
        <v>5300</v>
      </c>
      <c r="K237" s="8">
        <f t="shared" si="44"/>
        <v>841.13487891620491</v>
      </c>
      <c r="L237" s="9">
        <f t="shared" si="45"/>
        <v>2.3777399441299866E-2</v>
      </c>
      <c r="M237" s="8">
        <f t="shared" si="46"/>
        <v>908.49773029831738</v>
      </c>
      <c r="N237" s="9">
        <f t="shared" si="47"/>
        <v>2.2014364299438295E-2</v>
      </c>
      <c r="O237" s="8">
        <f t="shared" si="48"/>
        <v>967.57231782036251</v>
      </c>
      <c r="P237" s="9">
        <f t="shared" si="49"/>
        <v>2.067028958109688E-2</v>
      </c>
      <c r="Q237" s="8">
        <f t="shared" si="50"/>
        <v>1020.9697221934173</v>
      </c>
      <c r="R237" s="9">
        <f t="shared" si="51"/>
        <v>1.958921950891224E-2</v>
      </c>
      <c r="S237" s="8">
        <f t="shared" si="52"/>
        <v>1070.1344660402503</v>
      </c>
      <c r="T237" s="9">
        <f t="shared" si="53"/>
        <v>1.8689240123257324E-2</v>
      </c>
    </row>
    <row r="238" spans="1:20" x14ac:dyDescent="0.45">
      <c r="A238">
        <v>5400</v>
      </c>
      <c r="B238" s="8">
        <f t="shared" si="38"/>
        <v>482.65935313360097</v>
      </c>
      <c r="C238" s="9">
        <f t="shared" si="39"/>
        <v>4.143709195761501E-2</v>
      </c>
      <c r="D238">
        <v>5375</v>
      </c>
      <c r="E238" s="8">
        <f t="shared" si="40"/>
        <v>653.64806219866057</v>
      </c>
      <c r="F238" s="9">
        <f t="shared" si="41"/>
        <v>3.0597505227394801E-2</v>
      </c>
      <c r="G238">
        <v>5365</v>
      </c>
      <c r="H238" s="8">
        <f t="shared" si="42"/>
        <v>760.76141680495527</v>
      </c>
      <c r="I238" s="9">
        <f t="shared" si="43"/>
        <v>2.6289451013428063E-2</v>
      </c>
      <c r="J238">
        <v>5350</v>
      </c>
      <c r="K238" s="8">
        <f t="shared" si="44"/>
        <v>841.77589109305666</v>
      </c>
      <c r="L238" s="9">
        <f t="shared" si="45"/>
        <v>2.3759292956263865E-2</v>
      </c>
      <c r="M238" s="8">
        <f t="shared" si="46"/>
        <v>909.40788422664991</v>
      </c>
      <c r="N238" s="9">
        <f t="shared" si="47"/>
        <v>2.1992331875380397E-2</v>
      </c>
      <c r="O238" s="8">
        <f t="shared" si="48"/>
        <v>968.80738393173351</v>
      </c>
      <c r="P238" s="9">
        <f t="shared" si="49"/>
        <v>2.0643938446085676E-2</v>
      </c>
      <c r="Q238" s="8">
        <f t="shared" si="50"/>
        <v>1022.5821248725251</v>
      </c>
      <c r="R238" s="9">
        <f t="shared" si="51"/>
        <v>1.9558331319837217E-2</v>
      </c>
      <c r="S238" s="8">
        <f t="shared" si="52"/>
        <v>1072.1712737362539</v>
      </c>
      <c r="T238" s="9">
        <f t="shared" si="53"/>
        <v>1.8653736105337822E-2</v>
      </c>
    </row>
    <row r="239" spans="1:20" x14ac:dyDescent="0.45">
      <c r="A239">
        <v>5450</v>
      </c>
      <c r="B239" s="8">
        <f t="shared" si="38"/>
        <v>482.73001284164985</v>
      </c>
      <c r="C239" s="9">
        <f t="shared" si="39"/>
        <v>4.1431026594488149E-2</v>
      </c>
      <c r="D239">
        <v>5425</v>
      </c>
      <c r="E239" s="8">
        <f t="shared" si="40"/>
        <v>653.87959708343783</v>
      </c>
      <c r="F239" s="9">
        <f t="shared" si="41"/>
        <v>3.0586670832379429E-2</v>
      </c>
      <c r="G239">
        <v>5415</v>
      </c>
      <c r="H239" s="8">
        <f t="shared" si="42"/>
        <v>761.15546589841517</v>
      </c>
      <c r="I239" s="9">
        <f t="shared" si="43"/>
        <v>2.6275841002328462E-2</v>
      </c>
      <c r="J239">
        <v>5400</v>
      </c>
      <c r="K239" s="8">
        <f t="shared" si="44"/>
        <v>842.38163004471664</v>
      </c>
      <c r="L239" s="9">
        <f t="shared" si="45"/>
        <v>2.3742208147319557E-2</v>
      </c>
      <c r="M239" s="8">
        <f t="shared" si="46"/>
        <v>910.27195799660649</v>
      </c>
      <c r="N239" s="9">
        <f t="shared" si="47"/>
        <v>2.1971455699917937E-2</v>
      </c>
      <c r="O239" s="8">
        <f t="shared" si="48"/>
        <v>969.98519550820322</v>
      </c>
      <c r="P239" s="9">
        <f t="shared" si="49"/>
        <v>2.061887139372413E-2</v>
      </c>
      <c r="Q239" s="8">
        <f t="shared" si="50"/>
        <v>1024.1261981325922</v>
      </c>
      <c r="R239" s="9">
        <f t="shared" si="51"/>
        <v>1.9528843258251098E-2</v>
      </c>
      <c r="S239" s="8">
        <f t="shared" si="52"/>
        <v>1074.1291766914401</v>
      </c>
      <c r="T239" s="9">
        <f t="shared" si="53"/>
        <v>1.861973441742315E-2</v>
      </c>
    </row>
    <row r="240" spans="1:20" x14ac:dyDescent="0.45">
      <c r="A240">
        <v>5500</v>
      </c>
      <c r="B240" s="8">
        <f t="shared" si="38"/>
        <v>482.7956917915306</v>
      </c>
      <c r="C240" s="9">
        <f t="shared" si="39"/>
        <v>4.1425390367062193E-2</v>
      </c>
      <c r="D240">
        <v>5475</v>
      </c>
      <c r="E240" s="8">
        <f t="shared" si="40"/>
        <v>654.09652176225529</v>
      </c>
      <c r="F240" s="9">
        <f t="shared" si="41"/>
        <v>3.0576527063798403E-2</v>
      </c>
      <c r="G240">
        <v>5465</v>
      </c>
      <c r="H240" s="8">
        <f t="shared" si="42"/>
        <v>761.52602986472493</v>
      </c>
      <c r="I240" s="9">
        <f t="shared" si="43"/>
        <v>2.626305499176796E-2</v>
      </c>
      <c r="J240">
        <v>5450</v>
      </c>
      <c r="K240" s="8">
        <f t="shared" si="44"/>
        <v>842.95384467933343</v>
      </c>
      <c r="L240" s="9">
        <f t="shared" si="45"/>
        <v>2.3726091441706593E-2</v>
      </c>
      <c r="M240" s="8">
        <f t="shared" si="46"/>
        <v>911.09202294602994</v>
      </c>
      <c r="N240" s="9">
        <f t="shared" si="47"/>
        <v>2.1951679409210164E-2</v>
      </c>
      <c r="O240" s="8">
        <f t="shared" si="48"/>
        <v>971.10807240446718</v>
      </c>
      <c r="P240" s="9">
        <f t="shared" si="49"/>
        <v>2.0595030119026737E-2</v>
      </c>
      <c r="Q240" s="8">
        <f t="shared" si="50"/>
        <v>1025.6044303773019</v>
      </c>
      <c r="R240" s="9">
        <f t="shared" si="51"/>
        <v>1.9500695792277683E-2</v>
      </c>
      <c r="S240" s="8">
        <f t="shared" si="52"/>
        <v>1076.0107537263509</v>
      </c>
      <c r="T240" s="9">
        <f t="shared" si="53"/>
        <v>1.8587174831420285E-2</v>
      </c>
    </row>
    <row r="241" spans="1:20" x14ac:dyDescent="0.45">
      <c r="A241">
        <v>5550</v>
      </c>
      <c r="B241" s="8">
        <f t="shared" si="38"/>
        <v>482.85672494889042</v>
      </c>
      <c r="C241" s="9">
        <f t="shared" si="39"/>
        <v>4.1420154191943719E-2</v>
      </c>
      <c r="D241">
        <v>5525</v>
      </c>
      <c r="E241" s="8">
        <f t="shared" si="40"/>
        <v>654.29969434112922</v>
      </c>
      <c r="F241" s="9">
        <f t="shared" si="41"/>
        <v>3.0567032466887707E-2</v>
      </c>
      <c r="G241">
        <v>5515</v>
      </c>
      <c r="H241" s="8">
        <f t="shared" si="42"/>
        <v>761.87439102053088</v>
      </c>
      <c r="I241" s="9">
        <f t="shared" si="43"/>
        <v>2.6251046413582686E-2</v>
      </c>
      <c r="J241">
        <v>5500</v>
      </c>
      <c r="K241" s="8">
        <f t="shared" si="44"/>
        <v>843.49421014089069</v>
      </c>
      <c r="L241" s="9">
        <f t="shared" si="45"/>
        <v>2.3710891858593024E-2</v>
      </c>
      <c r="M241" s="8">
        <f t="shared" si="46"/>
        <v>911.87007386544963</v>
      </c>
      <c r="N241" s="9">
        <f t="shared" si="47"/>
        <v>2.1932949192223505E-2</v>
      </c>
      <c r="O241" s="8">
        <f t="shared" si="48"/>
        <v>972.17826029878836</v>
      </c>
      <c r="P241" s="9">
        <f t="shared" si="49"/>
        <v>2.057235881190474E-2</v>
      </c>
      <c r="Q241" s="8">
        <f t="shared" si="50"/>
        <v>1027.0192420152614</v>
      </c>
      <c r="R241" s="9">
        <f t="shared" si="51"/>
        <v>1.9473831824956989E-2</v>
      </c>
      <c r="S241" s="8">
        <f t="shared" si="52"/>
        <v>1077.8185243197777</v>
      </c>
      <c r="T241" s="9">
        <f t="shared" si="53"/>
        <v>1.8555999501513674E-2</v>
      </c>
    </row>
    <row r="242" spans="1:20" x14ac:dyDescent="0.45">
      <c r="A242">
        <v>5600</v>
      </c>
      <c r="B242" s="8">
        <f t="shared" si="38"/>
        <v>482.91342606205478</v>
      </c>
      <c r="C242" s="9">
        <f t="shared" si="39"/>
        <v>4.1415290858842227E-2</v>
      </c>
      <c r="D242">
        <v>5575</v>
      </c>
      <c r="E242" s="8">
        <f t="shared" si="40"/>
        <v>654.48992728637745</v>
      </c>
      <c r="F242" s="9">
        <f t="shared" si="41"/>
        <v>3.055814790446551E-2</v>
      </c>
      <c r="G242">
        <v>5565</v>
      </c>
      <c r="H242" s="8">
        <f t="shared" si="42"/>
        <v>762.20177005850167</v>
      </c>
      <c r="I242" s="9">
        <f t="shared" si="43"/>
        <v>2.623977112840466E-2</v>
      </c>
      <c r="J242">
        <v>5550</v>
      </c>
      <c r="K242" s="8">
        <f t="shared" si="44"/>
        <v>844.00433005071716</v>
      </c>
      <c r="L242" s="9">
        <f t="shared" si="45"/>
        <v>2.3696560891812223E-2</v>
      </c>
      <c r="M242" s="8">
        <f t="shared" si="46"/>
        <v>912.60803077461196</v>
      </c>
      <c r="N242" s="9">
        <f t="shared" si="47"/>
        <v>2.1915213679441561E-2</v>
      </c>
      <c r="O242" s="8">
        <f t="shared" si="48"/>
        <v>973.19793187222831</v>
      </c>
      <c r="P242" s="9">
        <f t="shared" si="49"/>
        <v>2.0550804050234881E-2</v>
      </c>
      <c r="Q242" s="8">
        <f t="shared" si="50"/>
        <v>1028.3729860239546</v>
      </c>
      <c r="R242" s="9">
        <f t="shared" si="51"/>
        <v>1.9448196589961889E-2</v>
      </c>
      <c r="S242" s="8">
        <f t="shared" si="52"/>
        <v>1079.5549486112195</v>
      </c>
      <c r="T242" s="9">
        <f t="shared" si="53"/>
        <v>1.8526152861166316E-2</v>
      </c>
    </row>
    <row r="243" spans="1:20" x14ac:dyDescent="0.45">
      <c r="A243">
        <v>5650</v>
      </c>
      <c r="B243" s="8">
        <f t="shared" si="38"/>
        <v>482.96608890056189</v>
      </c>
      <c r="C243" s="9">
        <f t="shared" si="39"/>
        <v>4.141077491698969E-2</v>
      </c>
      <c r="D243">
        <v>5625</v>
      </c>
      <c r="E243" s="8">
        <f t="shared" si="40"/>
        <v>654.66798950081341</v>
      </c>
      <c r="F243" s="9">
        <f t="shared" si="41"/>
        <v>3.0549836437321565E-2</v>
      </c>
      <c r="G243">
        <v>5615</v>
      </c>
      <c r="H243" s="8">
        <f t="shared" si="42"/>
        <v>762.50932841455892</v>
      </c>
      <c r="I243" s="9">
        <f t="shared" si="43"/>
        <v>2.6229187309202932E-2</v>
      </c>
      <c r="J243">
        <v>5600</v>
      </c>
      <c r="K243" s="8">
        <f t="shared" si="44"/>
        <v>844.48573874219198</v>
      </c>
      <c r="L243" s="9">
        <f t="shared" si="45"/>
        <v>2.3683052398005836E-2</v>
      </c>
      <c r="M243" s="8">
        <f t="shared" si="46"/>
        <v>913.30774073018983</v>
      </c>
      <c r="N243" s="9">
        <f t="shared" si="47"/>
        <v>2.1898423836865757E-2</v>
      </c>
      <c r="O243" s="8">
        <f t="shared" si="48"/>
        <v>974.16918805017349</v>
      </c>
      <c r="P243" s="9">
        <f t="shared" si="49"/>
        <v>2.0530314698241021E-2</v>
      </c>
      <c r="Q243" s="8">
        <f t="shared" si="50"/>
        <v>1029.6679485973671</v>
      </c>
      <c r="R243" s="9">
        <f t="shared" si="51"/>
        <v>1.9423737552717237E-2</v>
      </c>
      <c r="S243" s="8">
        <f t="shared" si="52"/>
        <v>1081.2224274989339</v>
      </c>
      <c r="T243" s="9">
        <f t="shared" si="53"/>
        <v>1.849758152562898E-2</v>
      </c>
    </row>
    <row r="244" spans="1:20" x14ac:dyDescent="0.45">
      <c r="A244">
        <v>5700</v>
      </c>
      <c r="B244" s="8">
        <f t="shared" si="38"/>
        <v>483.01498842987297</v>
      </c>
      <c r="C244" s="9">
        <f t="shared" si="39"/>
        <v>4.140658256799358E-2</v>
      </c>
      <c r="D244">
        <v>5675</v>
      </c>
      <c r="E244" s="8">
        <f t="shared" si="40"/>
        <v>654.83460833166225</v>
      </c>
      <c r="F244" s="9">
        <f t="shared" si="41"/>
        <v>3.054206321036464E-2</v>
      </c>
      <c r="G244">
        <v>5665</v>
      </c>
      <c r="H244" s="8">
        <f t="shared" si="42"/>
        <v>762.79817058722779</v>
      </c>
      <c r="I244" s="9">
        <f t="shared" si="43"/>
        <v>2.6219255330152829E-2</v>
      </c>
      <c r="J244">
        <v>5650</v>
      </c>
      <c r="K244" s="8">
        <f t="shared" si="44"/>
        <v>844.9399034832004</v>
      </c>
      <c r="L244" s="9">
        <f t="shared" si="45"/>
        <v>2.3670322489861732E-2</v>
      </c>
      <c r="M244" s="8">
        <f t="shared" si="46"/>
        <v>913.9709796578918</v>
      </c>
      <c r="N244" s="9">
        <f t="shared" si="47"/>
        <v>2.1882532864978047E-2</v>
      </c>
      <c r="O244" s="8">
        <f t="shared" si="48"/>
        <v>975.09405929899651</v>
      </c>
      <c r="P244" s="9">
        <f t="shared" si="49"/>
        <v>2.0510841809843628E-2</v>
      </c>
      <c r="Q244" s="8">
        <f t="shared" si="50"/>
        <v>1030.9063498704297</v>
      </c>
      <c r="R244" s="9">
        <f t="shared" si="51"/>
        <v>1.9400404316564465E-2</v>
      </c>
      <c r="S244" s="8">
        <f t="shared" si="52"/>
        <v>1082.8233028274226</v>
      </c>
      <c r="T244" s="9">
        <f t="shared" si="53"/>
        <v>1.8470234199593639E-2</v>
      </c>
    </row>
    <row r="245" spans="1:20" x14ac:dyDescent="0.45">
      <c r="A245">
        <v>5750</v>
      </c>
      <c r="B245" s="8">
        <f t="shared" si="38"/>
        <v>483.06038192485306</v>
      </c>
      <c r="C245" s="9">
        <f t="shared" si="39"/>
        <v>4.1402691564780998E-2</v>
      </c>
      <c r="D245">
        <v>5725</v>
      </c>
      <c r="E245" s="8">
        <f t="shared" si="40"/>
        <v>654.99047151036075</v>
      </c>
      <c r="F245" s="9">
        <f t="shared" si="41"/>
        <v>3.0534795344245916E-2</v>
      </c>
      <c r="G245">
        <v>5715</v>
      </c>
      <c r="H245" s="8">
        <f t="shared" si="42"/>
        <v>763.0693464065414</v>
      </c>
      <c r="I245" s="9">
        <f t="shared" si="43"/>
        <v>2.6209937660560376E-2</v>
      </c>
      <c r="J245">
        <v>5700</v>
      </c>
      <c r="K245" s="8">
        <f t="shared" si="44"/>
        <v>845.36822668138063</v>
      </c>
      <c r="L245" s="9">
        <f t="shared" si="45"/>
        <v>2.3658329434160297E-2</v>
      </c>
      <c r="M245" s="8">
        <f t="shared" si="46"/>
        <v>914.59945420264989</v>
      </c>
      <c r="N245" s="9">
        <f t="shared" si="47"/>
        <v>2.1867496102363247E-2</v>
      </c>
      <c r="O245" s="8">
        <f t="shared" si="48"/>
        <v>975.97450697107922</v>
      </c>
      <c r="P245" s="9">
        <f t="shared" si="49"/>
        <v>2.0492338536658779E-2</v>
      </c>
      <c r="Q245" s="8">
        <f t="shared" si="50"/>
        <v>1032.0903447137273</v>
      </c>
      <c r="R245" s="9">
        <f t="shared" si="51"/>
        <v>1.9378148533641632E-2</v>
      </c>
      <c r="S245" s="8">
        <f t="shared" si="52"/>
        <v>1084.3598576584257</v>
      </c>
      <c r="T245" s="9">
        <f t="shared" si="53"/>
        <v>1.8444061589653588E-2</v>
      </c>
    </row>
    <row r="246" spans="1:20" x14ac:dyDescent="0.45">
      <c r="A246">
        <v>5800</v>
      </c>
      <c r="B246" s="8">
        <f t="shared" si="38"/>
        <v>483.10251002457449</v>
      </c>
      <c r="C246" s="9">
        <f t="shared" si="39"/>
        <v>4.1399081116309328E-2</v>
      </c>
      <c r="D246">
        <v>5775</v>
      </c>
      <c r="E246" s="8">
        <f t="shared" si="40"/>
        <v>655.13622902461566</v>
      </c>
      <c r="F246" s="9">
        <f t="shared" si="41"/>
        <v>3.0528001832193796E-2</v>
      </c>
      <c r="G246">
        <v>5765</v>
      </c>
      <c r="H246" s="8">
        <f t="shared" si="42"/>
        <v>763.32385325031407</v>
      </c>
      <c r="I246" s="9">
        <f t="shared" si="43"/>
        <v>2.6201198763588843E-2</v>
      </c>
      <c r="J246">
        <v>5750</v>
      </c>
      <c r="K246" s="8">
        <f t="shared" si="44"/>
        <v>845.7720480676544</v>
      </c>
      <c r="L246" s="9">
        <f t="shared" si="45"/>
        <v>2.3647033554365201E-2</v>
      </c>
      <c r="M246" s="8">
        <f t="shared" si="46"/>
        <v>915.19480359099373</v>
      </c>
      <c r="N246" s="9">
        <f t="shared" si="47"/>
        <v>2.1853270933712737E-2</v>
      </c>
      <c r="O246" s="8">
        <f t="shared" si="48"/>
        <v>976.81242469178267</v>
      </c>
      <c r="P246" s="9">
        <f t="shared" si="49"/>
        <v>2.0474760040353372E-2</v>
      </c>
      <c r="Q246" s="8">
        <f t="shared" si="50"/>
        <v>1033.2220235921973</v>
      </c>
      <c r="R246" s="9">
        <f t="shared" si="51"/>
        <v>1.9356923820173819E-2</v>
      </c>
      <c r="S246" s="8">
        <f t="shared" si="52"/>
        <v>1085.8343166196873</v>
      </c>
      <c r="T246" s="9">
        <f t="shared" si="53"/>
        <v>1.8419016321257954E-2</v>
      </c>
    </row>
    <row r="247" spans="1:20" x14ac:dyDescent="0.45">
      <c r="A247">
        <v>5850</v>
      </c>
      <c r="B247" s="8">
        <f t="shared" si="38"/>
        <v>483.14159773094201</v>
      </c>
      <c r="C247" s="9">
        <f t="shared" si="39"/>
        <v>4.1395731797736555E-2</v>
      </c>
      <c r="D247">
        <v>5825</v>
      </c>
      <c r="E247" s="8">
        <f t="shared" si="40"/>
        <v>655.27249492328986</v>
      </c>
      <c r="F247" s="9">
        <f t="shared" si="41"/>
        <v>3.0521653441811746E-2</v>
      </c>
      <c r="G247">
        <v>5815</v>
      </c>
      <c r="H247" s="8">
        <f t="shared" si="42"/>
        <v>763.56263820596394</v>
      </c>
      <c r="I247" s="9">
        <f t="shared" si="43"/>
        <v>2.6193004999552093E-2</v>
      </c>
      <c r="J247">
        <v>5800</v>
      </c>
      <c r="K247" s="8">
        <f t="shared" si="44"/>
        <v>846.15264685397835</v>
      </c>
      <c r="L247" s="9">
        <f t="shared" si="45"/>
        <v>2.3636397137514864E-2</v>
      </c>
      <c r="M247" s="8">
        <f t="shared" si="46"/>
        <v>915.75860150014898</v>
      </c>
      <c r="N247" s="9">
        <f t="shared" si="47"/>
        <v>2.1839816701952917E-2</v>
      </c>
      <c r="O247" s="8">
        <f t="shared" si="48"/>
        <v>977.6096397823195</v>
      </c>
      <c r="P247" s="9">
        <f t="shared" si="49"/>
        <v>2.0458063409085573E-2</v>
      </c>
      <c r="Q247" s="8">
        <f t="shared" si="50"/>
        <v>1034.3034134818365</v>
      </c>
      <c r="R247" s="9">
        <f t="shared" si="51"/>
        <v>1.9336685675891585E-2</v>
      </c>
      <c r="S247" s="8">
        <f t="shared" si="52"/>
        <v>1087.2488463259861</v>
      </c>
      <c r="T247" s="9">
        <f t="shared" si="53"/>
        <v>1.8395052859870746E-2</v>
      </c>
    </row>
    <row r="248" spans="1:20" x14ac:dyDescent="0.45">
      <c r="A248">
        <v>5900</v>
      </c>
      <c r="B248" s="8">
        <f t="shared" si="38"/>
        <v>483.17785535358496</v>
      </c>
      <c r="C248" s="9">
        <f t="shared" si="39"/>
        <v>4.1392625465759787E-2</v>
      </c>
      <c r="D248">
        <v>5875</v>
      </c>
      <c r="E248" s="8">
        <f t="shared" si="40"/>
        <v>655.39984905485358</v>
      </c>
      <c r="F248" s="9">
        <f t="shared" si="41"/>
        <v>3.051572262160546E-2</v>
      </c>
      <c r="G248">
        <v>5865</v>
      </c>
      <c r="H248" s="8">
        <f t="shared" si="42"/>
        <v>763.78660017639345</v>
      </c>
      <c r="I248" s="9">
        <f t="shared" si="43"/>
        <v>2.6185324533555682E-2</v>
      </c>
      <c r="J248">
        <v>5850</v>
      </c>
      <c r="K248" s="8">
        <f t="shared" si="44"/>
        <v>846.51124386165452</v>
      </c>
      <c r="L248" s="9">
        <f t="shared" si="45"/>
        <v>2.3626384345189634E-2</v>
      </c>
      <c r="M248" s="8">
        <f t="shared" si="46"/>
        <v>916.29235792879365</v>
      </c>
      <c r="N248" s="9">
        <f t="shared" si="47"/>
        <v>2.1827094624262081E-2</v>
      </c>
      <c r="O248" s="8">
        <f t="shared" si="48"/>
        <v>978.36791471282686</v>
      </c>
      <c r="P248" s="9">
        <f t="shared" si="49"/>
        <v>2.0442207577780647E-2</v>
      </c>
      <c r="Q248" s="8">
        <f t="shared" si="50"/>
        <v>1035.3364788387064</v>
      </c>
      <c r="R248" s="9">
        <f t="shared" si="51"/>
        <v>1.9317391407316357E-2</v>
      </c>
      <c r="S248" s="8">
        <f t="shared" si="52"/>
        <v>1088.6055558671246</v>
      </c>
      <c r="T248" s="9">
        <f t="shared" si="53"/>
        <v>1.8372127436065745E-2</v>
      </c>
    </row>
    <row r="249" spans="1:20" x14ac:dyDescent="0.45">
      <c r="A249">
        <v>5950</v>
      </c>
      <c r="B249" s="8">
        <f t="shared" si="38"/>
        <v>483.2114794034008</v>
      </c>
      <c r="C249" s="9">
        <f t="shared" si="39"/>
        <v>4.1389745178846103E-2</v>
      </c>
      <c r="D249">
        <v>5925</v>
      </c>
      <c r="E249" s="8">
        <f t="shared" si="40"/>
        <v>655.51883874029249</v>
      </c>
      <c r="F249" s="9">
        <f t="shared" si="41"/>
        <v>3.0510183412018953E-2</v>
      </c>
      <c r="G249">
        <v>5915</v>
      </c>
      <c r="H249" s="8">
        <f t="shared" si="42"/>
        <v>763.99659192875026</v>
      </c>
      <c r="I249" s="9">
        <f t="shared" si="43"/>
        <v>2.6178127247281208E-2</v>
      </c>
      <c r="J249">
        <v>5900</v>
      </c>
      <c r="K249" s="8">
        <f t="shared" si="44"/>
        <v>846.8490036169361</v>
      </c>
      <c r="L249" s="9">
        <f t="shared" si="45"/>
        <v>2.3616961128346329E-2</v>
      </c>
      <c r="M249" s="8">
        <f t="shared" si="46"/>
        <v>916.79752106479725</v>
      </c>
      <c r="N249" s="9">
        <f t="shared" si="47"/>
        <v>2.1815067711757528E-2</v>
      </c>
      <c r="O249" s="8">
        <f t="shared" si="48"/>
        <v>979.08894858028088</v>
      </c>
      <c r="P249" s="9">
        <f t="shared" si="49"/>
        <v>2.042715325201129E-2</v>
      </c>
      <c r="Q249" s="8">
        <f t="shared" si="50"/>
        <v>1036.3231226148018</v>
      </c>
      <c r="R249" s="9">
        <f t="shared" si="51"/>
        <v>1.9299000054671115E-2</v>
      </c>
      <c r="S249" s="8">
        <f t="shared" si="52"/>
        <v>1089.9064973577761</v>
      </c>
      <c r="T249" s="9">
        <f t="shared" si="53"/>
        <v>1.8350197974308192E-2</v>
      </c>
    </row>
    <row r="250" spans="1:20" x14ac:dyDescent="0.45">
      <c r="A250">
        <v>6000</v>
      </c>
      <c r="B250" s="8">
        <f t="shared" ref="B250:B251" si="54">$Y$195 - $Z$195*EXP(-$AA$195*A250^$AB$195)</f>
        <v>483.24265343707219</v>
      </c>
      <c r="C250" s="9">
        <f t="shared" ref="C250:C251" si="55">20/B250</f>
        <v>4.1387075122093706E-2</v>
      </c>
      <c r="D250">
        <v>5975</v>
      </c>
      <c r="E250" s="8">
        <f t="shared" si="40"/>
        <v>655.62998038149624</v>
      </c>
      <c r="F250" s="9">
        <f t="shared" si="41"/>
        <v>3.0505011360771595E-2</v>
      </c>
      <c r="G250">
        <v>5965</v>
      </c>
      <c r="H250" s="8">
        <f t="shared" si="42"/>
        <v>764.19342208517276</v>
      </c>
      <c r="I250" s="9">
        <f t="shared" si="43"/>
        <v>2.617138465472281E-2</v>
      </c>
      <c r="J250">
        <v>5950</v>
      </c>
      <c r="K250" s="8">
        <f t="shared" si="44"/>
        <v>847.16703641102595</v>
      </c>
      <c r="L250" s="9">
        <f t="shared" si="45"/>
        <v>2.3608095145827252E-2</v>
      </c>
      <c r="M250" s="8">
        <f t="shared" si="46"/>
        <v>917.27547914563729</v>
      </c>
      <c r="N250" s="9">
        <f t="shared" si="47"/>
        <v>2.1803700692651536E-2</v>
      </c>
      <c r="O250" s="8">
        <f t="shared" si="48"/>
        <v>979.77437860621797</v>
      </c>
      <c r="P250" s="9">
        <f t="shared" si="49"/>
        <v>2.0412862835269361E-2</v>
      </c>
      <c r="Q250" s="8">
        <f t="shared" si="50"/>
        <v>1037.2651873156183</v>
      </c>
      <c r="R250" s="9">
        <f t="shared" si="51"/>
        <v>1.9281472322192583E-2</v>
      </c>
      <c r="S250" s="8">
        <f t="shared" si="52"/>
        <v>1091.1536665443011</v>
      </c>
      <c r="T250" s="9">
        <f t="shared" si="53"/>
        <v>1.8329224025191868E-2</v>
      </c>
    </row>
    <row r="251" spans="1:20" x14ac:dyDescent="0.45">
      <c r="A251">
        <v>6050</v>
      </c>
      <c r="B251" s="8">
        <f t="shared" si="54"/>
        <v>483.27154885481508</v>
      </c>
      <c r="C251" s="9">
        <f t="shared" si="55"/>
        <v>4.1384600536474823E-2</v>
      </c>
      <c r="D251">
        <v>6025</v>
      </c>
      <c r="E251" s="8">
        <f t="shared" si="40"/>
        <v>655.73376100627331</v>
      </c>
      <c r="F251" s="9">
        <f t="shared" si="41"/>
        <v>3.050018344229902E-2</v>
      </c>
      <c r="G251">
        <v>6015</v>
      </c>
      <c r="H251" s="8">
        <f t="shared" si="42"/>
        <v>764.3778570548892</v>
      </c>
      <c r="I251" s="9">
        <f t="shared" si="43"/>
        <v>2.6165069821696602E-2</v>
      </c>
      <c r="J251">
        <v>6000</v>
      </c>
      <c r="K251" s="8">
        <f t="shared" si="44"/>
        <v>847.46640032191101</v>
      </c>
      <c r="L251" s="9">
        <f t="shared" si="45"/>
        <v>2.3599755686364649E-2</v>
      </c>
      <c r="M251" s="8">
        <f t="shared" si="46"/>
        <v>917.72756230754021</v>
      </c>
      <c r="N251" s="9">
        <f t="shared" si="47"/>
        <v>2.1792959938690157E-2</v>
      </c>
      <c r="O251" s="8">
        <f t="shared" si="48"/>
        <v>980.42578164955216</v>
      </c>
      <c r="P251" s="9">
        <f t="shared" si="49"/>
        <v>2.0399300359431889E-2</v>
      </c>
      <c r="Q251" s="8">
        <f t="shared" si="50"/>
        <v>1038.1644560945067</v>
      </c>
      <c r="R251" s="9">
        <f t="shared" si="51"/>
        <v>1.9264770511637851E-2</v>
      </c>
      <c r="S251" s="8">
        <f t="shared" si="52"/>
        <v>1092.3490034638317</v>
      </c>
      <c r="T251" s="9">
        <f t="shared" si="53"/>
        <v>1.8309166700917132E-2</v>
      </c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O128" sqref="O128"/>
    </sheetView>
  </sheetViews>
  <sheetFormatPr baseColWidth="10" defaultRowHeight="14.25" x14ac:dyDescent="0.45"/>
  <cols>
    <col min="5" max="5" width="12.73046875" customWidth="1"/>
  </cols>
  <sheetData>
    <row r="1" spans="1:40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45</v>
      </c>
      <c r="F1" s="3" t="s">
        <v>5</v>
      </c>
      <c r="G1" s="3" t="s">
        <v>10</v>
      </c>
      <c r="H1" s="3" t="s">
        <v>13</v>
      </c>
      <c r="I1" s="3" t="s">
        <v>14</v>
      </c>
      <c r="J1" s="3" t="s">
        <v>15</v>
      </c>
      <c r="K1" s="3" t="s">
        <v>15</v>
      </c>
      <c r="L1" s="3" t="s">
        <v>11</v>
      </c>
      <c r="M1" s="3" t="s">
        <v>11</v>
      </c>
      <c r="N1" s="3" t="s">
        <v>12</v>
      </c>
      <c r="O1" s="3" t="s">
        <v>6</v>
      </c>
      <c r="P1" s="3" t="s">
        <v>7</v>
      </c>
      <c r="Q1" s="3" t="s">
        <v>16</v>
      </c>
      <c r="R1" s="3" t="s">
        <v>8</v>
      </c>
      <c r="S1" s="3" t="s">
        <v>9</v>
      </c>
      <c r="T1" s="3" t="s">
        <v>8</v>
      </c>
      <c r="U1" s="3" t="s">
        <v>9</v>
      </c>
    </row>
    <row r="2" spans="1:40" x14ac:dyDescent="0.45">
      <c r="A2">
        <v>0</v>
      </c>
      <c r="B2" s="1">
        <f t="shared" ref="B2:B65" si="0">A2/S2*3600*1000</f>
        <v>0</v>
      </c>
      <c r="C2">
        <v>0</v>
      </c>
      <c r="D2" s="2">
        <v>0</v>
      </c>
      <c r="F2" s="2">
        <v>0</v>
      </c>
      <c r="G2">
        <v>315</v>
      </c>
      <c r="H2">
        <v>295</v>
      </c>
      <c r="R2" s="1">
        <v>4180</v>
      </c>
      <c r="S2" s="1">
        <v>991.5</v>
      </c>
      <c r="Y2" s="4">
        <v>-144.24372570197801</v>
      </c>
      <c r="Z2" s="5">
        <v>10.528700058400901</v>
      </c>
      <c r="AA2" s="4">
        <v>-3.1256926142924198E-2</v>
      </c>
      <c r="AB2" s="4">
        <v>2.9456116190551199E-5</v>
      </c>
      <c r="AC2" s="6">
        <v>17554.453889016499</v>
      </c>
      <c r="AD2" s="6">
        <v>-125.692345063977</v>
      </c>
      <c r="AE2" s="6">
        <v>0.39362054142913999</v>
      </c>
      <c r="AF2" s="6">
        <v>-4.1079636190540202E-4</v>
      </c>
      <c r="AG2" s="6">
        <v>2.30640101199999</v>
      </c>
      <c r="AH2" s="6">
        <v>-3.7612753199999698E-3</v>
      </c>
      <c r="AI2" s="6">
        <v>995.176197</v>
      </c>
      <c r="AJ2" s="6">
        <v>3.9734999999999798E-2</v>
      </c>
      <c r="AL2" s="6">
        <v>-7.3107128370890097E-3</v>
      </c>
      <c r="AM2" s="6">
        <v>2.5528079661440501</v>
      </c>
      <c r="AN2" s="6">
        <v>1.58291033403489</v>
      </c>
    </row>
    <row r="3" spans="1:40" x14ac:dyDescent="0.45">
      <c r="A3">
        <v>8.0000000000000002E-3</v>
      </c>
      <c r="B3" s="1">
        <f t="shared" si="0"/>
        <v>29.038990028393403</v>
      </c>
      <c r="C3">
        <v>0</v>
      </c>
      <c r="D3" s="2">
        <f t="shared" ref="D3:D66" si="1">E3/(0.02809*3600)</f>
        <v>0</v>
      </c>
      <c r="E3" s="2"/>
      <c r="F3" s="2">
        <v>0</v>
      </c>
      <c r="G3">
        <v>315</v>
      </c>
      <c r="H3">
        <v>295</v>
      </c>
      <c r="I3" s="2"/>
      <c r="J3" s="2">
        <v>297.20729190100002</v>
      </c>
      <c r="K3" s="2"/>
      <c r="L3" s="2">
        <v>313.64116800086327</v>
      </c>
      <c r="M3" s="2">
        <f>G3-O3/(R3*A3)</f>
        <v>313.78287980886819</v>
      </c>
      <c r="N3" s="2">
        <f>G3-L3</f>
        <v>1.3588319991367257</v>
      </c>
      <c r="O3" s="8">
        <f>'Typ1 1,5 mm Noctua F12'!Q3*1.106</f>
        <v>40.686535829298805</v>
      </c>
      <c r="P3" s="1">
        <f>O3/(Abmessung!H$17*Q3)</f>
        <v>6.2508471366834018</v>
      </c>
      <c r="Q3" s="2">
        <f t="shared" ref="Q3:Q66" si="2">((G3-J3)-(L3-H3))/LN((G3-J3)/(L3-H3))</f>
        <v>18.21364446522638</v>
      </c>
      <c r="R3" s="1">
        <f t="shared" ref="R3:R66" si="3">((AC3 + AD3*G3 +AE3*G3^2 +  AF3*G3^3)+(AC3 + AD3*L3 + AE3*L3^2 +  AF3*L3^3))/2</f>
        <v>4178.5659425574804</v>
      </c>
      <c r="S3" s="1">
        <f t="shared" ref="S3:S66" si="4">((Y3 + Z3*G3 + AA3*G3^2 +  AB3*G3^3)+(Y3 + Z3*L3 + AA3*L3^2 +  AB3*L3^3))/2</f>
        <v>991.7700295995237</v>
      </c>
      <c r="T3" s="1">
        <f t="shared" ref="T3:T66" si="5">((AI3 + AJ3*H3)+(AI3 + AJ3*J3))/2</f>
        <v>1006.941875371843</v>
      </c>
      <c r="U3" s="7">
        <f t="shared" ref="U3:U66" si="6">((AG3 + AH3*H3)+(AG3 + AH3*J3))/2</f>
        <v>1.1926736763243653</v>
      </c>
      <c r="Y3" s="4">
        <v>-144.24372570197801</v>
      </c>
      <c r="Z3" s="5">
        <v>10.528700058400901</v>
      </c>
      <c r="AA3" s="4">
        <v>-3.1256926142924198E-2</v>
      </c>
      <c r="AB3" s="4">
        <v>2.9456116190551199E-5</v>
      </c>
      <c r="AC3" s="6">
        <v>17554.453889016499</v>
      </c>
      <c r="AD3" s="6">
        <v>-125.692345063977</v>
      </c>
      <c r="AE3" s="6">
        <v>0.39362054142913999</v>
      </c>
      <c r="AF3" s="6">
        <v>-4.1079636190540202E-4</v>
      </c>
      <c r="AG3" s="6">
        <v>2.30640101199999</v>
      </c>
      <c r="AH3" s="6">
        <v>-3.7612753199999698E-3</v>
      </c>
      <c r="AI3" s="6">
        <v>995.176197</v>
      </c>
      <c r="AJ3" s="6">
        <v>3.9734999999999798E-2</v>
      </c>
      <c r="AL3" s="6">
        <v>-7.3107128370890097E-3</v>
      </c>
      <c r="AM3" s="6">
        <v>2.5528079661440501</v>
      </c>
      <c r="AN3" s="6">
        <v>1.58291033403489</v>
      </c>
    </row>
    <row r="4" spans="1:40" x14ac:dyDescent="0.45">
      <c r="A4">
        <v>1.4E-2</v>
      </c>
      <c r="B4" s="1">
        <f t="shared" si="0"/>
        <v>50.821534545027717</v>
      </c>
      <c r="C4">
        <v>0</v>
      </c>
      <c r="D4" s="2">
        <f t="shared" si="1"/>
        <v>0</v>
      </c>
      <c r="E4" s="2"/>
      <c r="F4" s="2">
        <v>0</v>
      </c>
      <c r="G4">
        <v>315</v>
      </c>
      <c r="H4">
        <v>295</v>
      </c>
      <c r="I4" s="2"/>
      <c r="J4" s="2">
        <v>297.94433485000002</v>
      </c>
      <c r="K4" s="2"/>
      <c r="L4" s="2">
        <v>313.97458284592688</v>
      </c>
      <c r="M4" s="2">
        <f t="shared" ref="M4:M67" si="7">G4-O4/(R4*A4)</f>
        <v>314.08163608648124</v>
      </c>
      <c r="N4" s="2">
        <f t="shared" ref="N4:N67" si="8">G4-L4</f>
        <v>1.0254171540731249</v>
      </c>
      <c r="O4" s="8">
        <f>'Typ1 1,5 mm Noctua F12'!Q4*1.106</f>
        <v>53.724197205156806</v>
      </c>
      <c r="P4" s="1">
        <f>O4/(Abmessung!H$17*Q4)</f>
        <v>8.352737333434165</v>
      </c>
      <c r="Q4" s="2">
        <f t="shared" si="2"/>
        <v>17.998077975545794</v>
      </c>
      <c r="R4" s="1">
        <f t="shared" si="3"/>
        <v>4178.5642935465739</v>
      </c>
      <c r="S4" s="1">
        <f t="shared" si="4"/>
        <v>991.70559195424846</v>
      </c>
      <c r="T4" s="1">
        <f t="shared" si="5"/>
        <v>1006.9565185726324</v>
      </c>
      <c r="U4" s="7">
        <f t="shared" si="6"/>
        <v>1.1912875655974384</v>
      </c>
      <c r="Y4" s="4">
        <v>-144.24372570197801</v>
      </c>
      <c r="Z4" s="5">
        <v>10.528700058400901</v>
      </c>
      <c r="AA4" s="4">
        <v>-3.1256926142924198E-2</v>
      </c>
      <c r="AB4" s="4">
        <v>2.9456116190551199E-5</v>
      </c>
      <c r="AC4" s="6">
        <v>17554.453889016499</v>
      </c>
      <c r="AD4" s="6">
        <v>-125.692345063977</v>
      </c>
      <c r="AE4" s="6">
        <v>0.39362054142913999</v>
      </c>
      <c r="AF4" s="6">
        <v>-4.1079636190540202E-4</v>
      </c>
      <c r="AG4" s="6">
        <v>2.30640101199999</v>
      </c>
      <c r="AH4" s="6">
        <v>-3.7612753199999698E-3</v>
      </c>
      <c r="AI4" s="6">
        <v>995.176197</v>
      </c>
      <c r="AJ4" s="6">
        <v>3.9734999999999798E-2</v>
      </c>
      <c r="AL4" s="6">
        <v>-7.3107128370890097E-3</v>
      </c>
      <c r="AM4" s="6">
        <v>2.5528079661440501</v>
      </c>
      <c r="AN4" s="6">
        <v>1.58291033403489</v>
      </c>
    </row>
    <row r="5" spans="1:40" x14ac:dyDescent="0.45">
      <c r="A5">
        <v>0.02</v>
      </c>
      <c r="B5" s="1">
        <f t="shared" si="0"/>
        <v>72.605064776978821</v>
      </c>
      <c r="C5">
        <v>0</v>
      </c>
      <c r="D5" s="2">
        <f t="shared" si="1"/>
        <v>0</v>
      </c>
      <c r="E5" s="2"/>
      <c r="F5" s="2">
        <v>0</v>
      </c>
      <c r="G5">
        <v>315</v>
      </c>
      <c r="H5">
        <v>295</v>
      </c>
      <c r="I5" s="2"/>
      <c r="J5" s="2">
        <v>298.35293888899997</v>
      </c>
      <c r="K5" s="2"/>
      <c r="L5" s="2">
        <v>314.1766156736478</v>
      </c>
      <c r="M5" s="2">
        <f t="shared" si="7"/>
        <v>314.26294563293607</v>
      </c>
      <c r="N5" s="2">
        <f t="shared" si="8"/>
        <v>0.8233843263521976</v>
      </c>
      <c r="O5" s="8">
        <f>'Typ1 1,5 mm Noctua F12'!Q5*1.106</f>
        <v>61.596571853299004</v>
      </c>
      <c r="P5" s="1">
        <f>O5/(Abmessung!H$17*Q5)</f>
        <v>9.6388395988640649</v>
      </c>
      <c r="Q5" s="2">
        <f t="shared" si="2"/>
        <v>17.882029540079323</v>
      </c>
      <c r="R5" s="1">
        <f t="shared" si="3"/>
        <v>4178.5636586532419</v>
      </c>
      <c r="S5" s="1">
        <f t="shared" si="4"/>
        <v>991.66635579986882</v>
      </c>
      <c r="T5" s="1">
        <f t="shared" si="5"/>
        <v>1006.9646365133772</v>
      </c>
      <c r="U5" s="7">
        <f t="shared" si="6"/>
        <v>1.190519129453667</v>
      </c>
      <c r="Y5" s="4">
        <v>-144.24372570197801</v>
      </c>
      <c r="Z5" s="5">
        <v>10.528700058400901</v>
      </c>
      <c r="AA5" s="4">
        <v>-3.1256926142924198E-2</v>
      </c>
      <c r="AB5" s="4">
        <v>2.9456116190551199E-5</v>
      </c>
      <c r="AC5" s="6">
        <v>17554.453889016499</v>
      </c>
      <c r="AD5" s="6">
        <v>-125.692345063977</v>
      </c>
      <c r="AE5" s="6">
        <v>0.39362054142913999</v>
      </c>
      <c r="AF5" s="6">
        <v>-4.1079636190540202E-4</v>
      </c>
      <c r="AG5" s="6">
        <v>2.30640101199999</v>
      </c>
      <c r="AH5" s="6">
        <v>-3.7612753199999698E-3</v>
      </c>
      <c r="AI5" s="6">
        <v>995.176197</v>
      </c>
      <c r="AJ5" s="6">
        <v>3.9734999999999798E-2</v>
      </c>
      <c r="AL5" s="6">
        <v>-7.3107128370890097E-3</v>
      </c>
      <c r="AM5" s="6">
        <v>2.5528079661440501</v>
      </c>
      <c r="AN5" s="6">
        <v>1.58291033403489</v>
      </c>
    </row>
    <row r="6" spans="1:40" x14ac:dyDescent="0.45">
      <c r="A6">
        <v>2.5999999999999999E-2</v>
      </c>
      <c r="B6" s="1">
        <f t="shared" si="0"/>
        <v>94.389097015885326</v>
      </c>
      <c r="C6">
        <v>0</v>
      </c>
      <c r="D6" s="2">
        <f t="shared" si="1"/>
        <v>0</v>
      </c>
      <c r="E6" s="2"/>
      <c r="F6" s="2">
        <v>0</v>
      </c>
      <c r="G6">
        <v>315</v>
      </c>
      <c r="H6">
        <v>295</v>
      </c>
      <c r="I6" s="2"/>
      <c r="J6" s="2">
        <v>298.63721954200003</v>
      </c>
      <c r="K6" s="2"/>
      <c r="L6" s="2">
        <v>314.31214111383662</v>
      </c>
      <c r="M6" s="2">
        <f t="shared" si="7"/>
        <v>314.38418937599562</v>
      </c>
      <c r="N6" s="2">
        <f t="shared" si="8"/>
        <v>0.68785888616338298</v>
      </c>
      <c r="O6" s="8">
        <f>'Typ1 1,5 mm Noctua F12'!Q6*1.106</f>
        <v>66.903296792910211</v>
      </c>
      <c r="P6" s="1">
        <f>O6/(Abmessung!H$17*Q6)</f>
        <v>10.519422465209217</v>
      </c>
      <c r="Q6" s="2">
        <f t="shared" si="2"/>
        <v>17.796747592683666</v>
      </c>
      <c r="R6" s="1">
        <f t="shared" si="3"/>
        <v>4178.5633805269454</v>
      </c>
      <c r="S6" s="1">
        <f t="shared" si="4"/>
        <v>991.63995587591523</v>
      </c>
      <c r="T6" s="1">
        <f t="shared" si="5"/>
        <v>1006.9702844592507</v>
      </c>
      <c r="U6" s="7">
        <f t="shared" si="6"/>
        <v>1.1899845005516259</v>
      </c>
      <c r="Y6" s="4">
        <v>-144.24372570197801</v>
      </c>
      <c r="Z6" s="5">
        <v>10.528700058400901</v>
      </c>
      <c r="AA6" s="4">
        <v>-3.1256926142924198E-2</v>
      </c>
      <c r="AB6" s="4">
        <v>2.9456116190551199E-5</v>
      </c>
      <c r="AC6" s="6">
        <v>17554.453889016499</v>
      </c>
      <c r="AD6" s="6">
        <v>-125.692345063977</v>
      </c>
      <c r="AE6" s="6">
        <v>0.39362054142913999</v>
      </c>
      <c r="AF6" s="6">
        <v>-4.1079636190540202E-4</v>
      </c>
      <c r="AG6" s="6">
        <v>2.30640101199999</v>
      </c>
      <c r="AH6" s="6">
        <v>-3.7612753199999698E-3</v>
      </c>
      <c r="AI6" s="6">
        <v>995.176197</v>
      </c>
      <c r="AJ6" s="6">
        <v>3.9734999999999798E-2</v>
      </c>
      <c r="AL6" s="6">
        <v>-7.3107128370890097E-3</v>
      </c>
      <c r="AM6" s="6">
        <v>2.5528079661440501</v>
      </c>
      <c r="AN6" s="6">
        <v>1.58291033403489</v>
      </c>
    </row>
    <row r="7" spans="1:40" x14ac:dyDescent="0.45">
      <c r="A7">
        <v>3.2000000000000001E-2</v>
      </c>
      <c r="B7" s="1">
        <f t="shared" si="0"/>
        <v>116.17341953348148</v>
      </c>
      <c r="C7">
        <v>0</v>
      </c>
      <c r="D7" s="2">
        <f t="shared" si="1"/>
        <v>0</v>
      </c>
      <c r="E7" s="2"/>
      <c r="F7" s="2">
        <v>0</v>
      </c>
      <c r="G7">
        <v>315</v>
      </c>
      <c r="H7">
        <v>295</v>
      </c>
      <c r="I7" s="2"/>
      <c r="J7" s="2">
        <v>298.85548949399998</v>
      </c>
      <c r="K7" s="2"/>
      <c r="L7" s="2">
        <v>314.40935817373446</v>
      </c>
      <c r="M7" s="2">
        <f t="shared" si="7"/>
        <v>314.47120603389925</v>
      </c>
      <c r="N7" s="2">
        <f t="shared" si="8"/>
        <v>0.59064182626553929</v>
      </c>
      <c r="O7" s="8">
        <f>'Typ1 1,5 mm Noctua F12'!Q7*1.106</f>
        <v>70.707169109462214</v>
      </c>
      <c r="P7" s="1">
        <f>O7/(Abmessung!H$17*Q7)</f>
        <v>11.16135191752155</v>
      </c>
      <c r="Q7" s="2">
        <f t="shared" si="2"/>
        <v>17.726853969034735</v>
      </c>
      <c r="R7" s="1">
        <f t="shared" si="3"/>
        <v>4178.5632520808658</v>
      </c>
      <c r="S7" s="1">
        <f t="shared" si="4"/>
        <v>991.62097890041935</v>
      </c>
      <c r="T7" s="1">
        <f t="shared" si="5"/>
        <v>1006.974620937522</v>
      </c>
      <c r="U7" s="7">
        <f t="shared" si="6"/>
        <v>1.1895740138598483</v>
      </c>
      <c r="Y7" s="4">
        <v>-144.24372570197801</v>
      </c>
      <c r="Z7" s="5">
        <v>10.528700058400901</v>
      </c>
      <c r="AA7" s="4">
        <v>-3.1256926142924198E-2</v>
      </c>
      <c r="AB7" s="4">
        <v>2.9456116190551199E-5</v>
      </c>
      <c r="AC7" s="6">
        <v>17554.453889016499</v>
      </c>
      <c r="AD7" s="6">
        <v>-125.692345063977</v>
      </c>
      <c r="AE7" s="6">
        <v>0.39362054142913999</v>
      </c>
      <c r="AF7" s="6">
        <v>-4.1079636190540202E-4</v>
      </c>
      <c r="AG7" s="6">
        <v>2.30640101199999</v>
      </c>
      <c r="AH7" s="6">
        <v>-3.7612753199999698E-3</v>
      </c>
      <c r="AI7" s="6">
        <v>995.176197</v>
      </c>
      <c r="AJ7" s="6">
        <v>3.9734999999999798E-2</v>
      </c>
      <c r="AL7" s="6">
        <v>-7.3107128370890097E-3</v>
      </c>
      <c r="AM7" s="6">
        <v>2.5528079661440501</v>
      </c>
      <c r="AN7" s="6">
        <v>1.58291033403489</v>
      </c>
    </row>
    <row r="8" spans="1:40" x14ac:dyDescent="0.45">
      <c r="A8">
        <v>3.7999999999999999E-2</v>
      </c>
      <c r="B8" s="1">
        <f t="shared" si="0"/>
        <v>137.95792498696676</v>
      </c>
      <c r="C8">
        <v>0</v>
      </c>
      <c r="D8" s="2">
        <f t="shared" si="1"/>
        <v>0</v>
      </c>
      <c r="E8" s="2"/>
      <c r="F8" s="2">
        <v>0</v>
      </c>
      <c r="G8">
        <v>315</v>
      </c>
      <c r="H8">
        <v>295</v>
      </c>
      <c r="I8" s="2"/>
      <c r="J8" s="2">
        <v>299.03272533900002</v>
      </c>
      <c r="K8" s="2"/>
      <c r="L8" s="2">
        <v>314.48249818602972</v>
      </c>
      <c r="M8" s="2">
        <f t="shared" si="7"/>
        <v>314.53682279088531</v>
      </c>
      <c r="N8" s="2">
        <f t="shared" si="8"/>
        <v>0.51750181397028427</v>
      </c>
      <c r="O8" s="8">
        <f>'Typ1 1,5 mm Noctua F12'!Q8*1.106</f>
        <v>73.545779052053007</v>
      </c>
      <c r="P8" s="1">
        <f>O8/(Abmessung!H$17*Q8)</f>
        <v>11.649005812743765</v>
      </c>
      <c r="Q8" s="2">
        <f t="shared" si="2"/>
        <v>17.666637977759354</v>
      </c>
      <c r="R8" s="1">
        <f t="shared" si="3"/>
        <v>4178.5631937962944</v>
      </c>
      <c r="S8" s="1">
        <f t="shared" si="4"/>
        <v>991.60668017385615</v>
      </c>
      <c r="T8" s="1">
        <f t="shared" si="5"/>
        <v>1006.9781421706725</v>
      </c>
      <c r="U8" s="7">
        <f t="shared" si="6"/>
        <v>1.1892406974550394</v>
      </c>
      <c r="Y8" s="4">
        <v>-144.24372570197801</v>
      </c>
      <c r="Z8" s="5">
        <v>10.528700058400901</v>
      </c>
      <c r="AA8" s="4">
        <v>-3.1256926142924198E-2</v>
      </c>
      <c r="AB8" s="4">
        <v>2.9456116190551199E-5</v>
      </c>
      <c r="AC8" s="6">
        <v>17554.453889016499</v>
      </c>
      <c r="AD8" s="6">
        <v>-125.692345063977</v>
      </c>
      <c r="AE8" s="6">
        <v>0.39362054142913999</v>
      </c>
      <c r="AF8" s="6">
        <v>-4.1079636190540202E-4</v>
      </c>
      <c r="AG8" s="6">
        <v>2.30640101199999</v>
      </c>
      <c r="AH8" s="6">
        <v>-3.7612753199999698E-3</v>
      </c>
      <c r="AI8" s="6">
        <v>995.176197</v>
      </c>
      <c r="AJ8" s="6">
        <v>3.9734999999999798E-2</v>
      </c>
      <c r="AL8" s="6">
        <v>-7.3107128370890097E-3</v>
      </c>
      <c r="AM8" s="6">
        <v>2.5528079661440501</v>
      </c>
      <c r="AN8" s="6">
        <v>1.58291033403489</v>
      </c>
    </row>
    <row r="9" spans="1:40" x14ac:dyDescent="0.45">
      <c r="A9">
        <v>4.3999999999999997E-2</v>
      </c>
      <c r="B9" s="1">
        <f t="shared" si="0"/>
        <v>159.74255315021162</v>
      </c>
      <c r="C9">
        <v>0</v>
      </c>
      <c r="D9" s="2">
        <f t="shared" si="1"/>
        <v>0</v>
      </c>
      <c r="E9" s="1"/>
      <c r="F9" s="2">
        <v>0</v>
      </c>
      <c r="G9">
        <v>315</v>
      </c>
      <c r="H9">
        <v>295</v>
      </c>
      <c r="I9" s="2"/>
      <c r="J9" s="2">
        <v>299.181955303</v>
      </c>
      <c r="K9" s="2"/>
      <c r="L9" s="2">
        <v>314.53952007111104</v>
      </c>
      <c r="M9" s="2">
        <f t="shared" si="7"/>
        <v>314.58812466048471</v>
      </c>
      <c r="N9" s="2">
        <f t="shared" si="8"/>
        <v>0.46047992888895806</v>
      </c>
      <c r="O9" s="8">
        <f>'Typ1 1,5 mm Noctua F12'!Q9*1.106</f>
        <v>75.726073485980407</v>
      </c>
      <c r="P9" s="1">
        <f>O9/(Abmessung!H$17*Q9)</f>
        <v>12.030663491578588</v>
      </c>
      <c r="Q9" s="2">
        <f t="shared" si="2"/>
        <v>17.61330591296559</v>
      </c>
      <c r="R9" s="1">
        <f t="shared" si="3"/>
        <v>4178.563170853773</v>
      </c>
      <c r="S9" s="1">
        <f t="shared" si="4"/>
        <v>991.59551964247635</v>
      </c>
      <c r="T9" s="1">
        <f t="shared" si="5"/>
        <v>1006.9811069969824</v>
      </c>
      <c r="U9" s="7">
        <f t="shared" si="6"/>
        <v>1.1889600499647406</v>
      </c>
      <c r="Y9" s="4">
        <v>-144.24372570197801</v>
      </c>
      <c r="Z9" s="5">
        <v>10.528700058400901</v>
      </c>
      <c r="AA9" s="4">
        <v>-3.1256926142924198E-2</v>
      </c>
      <c r="AB9" s="4">
        <v>2.9456116190551199E-5</v>
      </c>
      <c r="AC9" s="6">
        <v>17554.453889016499</v>
      </c>
      <c r="AD9" s="6">
        <v>-125.692345063977</v>
      </c>
      <c r="AE9" s="6">
        <v>0.39362054142913999</v>
      </c>
      <c r="AF9" s="6">
        <v>-4.1079636190540202E-4</v>
      </c>
      <c r="AG9" s="6">
        <v>2.30640101199999</v>
      </c>
      <c r="AH9" s="6">
        <v>-3.7612753199999698E-3</v>
      </c>
      <c r="AI9" s="6">
        <v>995.176197</v>
      </c>
      <c r="AJ9" s="6">
        <v>3.9734999999999798E-2</v>
      </c>
      <c r="AL9" s="6">
        <v>-7.3107128370890097E-3</v>
      </c>
      <c r="AM9" s="6">
        <v>2.5528079661440501</v>
      </c>
      <c r="AN9" s="6">
        <v>1.58291033403489</v>
      </c>
    </row>
    <row r="10" spans="1:40" x14ac:dyDescent="0.45">
      <c r="A10">
        <v>0.05</v>
      </c>
      <c r="B10" s="1">
        <f t="shared" si="0"/>
        <v>181.52726761888491</v>
      </c>
      <c r="C10">
        <v>0</v>
      </c>
      <c r="D10" s="2">
        <f t="shared" si="1"/>
        <v>0</v>
      </c>
      <c r="E10" s="1"/>
      <c r="F10" s="2">
        <v>0</v>
      </c>
      <c r="G10">
        <v>315</v>
      </c>
      <c r="H10">
        <v>295</v>
      </c>
      <c r="I10" s="2"/>
      <c r="J10" s="2">
        <v>299.31084306600002</v>
      </c>
      <c r="K10" s="2"/>
      <c r="L10" s="2">
        <v>314.58522303064268</v>
      </c>
      <c r="M10" s="2">
        <f t="shared" si="7"/>
        <v>314.62935665791156</v>
      </c>
      <c r="N10" s="2">
        <f t="shared" si="8"/>
        <v>0.41477696935731956</v>
      </c>
      <c r="O10" s="8">
        <f>'Typ1 1,5 mm Noctua F12'!Q10*1.106</f>
        <v>77.437830858451008</v>
      </c>
      <c r="P10" s="1">
        <f>O10/(Abmessung!H$17*Q10)</f>
        <v>12.336280526824417</v>
      </c>
      <c r="Q10" s="2">
        <f t="shared" si="2"/>
        <v>17.565234880729179</v>
      </c>
      <c r="R10" s="1">
        <f t="shared" si="3"/>
        <v>4178.563166526671</v>
      </c>
      <c r="S10" s="1">
        <f t="shared" si="4"/>
        <v>991.58656636593366</v>
      </c>
      <c r="T10" s="1">
        <f t="shared" si="5"/>
        <v>1006.9836676746137</v>
      </c>
      <c r="U10" s="7">
        <f t="shared" si="6"/>
        <v>1.1887176587837294</v>
      </c>
      <c r="Y10" s="4">
        <v>-144.24372570197801</v>
      </c>
      <c r="Z10" s="5">
        <v>10.528700058400901</v>
      </c>
      <c r="AA10" s="4">
        <v>-3.1256926142924198E-2</v>
      </c>
      <c r="AB10" s="4">
        <v>2.9456116190551199E-5</v>
      </c>
      <c r="AC10" s="6">
        <v>17554.453889016499</v>
      </c>
      <c r="AD10" s="6">
        <v>-125.692345063977</v>
      </c>
      <c r="AE10" s="6">
        <v>0.39362054142913999</v>
      </c>
      <c r="AF10" s="6">
        <v>-4.1079636190540202E-4</v>
      </c>
      <c r="AG10" s="6">
        <v>2.30640101199999</v>
      </c>
      <c r="AH10" s="6">
        <v>-3.7612753199999698E-3</v>
      </c>
      <c r="AI10" s="6">
        <v>995.176197</v>
      </c>
      <c r="AJ10" s="6">
        <v>3.9734999999999798E-2</v>
      </c>
      <c r="AL10" s="6">
        <v>-7.3107128370890097E-3</v>
      </c>
      <c r="AM10" s="6">
        <v>2.5528079661440501</v>
      </c>
      <c r="AN10" s="6">
        <v>1.58291033403489</v>
      </c>
    </row>
    <row r="11" spans="1:40" x14ac:dyDescent="0.45">
      <c r="A11">
        <v>5.6000000000000001E-2</v>
      </c>
      <c r="B11" s="1">
        <f t="shared" si="0"/>
        <v>203.3123261958672</v>
      </c>
      <c r="C11">
        <v>0</v>
      </c>
      <c r="D11" s="2">
        <f t="shared" si="1"/>
        <v>0</v>
      </c>
      <c r="E11" s="1"/>
      <c r="F11" s="2">
        <v>0</v>
      </c>
      <c r="G11">
        <v>315</v>
      </c>
      <c r="H11">
        <v>295</v>
      </c>
      <c r="I11" s="2"/>
      <c r="J11" s="2">
        <v>299.424280963</v>
      </c>
      <c r="K11" s="2"/>
      <c r="L11" s="2">
        <v>314.62966342089641</v>
      </c>
      <c r="M11" s="2">
        <f t="shared" si="7"/>
        <v>314.66322478720213</v>
      </c>
      <c r="N11" s="2">
        <f t="shared" si="8"/>
        <v>0.37033657910359352</v>
      </c>
      <c r="O11" s="8">
        <f>'Typ1 1,5 mm Noctua F12'!Q11*1.106</f>
        <v>78.805244122038005</v>
      </c>
      <c r="P11" s="1">
        <f>O11/(Abmessung!H$17*Q11)</f>
        <v>12.583218601104726</v>
      </c>
      <c r="Q11" s="2">
        <f t="shared" si="2"/>
        <v>17.524611389566434</v>
      </c>
      <c r="R11" s="1">
        <f t="shared" si="3"/>
        <v>4178.5631741962379</v>
      </c>
      <c r="S11" s="1">
        <f t="shared" si="4"/>
        <v>991.57785350300128</v>
      </c>
      <c r="T11" s="1">
        <f t="shared" si="5"/>
        <v>1006.9859214020323</v>
      </c>
      <c r="U11" s="7">
        <f t="shared" si="6"/>
        <v>1.1885043232025601</v>
      </c>
      <c r="Y11" s="4">
        <v>-144.24372570197801</v>
      </c>
      <c r="Z11" s="5">
        <v>10.528700058400901</v>
      </c>
      <c r="AA11" s="4">
        <v>-3.1256926142924198E-2</v>
      </c>
      <c r="AB11" s="4">
        <v>2.9456116190551199E-5</v>
      </c>
      <c r="AC11" s="6">
        <v>17554.453889016499</v>
      </c>
      <c r="AD11" s="6">
        <v>-125.692345063977</v>
      </c>
      <c r="AE11" s="6">
        <v>0.39362054142913999</v>
      </c>
      <c r="AF11" s="6">
        <v>-4.1079636190540202E-4</v>
      </c>
      <c r="AG11" s="6">
        <v>2.30640101199999</v>
      </c>
      <c r="AH11" s="6">
        <v>-3.7612753199999698E-3</v>
      </c>
      <c r="AI11" s="6">
        <v>995.176197</v>
      </c>
      <c r="AJ11" s="6">
        <v>3.9734999999999798E-2</v>
      </c>
      <c r="AL11" s="6">
        <v>-7.3107128370890097E-3</v>
      </c>
      <c r="AM11" s="6">
        <v>2.5528079661440501</v>
      </c>
      <c r="AN11" s="6">
        <v>1.58291033403489</v>
      </c>
    </row>
    <row r="12" spans="1:40" x14ac:dyDescent="0.45">
      <c r="A12">
        <v>6.2E-2</v>
      </c>
      <c r="B12" s="1">
        <f t="shared" si="0"/>
        <v>225.09738592612723</v>
      </c>
      <c r="C12">
        <v>0</v>
      </c>
      <c r="D12" s="2">
        <f t="shared" si="1"/>
        <v>0</v>
      </c>
      <c r="E12" s="1"/>
      <c r="F12" s="2">
        <v>0</v>
      </c>
      <c r="G12">
        <v>315</v>
      </c>
      <c r="H12">
        <v>295</v>
      </c>
      <c r="I12" s="2"/>
      <c r="J12" s="2">
        <v>299.52558378800001</v>
      </c>
      <c r="K12" s="2"/>
      <c r="L12" s="2">
        <v>314.66550244585267</v>
      </c>
      <c r="M12" s="2">
        <f t="shared" si="7"/>
        <v>314.69153952079762</v>
      </c>
      <c r="N12" s="2">
        <f t="shared" si="8"/>
        <v>0.33449755414733318</v>
      </c>
      <c r="O12" s="8">
        <f>'Typ1 1,5 mm Noctua F12'!Q12*1.106</f>
        <v>79.913139423583203</v>
      </c>
      <c r="P12" s="1">
        <f>O12/(Abmessung!H$17*Q12)</f>
        <v>12.788056240313965</v>
      </c>
      <c r="Q12" s="2">
        <f t="shared" si="2"/>
        <v>17.486330148873641</v>
      </c>
      <c r="R12" s="1">
        <f t="shared" si="3"/>
        <v>4178.5631888371545</v>
      </c>
      <c r="S12" s="1">
        <f t="shared" si="4"/>
        <v>991.57082203189179</v>
      </c>
      <c r="T12" s="1">
        <f t="shared" si="5"/>
        <v>1006.987934035908</v>
      </c>
      <c r="U12" s="7">
        <f t="shared" si="6"/>
        <v>1.1883138092948007</v>
      </c>
      <c r="Y12" s="4">
        <v>-144.24372570197801</v>
      </c>
      <c r="Z12" s="5">
        <v>10.528700058400901</v>
      </c>
      <c r="AA12" s="4">
        <v>-3.1256926142924198E-2</v>
      </c>
      <c r="AB12" s="4">
        <v>2.9456116190551199E-5</v>
      </c>
      <c r="AC12" s="6">
        <v>17554.453889016499</v>
      </c>
      <c r="AD12" s="6">
        <v>-125.692345063977</v>
      </c>
      <c r="AE12" s="6">
        <v>0.39362054142913999</v>
      </c>
      <c r="AF12" s="6">
        <v>-4.1079636190540202E-4</v>
      </c>
      <c r="AG12" s="6">
        <v>2.30640101199999</v>
      </c>
      <c r="AH12" s="6">
        <v>-3.7612753199999698E-3</v>
      </c>
      <c r="AI12" s="6">
        <v>995.176197</v>
      </c>
      <c r="AJ12" s="6">
        <v>3.9734999999999798E-2</v>
      </c>
      <c r="AL12" s="6">
        <v>-7.3107128370890097E-3</v>
      </c>
      <c r="AM12" s="6">
        <v>2.5528079661440501</v>
      </c>
      <c r="AN12" s="6">
        <v>1.58291033403489</v>
      </c>
    </row>
    <row r="13" spans="1:40" x14ac:dyDescent="0.45">
      <c r="A13">
        <v>6.8000000000000005E-2</v>
      </c>
      <c r="B13" s="1">
        <f t="shared" si="0"/>
        <v>246.88244650363805</v>
      </c>
      <c r="C13">
        <v>0</v>
      </c>
      <c r="D13" s="2">
        <f t="shared" si="1"/>
        <v>0</v>
      </c>
      <c r="E13" s="1"/>
      <c r="F13" s="2">
        <v>0</v>
      </c>
      <c r="G13">
        <v>315</v>
      </c>
      <c r="H13">
        <v>295</v>
      </c>
      <c r="I13" s="2"/>
      <c r="J13" s="2">
        <v>299.61710178300001</v>
      </c>
      <c r="K13" s="2"/>
      <c r="L13" s="2">
        <v>314.69501693721509</v>
      </c>
      <c r="M13" s="2">
        <f t="shared" si="7"/>
        <v>314.71556002049374</v>
      </c>
      <c r="N13" s="2">
        <f t="shared" si="8"/>
        <v>0.30498306278491327</v>
      </c>
      <c r="O13" s="8">
        <f>'Typ1 1,5 mm Noctua F12'!Q13*1.106</f>
        <v>80.821429432308605</v>
      </c>
      <c r="P13" s="1">
        <f>O13/(Abmessung!H$17*Q13)</f>
        <v>12.960145392003648</v>
      </c>
      <c r="Q13" s="2">
        <f t="shared" si="2"/>
        <v>17.450250773914082</v>
      </c>
      <c r="R13" s="1">
        <f t="shared" si="3"/>
        <v>4178.5632065197551</v>
      </c>
      <c r="S13" s="1">
        <f t="shared" si="4"/>
        <v>991.56502808065238</v>
      </c>
      <c r="T13" s="1">
        <f t="shared" si="5"/>
        <v>1006.9897522696738</v>
      </c>
      <c r="U13" s="7">
        <f t="shared" si="6"/>
        <v>1.1881416971068361</v>
      </c>
      <c r="Y13" s="4">
        <v>-144.24372570197801</v>
      </c>
      <c r="Z13" s="5">
        <v>10.528700058400901</v>
      </c>
      <c r="AA13" s="4">
        <v>-3.1256926142924198E-2</v>
      </c>
      <c r="AB13" s="4">
        <v>2.9456116190551199E-5</v>
      </c>
      <c r="AC13" s="6">
        <v>17554.453889016499</v>
      </c>
      <c r="AD13" s="6">
        <v>-125.692345063977</v>
      </c>
      <c r="AE13" s="6">
        <v>0.39362054142913999</v>
      </c>
      <c r="AF13" s="6">
        <v>-4.1079636190540202E-4</v>
      </c>
      <c r="AG13" s="6">
        <v>2.30640101199999</v>
      </c>
      <c r="AH13" s="6">
        <v>-3.7612753199999698E-3</v>
      </c>
      <c r="AI13" s="6">
        <v>995.176197</v>
      </c>
      <c r="AJ13" s="6">
        <v>3.9734999999999798E-2</v>
      </c>
      <c r="AL13" s="6">
        <v>-7.3107128370890097E-3</v>
      </c>
      <c r="AM13" s="6">
        <v>2.5528079661440501</v>
      </c>
      <c r="AN13" s="6">
        <v>1.58291033403489</v>
      </c>
    </row>
    <row r="14" spans="1:40" x14ac:dyDescent="0.45">
      <c r="A14">
        <v>7.3999999999999996E-2</v>
      </c>
      <c r="B14" s="1">
        <f t="shared" si="0"/>
        <v>268.66750772184741</v>
      </c>
      <c r="C14">
        <v>0</v>
      </c>
      <c r="D14" s="2">
        <f t="shared" si="1"/>
        <v>0</v>
      </c>
      <c r="E14" s="1"/>
      <c r="F14" s="2">
        <v>0</v>
      </c>
      <c r="G14">
        <v>315</v>
      </c>
      <c r="H14">
        <v>295</v>
      </c>
      <c r="I14" s="2"/>
      <c r="J14" s="2">
        <v>299.70056205600002</v>
      </c>
      <c r="K14" s="2"/>
      <c r="L14" s="2">
        <v>314.71974529491149</v>
      </c>
      <c r="M14" s="2">
        <f t="shared" si="7"/>
        <v>314.73619022743463</v>
      </c>
      <c r="N14" s="2">
        <f t="shared" si="8"/>
        <v>0.28025470508850958</v>
      </c>
      <c r="O14" s="8">
        <f>'Typ1 1,5 mm Noctua F12'!Q14*1.106</f>
        <v>81.573590243083402</v>
      </c>
      <c r="P14" s="1">
        <f>O14/(Abmessung!H$17*Q14)</f>
        <v>13.106332277880281</v>
      </c>
      <c r="Q14" s="2">
        <f t="shared" si="2"/>
        <v>17.416200739296801</v>
      </c>
      <c r="R14" s="1">
        <f t="shared" si="3"/>
        <v>4178.563225221973</v>
      </c>
      <c r="S14" s="1">
        <f t="shared" si="4"/>
        <v>991.56017137660353</v>
      </c>
      <c r="T14" s="1">
        <f t="shared" si="5"/>
        <v>1006.9914104166476</v>
      </c>
      <c r="U14" s="7">
        <f t="shared" si="6"/>
        <v>1.1879847385743183</v>
      </c>
      <c r="Y14" s="4">
        <v>-144.24372570197801</v>
      </c>
      <c r="Z14" s="5">
        <v>10.528700058400901</v>
      </c>
      <c r="AA14" s="4">
        <v>-3.1256926142924198E-2</v>
      </c>
      <c r="AB14" s="4">
        <v>2.9456116190551199E-5</v>
      </c>
      <c r="AC14" s="6">
        <v>17554.453889016499</v>
      </c>
      <c r="AD14" s="6">
        <v>-125.692345063977</v>
      </c>
      <c r="AE14" s="6">
        <v>0.39362054142913999</v>
      </c>
      <c r="AF14" s="6">
        <v>-4.1079636190540202E-4</v>
      </c>
      <c r="AG14" s="6">
        <v>2.30640101199999</v>
      </c>
      <c r="AH14" s="6">
        <v>-3.7612753199999698E-3</v>
      </c>
      <c r="AI14" s="6">
        <v>995.176197</v>
      </c>
      <c r="AJ14" s="6">
        <v>3.9734999999999798E-2</v>
      </c>
      <c r="AL14" s="6">
        <v>-7.3107128370890097E-3</v>
      </c>
      <c r="AM14" s="6">
        <v>2.5528079661440501</v>
      </c>
      <c r="AN14" s="6">
        <v>1.58291033403489</v>
      </c>
    </row>
    <row r="15" spans="1:40" x14ac:dyDescent="0.45">
      <c r="A15">
        <v>8.0000000000000002E-3</v>
      </c>
      <c r="B15" s="1">
        <f t="shared" si="0"/>
        <v>29.021321798459532</v>
      </c>
      <c r="C15">
        <v>600</v>
      </c>
      <c r="D15" s="2">
        <f t="shared" si="1"/>
        <v>0.54586448320873393</v>
      </c>
      <c r="E15" s="1">
        <v>55.2</v>
      </c>
      <c r="F15" s="2">
        <v>1</v>
      </c>
      <c r="G15">
        <v>315</v>
      </c>
      <c r="H15">
        <v>295</v>
      </c>
      <c r="I15" s="2">
        <f t="shared" ref="I15:I78" si="9">O15*3600/(T15*U15*E15)</f>
        <v>8.4158397872761679</v>
      </c>
      <c r="J15" s="2">
        <v>303.41574613778056</v>
      </c>
      <c r="K15" s="2">
        <f t="shared" ref="K15:K78" si="10">H15+I15</f>
        <v>303.41583978727618</v>
      </c>
      <c r="L15" s="2">
        <v>310.40888797268508</v>
      </c>
      <c r="M15" s="2">
        <f t="shared" si="7"/>
        <v>310.40889884407954</v>
      </c>
      <c r="N15" s="2">
        <f t="shared" si="8"/>
        <v>4.5911120273149209</v>
      </c>
      <c r="O15" s="8">
        <v>153.476091824815</v>
      </c>
      <c r="P15" s="1">
        <f>O15/(Abmessung!H$17*Q15)</f>
        <v>32.035697070633354</v>
      </c>
      <c r="Q15" s="2">
        <f t="shared" si="2"/>
        <v>13.405764078965943</v>
      </c>
      <c r="R15" s="1">
        <f t="shared" si="3"/>
        <v>4178.6296634659257</v>
      </c>
      <c r="S15" s="1">
        <f t="shared" si="4"/>
        <v>992.37382087568176</v>
      </c>
      <c r="T15" s="1">
        <f t="shared" si="5"/>
        <v>1007.0652218363923</v>
      </c>
      <c r="U15" s="7">
        <f t="shared" si="6"/>
        <v>1.1809978234762895</v>
      </c>
      <c r="Y15" s="4">
        <v>-144.24372570197801</v>
      </c>
      <c r="Z15" s="5">
        <v>10.528700058400901</v>
      </c>
      <c r="AA15" s="4">
        <v>-3.1256926142924198E-2</v>
      </c>
      <c r="AB15" s="4">
        <v>2.9456116190551199E-5</v>
      </c>
      <c r="AC15" s="6">
        <v>17554.453889016499</v>
      </c>
      <c r="AD15" s="6">
        <v>-125.692345063977</v>
      </c>
      <c r="AE15" s="6">
        <v>0.39362054142913999</v>
      </c>
      <c r="AF15" s="6">
        <v>-4.1079636190540202E-4</v>
      </c>
      <c r="AG15" s="6">
        <v>2.30640101199999</v>
      </c>
      <c r="AH15" s="6">
        <v>-3.7612753199999698E-3</v>
      </c>
      <c r="AI15" s="6">
        <v>995.176197</v>
      </c>
      <c r="AJ15" s="6">
        <v>3.9734999999999798E-2</v>
      </c>
      <c r="AL15" s="6">
        <v>-7.3107128370890097E-3</v>
      </c>
      <c r="AM15" s="6">
        <v>2.5528079661440501</v>
      </c>
      <c r="AN15" s="6">
        <v>1.58291033403489</v>
      </c>
    </row>
    <row r="16" spans="1:40" x14ac:dyDescent="0.45">
      <c r="A16">
        <v>1.4E-2</v>
      </c>
      <c r="B16" s="1">
        <f t="shared" si="0"/>
        <v>50.8051345712177</v>
      </c>
      <c r="C16">
        <v>600</v>
      </c>
      <c r="D16" s="2">
        <f t="shared" si="1"/>
        <v>0.54586448320873393</v>
      </c>
      <c r="E16" s="1">
        <v>55.2</v>
      </c>
      <c r="F16" s="2">
        <v>1</v>
      </c>
      <c r="G16">
        <v>315</v>
      </c>
      <c r="H16">
        <v>295</v>
      </c>
      <c r="I16" s="2">
        <f t="shared" si="9"/>
        <v>8.6731391113419569</v>
      </c>
      <c r="J16" s="2">
        <v>303.67314581508111</v>
      </c>
      <c r="K16" s="2">
        <f t="shared" si="10"/>
        <v>303.67313911134198</v>
      </c>
      <c r="L16" s="2">
        <v>312.29736836295888</v>
      </c>
      <c r="M16" s="2">
        <f t="shared" si="7"/>
        <v>312.29736824109085</v>
      </c>
      <c r="N16" s="2">
        <f t="shared" si="8"/>
        <v>2.7026316370411223</v>
      </c>
      <c r="O16" s="8">
        <v>158.10432191330801</v>
      </c>
      <c r="P16" s="1">
        <f>O16/(Abmessung!H$17*Q16)</f>
        <v>31.372223681262746</v>
      </c>
      <c r="Q16" s="2">
        <f t="shared" si="2"/>
        <v>14.102089218674157</v>
      </c>
      <c r="R16" s="1">
        <f t="shared" si="3"/>
        <v>4178.5810492765177</v>
      </c>
      <c r="S16" s="1">
        <f t="shared" si="4"/>
        <v>992.02571601006616</v>
      </c>
      <c r="T16" s="1">
        <f t="shared" si="5"/>
        <v>1007.0703357244811</v>
      </c>
      <c r="U16" s="7">
        <f t="shared" si="6"/>
        <v>1.180513747949486</v>
      </c>
      <c r="Y16" s="4">
        <v>-144.24372570197801</v>
      </c>
      <c r="Z16" s="5">
        <v>10.528700058400901</v>
      </c>
      <c r="AA16" s="4">
        <v>-3.1256926142924198E-2</v>
      </c>
      <c r="AB16" s="4">
        <v>2.9456116190551199E-5</v>
      </c>
      <c r="AC16" s="6">
        <v>17554.453889016499</v>
      </c>
      <c r="AD16" s="6">
        <v>-125.692345063977</v>
      </c>
      <c r="AE16" s="6">
        <v>0.39362054142913999</v>
      </c>
      <c r="AF16" s="6">
        <v>-4.1079636190540202E-4</v>
      </c>
      <c r="AG16" s="6">
        <v>2.30640101199999</v>
      </c>
      <c r="AH16" s="6">
        <v>-3.7612753199999698E-3</v>
      </c>
      <c r="AI16" s="6">
        <v>995.176197</v>
      </c>
      <c r="AJ16" s="6">
        <v>3.9734999999999798E-2</v>
      </c>
      <c r="AL16" s="6">
        <v>-7.3107128370890097E-3</v>
      </c>
      <c r="AM16" s="6">
        <v>2.5528079661440501</v>
      </c>
      <c r="AN16" s="6">
        <v>1.58291033403489</v>
      </c>
    </row>
    <row r="17" spans="1:40" x14ac:dyDescent="0.45">
      <c r="A17">
        <v>0.02</v>
      </c>
      <c r="B17" s="1">
        <f t="shared" si="0"/>
        <v>72.589541775892229</v>
      </c>
      <c r="C17">
        <v>600</v>
      </c>
      <c r="D17" s="2">
        <f t="shared" si="1"/>
        <v>0.54586448320873393</v>
      </c>
      <c r="E17" s="1">
        <v>55.2</v>
      </c>
      <c r="F17" s="2">
        <v>1</v>
      </c>
      <c r="G17">
        <v>315</v>
      </c>
      <c r="H17">
        <v>295</v>
      </c>
      <c r="I17" s="2">
        <f t="shared" si="9"/>
        <v>8.8241728480955732</v>
      </c>
      <c r="J17" s="2">
        <v>303.82422455870085</v>
      </c>
      <c r="K17" s="2">
        <f t="shared" si="10"/>
        <v>303.8241728480956</v>
      </c>
      <c r="L17" s="2">
        <v>313.07566627081837</v>
      </c>
      <c r="M17" s="2">
        <f t="shared" si="7"/>
        <v>313.07566598717511</v>
      </c>
      <c r="N17" s="2">
        <f t="shared" si="8"/>
        <v>1.924333729181626</v>
      </c>
      <c r="O17" s="8">
        <v>160.81930931752501</v>
      </c>
      <c r="P17" s="1">
        <f>O17/(Abmessung!H$17*Q17)</f>
        <v>31.358970755266405</v>
      </c>
      <c r="Q17" s="2">
        <f t="shared" si="2"/>
        <v>14.350314244387938</v>
      </c>
      <c r="R17" s="1">
        <f t="shared" si="3"/>
        <v>4178.5705663811432</v>
      </c>
      <c r="S17" s="1">
        <f t="shared" si="4"/>
        <v>991.87841992841959</v>
      </c>
      <c r="T17" s="1">
        <f t="shared" si="5"/>
        <v>1007.07333728142</v>
      </c>
      <c r="U17" s="7">
        <f t="shared" si="6"/>
        <v>1.1802296235746095</v>
      </c>
      <c r="Y17" s="4">
        <v>-144.24372570197801</v>
      </c>
      <c r="Z17" s="5">
        <v>10.528700058400901</v>
      </c>
      <c r="AA17" s="4">
        <v>-3.1256926142924198E-2</v>
      </c>
      <c r="AB17" s="4">
        <v>2.9456116190551199E-5</v>
      </c>
      <c r="AC17" s="6">
        <v>17554.453889016499</v>
      </c>
      <c r="AD17" s="6">
        <v>-125.692345063977</v>
      </c>
      <c r="AE17" s="6">
        <v>0.39362054142913999</v>
      </c>
      <c r="AF17" s="6">
        <v>-4.1079636190540202E-4</v>
      </c>
      <c r="AG17" s="6">
        <v>2.30640101199999</v>
      </c>
      <c r="AH17" s="6">
        <v>-3.7612753199999698E-3</v>
      </c>
      <c r="AI17" s="6">
        <v>995.176197</v>
      </c>
      <c r="AJ17" s="6">
        <v>3.9734999999999798E-2</v>
      </c>
      <c r="AL17" s="6">
        <v>-7.3107128370890097E-3</v>
      </c>
      <c r="AM17" s="6">
        <v>2.5528079661440501</v>
      </c>
      <c r="AN17" s="6">
        <v>1.58291033403489</v>
      </c>
    </row>
    <row r="18" spans="1:40" x14ac:dyDescent="0.45">
      <c r="A18">
        <v>2.5999999999999999E-2</v>
      </c>
      <c r="B18" s="1">
        <f t="shared" si="0"/>
        <v>94.374154240976139</v>
      </c>
      <c r="C18">
        <v>600</v>
      </c>
      <c r="D18" s="2">
        <f t="shared" si="1"/>
        <v>0.54586448320873393</v>
      </c>
      <c r="E18" s="1">
        <v>55.2</v>
      </c>
      <c r="F18" s="2">
        <v>1</v>
      </c>
      <c r="G18">
        <v>315</v>
      </c>
      <c r="H18">
        <v>295</v>
      </c>
      <c r="I18" s="2">
        <f t="shared" si="9"/>
        <v>8.9364133248752573</v>
      </c>
      <c r="J18" s="2">
        <v>303.93648791480319</v>
      </c>
      <c r="K18" s="2">
        <f t="shared" si="10"/>
        <v>303.93641332487528</v>
      </c>
      <c r="L18" s="2">
        <v>313.50117838796848</v>
      </c>
      <c r="M18" s="2">
        <f t="shared" si="7"/>
        <v>313.50117822168016</v>
      </c>
      <c r="N18" s="2">
        <f t="shared" si="8"/>
        <v>1.4988216120315201</v>
      </c>
      <c r="O18" s="8">
        <v>162.83610259503999</v>
      </c>
      <c r="P18" s="1">
        <f>O18/(Abmessung!H$17*Q18)</f>
        <v>31.500383486153435</v>
      </c>
      <c r="Q18" s="2">
        <f t="shared" si="2"/>
        <v>14.465047935049842</v>
      </c>
      <c r="R18" s="1">
        <f t="shared" si="3"/>
        <v>4178.566867307437</v>
      </c>
      <c r="S18" s="1">
        <f t="shared" si="4"/>
        <v>991.7969676422274</v>
      </c>
      <c r="T18" s="1">
        <f t="shared" si="5"/>
        <v>1007.0755676736474</v>
      </c>
      <c r="U18" s="7">
        <f t="shared" si="6"/>
        <v>1.1800184968792853</v>
      </c>
      <c r="Y18" s="4">
        <v>-144.24372570197801</v>
      </c>
      <c r="Z18" s="5">
        <v>10.528700058400901</v>
      </c>
      <c r="AA18" s="4">
        <v>-3.1256926142924198E-2</v>
      </c>
      <c r="AB18" s="4">
        <v>2.9456116190551199E-5</v>
      </c>
      <c r="AC18" s="6">
        <v>17554.453889016499</v>
      </c>
      <c r="AD18" s="6">
        <v>-125.692345063977</v>
      </c>
      <c r="AE18" s="6">
        <v>0.39362054142913999</v>
      </c>
      <c r="AF18" s="6">
        <v>-4.1079636190540202E-4</v>
      </c>
      <c r="AG18" s="6">
        <v>2.30640101199999</v>
      </c>
      <c r="AH18" s="6">
        <v>-3.7612753199999698E-3</v>
      </c>
      <c r="AI18" s="6">
        <v>995.176197</v>
      </c>
      <c r="AJ18" s="6">
        <v>3.9734999999999798E-2</v>
      </c>
      <c r="AL18" s="6">
        <v>-7.3107128370890097E-3</v>
      </c>
      <c r="AM18" s="6">
        <v>2.5528079661440501</v>
      </c>
      <c r="AN18" s="6">
        <v>1.58291033403489</v>
      </c>
    </row>
    <row r="19" spans="1:40" x14ac:dyDescent="0.45">
      <c r="A19">
        <v>3.2000000000000001E-2</v>
      </c>
      <c r="B19" s="1">
        <f t="shared" si="0"/>
        <v>116.15886804375722</v>
      </c>
      <c r="C19">
        <v>600</v>
      </c>
      <c r="D19" s="2">
        <f t="shared" si="1"/>
        <v>0.54586448320873393</v>
      </c>
      <c r="E19" s="1">
        <v>55.2</v>
      </c>
      <c r="F19" s="2">
        <v>1</v>
      </c>
      <c r="G19">
        <v>315</v>
      </c>
      <c r="H19">
        <v>295</v>
      </c>
      <c r="I19" s="2">
        <f t="shared" si="9"/>
        <v>9.0282170579875736</v>
      </c>
      <c r="J19" s="2">
        <v>304.02830375229769</v>
      </c>
      <c r="K19" s="2">
        <f t="shared" si="10"/>
        <v>304.02821705798755</v>
      </c>
      <c r="L19" s="2">
        <v>313.7698743351873</v>
      </c>
      <c r="M19" s="2">
        <f t="shared" si="7"/>
        <v>313.76987424224961</v>
      </c>
      <c r="N19" s="2">
        <f t="shared" si="8"/>
        <v>1.2301256648127037</v>
      </c>
      <c r="O19" s="8">
        <v>164.485142447692</v>
      </c>
      <c r="P19" s="1">
        <f>O19/(Abmessung!H$17*Q19)</f>
        <v>31.691271697721909</v>
      </c>
      <c r="Q19" s="2">
        <f t="shared" si="2"/>
        <v>14.523524691234398</v>
      </c>
      <c r="R19" s="1">
        <f t="shared" si="3"/>
        <v>4178.5652150643227</v>
      </c>
      <c r="S19" s="1">
        <f t="shared" si="4"/>
        <v>991.7452015510687</v>
      </c>
      <c r="T19" s="1">
        <f t="shared" si="5"/>
        <v>1007.0773918247987</v>
      </c>
      <c r="U19" s="7">
        <f t="shared" si="6"/>
        <v>1.1798458245575087</v>
      </c>
      <c r="Y19" s="4">
        <v>-144.24372570197801</v>
      </c>
      <c r="Z19" s="5">
        <v>10.528700058400901</v>
      </c>
      <c r="AA19" s="4">
        <v>-3.1256926142924198E-2</v>
      </c>
      <c r="AB19" s="4">
        <v>2.9456116190551199E-5</v>
      </c>
      <c r="AC19" s="6">
        <v>17554.453889016499</v>
      </c>
      <c r="AD19" s="6">
        <v>-125.692345063977</v>
      </c>
      <c r="AE19" s="6">
        <v>0.39362054142913999</v>
      </c>
      <c r="AF19" s="6">
        <v>-4.1079636190540202E-4</v>
      </c>
      <c r="AG19" s="6">
        <v>2.30640101199999</v>
      </c>
      <c r="AH19" s="6">
        <v>-3.7612753199999698E-3</v>
      </c>
      <c r="AI19" s="6">
        <v>995.176197</v>
      </c>
      <c r="AJ19" s="6">
        <v>3.9734999999999798E-2</v>
      </c>
      <c r="AL19" s="6">
        <v>-7.3107128370890097E-3</v>
      </c>
      <c r="AM19" s="6">
        <v>2.5528079661440501</v>
      </c>
      <c r="AN19" s="6">
        <v>1.58291033403489</v>
      </c>
    </row>
    <row r="20" spans="1:40" x14ac:dyDescent="0.45">
      <c r="A20">
        <v>3.7999999999999999E-2</v>
      </c>
      <c r="B20" s="1">
        <f t="shared" si="0"/>
        <v>137.94364191480949</v>
      </c>
      <c r="C20">
        <v>600</v>
      </c>
      <c r="D20" s="2">
        <f t="shared" si="1"/>
        <v>0.54586448320873393</v>
      </c>
      <c r="E20" s="1">
        <v>55.2</v>
      </c>
      <c r="F20" s="2">
        <v>1</v>
      </c>
      <c r="G20">
        <v>315</v>
      </c>
      <c r="H20">
        <v>295</v>
      </c>
      <c r="I20" s="2">
        <f t="shared" si="9"/>
        <v>9.10718914410376</v>
      </c>
      <c r="J20" s="2">
        <v>304.10728197396242</v>
      </c>
      <c r="K20" s="2">
        <f t="shared" si="10"/>
        <v>304.10718914410376</v>
      </c>
      <c r="L20" s="2">
        <v>313.9551731496116</v>
      </c>
      <c r="M20" s="2">
        <f t="shared" si="7"/>
        <v>313.95517309641514</v>
      </c>
      <c r="N20" s="2">
        <f t="shared" si="8"/>
        <v>1.0448268503884037</v>
      </c>
      <c r="O20" s="8">
        <v>165.903305891195</v>
      </c>
      <c r="P20" s="1">
        <f>O20/(Abmessung!H$17*Q20)</f>
        <v>31.898385867494621</v>
      </c>
      <c r="Q20" s="2">
        <f t="shared" si="2"/>
        <v>14.553630742808755</v>
      </c>
      <c r="R20" s="1">
        <f t="shared" si="3"/>
        <v>4178.5643687402135</v>
      </c>
      <c r="S20" s="1">
        <f t="shared" si="4"/>
        <v>991.70935391487069</v>
      </c>
      <c r="T20" s="1">
        <f t="shared" si="5"/>
        <v>1007.0789609246176</v>
      </c>
      <c r="U20" s="7">
        <f t="shared" si="6"/>
        <v>1.1796972951395261</v>
      </c>
      <c r="Y20" s="4">
        <v>-144.24372570197801</v>
      </c>
      <c r="Z20" s="5">
        <v>10.528700058400901</v>
      </c>
      <c r="AA20" s="4">
        <v>-3.1256926142924198E-2</v>
      </c>
      <c r="AB20" s="4">
        <v>2.9456116190551199E-5</v>
      </c>
      <c r="AC20" s="6">
        <v>17554.453889016499</v>
      </c>
      <c r="AD20" s="6">
        <v>-125.692345063977</v>
      </c>
      <c r="AE20" s="6">
        <v>0.39362054142913999</v>
      </c>
      <c r="AF20" s="6">
        <v>-4.1079636190540202E-4</v>
      </c>
      <c r="AG20" s="6">
        <v>2.30640101199999</v>
      </c>
      <c r="AH20" s="6">
        <v>-3.7612753199999698E-3</v>
      </c>
      <c r="AI20" s="6">
        <v>995.176197</v>
      </c>
      <c r="AJ20" s="6">
        <v>3.9734999999999798E-2</v>
      </c>
      <c r="AL20" s="6">
        <v>-7.3107128370890097E-3</v>
      </c>
      <c r="AM20" s="6">
        <v>2.5528079661440501</v>
      </c>
      <c r="AN20" s="6">
        <v>1.58291033403489</v>
      </c>
    </row>
    <row r="21" spans="1:40" x14ac:dyDescent="0.45">
      <c r="A21">
        <v>4.3999999999999997E-2</v>
      </c>
      <c r="B21" s="1">
        <f t="shared" si="0"/>
        <v>159.72845496930529</v>
      </c>
      <c r="C21">
        <v>600</v>
      </c>
      <c r="D21" s="2">
        <f t="shared" si="1"/>
        <v>0.54586448320873393</v>
      </c>
      <c r="E21" s="1">
        <v>55.2</v>
      </c>
      <c r="F21" s="2">
        <v>1</v>
      </c>
      <c r="G21">
        <v>315</v>
      </c>
      <c r="H21">
        <v>295</v>
      </c>
      <c r="I21" s="2">
        <f t="shared" si="9"/>
        <v>9.1774379985718042</v>
      </c>
      <c r="J21" s="2">
        <v>304.17753331888377</v>
      </c>
      <c r="K21" s="2">
        <f t="shared" si="10"/>
        <v>304.1774379985718</v>
      </c>
      <c r="L21" s="2">
        <v>314.09078966150025</v>
      </c>
      <c r="M21" s="2">
        <f t="shared" si="7"/>
        <v>314.09078963016719</v>
      </c>
      <c r="N21" s="2">
        <f t="shared" si="8"/>
        <v>0.90921033849974719</v>
      </c>
      <c r="O21" s="8">
        <v>167.164519498912</v>
      </c>
      <c r="P21" s="1">
        <f>O21/(Abmessung!H$17*Q21)</f>
        <v>32.109987488994513</v>
      </c>
      <c r="Q21" s="2">
        <f t="shared" si="2"/>
        <v>14.567632834129524</v>
      </c>
      <c r="R21" s="1">
        <f t="shared" si="3"/>
        <v>4178.5638956954563</v>
      </c>
      <c r="S21" s="1">
        <f t="shared" si="4"/>
        <v>991.68304126174269</v>
      </c>
      <c r="T21" s="1">
        <f t="shared" si="5"/>
        <v>1007.0803566432129</v>
      </c>
      <c r="U21" s="7">
        <f t="shared" si="6"/>
        <v>1.1795651778146015</v>
      </c>
      <c r="Y21" s="4">
        <v>-144.24372570197801</v>
      </c>
      <c r="Z21" s="5">
        <v>10.528700058400901</v>
      </c>
      <c r="AA21" s="4">
        <v>-3.1256926142924198E-2</v>
      </c>
      <c r="AB21" s="4">
        <v>2.9456116190551199E-5</v>
      </c>
      <c r="AC21" s="6">
        <v>17554.453889016499</v>
      </c>
      <c r="AD21" s="6">
        <v>-125.692345063977</v>
      </c>
      <c r="AE21" s="6">
        <v>0.39362054142913999</v>
      </c>
      <c r="AF21" s="6">
        <v>-4.1079636190540202E-4</v>
      </c>
      <c r="AG21" s="6">
        <v>2.30640101199999</v>
      </c>
      <c r="AH21" s="6">
        <v>-3.7612753199999698E-3</v>
      </c>
      <c r="AI21" s="6">
        <v>995.176197</v>
      </c>
      <c r="AJ21" s="6">
        <v>3.9734999999999798E-2</v>
      </c>
      <c r="AL21" s="6">
        <v>-7.3107128370890097E-3</v>
      </c>
      <c r="AM21" s="6">
        <v>2.5528079661440501</v>
      </c>
      <c r="AN21" s="6">
        <v>1.58291033403489</v>
      </c>
    </row>
    <row r="22" spans="1:40" x14ac:dyDescent="0.45">
      <c r="A22">
        <v>0.05</v>
      </c>
      <c r="B22" s="1">
        <f t="shared" si="0"/>
        <v>181.51329537266824</v>
      </c>
      <c r="C22">
        <v>600</v>
      </c>
      <c r="D22" s="2">
        <f t="shared" si="1"/>
        <v>0.54586448320873393</v>
      </c>
      <c r="E22" s="1">
        <v>55.2</v>
      </c>
      <c r="F22" s="2">
        <v>1</v>
      </c>
      <c r="G22">
        <v>315</v>
      </c>
      <c r="H22">
        <v>295</v>
      </c>
      <c r="I22" s="2">
        <f t="shared" si="9"/>
        <v>9.2413985609351634</v>
      </c>
      <c r="J22" s="2">
        <v>304.24149398476891</v>
      </c>
      <c r="K22" s="2">
        <f t="shared" si="10"/>
        <v>304.24139856093518</v>
      </c>
      <c r="L22" s="2">
        <v>314.19439978880752</v>
      </c>
      <c r="M22" s="2">
        <f t="shared" si="7"/>
        <v>314.19439976993311</v>
      </c>
      <c r="N22" s="2">
        <f t="shared" si="8"/>
        <v>0.80560021119248404</v>
      </c>
      <c r="O22" s="8">
        <v>168.31259049929699</v>
      </c>
      <c r="P22" s="1">
        <f>O22/(Abmessung!H$17*Q22)</f>
        <v>32.321422738287559</v>
      </c>
      <c r="Q22" s="2">
        <f t="shared" si="2"/>
        <v>14.571731278372294</v>
      </c>
      <c r="R22" s="1">
        <f t="shared" si="3"/>
        <v>4178.5636154876784</v>
      </c>
      <c r="S22" s="1">
        <f t="shared" si="4"/>
        <v>991.66289516389827</v>
      </c>
      <c r="T22" s="1">
        <f t="shared" si="5"/>
        <v>1007.0816273817424</v>
      </c>
      <c r="U22" s="7">
        <f t="shared" si="6"/>
        <v>1.1794448909775792</v>
      </c>
      <c r="Y22" s="4">
        <v>-144.24372570197801</v>
      </c>
      <c r="Z22" s="5">
        <v>10.528700058400901</v>
      </c>
      <c r="AA22" s="4">
        <v>-3.1256926142924198E-2</v>
      </c>
      <c r="AB22" s="4">
        <v>2.9456116190551199E-5</v>
      </c>
      <c r="AC22" s="6">
        <v>17554.453889016499</v>
      </c>
      <c r="AD22" s="6">
        <v>-125.692345063977</v>
      </c>
      <c r="AE22" s="6">
        <v>0.39362054142913999</v>
      </c>
      <c r="AF22" s="6">
        <v>-4.1079636190540202E-4</v>
      </c>
      <c r="AG22" s="6">
        <v>2.30640101199999</v>
      </c>
      <c r="AH22" s="6">
        <v>-3.7612753199999698E-3</v>
      </c>
      <c r="AI22" s="6">
        <v>995.176197</v>
      </c>
      <c r="AJ22" s="6">
        <v>3.9734999999999798E-2</v>
      </c>
      <c r="AL22" s="6">
        <v>-7.3107128370890097E-3</v>
      </c>
      <c r="AM22" s="6">
        <v>2.5528079661440501</v>
      </c>
      <c r="AN22" s="6">
        <v>1.58291033403489</v>
      </c>
    </row>
    <row r="23" spans="1:40" x14ac:dyDescent="0.45">
      <c r="A23">
        <v>5.6000000000000001E-2</v>
      </c>
      <c r="B23" s="1">
        <f t="shared" si="0"/>
        <v>203.29815577432143</v>
      </c>
      <c r="C23">
        <v>600</v>
      </c>
      <c r="D23" s="2">
        <f t="shared" si="1"/>
        <v>0.54586448320873393</v>
      </c>
      <c r="E23" s="1">
        <v>55.2</v>
      </c>
      <c r="F23" s="2">
        <v>1</v>
      </c>
      <c r="G23">
        <v>315</v>
      </c>
      <c r="H23">
        <v>295</v>
      </c>
      <c r="I23" s="2">
        <f t="shared" si="9"/>
        <v>9.3006442681043566</v>
      </c>
      <c r="J23" s="2">
        <v>304.30073814257941</v>
      </c>
      <c r="K23" s="2">
        <f t="shared" si="10"/>
        <v>304.30064426810435</v>
      </c>
      <c r="L23" s="2">
        <v>314.27617032718564</v>
      </c>
      <c r="M23" s="2">
        <f t="shared" si="7"/>
        <v>314.27617031565512</v>
      </c>
      <c r="N23" s="2">
        <f t="shared" si="8"/>
        <v>0.72382967281436095</v>
      </c>
      <c r="O23" s="8">
        <v>169.37582244591999</v>
      </c>
      <c r="P23" s="1">
        <f>O23/(Abmessung!H$17*Q23)</f>
        <v>32.530888121145516</v>
      </c>
      <c r="Q23" s="2">
        <f t="shared" si="2"/>
        <v>14.569361385863299</v>
      </c>
      <c r="R23" s="1">
        <f t="shared" si="3"/>
        <v>4178.5634430014106</v>
      </c>
      <c r="S23" s="1">
        <f t="shared" si="4"/>
        <v>991.64696911364751</v>
      </c>
      <c r="T23" s="1">
        <f t="shared" si="5"/>
        <v>1007.0828044150476</v>
      </c>
      <c r="U23" s="7">
        <f t="shared" si="6"/>
        <v>1.1793334741832657</v>
      </c>
      <c r="Y23" s="4">
        <v>-144.24372570197801</v>
      </c>
      <c r="Z23" s="5">
        <v>10.528700058400901</v>
      </c>
      <c r="AA23" s="4">
        <v>-3.1256926142924198E-2</v>
      </c>
      <c r="AB23" s="4">
        <v>2.9456116190551199E-5</v>
      </c>
      <c r="AC23" s="6">
        <v>17554.453889016499</v>
      </c>
      <c r="AD23" s="6">
        <v>-125.692345063977</v>
      </c>
      <c r="AE23" s="6">
        <v>0.39362054142913999</v>
      </c>
      <c r="AF23" s="6">
        <v>-4.1079636190540202E-4</v>
      </c>
      <c r="AG23" s="6">
        <v>2.30640101199999</v>
      </c>
      <c r="AH23" s="6">
        <v>-3.7612753199999698E-3</v>
      </c>
      <c r="AI23" s="6">
        <v>995.176197</v>
      </c>
      <c r="AJ23" s="6">
        <v>3.9734999999999798E-2</v>
      </c>
      <c r="AL23" s="6">
        <v>-7.3107128370890097E-3</v>
      </c>
      <c r="AM23" s="6">
        <v>2.5528079661440501</v>
      </c>
      <c r="AN23" s="6">
        <v>1.58291033403489</v>
      </c>
    </row>
    <row r="24" spans="1:40" x14ac:dyDescent="0.45">
      <c r="A24">
        <v>6.2E-2</v>
      </c>
      <c r="B24" s="1">
        <f t="shared" si="0"/>
        <v>225.08303100118411</v>
      </c>
      <c r="C24">
        <v>600</v>
      </c>
      <c r="D24" s="2">
        <f t="shared" si="1"/>
        <v>0.54586448320873393</v>
      </c>
      <c r="E24" s="1">
        <v>55.2</v>
      </c>
      <c r="F24" s="2">
        <v>1</v>
      </c>
      <c r="G24">
        <v>315</v>
      </c>
      <c r="H24">
        <v>295</v>
      </c>
      <c r="I24" s="2">
        <f t="shared" si="9"/>
        <v>9.3563518348954933</v>
      </c>
      <c r="J24" s="2">
        <v>304.35644294163478</v>
      </c>
      <c r="K24" s="2">
        <f t="shared" si="10"/>
        <v>304.35635183489552</v>
      </c>
      <c r="L24" s="2">
        <v>314.3423601197141</v>
      </c>
      <c r="M24" s="2">
        <f t="shared" si="7"/>
        <v>314.34236011263721</v>
      </c>
      <c r="N24" s="2">
        <f t="shared" si="8"/>
        <v>0.65763988028589893</v>
      </c>
      <c r="O24" s="8">
        <v>170.37537507189199</v>
      </c>
      <c r="P24" s="1">
        <f>O24/(Abmessung!H$17*Q24)</f>
        <v>32.738287801498544</v>
      </c>
      <c r="Q24" s="2">
        <f t="shared" si="2"/>
        <v>14.562498095427966</v>
      </c>
      <c r="R24" s="1">
        <f t="shared" si="3"/>
        <v>4178.5633343108875</v>
      </c>
      <c r="S24" s="1">
        <f t="shared" si="4"/>
        <v>991.63406058285136</v>
      </c>
      <c r="T24" s="1">
        <f t="shared" si="5"/>
        <v>1007.083911130143</v>
      </c>
      <c r="U24" s="7">
        <f t="shared" si="6"/>
        <v>1.1792287136403194</v>
      </c>
      <c r="Y24" s="4">
        <v>-144.24372570197801</v>
      </c>
      <c r="Z24" s="5">
        <v>10.528700058400901</v>
      </c>
      <c r="AA24" s="4">
        <v>-3.1256926142924198E-2</v>
      </c>
      <c r="AB24" s="4">
        <v>2.9456116190551199E-5</v>
      </c>
      <c r="AC24" s="6">
        <v>17554.453889016499</v>
      </c>
      <c r="AD24" s="6">
        <v>-125.692345063977</v>
      </c>
      <c r="AE24" s="6">
        <v>0.39362054142913999</v>
      </c>
      <c r="AF24" s="6">
        <v>-4.1079636190540202E-4</v>
      </c>
      <c r="AG24" s="6">
        <v>2.30640101199999</v>
      </c>
      <c r="AH24" s="6">
        <v>-3.7612753199999698E-3</v>
      </c>
      <c r="AI24" s="6">
        <v>995.176197</v>
      </c>
      <c r="AJ24" s="6">
        <v>3.9734999999999798E-2</v>
      </c>
      <c r="AL24" s="6">
        <v>-7.3107128370890097E-3</v>
      </c>
      <c r="AM24" s="6">
        <v>2.5528079661440501</v>
      </c>
      <c r="AN24" s="6">
        <v>1.58291033403489</v>
      </c>
    </row>
    <row r="25" spans="1:40" x14ac:dyDescent="0.45">
      <c r="A25">
        <v>6.8000000000000005E-2</v>
      </c>
      <c r="B25" s="1">
        <f t="shared" si="0"/>
        <v>246.86791856819653</v>
      </c>
      <c r="C25">
        <v>600</v>
      </c>
      <c r="D25" s="2">
        <f t="shared" si="1"/>
        <v>0.54586448320873393</v>
      </c>
      <c r="E25" s="1">
        <v>55.2</v>
      </c>
      <c r="F25" s="2">
        <v>1</v>
      </c>
      <c r="G25">
        <v>315</v>
      </c>
      <c r="H25">
        <v>295</v>
      </c>
      <c r="I25" s="2">
        <f t="shared" si="9"/>
        <v>9.4089983409413076</v>
      </c>
      <c r="J25" s="2">
        <v>304.40908581220282</v>
      </c>
      <c r="K25" s="2">
        <f t="shared" si="10"/>
        <v>304.40899834094131</v>
      </c>
      <c r="L25" s="2">
        <v>314.39706324004243</v>
      </c>
      <c r="M25" s="2">
        <f t="shared" si="7"/>
        <v>314.39706323572204</v>
      </c>
      <c r="N25" s="2">
        <f t="shared" si="8"/>
        <v>0.60293675995757212</v>
      </c>
      <c r="O25" s="8">
        <v>171.31984017826201</v>
      </c>
      <c r="P25" s="1">
        <f>O25/(Abmessung!H$17*Q25)</f>
        <v>32.942145584423592</v>
      </c>
      <c r="Q25" s="2">
        <f t="shared" si="2"/>
        <v>14.552606870233648</v>
      </c>
      <c r="R25" s="1">
        <f t="shared" si="3"/>
        <v>4178.5632650933176</v>
      </c>
      <c r="S25" s="1">
        <f t="shared" si="4"/>
        <v>991.62338071228464</v>
      </c>
      <c r="T25" s="1">
        <f t="shared" si="5"/>
        <v>1007.0849570123739</v>
      </c>
      <c r="U25" s="7">
        <f t="shared" si="6"/>
        <v>1.1791297114753987</v>
      </c>
      <c r="Y25" s="4">
        <v>-144.24372570197801</v>
      </c>
      <c r="Z25" s="5">
        <v>10.528700058400901</v>
      </c>
      <c r="AA25" s="4">
        <v>-3.1256926142924198E-2</v>
      </c>
      <c r="AB25" s="4">
        <v>2.9456116190551199E-5</v>
      </c>
      <c r="AC25" s="6">
        <v>17554.453889016499</v>
      </c>
      <c r="AD25" s="6">
        <v>-125.692345063977</v>
      </c>
      <c r="AE25" s="6">
        <v>0.39362054142913999</v>
      </c>
      <c r="AF25" s="6">
        <v>-4.1079636190540202E-4</v>
      </c>
      <c r="AG25" s="6">
        <v>2.30640101199999</v>
      </c>
      <c r="AH25" s="6">
        <v>-3.7612753199999698E-3</v>
      </c>
      <c r="AI25" s="6">
        <v>995.176197</v>
      </c>
      <c r="AJ25" s="6">
        <v>3.9734999999999798E-2</v>
      </c>
      <c r="AL25" s="6">
        <v>-7.3107128370890097E-3</v>
      </c>
      <c r="AM25" s="6">
        <v>2.5528079661440501</v>
      </c>
      <c r="AN25" s="6">
        <v>1.58291033403489</v>
      </c>
    </row>
    <row r="26" spans="1:40" x14ac:dyDescent="0.45">
      <c r="A26">
        <v>7.3999999999999996E-2</v>
      </c>
      <c r="B26" s="1">
        <f t="shared" si="0"/>
        <v>268.65281546222838</v>
      </c>
      <c r="C26">
        <v>600</v>
      </c>
      <c r="D26" s="2">
        <f t="shared" si="1"/>
        <v>0.54586448320873393</v>
      </c>
      <c r="E26" s="1">
        <v>55.2</v>
      </c>
      <c r="F26" s="2">
        <v>1</v>
      </c>
      <c r="G26">
        <v>315</v>
      </c>
      <c r="H26">
        <v>295</v>
      </c>
      <c r="I26" s="2">
        <f t="shared" si="9"/>
        <v>9.4593391765067292</v>
      </c>
      <c r="J26" s="2">
        <v>304.45942230598598</v>
      </c>
      <c r="K26" s="2">
        <f t="shared" si="10"/>
        <v>304.45933917650672</v>
      </c>
      <c r="L26" s="2">
        <v>314.4430298369652</v>
      </c>
      <c r="M26" s="2">
        <f t="shared" si="7"/>
        <v>314.44302983437791</v>
      </c>
      <c r="N26" s="2">
        <f t="shared" si="8"/>
        <v>0.55697016303480495</v>
      </c>
      <c r="O26" s="8">
        <v>172.222793653422</v>
      </c>
      <c r="P26" s="1">
        <f>O26/(Abmessung!H$17*Q26)</f>
        <v>33.143567831843221</v>
      </c>
      <c r="Q26" s="2">
        <f t="shared" si="2"/>
        <v>14.540401246777304</v>
      </c>
      <c r="R26" s="1">
        <f t="shared" si="3"/>
        <v>4178.563221193569</v>
      </c>
      <c r="S26" s="1">
        <f t="shared" si="4"/>
        <v>991.61439846311578</v>
      </c>
      <c r="T26" s="1">
        <f t="shared" si="5"/>
        <v>1007.0859570726641</v>
      </c>
      <c r="U26" s="7">
        <f t="shared" si="6"/>
        <v>1.1790350467695179</v>
      </c>
      <c r="Y26" s="4">
        <v>-144.24372570197801</v>
      </c>
      <c r="Z26" s="5">
        <v>10.528700058400901</v>
      </c>
      <c r="AA26" s="4">
        <v>-3.1256926142924198E-2</v>
      </c>
      <c r="AB26" s="4">
        <v>2.9456116190551199E-5</v>
      </c>
      <c r="AC26" s="6">
        <v>17554.453889016499</v>
      </c>
      <c r="AD26" s="6">
        <v>-125.692345063977</v>
      </c>
      <c r="AE26" s="6">
        <v>0.39362054142913999</v>
      </c>
      <c r="AF26" s="6">
        <v>-4.1079636190540202E-4</v>
      </c>
      <c r="AG26" s="6">
        <v>2.30640101199999</v>
      </c>
      <c r="AH26" s="6">
        <v>-3.7612753199999698E-3</v>
      </c>
      <c r="AI26" s="6">
        <v>995.176197</v>
      </c>
      <c r="AJ26" s="6">
        <v>3.9734999999999798E-2</v>
      </c>
      <c r="AL26" s="6">
        <v>-7.3107128370890097E-3</v>
      </c>
      <c r="AM26" s="6">
        <v>2.5528079661440501</v>
      </c>
      <c r="AN26" s="6">
        <v>1.58291033403489</v>
      </c>
    </row>
    <row r="27" spans="1:40" x14ac:dyDescent="0.45">
      <c r="A27">
        <v>8.0000000000000002E-3</v>
      </c>
      <c r="B27" s="1">
        <f t="shared" si="0"/>
        <v>29.013750653992428</v>
      </c>
      <c r="C27">
        <v>800</v>
      </c>
      <c r="D27" s="2">
        <f t="shared" si="1"/>
        <v>0.79110794667932438</v>
      </c>
      <c r="E27" s="1">
        <v>80</v>
      </c>
      <c r="F27" s="2">
        <v>1.73</v>
      </c>
      <c r="G27">
        <v>315</v>
      </c>
      <c r="H27">
        <v>295</v>
      </c>
      <c r="I27" s="2">
        <f t="shared" si="9"/>
        <v>7.6382601960162617</v>
      </c>
      <c r="J27" s="2">
        <v>302.63819118207277</v>
      </c>
      <c r="K27" s="2">
        <f t="shared" si="10"/>
        <v>302.63826019601629</v>
      </c>
      <c r="L27" s="2">
        <v>308.95368388833924</v>
      </c>
      <c r="M27" s="2">
        <f t="shared" si="7"/>
        <v>308.95371164278504</v>
      </c>
      <c r="N27" s="2">
        <f t="shared" si="8"/>
        <v>6.046316111660758</v>
      </c>
      <c r="O27" s="8">
        <v>202.12469351250101</v>
      </c>
      <c r="P27" s="1">
        <f>O27/(Abmessung!H$17*Q27)</f>
        <v>43.038136564217993</v>
      </c>
      <c r="Q27" s="2">
        <f t="shared" si="2"/>
        <v>13.141681394889455</v>
      </c>
      <c r="R27" s="1">
        <f t="shared" si="3"/>
        <v>4178.6936375459982</v>
      </c>
      <c r="S27" s="1">
        <f t="shared" si="4"/>
        <v>992.63278103746245</v>
      </c>
      <c r="T27" s="1">
        <f t="shared" si="5"/>
        <v>1007.0497737633098</v>
      </c>
      <c r="U27" s="7">
        <f t="shared" si="6"/>
        <v>1.182460122608713</v>
      </c>
      <c r="Y27" s="4">
        <v>-144.24372570197801</v>
      </c>
      <c r="Z27" s="5">
        <v>10.528700058400901</v>
      </c>
      <c r="AA27" s="4">
        <v>-3.1256926142924198E-2</v>
      </c>
      <c r="AB27" s="4">
        <v>2.9456116190551199E-5</v>
      </c>
      <c r="AC27" s="6">
        <v>17554.453889016499</v>
      </c>
      <c r="AD27" s="6">
        <v>-125.692345063977</v>
      </c>
      <c r="AE27" s="6">
        <v>0.39362054142913999</v>
      </c>
      <c r="AF27" s="6">
        <v>-4.1079636190540202E-4</v>
      </c>
      <c r="AG27" s="6">
        <v>2.30640101199999</v>
      </c>
      <c r="AH27" s="6">
        <v>-3.7612753199999698E-3</v>
      </c>
      <c r="AI27" s="6">
        <v>995.176197</v>
      </c>
      <c r="AJ27" s="6">
        <v>3.9734999999999798E-2</v>
      </c>
      <c r="AL27" s="6">
        <v>-7.3107128370890097E-3</v>
      </c>
      <c r="AM27" s="6">
        <v>2.5528079661440501</v>
      </c>
      <c r="AN27" s="6">
        <v>1.58291033403489</v>
      </c>
    </row>
    <row r="28" spans="1:40" x14ac:dyDescent="0.45">
      <c r="A28">
        <v>1.4E-2</v>
      </c>
      <c r="B28" s="1">
        <f t="shared" si="0"/>
        <v>50.79532776126981</v>
      </c>
      <c r="C28">
        <v>800</v>
      </c>
      <c r="D28" s="2">
        <f t="shared" si="1"/>
        <v>0.79110794667932438</v>
      </c>
      <c r="E28" s="1">
        <v>80</v>
      </c>
      <c r="F28" s="2">
        <v>1.73</v>
      </c>
      <c r="G28">
        <v>315</v>
      </c>
      <c r="H28">
        <v>295</v>
      </c>
      <c r="I28" s="2">
        <f t="shared" si="9"/>
        <v>8.2599819368504424</v>
      </c>
      <c r="J28" s="2">
        <v>303.25993883859854</v>
      </c>
      <c r="K28" s="2">
        <f t="shared" si="10"/>
        <v>303.25998193685047</v>
      </c>
      <c r="L28" s="2">
        <v>311.26731940412679</v>
      </c>
      <c r="M28" s="2">
        <f t="shared" si="7"/>
        <v>311.267322070381</v>
      </c>
      <c r="N28" s="2">
        <f t="shared" si="8"/>
        <v>3.7326805958732052</v>
      </c>
      <c r="O28" s="8">
        <v>218.363317471111</v>
      </c>
      <c r="P28" s="1">
        <f>O28/(Abmessung!H$17*Q28)</f>
        <v>44.019825592100027</v>
      </c>
      <c r="Q28" s="2">
        <f t="shared" si="2"/>
        <v>13.880860352448792</v>
      </c>
      <c r="R28" s="1">
        <f t="shared" si="3"/>
        <v>4178.603167339742</v>
      </c>
      <c r="S28" s="1">
        <f t="shared" si="4"/>
        <v>992.21724165010232</v>
      </c>
      <c r="T28" s="1">
        <f t="shared" si="5"/>
        <v>1007.0621263348758</v>
      </c>
      <c r="U28" s="7">
        <f t="shared" si="6"/>
        <v>1.181290840550834</v>
      </c>
      <c r="Y28" s="4">
        <v>-144.24372570197801</v>
      </c>
      <c r="Z28" s="5">
        <v>10.528700058400901</v>
      </c>
      <c r="AA28" s="4">
        <v>-3.1256926142924198E-2</v>
      </c>
      <c r="AB28" s="4">
        <v>2.9456116190551199E-5</v>
      </c>
      <c r="AC28" s="6">
        <v>17554.453889016499</v>
      </c>
      <c r="AD28" s="6">
        <v>-125.692345063977</v>
      </c>
      <c r="AE28" s="6">
        <v>0.39362054142913999</v>
      </c>
      <c r="AF28" s="6">
        <v>-4.1079636190540202E-4</v>
      </c>
      <c r="AG28" s="6">
        <v>2.30640101199999</v>
      </c>
      <c r="AH28" s="6">
        <v>-3.7612753199999698E-3</v>
      </c>
      <c r="AI28" s="6">
        <v>995.176197</v>
      </c>
      <c r="AJ28" s="6">
        <v>3.9734999999999798E-2</v>
      </c>
      <c r="AL28" s="6">
        <v>-7.3107128370890097E-3</v>
      </c>
      <c r="AM28" s="6">
        <v>2.5528079661440501</v>
      </c>
      <c r="AN28" s="6">
        <v>1.58291033403489</v>
      </c>
    </row>
    <row r="29" spans="1:40" x14ac:dyDescent="0.45">
      <c r="A29">
        <v>0.02</v>
      </c>
      <c r="B29" s="1">
        <f t="shared" si="0"/>
        <v>72.578722198480222</v>
      </c>
      <c r="C29">
        <v>800</v>
      </c>
      <c r="D29" s="2">
        <f t="shared" si="1"/>
        <v>0.79110794667932438</v>
      </c>
      <c r="E29" s="1">
        <v>80</v>
      </c>
      <c r="F29" s="2">
        <v>1.73</v>
      </c>
      <c r="G29">
        <v>315</v>
      </c>
      <c r="H29">
        <v>295</v>
      </c>
      <c r="I29" s="2">
        <f t="shared" si="9"/>
        <v>8.5572210029537974</v>
      </c>
      <c r="J29" s="2">
        <v>303.55719282462013</v>
      </c>
      <c r="K29" s="2">
        <f t="shared" si="10"/>
        <v>303.55722100295378</v>
      </c>
      <c r="L29" s="2">
        <v>312.29435032938215</v>
      </c>
      <c r="M29" s="2">
        <f t="shared" si="7"/>
        <v>312.29435085668916</v>
      </c>
      <c r="N29" s="2">
        <f t="shared" si="8"/>
        <v>2.705649670617845</v>
      </c>
      <c r="O29" s="8">
        <v>226.11548746213501</v>
      </c>
      <c r="P29" s="1">
        <f>O29/(Abmessung!H$17*Q29)</f>
        <v>44.659562355158847</v>
      </c>
      <c r="Q29" s="2">
        <f t="shared" si="2"/>
        <v>14.167749379826498</v>
      </c>
      <c r="R29" s="1">
        <f t="shared" si="3"/>
        <v>4178.5810998657653</v>
      </c>
      <c r="S29" s="1">
        <f t="shared" si="4"/>
        <v>992.02628289738152</v>
      </c>
      <c r="T29" s="1">
        <f t="shared" si="5"/>
        <v>1007.0680320284431</v>
      </c>
      <c r="U29" s="7">
        <f t="shared" si="6"/>
        <v>1.1807318135101368</v>
      </c>
      <c r="Y29" s="4">
        <v>-144.24372570197801</v>
      </c>
      <c r="Z29" s="5">
        <v>10.528700058400901</v>
      </c>
      <c r="AA29" s="4">
        <v>-3.1256926142924198E-2</v>
      </c>
      <c r="AB29" s="4">
        <v>2.9456116190551199E-5</v>
      </c>
      <c r="AC29" s="6">
        <v>17554.453889016499</v>
      </c>
      <c r="AD29" s="6">
        <v>-125.692345063977</v>
      </c>
      <c r="AE29" s="6">
        <v>0.39362054142913999</v>
      </c>
      <c r="AF29" s="6">
        <v>-4.1079636190540202E-4</v>
      </c>
      <c r="AG29" s="6">
        <v>2.30640101199999</v>
      </c>
      <c r="AH29" s="6">
        <v>-3.7612753199999698E-3</v>
      </c>
      <c r="AI29" s="6">
        <v>995.176197</v>
      </c>
      <c r="AJ29" s="6">
        <v>3.9734999999999798E-2</v>
      </c>
      <c r="AL29" s="6">
        <v>-7.3107128370890097E-3</v>
      </c>
      <c r="AM29" s="6">
        <v>2.5528079661440501</v>
      </c>
      <c r="AN29" s="6">
        <v>1.58291033403489</v>
      </c>
    </row>
    <row r="30" spans="1:40" x14ac:dyDescent="0.45">
      <c r="A30">
        <v>2.5999999999999999E-2</v>
      </c>
      <c r="B30" s="1">
        <f t="shared" si="0"/>
        <v>94.362794762495923</v>
      </c>
      <c r="C30">
        <v>800</v>
      </c>
      <c r="D30" s="2">
        <f t="shared" si="1"/>
        <v>0.79110794667932438</v>
      </c>
      <c r="E30" s="1">
        <v>80</v>
      </c>
      <c r="F30" s="2">
        <v>1.73</v>
      </c>
      <c r="G30">
        <v>315</v>
      </c>
      <c r="H30">
        <v>295</v>
      </c>
      <c r="I30" s="2">
        <f t="shared" si="9"/>
        <v>8.7341213181050836</v>
      </c>
      <c r="J30" s="2">
        <v>303.73410212587004</v>
      </c>
      <c r="K30" s="2">
        <f t="shared" si="10"/>
        <v>303.73412131810511</v>
      </c>
      <c r="L30" s="2">
        <v>312.87629290743359</v>
      </c>
      <c r="M30" s="2">
        <f t="shared" si="7"/>
        <v>312.87629305552207</v>
      </c>
      <c r="N30" s="2">
        <f t="shared" si="8"/>
        <v>2.1237070925664057</v>
      </c>
      <c r="O30" s="8">
        <v>230.72566474921601</v>
      </c>
      <c r="P30" s="1">
        <f>O30/(Abmessung!H$17*Q30)</f>
        <v>45.092967375234565</v>
      </c>
      <c r="Q30" s="2">
        <f t="shared" si="2"/>
        <v>14.317662124950747</v>
      </c>
      <c r="R30" s="1">
        <f t="shared" si="3"/>
        <v>4178.5727790222772</v>
      </c>
      <c r="S30" s="1">
        <f t="shared" si="4"/>
        <v>991.91636105717487</v>
      </c>
      <c r="T30" s="1">
        <f t="shared" si="5"/>
        <v>1007.0715467739857</v>
      </c>
      <c r="U30" s="7">
        <f t="shared" si="6"/>
        <v>1.1803991112158019</v>
      </c>
      <c r="Y30" s="4">
        <v>-144.24372570197801</v>
      </c>
      <c r="Z30" s="5">
        <v>10.528700058400901</v>
      </c>
      <c r="AA30" s="4">
        <v>-3.1256926142924198E-2</v>
      </c>
      <c r="AB30" s="4">
        <v>2.9456116190551199E-5</v>
      </c>
      <c r="AC30" s="6">
        <v>17554.453889016499</v>
      </c>
      <c r="AD30" s="6">
        <v>-125.692345063977</v>
      </c>
      <c r="AE30" s="6">
        <v>0.39362054142913999</v>
      </c>
      <c r="AF30" s="6">
        <v>-4.1079636190540202E-4</v>
      </c>
      <c r="AG30" s="6">
        <v>2.30640101199999</v>
      </c>
      <c r="AH30" s="6">
        <v>-3.7612753199999698E-3</v>
      </c>
      <c r="AI30" s="6">
        <v>995.176197</v>
      </c>
      <c r="AJ30" s="6">
        <v>3.9734999999999798E-2</v>
      </c>
      <c r="AL30" s="6">
        <v>-7.3107128370890097E-3</v>
      </c>
      <c r="AM30" s="6">
        <v>2.5528079661440501</v>
      </c>
      <c r="AN30" s="6">
        <v>1.58291033403489</v>
      </c>
    </row>
    <row r="31" spans="1:40" x14ac:dyDescent="0.45">
      <c r="A31">
        <v>3.2000000000000001E-2</v>
      </c>
      <c r="B31" s="1">
        <f t="shared" si="0"/>
        <v>116.14719722181783</v>
      </c>
      <c r="C31">
        <v>800</v>
      </c>
      <c r="D31" s="2">
        <f t="shared" si="1"/>
        <v>0.79110794667932438</v>
      </c>
      <c r="E31" s="1">
        <v>80</v>
      </c>
      <c r="F31" s="2">
        <v>1.73</v>
      </c>
      <c r="G31">
        <v>315</v>
      </c>
      <c r="H31">
        <v>295</v>
      </c>
      <c r="I31" s="2">
        <f t="shared" si="9"/>
        <v>8.8525232755630565</v>
      </c>
      <c r="J31" s="2">
        <v>303.85250985163634</v>
      </c>
      <c r="K31" s="2">
        <f t="shared" si="10"/>
        <v>303.85252327556304</v>
      </c>
      <c r="L31" s="2">
        <v>313.25142079216454</v>
      </c>
      <c r="M31" s="2">
        <f t="shared" si="7"/>
        <v>313.25142084312739</v>
      </c>
      <c r="N31" s="2">
        <f t="shared" si="8"/>
        <v>1.7485792078354621</v>
      </c>
      <c r="O31" s="8">
        <v>233.80986997829001</v>
      </c>
      <c r="P31" s="1">
        <f>O31/(Abmessung!H$17*Q31)</f>
        <v>45.40683379138968</v>
      </c>
      <c r="Q31" s="2">
        <f t="shared" si="2"/>
        <v>14.408761062233834</v>
      </c>
      <c r="R31" s="1">
        <f t="shared" si="3"/>
        <v>4178.5688729639869</v>
      </c>
      <c r="S31" s="1">
        <f t="shared" si="4"/>
        <v>991.84485511080493</v>
      </c>
      <c r="T31" s="1">
        <f t="shared" si="5"/>
        <v>1007.0738992394773</v>
      </c>
      <c r="U31" s="7">
        <f t="shared" si="6"/>
        <v>1.1801764291874908</v>
      </c>
      <c r="Y31" s="4">
        <v>-144.24372570197801</v>
      </c>
      <c r="Z31" s="5">
        <v>10.528700058400901</v>
      </c>
      <c r="AA31" s="4">
        <v>-3.1256926142924198E-2</v>
      </c>
      <c r="AB31" s="4">
        <v>2.9456116190551199E-5</v>
      </c>
      <c r="AC31" s="6">
        <v>17554.453889016499</v>
      </c>
      <c r="AD31" s="6">
        <v>-125.692345063977</v>
      </c>
      <c r="AE31" s="6">
        <v>0.39362054142913999</v>
      </c>
      <c r="AF31" s="6">
        <v>-4.1079636190540202E-4</v>
      </c>
      <c r="AG31" s="6">
        <v>2.30640101199999</v>
      </c>
      <c r="AH31" s="6">
        <v>-3.7612753199999698E-3</v>
      </c>
      <c r="AI31" s="6">
        <v>995.176197</v>
      </c>
      <c r="AJ31" s="6">
        <v>3.9734999999999798E-2</v>
      </c>
      <c r="AL31" s="6">
        <v>-7.3107128370890097E-3</v>
      </c>
      <c r="AM31" s="6">
        <v>2.5528079661440501</v>
      </c>
      <c r="AN31" s="6">
        <v>1.58291033403489</v>
      </c>
    </row>
    <row r="32" spans="1:40" x14ac:dyDescent="0.45">
      <c r="A32">
        <v>3.7999999999999999E-2</v>
      </c>
      <c r="B32" s="1">
        <f t="shared" si="0"/>
        <v>137.93178623490482</v>
      </c>
      <c r="C32">
        <v>800</v>
      </c>
      <c r="D32" s="2">
        <f t="shared" si="1"/>
        <v>0.79110794667932438</v>
      </c>
      <c r="E32" s="1">
        <v>80</v>
      </c>
      <c r="F32" s="2">
        <v>1.73</v>
      </c>
      <c r="G32">
        <v>315</v>
      </c>
      <c r="H32">
        <v>295</v>
      </c>
      <c r="I32" s="2">
        <f t="shared" si="9"/>
        <v>8.9378068707000971</v>
      </c>
      <c r="J32" s="2">
        <v>303.93779734731157</v>
      </c>
      <c r="K32" s="2">
        <f t="shared" si="10"/>
        <v>303.93780687070011</v>
      </c>
      <c r="L32" s="2">
        <v>313.51352539544484</v>
      </c>
      <c r="M32" s="2">
        <f t="shared" si="7"/>
        <v>313.51352541536772</v>
      </c>
      <c r="N32" s="2">
        <f t="shared" si="8"/>
        <v>1.4864746045551556</v>
      </c>
      <c r="O32" s="8">
        <v>236.03066611295301</v>
      </c>
      <c r="P32" s="1">
        <f>O32/(Abmessung!H$17*Q32)</f>
        <v>45.645697083473422</v>
      </c>
      <c r="Q32" s="2">
        <f t="shared" si="2"/>
        <v>14.469502763815258</v>
      </c>
      <c r="R32" s="1">
        <f t="shared" si="3"/>
        <v>4178.5667800693864</v>
      </c>
      <c r="S32" s="1">
        <f t="shared" si="4"/>
        <v>991.79459451806611</v>
      </c>
      <c r="T32" s="1">
        <f t="shared" si="5"/>
        <v>1007.0755936887977</v>
      </c>
      <c r="U32" s="7">
        <f t="shared" si="6"/>
        <v>1.1800160343111967</v>
      </c>
      <c r="Y32" s="4">
        <v>-144.24372570197801</v>
      </c>
      <c r="Z32" s="5">
        <v>10.528700058400901</v>
      </c>
      <c r="AA32" s="4">
        <v>-3.1256926142924198E-2</v>
      </c>
      <c r="AB32" s="4">
        <v>2.9456116190551199E-5</v>
      </c>
      <c r="AC32" s="6">
        <v>17554.453889016499</v>
      </c>
      <c r="AD32" s="6">
        <v>-125.692345063977</v>
      </c>
      <c r="AE32" s="6">
        <v>0.39362054142913999</v>
      </c>
      <c r="AF32" s="6">
        <v>-4.1079636190540202E-4</v>
      </c>
      <c r="AG32" s="6">
        <v>2.30640101199999</v>
      </c>
      <c r="AH32" s="6">
        <v>-3.7612753199999698E-3</v>
      </c>
      <c r="AI32" s="6">
        <v>995.176197</v>
      </c>
      <c r="AJ32" s="6">
        <v>3.9734999999999798E-2</v>
      </c>
      <c r="AL32" s="6">
        <v>-7.3107128370890097E-3</v>
      </c>
      <c r="AM32" s="6">
        <v>2.5528079661440501</v>
      </c>
      <c r="AN32" s="6">
        <v>1.58291033403489</v>
      </c>
    </row>
    <row r="33" spans="1:40" x14ac:dyDescent="0.45">
      <c r="A33">
        <v>4.3999999999999997E-2</v>
      </c>
      <c r="B33" s="1">
        <f t="shared" si="0"/>
        <v>159.71649140575624</v>
      </c>
      <c r="C33">
        <v>800</v>
      </c>
      <c r="D33" s="2">
        <f t="shared" si="1"/>
        <v>0.79110794667932438</v>
      </c>
      <c r="E33" s="1">
        <v>80</v>
      </c>
      <c r="F33" s="2">
        <v>1.73</v>
      </c>
      <c r="G33">
        <v>315</v>
      </c>
      <c r="H33">
        <v>295</v>
      </c>
      <c r="I33" s="2">
        <f t="shared" si="9"/>
        <v>9.0024386419945817</v>
      </c>
      <c r="J33" s="2">
        <v>304.0024318591756</v>
      </c>
      <c r="K33" s="2">
        <f t="shared" si="10"/>
        <v>304.00243864199456</v>
      </c>
      <c r="L33" s="2">
        <v>313.70707433378072</v>
      </c>
      <c r="M33" s="2">
        <f t="shared" si="7"/>
        <v>313.70707434223516</v>
      </c>
      <c r="N33" s="2">
        <f t="shared" si="8"/>
        <v>1.2929256662192756</v>
      </c>
      <c r="O33" s="8">
        <v>237.713283252878</v>
      </c>
      <c r="P33" s="1">
        <f>O33/(Abmessung!H$17*Q33)</f>
        <v>45.834503292653295</v>
      </c>
      <c r="Q33" s="2">
        <f t="shared" si="2"/>
        <v>14.51262388681819</v>
      </c>
      <c r="R33" s="1">
        <f t="shared" si="3"/>
        <v>4178.565555519488</v>
      </c>
      <c r="S33" s="1">
        <f t="shared" si="4"/>
        <v>991.75732327846003</v>
      </c>
      <c r="T33" s="1">
        <f t="shared" si="5"/>
        <v>1007.0768778149621</v>
      </c>
      <c r="U33" s="7">
        <f t="shared" si="6"/>
        <v>1.1798944802140496</v>
      </c>
      <c r="Y33" s="4">
        <v>-144.24372570197801</v>
      </c>
      <c r="Z33" s="5">
        <v>10.528700058400901</v>
      </c>
      <c r="AA33" s="4">
        <v>-3.1256926142924198E-2</v>
      </c>
      <c r="AB33" s="4">
        <v>2.9456116190551199E-5</v>
      </c>
      <c r="AC33" s="6">
        <v>17554.453889016499</v>
      </c>
      <c r="AD33" s="6">
        <v>-125.692345063977</v>
      </c>
      <c r="AE33" s="6">
        <v>0.39362054142913999</v>
      </c>
      <c r="AF33" s="6">
        <v>-4.1079636190540202E-4</v>
      </c>
      <c r="AG33" s="6">
        <v>2.30640101199999</v>
      </c>
      <c r="AH33" s="6">
        <v>-3.7612753199999698E-3</v>
      </c>
      <c r="AI33" s="6">
        <v>995.176197</v>
      </c>
      <c r="AJ33" s="6">
        <v>3.9734999999999798E-2</v>
      </c>
      <c r="AL33" s="6">
        <v>-7.3107128370890097E-3</v>
      </c>
      <c r="AM33" s="6">
        <v>2.5528079661440501</v>
      </c>
      <c r="AN33" s="6">
        <v>1.58291033403489</v>
      </c>
    </row>
    <row r="34" spans="1:40" x14ac:dyDescent="0.45">
      <c r="A34">
        <v>0.05</v>
      </c>
      <c r="B34" s="1">
        <f t="shared" si="0"/>
        <v>181.50127387779867</v>
      </c>
      <c r="C34">
        <v>800</v>
      </c>
      <c r="D34" s="2">
        <f t="shared" si="1"/>
        <v>0.79110794667932438</v>
      </c>
      <c r="E34" s="1">
        <v>80</v>
      </c>
      <c r="F34" s="2">
        <v>1.73</v>
      </c>
      <c r="G34">
        <v>315</v>
      </c>
      <c r="H34">
        <v>295</v>
      </c>
      <c r="I34" s="2">
        <f t="shared" si="9"/>
        <v>9.0533107202464915</v>
      </c>
      <c r="J34" s="2">
        <v>304.05330591272553</v>
      </c>
      <c r="K34" s="2">
        <f t="shared" si="10"/>
        <v>304.05331072024649</v>
      </c>
      <c r="L34" s="2">
        <v>313.85588736658309</v>
      </c>
      <c r="M34" s="2">
        <f t="shared" si="7"/>
        <v>313.85588737036096</v>
      </c>
      <c r="N34" s="2">
        <f t="shared" si="8"/>
        <v>1.1441126334169098</v>
      </c>
      <c r="O34" s="8">
        <v>239.03743767645699</v>
      </c>
      <c r="P34" s="1">
        <f>O34/(Abmessung!H$17*Q34)</f>
        <v>45.988381795780555</v>
      </c>
      <c r="Q34" s="2">
        <f t="shared" si="2"/>
        <v>14.544634613781881</v>
      </c>
      <c r="R34" s="1">
        <f t="shared" si="3"/>
        <v>4178.5647930811865</v>
      </c>
      <c r="S34" s="1">
        <f t="shared" si="4"/>
        <v>991.72857663352033</v>
      </c>
      <c r="T34" s="1">
        <f t="shared" si="5"/>
        <v>1007.0778885552211</v>
      </c>
      <c r="U34" s="7">
        <f t="shared" si="6"/>
        <v>1.1797988045530268</v>
      </c>
      <c r="Y34" s="4">
        <v>-144.24372570197801</v>
      </c>
      <c r="Z34" s="5">
        <v>10.528700058400901</v>
      </c>
      <c r="AA34" s="4">
        <v>-3.1256926142924198E-2</v>
      </c>
      <c r="AB34" s="4">
        <v>2.9456116190551199E-5</v>
      </c>
      <c r="AC34" s="6">
        <v>17554.453889016499</v>
      </c>
      <c r="AD34" s="6">
        <v>-125.692345063977</v>
      </c>
      <c r="AE34" s="6">
        <v>0.39362054142913999</v>
      </c>
      <c r="AF34" s="6">
        <v>-4.1079636190540202E-4</v>
      </c>
      <c r="AG34" s="6">
        <v>2.30640101199999</v>
      </c>
      <c r="AH34" s="6">
        <v>-3.7612753199999698E-3</v>
      </c>
      <c r="AI34" s="6">
        <v>995.176197</v>
      </c>
      <c r="AJ34" s="6">
        <v>3.9734999999999798E-2</v>
      </c>
      <c r="AL34" s="6">
        <v>-7.3107128370890097E-3</v>
      </c>
      <c r="AM34" s="6">
        <v>2.5528079661440501</v>
      </c>
      <c r="AN34" s="6">
        <v>1.58291033403489</v>
      </c>
    </row>
    <row r="35" spans="1:40" x14ac:dyDescent="0.45">
      <c r="A35">
        <v>5.6000000000000001E-2</v>
      </c>
      <c r="B35" s="1">
        <f t="shared" si="0"/>
        <v>203.28611052248687</v>
      </c>
      <c r="C35">
        <v>800</v>
      </c>
      <c r="D35" s="2">
        <f t="shared" si="1"/>
        <v>0.79110794667932438</v>
      </c>
      <c r="E35" s="1">
        <v>80</v>
      </c>
      <c r="F35" s="2">
        <v>1.73</v>
      </c>
      <c r="G35">
        <v>315</v>
      </c>
      <c r="H35">
        <v>295</v>
      </c>
      <c r="I35" s="2">
        <f t="shared" si="9"/>
        <v>9.0945258291195188</v>
      </c>
      <c r="J35" s="2">
        <v>304.0945224721911</v>
      </c>
      <c r="K35" s="2">
        <f t="shared" si="10"/>
        <v>304.0945258291195</v>
      </c>
      <c r="L35" s="2">
        <v>313.97388682741581</v>
      </c>
      <c r="M35" s="2">
        <f t="shared" si="7"/>
        <v>313.97388682915067</v>
      </c>
      <c r="N35" s="2">
        <f t="shared" si="8"/>
        <v>1.0261131725841892</v>
      </c>
      <c r="O35" s="8">
        <v>240.11007213596801</v>
      </c>
      <c r="P35" s="1">
        <f>O35/(Abmessung!H$17*Q35)</f>
        <v>46.116806512464727</v>
      </c>
      <c r="Q35" s="2">
        <f t="shared" si="2"/>
        <v>14.569215640970087</v>
      </c>
      <c r="R35" s="1">
        <f t="shared" si="3"/>
        <v>4178.5642961993981</v>
      </c>
      <c r="S35" s="1">
        <f t="shared" si="4"/>
        <v>991.70572687847084</v>
      </c>
      <c r="T35" s="1">
        <f t="shared" si="5"/>
        <v>1007.0787074252162</v>
      </c>
      <c r="U35" s="7">
        <f t="shared" si="6"/>
        <v>1.1797212911390802</v>
      </c>
      <c r="Y35" s="4">
        <v>-144.24372570197801</v>
      </c>
      <c r="Z35" s="5">
        <v>10.528700058400901</v>
      </c>
      <c r="AA35" s="4">
        <v>-3.1256926142924198E-2</v>
      </c>
      <c r="AB35" s="4">
        <v>2.9456116190551199E-5</v>
      </c>
      <c r="AC35" s="6">
        <v>17554.453889016499</v>
      </c>
      <c r="AD35" s="6">
        <v>-125.692345063977</v>
      </c>
      <c r="AE35" s="6">
        <v>0.39362054142913999</v>
      </c>
      <c r="AF35" s="6">
        <v>-4.1079636190540202E-4</v>
      </c>
      <c r="AG35" s="6">
        <v>2.30640101199999</v>
      </c>
      <c r="AH35" s="6">
        <v>-3.7612753199999698E-3</v>
      </c>
      <c r="AI35" s="6">
        <v>995.176197</v>
      </c>
      <c r="AJ35" s="6">
        <v>3.9734999999999798E-2</v>
      </c>
      <c r="AL35" s="6">
        <v>-7.3107128370890097E-3</v>
      </c>
      <c r="AM35" s="6">
        <v>2.5528079661440501</v>
      </c>
      <c r="AN35" s="6">
        <v>1.58291033403489</v>
      </c>
    </row>
    <row r="36" spans="1:40" x14ac:dyDescent="0.45">
      <c r="A36">
        <v>6.2E-2</v>
      </c>
      <c r="B36" s="1">
        <f t="shared" si="0"/>
        <v>225.07098661762635</v>
      </c>
      <c r="C36">
        <v>800</v>
      </c>
      <c r="D36" s="2">
        <f t="shared" si="1"/>
        <v>0.79110794667932438</v>
      </c>
      <c r="E36" s="1">
        <v>80</v>
      </c>
      <c r="F36" s="2">
        <v>1.73</v>
      </c>
      <c r="G36">
        <v>315</v>
      </c>
      <c r="H36">
        <v>295</v>
      </c>
      <c r="I36" s="2">
        <f t="shared" si="9"/>
        <v>9.1287000666288733</v>
      </c>
      <c r="J36" s="2">
        <v>304.12869778616192</v>
      </c>
      <c r="K36" s="2">
        <f t="shared" si="10"/>
        <v>304.12870006662888</v>
      </c>
      <c r="L36" s="2">
        <v>314.06975542941001</v>
      </c>
      <c r="M36" s="2">
        <f t="shared" si="7"/>
        <v>314.06975543021071</v>
      </c>
      <c r="N36" s="2">
        <f t="shared" si="8"/>
        <v>0.93024457058999133</v>
      </c>
      <c r="O36" s="8">
        <v>240.999358928969</v>
      </c>
      <c r="P36" s="1">
        <f>O36/(Abmessung!H$17*Q36)</f>
        <v>46.22613718194323</v>
      </c>
      <c r="Q36" s="2">
        <f t="shared" si="2"/>
        <v>14.588589444744711</v>
      </c>
      <c r="R36" s="1">
        <f t="shared" si="3"/>
        <v>4178.563961108176</v>
      </c>
      <c r="S36" s="1">
        <f t="shared" si="4"/>
        <v>991.68712660061794</v>
      </c>
      <c r="T36" s="1">
        <f t="shared" si="5"/>
        <v>1007.0793864032665</v>
      </c>
      <c r="U36" s="7">
        <f t="shared" si="6"/>
        <v>1.1796570197565843</v>
      </c>
      <c r="Y36" s="4">
        <v>-144.24372570197801</v>
      </c>
      <c r="Z36" s="5">
        <v>10.528700058400901</v>
      </c>
      <c r="AA36" s="4">
        <v>-3.1256926142924198E-2</v>
      </c>
      <c r="AB36" s="4">
        <v>2.9456116190551199E-5</v>
      </c>
      <c r="AC36" s="6">
        <v>17554.453889016499</v>
      </c>
      <c r="AD36" s="6">
        <v>-125.692345063977</v>
      </c>
      <c r="AE36" s="6">
        <v>0.39362054142913999</v>
      </c>
      <c r="AF36" s="6">
        <v>-4.1079636190540202E-4</v>
      </c>
      <c r="AG36" s="6">
        <v>2.30640101199999</v>
      </c>
      <c r="AH36" s="6">
        <v>-3.7612753199999698E-3</v>
      </c>
      <c r="AI36" s="6">
        <v>995.176197</v>
      </c>
      <c r="AJ36" s="6">
        <v>3.9734999999999798E-2</v>
      </c>
      <c r="AL36" s="6">
        <v>-7.3107128370890097E-3</v>
      </c>
      <c r="AM36" s="6">
        <v>2.5528079661440501</v>
      </c>
      <c r="AN36" s="6">
        <v>1.58291033403489</v>
      </c>
    </row>
    <row r="37" spans="1:40" x14ac:dyDescent="0.45">
      <c r="A37">
        <v>6.8000000000000005E-2</v>
      </c>
      <c r="B37" s="1">
        <f t="shared" si="0"/>
        <v>246.8558926644709</v>
      </c>
      <c r="C37">
        <v>800</v>
      </c>
      <c r="D37" s="2">
        <f t="shared" si="1"/>
        <v>0.79110794667932438</v>
      </c>
      <c r="E37" s="1">
        <v>80</v>
      </c>
      <c r="F37" s="2">
        <v>1.73</v>
      </c>
      <c r="G37">
        <v>315</v>
      </c>
      <c r="H37">
        <v>295</v>
      </c>
      <c r="I37" s="2">
        <f t="shared" si="9"/>
        <v>9.1575083067784977</v>
      </c>
      <c r="J37" s="2">
        <v>304.15750684227709</v>
      </c>
      <c r="K37" s="2">
        <f t="shared" si="10"/>
        <v>304.15750830677848</v>
      </c>
      <c r="L37" s="2">
        <v>314.14919775368168</v>
      </c>
      <c r="M37" s="2">
        <f t="shared" si="7"/>
        <v>314.14919775404013</v>
      </c>
      <c r="N37" s="2">
        <f t="shared" si="8"/>
        <v>0.8508022463183238</v>
      </c>
      <c r="O37" s="8">
        <v>241.748935586367</v>
      </c>
      <c r="P37" s="1">
        <f>O37/(Abmessung!H$17*Q37)</f>
        <v>46.320276030575776</v>
      </c>
      <c r="Q37" s="2">
        <f t="shared" si="2"/>
        <v>14.604222828585927</v>
      </c>
      <c r="R37" s="1">
        <f t="shared" si="3"/>
        <v>4178.5637291905741</v>
      </c>
      <c r="S37" s="1">
        <f t="shared" si="4"/>
        <v>991.67168892635971</v>
      </c>
      <c r="T37" s="1">
        <f t="shared" si="5"/>
        <v>1007.0799587671888</v>
      </c>
      <c r="U37" s="7">
        <f t="shared" si="6"/>
        <v>1.1796028403607051</v>
      </c>
      <c r="Y37" s="4">
        <v>-144.24372570197801</v>
      </c>
      <c r="Z37" s="5">
        <v>10.528700058400901</v>
      </c>
      <c r="AA37" s="4">
        <v>-3.1256926142924198E-2</v>
      </c>
      <c r="AB37" s="4">
        <v>2.9456116190551199E-5</v>
      </c>
      <c r="AC37" s="6">
        <v>17554.453889016499</v>
      </c>
      <c r="AD37" s="6">
        <v>-125.692345063977</v>
      </c>
      <c r="AE37" s="6">
        <v>0.39362054142913999</v>
      </c>
      <c r="AF37" s="6">
        <v>-4.1079636190540202E-4</v>
      </c>
      <c r="AG37" s="6">
        <v>2.30640101199999</v>
      </c>
      <c r="AH37" s="6">
        <v>-3.7612753199999698E-3</v>
      </c>
      <c r="AI37" s="6">
        <v>995.176197</v>
      </c>
      <c r="AJ37" s="6">
        <v>3.9734999999999798E-2</v>
      </c>
      <c r="AL37" s="6">
        <v>-7.3107128370890097E-3</v>
      </c>
      <c r="AM37" s="6">
        <v>2.5528079661440501</v>
      </c>
      <c r="AN37" s="6">
        <v>1.58291033403489</v>
      </c>
    </row>
    <row r="38" spans="1:40" x14ac:dyDescent="0.45">
      <c r="A38">
        <v>7.3999999999999996E-2</v>
      </c>
      <c r="B38" s="1">
        <f t="shared" si="0"/>
        <v>268.64082157628417</v>
      </c>
      <c r="C38">
        <v>800</v>
      </c>
      <c r="D38" s="2">
        <f t="shared" si="1"/>
        <v>0.79110794667932438</v>
      </c>
      <c r="E38" s="1">
        <v>80</v>
      </c>
      <c r="F38" s="2">
        <v>1.73</v>
      </c>
      <c r="G38">
        <v>315</v>
      </c>
      <c r="H38">
        <v>295</v>
      </c>
      <c r="I38" s="2">
        <f t="shared" si="9"/>
        <v>9.1822265612972593</v>
      </c>
      <c r="J38" s="2">
        <v>304.18222570661283</v>
      </c>
      <c r="K38" s="2">
        <f t="shared" si="10"/>
        <v>304.18222656129728</v>
      </c>
      <c r="L38" s="2">
        <v>314.21610189062352</v>
      </c>
      <c r="M38" s="2">
        <f t="shared" si="7"/>
        <v>314.21610189077268</v>
      </c>
      <c r="N38" s="2">
        <f t="shared" si="8"/>
        <v>0.78389810937648008</v>
      </c>
      <c r="O38" s="8">
        <v>242.39203779623199</v>
      </c>
      <c r="P38" s="1">
        <f>O38/(Abmessung!H$17*Q38)</f>
        <v>46.402827799697526</v>
      </c>
      <c r="Q38" s="2">
        <f t="shared" si="2"/>
        <v>14.617022698058072</v>
      </c>
      <c r="R38" s="1">
        <f t="shared" si="3"/>
        <v>4178.5635655585156</v>
      </c>
      <c r="S38" s="1">
        <f t="shared" si="4"/>
        <v>991.65867062520192</v>
      </c>
      <c r="T38" s="1">
        <f t="shared" si="5"/>
        <v>1007.0804498692261</v>
      </c>
      <c r="U38" s="7">
        <f t="shared" si="6"/>
        <v>1.1795563531335227</v>
      </c>
      <c r="Y38" s="4">
        <v>-144.24372570197801</v>
      </c>
      <c r="Z38" s="5">
        <v>10.528700058400901</v>
      </c>
      <c r="AA38" s="4">
        <v>-3.1256926142924198E-2</v>
      </c>
      <c r="AB38" s="4">
        <v>2.9456116190551199E-5</v>
      </c>
      <c r="AC38" s="6">
        <v>17554.453889016499</v>
      </c>
      <c r="AD38" s="6">
        <v>-125.692345063977</v>
      </c>
      <c r="AE38" s="6">
        <v>0.39362054142913999</v>
      </c>
      <c r="AF38" s="6">
        <v>-4.1079636190540202E-4</v>
      </c>
      <c r="AG38" s="6">
        <v>2.30640101199999</v>
      </c>
      <c r="AH38" s="6">
        <v>-3.7612753199999698E-3</v>
      </c>
      <c r="AI38" s="6">
        <v>995.176197</v>
      </c>
      <c r="AJ38" s="6">
        <v>3.9734999999999798E-2</v>
      </c>
      <c r="AL38" s="6">
        <v>-7.3107128370890097E-3</v>
      </c>
      <c r="AM38" s="6">
        <v>2.5528079661440501</v>
      </c>
      <c r="AN38" s="6">
        <v>1.58291033403489</v>
      </c>
    </row>
    <row r="39" spans="1:40" x14ac:dyDescent="0.45">
      <c r="A39">
        <v>8.0000000000000002E-3</v>
      </c>
      <c r="B39" s="1">
        <f t="shared" si="0"/>
        <v>29.006732484514146</v>
      </c>
      <c r="C39">
        <v>1000</v>
      </c>
      <c r="D39" s="2">
        <f t="shared" si="1"/>
        <v>1.0403069498833117</v>
      </c>
      <c r="E39" s="1">
        <v>105.2</v>
      </c>
      <c r="F39" s="2">
        <v>2.64</v>
      </c>
      <c r="G39">
        <v>315</v>
      </c>
      <c r="H39">
        <v>295</v>
      </c>
      <c r="I39" s="2">
        <f t="shared" si="9"/>
        <v>7.1420262322830492</v>
      </c>
      <c r="J39" s="2">
        <v>302.14197432866166</v>
      </c>
      <c r="K39" s="2">
        <f t="shared" si="10"/>
        <v>302.14202623228306</v>
      </c>
      <c r="L39" s="2">
        <v>307.55998126592755</v>
      </c>
      <c r="M39" s="2">
        <f t="shared" si="7"/>
        <v>307.56003411980601</v>
      </c>
      <c r="N39" s="2">
        <f t="shared" si="8"/>
        <v>7.4400187340724528</v>
      </c>
      <c r="O39" s="8">
        <v>248.71986918368799</v>
      </c>
      <c r="P39" s="1">
        <f>O39/(Abmessung!H$17*Q39)</f>
        <v>54.76510271522347</v>
      </c>
      <c r="Q39" s="2">
        <f t="shared" si="2"/>
        <v>12.708420983120577</v>
      </c>
      <c r="R39" s="1">
        <f t="shared" si="3"/>
        <v>4178.7804068733667</v>
      </c>
      <c r="S39" s="1">
        <f t="shared" si="4"/>
        <v>992.87294821557339</v>
      </c>
      <c r="T39" s="1">
        <f t="shared" si="5"/>
        <v>1007.0399151749746</v>
      </c>
      <c r="U39" s="7">
        <f t="shared" si="6"/>
        <v>1.1833933267107648</v>
      </c>
      <c r="Y39" s="4">
        <v>-144.24372570197801</v>
      </c>
      <c r="Z39" s="5">
        <v>10.528700058400901</v>
      </c>
      <c r="AA39" s="4">
        <v>-3.1256926142924198E-2</v>
      </c>
      <c r="AB39" s="4">
        <v>2.9456116190551199E-5</v>
      </c>
      <c r="AC39" s="6">
        <v>17554.453889016499</v>
      </c>
      <c r="AD39" s="6">
        <v>-125.692345063977</v>
      </c>
      <c r="AE39" s="6">
        <v>0.39362054142913999</v>
      </c>
      <c r="AF39" s="6">
        <v>-4.1079636190540202E-4</v>
      </c>
      <c r="AG39" s="6">
        <v>2.30640101199999</v>
      </c>
      <c r="AH39" s="6">
        <v>-3.7612753199999698E-3</v>
      </c>
      <c r="AI39" s="6">
        <v>995.176197</v>
      </c>
      <c r="AJ39" s="6">
        <v>3.9734999999999798E-2</v>
      </c>
      <c r="AL39" s="6">
        <v>-7.3107128370890097E-3</v>
      </c>
      <c r="AM39" s="6">
        <v>2.5528079661440501</v>
      </c>
      <c r="AN39" s="6">
        <v>1.58291033403489</v>
      </c>
    </row>
    <row r="40" spans="1:40" x14ac:dyDescent="0.45">
      <c r="A40">
        <v>1.4E-2</v>
      </c>
      <c r="B40" s="1">
        <f t="shared" si="0"/>
        <v>50.786129513303358</v>
      </c>
      <c r="C40">
        <v>1000</v>
      </c>
      <c r="D40" s="2">
        <f t="shared" si="1"/>
        <v>1.0403069498833117</v>
      </c>
      <c r="E40" s="1">
        <v>105.2</v>
      </c>
      <c r="F40" s="2">
        <v>2.64</v>
      </c>
      <c r="G40">
        <v>315</v>
      </c>
      <c r="H40">
        <v>295</v>
      </c>
      <c r="I40" s="2">
        <f t="shared" si="9"/>
        <v>7.9375531790235119</v>
      </c>
      <c r="J40" s="2">
        <v>302.93751930646562</v>
      </c>
      <c r="K40" s="2">
        <f t="shared" si="10"/>
        <v>302.9375531790235</v>
      </c>
      <c r="L40" s="2">
        <v>310.28076965276085</v>
      </c>
      <c r="M40" s="2">
        <f t="shared" si="7"/>
        <v>310.2807749401203</v>
      </c>
      <c r="N40" s="2">
        <f t="shared" si="8"/>
        <v>4.7192303472391472</v>
      </c>
      <c r="O40" s="8">
        <v>276.078819795524</v>
      </c>
      <c r="P40" s="1">
        <f>O40/(Abmessung!H$17*Q40)</f>
        <v>56.769564460152928</v>
      </c>
      <c r="Q40" s="2">
        <f t="shared" si="2"/>
        <v>13.608258370609859</v>
      </c>
      <c r="R40" s="1">
        <f t="shared" si="3"/>
        <v>4178.6342989505492</v>
      </c>
      <c r="S40" s="1">
        <f t="shared" si="4"/>
        <v>992.39694938354751</v>
      </c>
      <c r="T40" s="1">
        <f t="shared" si="5"/>
        <v>1007.0557206648211</v>
      </c>
      <c r="U40" s="7">
        <f t="shared" si="6"/>
        <v>1.1818971948652828</v>
      </c>
      <c r="Y40" s="4">
        <v>-144.24372570197801</v>
      </c>
      <c r="Z40" s="5">
        <v>10.528700058400901</v>
      </c>
      <c r="AA40" s="4">
        <v>-3.1256926142924198E-2</v>
      </c>
      <c r="AB40" s="4">
        <v>2.9456116190551199E-5</v>
      </c>
      <c r="AC40" s="6">
        <v>17554.453889016499</v>
      </c>
      <c r="AD40" s="6">
        <v>-125.692345063977</v>
      </c>
      <c r="AE40" s="6">
        <v>0.39362054142913999</v>
      </c>
      <c r="AF40" s="6">
        <v>-4.1079636190540202E-4</v>
      </c>
      <c r="AG40" s="6">
        <v>2.30640101199999</v>
      </c>
      <c r="AH40" s="6">
        <v>-3.7612753199999698E-3</v>
      </c>
      <c r="AI40" s="6">
        <v>995.176197</v>
      </c>
      <c r="AJ40" s="6">
        <v>3.9734999999999798E-2</v>
      </c>
      <c r="AL40" s="6">
        <v>-7.3107128370890097E-3</v>
      </c>
      <c r="AM40" s="6">
        <v>2.5528079661440501</v>
      </c>
      <c r="AN40" s="6">
        <v>1.58291033403489</v>
      </c>
    </row>
    <row r="41" spans="1:40" x14ac:dyDescent="0.45">
      <c r="A41">
        <v>0.02</v>
      </c>
      <c r="B41" s="1">
        <f t="shared" si="0"/>
        <v>72.568515619604426</v>
      </c>
      <c r="C41">
        <v>1000</v>
      </c>
      <c r="D41" s="2">
        <f t="shared" si="1"/>
        <v>1.0403069498833117</v>
      </c>
      <c r="E41" s="1">
        <v>105.2</v>
      </c>
      <c r="F41" s="2">
        <v>2.64</v>
      </c>
      <c r="G41">
        <v>315</v>
      </c>
      <c r="H41">
        <v>295</v>
      </c>
      <c r="I41" s="2">
        <f t="shared" si="9"/>
        <v>8.3039286644424166</v>
      </c>
      <c r="J41" s="2">
        <v>303.30391144887818</v>
      </c>
      <c r="K41" s="2">
        <f t="shared" si="10"/>
        <v>303.30392866444242</v>
      </c>
      <c r="L41" s="2">
        <v>311.54602154596546</v>
      </c>
      <c r="M41" s="2">
        <f t="shared" si="7"/>
        <v>311.54602235996555</v>
      </c>
      <c r="N41" s="2">
        <f t="shared" si="8"/>
        <v>3.4539784540345408</v>
      </c>
      <c r="O41" s="8">
        <v>288.65555615388001</v>
      </c>
      <c r="P41" s="1">
        <f>O41/(Abmessung!H$17*Q41)</f>
        <v>57.77267750330202</v>
      </c>
      <c r="Q41" s="2">
        <f t="shared" si="2"/>
        <v>13.981135497870183</v>
      </c>
      <c r="R41" s="1">
        <f t="shared" si="3"/>
        <v>4178.5961902029176</v>
      </c>
      <c r="S41" s="1">
        <f t="shared" si="4"/>
        <v>992.1658088945278</v>
      </c>
      <c r="T41" s="1">
        <f t="shared" si="5"/>
        <v>1007.0629999607106</v>
      </c>
      <c r="U41" s="7">
        <f t="shared" si="6"/>
        <v>1.1812081440039335</v>
      </c>
      <c r="Y41" s="4">
        <v>-144.24372570197801</v>
      </c>
      <c r="Z41" s="5">
        <v>10.528700058400901</v>
      </c>
      <c r="AA41" s="4">
        <v>-3.1256926142924198E-2</v>
      </c>
      <c r="AB41" s="4">
        <v>2.9456116190551199E-5</v>
      </c>
      <c r="AC41" s="6">
        <v>17554.453889016499</v>
      </c>
      <c r="AD41" s="6">
        <v>-125.692345063977</v>
      </c>
      <c r="AE41" s="6">
        <v>0.39362054142913999</v>
      </c>
      <c r="AF41" s="6">
        <v>-4.1079636190540202E-4</v>
      </c>
      <c r="AG41" s="6">
        <v>2.30640101199999</v>
      </c>
      <c r="AH41" s="6">
        <v>-3.7612753199999698E-3</v>
      </c>
      <c r="AI41" s="6">
        <v>995.176197</v>
      </c>
      <c r="AJ41" s="6">
        <v>3.9734999999999798E-2</v>
      </c>
      <c r="AL41" s="6">
        <v>-7.3107128370890097E-3</v>
      </c>
      <c r="AM41" s="6">
        <v>2.5528079661440501</v>
      </c>
      <c r="AN41" s="6">
        <v>1.58291033403489</v>
      </c>
    </row>
    <row r="42" spans="1:40" x14ac:dyDescent="0.45">
      <c r="A42">
        <v>2.5999999999999999E-2</v>
      </c>
      <c r="B42" s="1">
        <f t="shared" si="0"/>
        <v>94.352043018954561</v>
      </c>
      <c r="C42">
        <v>1000</v>
      </c>
      <c r="D42" s="2">
        <f t="shared" si="1"/>
        <v>1.0403069498833117</v>
      </c>
      <c r="E42" s="1">
        <v>105.2</v>
      </c>
      <c r="F42" s="2">
        <v>2.64</v>
      </c>
      <c r="G42">
        <v>315</v>
      </c>
      <c r="H42">
        <v>295</v>
      </c>
      <c r="I42" s="2">
        <f t="shared" si="9"/>
        <v>8.5107771254437399</v>
      </c>
      <c r="J42" s="2">
        <v>303.51077321069943</v>
      </c>
      <c r="K42" s="2">
        <f t="shared" si="10"/>
        <v>303.51077712544372</v>
      </c>
      <c r="L42" s="2">
        <v>312.27778738307967</v>
      </c>
      <c r="M42" s="2">
        <f t="shared" si="7"/>
        <v>312.27778745970653</v>
      </c>
      <c r="N42" s="2">
        <f t="shared" si="8"/>
        <v>2.7222126169203307</v>
      </c>
      <c r="O42" s="8">
        <v>295.74965238860801</v>
      </c>
      <c r="P42" s="1">
        <f>O42/(Abmessung!H$17*Q42)</f>
        <v>58.332625436512089</v>
      </c>
      <c r="Q42" s="2">
        <f t="shared" si="2"/>
        <v>14.187234203453125</v>
      </c>
      <c r="R42" s="1">
        <f t="shared" si="3"/>
        <v>4178.5813789193971</v>
      </c>
      <c r="S42" s="1">
        <f t="shared" si="4"/>
        <v>992.02939337727457</v>
      </c>
      <c r="T42" s="1">
        <f t="shared" si="5"/>
        <v>1007.0671097867635</v>
      </c>
      <c r="U42" s="7">
        <f t="shared" si="6"/>
        <v>1.1808191119842386</v>
      </c>
      <c r="Y42" s="4">
        <v>-144.24372570197801</v>
      </c>
      <c r="Z42" s="5">
        <v>10.528700058400901</v>
      </c>
      <c r="AA42" s="4">
        <v>-3.1256926142924198E-2</v>
      </c>
      <c r="AB42" s="4">
        <v>2.9456116190551199E-5</v>
      </c>
      <c r="AC42" s="6">
        <v>17554.453889016499</v>
      </c>
      <c r="AD42" s="6">
        <v>-125.692345063977</v>
      </c>
      <c r="AE42" s="6">
        <v>0.39362054142913999</v>
      </c>
      <c r="AF42" s="6">
        <v>-4.1079636190540202E-4</v>
      </c>
      <c r="AG42" s="6">
        <v>2.30640101199999</v>
      </c>
      <c r="AH42" s="6">
        <v>-3.7612753199999698E-3</v>
      </c>
      <c r="AI42" s="6">
        <v>995.176197</v>
      </c>
      <c r="AJ42" s="6">
        <v>3.9734999999999798E-2</v>
      </c>
      <c r="AL42" s="6">
        <v>-7.3107128370890097E-3</v>
      </c>
      <c r="AM42" s="6">
        <v>2.5528079661440501</v>
      </c>
      <c r="AN42" s="6">
        <v>1.58291033403489</v>
      </c>
    </row>
    <row r="43" spans="1:40" x14ac:dyDescent="0.45">
      <c r="A43">
        <v>3.2000000000000001E-2</v>
      </c>
      <c r="B43" s="1">
        <f t="shared" si="0"/>
        <v>116.13612674030399</v>
      </c>
      <c r="C43">
        <v>1000</v>
      </c>
      <c r="D43" s="2">
        <f t="shared" si="1"/>
        <v>1.0403069498833117</v>
      </c>
      <c r="E43" s="1">
        <v>105.2</v>
      </c>
      <c r="F43" s="2">
        <v>2.64</v>
      </c>
      <c r="G43">
        <v>315</v>
      </c>
      <c r="H43">
        <v>295</v>
      </c>
      <c r="I43" s="2">
        <f t="shared" si="9"/>
        <v>8.64085576382395</v>
      </c>
      <c r="J43" s="2">
        <v>303.64086262134981</v>
      </c>
      <c r="K43" s="2">
        <f t="shared" si="10"/>
        <v>303.64085576382394</v>
      </c>
      <c r="L43" s="2">
        <v>312.75485296889718</v>
      </c>
      <c r="M43" s="2">
        <f t="shared" si="7"/>
        <v>312.75485290194081</v>
      </c>
      <c r="N43" s="2">
        <f t="shared" si="8"/>
        <v>2.2451470311028174</v>
      </c>
      <c r="O43" s="8">
        <v>300.20844559167602</v>
      </c>
      <c r="P43" s="1">
        <f>O43/(Abmessung!H$17*Q43)</f>
        <v>58.664166644969285</v>
      </c>
      <c r="Q43" s="2">
        <f t="shared" si="2"/>
        <v>14.319736254452485</v>
      </c>
      <c r="R43" s="1">
        <f t="shared" si="3"/>
        <v>4178.5742826604892</v>
      </c>
      <c r="S43" s="1">
        <f t="shared" si="4"/>
        <v>991.9394010582314</v>
      </c>
      <c r="T43" s="1">
        <f t="shared" si="5"/>
        <v>1007.0696943381297</v>
      </c>
      <c r="U43" s="7">
        <f t="shared" si="6"/>
        <v>1.1805744609394022</v>
      </c>
      <c r="Y43" s="4">
        <v>-144.24372570197801</v>
      </c>
      <c r="Z43" s="5">
        <v>10.528700058400901</v>
      </c>
      <c r="AA43" s="4">
        <v>-3.1256926142924198E-2</v>
      </c>
      <c r="AB43" s="4">
        <v>2.9456116190551199E-5</v>
      </c>
      <c r="AC43" s="6">
        <v>17554.453889016499</v>
      </c>
      <c r="AD43" s="6">
        <v>-125.692345063977</v>
      </c>
      <c r="AE43" s="6">
        <v>0.39362054142913999</v>
      </c>
      <c r="AF43" s="6">
        <v>-4.1079636190540202E-4</v>
      </c>
      <c r="AG43" s="6">
        <v>2.30640101199999</v>
      </c>
      <c r="AH43" s="6">
        <v>-3.7612753199999698E-3</v>
      </c>
      <c r="AI43" s="6">
        <v>995.176197</v>
      </c>
      <c r="AJ43" s="6">
        <v>3.9734999999999798E-2</v>
      </c>
      <c r="AL43" s="6">
        <v>-7.3107128370890097E-3</v>
      </c>
      <c r="AM43" s="6">
        <v>2.5528079661440501</v>
      </c>
      <c r="AN43" s="6">
        <v>1.58291033403489</v>
      </c>
    </row>
    <row r="44" spans="1:40" x14ac:dyDescent="0.45">
      <c r="A44">
        <v>3.7999999999999999E-2</v>
      </c>
      <c r="B44" s="1">
        <f t="shared" si="0"/>
        <v>137.92052323601038</v>
      </c>
      <c r="C44">
        <v>1000</v>
      </c>
      <c r="D44" s="2">
        <f t="shared" si="1"/>
        <v>1.0403069498833117</v>
      </c>
      <c r="E44" s="1">
        <v>105.2</v>
      </c>
      <c r="F44" s="2">
        <v>2.64</v>
      </c>
      <c r="G44">
        <v>315</v>
      </c>
      <c r="H44">
        <v>295</v>
      </c>
      <c r="I44" s="2">
        <f t="shared" si="9"/>
        <v>8.7281016977957968</v>
      </c>
      <c r="J44" s="2">
        <v>303.72811755365643</v>
      </c>
      <c r="K44" s="2">
        <f t="shared" si="10"/>
        <v>303.72810169779581</v>
      </c>
      <c r="L44" s="2">
        <v>313.09052056674142</v>
      </c>
      <c r="M44" s="2">
        <f t="shared" si="7"/>
        <v>313.0905204804539</v>
      </c>
      <c r="N44" s="2">
        <f t="shared" si="8"/>
        <v>1.909479433258582</v>
      </c>
      <c r="O44" s="8">
        <v>303.197995810664</v>
      </c>
      <c r="P44" s="1">
        <f>O44/(Abmessung!H$17*Q44)</f>
        <v>58.863392584110628</v>
      </c>
      <c r="Q44" s="2">
        <f t="shared" si="2"/>
        <v>14.413387282468539</v>
      </c>
      <c r="R44" s="1">
        <f t="shared" si="3"/>
        <v>4178.5704140429916</v>
      </c>
      <c r="S44" s="1">
        <f t="shared" si="4"/>
        <v>991.87558740556005</v>
      </c>
      <c r="T44" s="1">
        <f t="shared" si="5"/>
        <v>1007.0714278754972</v>
      </c>
      <c r="U44" s="7">
        <f t="shared" si="6"/>
        <v>1.1804103660276857</v>
      </c>
      <c r="Y44" s="4">
        <v>-144.24372570197801</v>
      </c>
      <c r="Z44" s="5">
        <v>10.528700058400901</v>
      </c>
      <c r="AA44" s="4">
        <v>-3.1256926142924198E-2</v>
      </c>
      <c r="AB44" s="4">
        <v>2.9456116190551199E-5</v>
      </c>
      <c r="AC44" s="6">
        <v>17554.453889016499</v>
      </c>
      <c r="AD44" s="6">
        <v>-125.692345063977</v>
      </c>
      <c r="AE44" s="6">
        <v>0.39362054142913999</v>
      </c>
      <c r="AF44" s="6">
        <v>-4.1079636190540202E-4</v>
      </c>
      <c r="AG44" s="6">
        <v>2.30640101199999</v>
      </c>
      <c r="AH44" s="6">
        <v>-3.7612753199999698E-3</v>
      </c>
      <c r="AI44" s="6">
        <v>995.176197</v>
      </c>
      <c r="AJ44" s="6">
        <v>3.9734999999999798E-2</v>
      </c>
      <c r="AL44" s="6">
        <v>-7.3107128370890097E-3</v>
      </c>
      <c r="AM44" s="6">
        <v>2.5528079661440501</v>
      </c>
      <c r="AN44" s="6">
        <v>1.58291033403489</v>
      </c>
    </row>
    <row r="45" spans="1:40" x14ac:dyDescent="0.45">
      <c r="A45">
        <v>4.3999999999999997E-2</v>
      </c>
      <c r="B45" s="1">
        <f t="shared" si="0"/>
        <v>159.70511309110657</v>
      </c>
      <c r="C45">
        <v>1000</v>
      </c>
      <c r="D45" s="2">
        <f t="shared" si="1"/>
        <v>1.0403069498833117</v>
      </c>
      <c r="E45" s="1">
        <v>105.2</v>
      </c>
      <c r="F45" s="2">
        <v>2.64</v>
      </c>
      <c r="G45">
        <v>315</v>
      </c>
      <c r="H45">
        <v>295</v>
      </c>
      <c r="I45" s="2">
        <f t="shared" si="9"/>
        <v>8.7889999845916478</v>
      </c>
      <c r="J45" s="2">
        <v>303.7890235818914</v>
      </c>
      <c r="K45" s="2">
        <f t="shared" si="10"/>
        <v>303.78899998459167</v>
      </c>
      <c r="L45" s="2">
        <v>313.33955617615572</v>
      </c>
      <c r="M45" s="2">
        <f t="shared" si="7"/>
        <v>313.33955609851864</v>
      </c>
      <c r="N45" s="2">
        <f t="shared" si="8"/>
        <v>1.6604438238442754</v>
      </c>
      <c r="O45" s="8">
        <v>305.28422931222002</v>
      </c>
      <c r="P45" s="1">
        <f>O45/(Abmessung!H$17*Q45)</f>
        <v>58.97919021170744</v>
      </c>
      <c r="Q45" s="2">
        <f t="shared" si="2"/>
        <v>14.484068937333637</v>
      </c>
      <c r="R45" s="1">
        <f t="shared" si="3"/>
        <v>4178.5681122524311</v>
      </c>
      <c r="S45" s="1">
        <f t="shared" si="4"/>
        <v>991.82798179816541</v>
      </c>
      <c r="T45" s="1">
        <f t="shared" si="5"/>
        <v>1007.0726379260132</v>
      </c>
      <c r="U45" s="7">
        <f t="shared" si="6"/>
        <v>1.1802958238572661</v>
      </c>
      <c r="Y45" s="4">
        <v>-144.24372570197801</v>
      </c>
      <c r="Z45" s="5">
        <v>10.528700058400901</v>
      </c>
      <c r="AA45" s="4">
        <v>-3.1256926142924198E-2</v>
      </c>
      <c r="AB45" s="4">
        <v>2.9456116190551199E-5</v>
      </c>
      <c r="AC45" s="6">
        <v>17554.453889016499</v>
      </c>
      <c r="AD45" s="6">
        <v>-125.692345063977</v>
      </c>
      <c r="AE45" s="6">
        <v>0.39362054142913999</v>
      </c>
      <c r="AF45" s="6">
        <v>-4.1079636190540202E-4</v>
      </c>
      <c r="AG45" s="6">
        <v>2.30640101199999</v>
      </c>
      <c r="AH45" s="6">
        <v>-3.7612753199999698E-3</v>
      </c>
      <c r="AI45" s="6">
        <v>995.176197</v>
      </c>
      <c r="AJ45" s="6">
        <v>3.9734999999999798E-2</v>
      </c>
      <c r="AL45" s="6">
        <v>-7.3107128370890097E-3</v>
      </c>
      <c r="AM45" s="6">
        <v>2.5528079661440501</v>
      </c>
      <c r="AN45" s="6">
        <v>1.58291033403489</v>
      </c>
    </row>
    <row r="46" spans="1:40" x14ac:dyDescent="0.45">
      <c r="A46">
        <v>0.05</v>
      </c>
      <c r="B46" s="1">
        <f t="shared" si="0"/>
        <v>181.48983054877309</v>
      </c>
      <c r="C46">
        <v>1000</v>
      </c>
      <c r="D46" s="2">
        <f t="shared" si="1"/>
        <v>1.0403069498833117</v>
      </c>
      <c r="E46" s="1">
        <v>105.2</v>
      </c>
      <c r="F46" s="2">
        <v>2.64</v>
      </c>
      <c r="G46">
        <v>315</v>
      </c>
      <c r="H46">
        <v>295</v>
      </c>
      <c r="I46" s="2">
        <f t="shared" si="9"/>
        <v>8.8325830714747546</v>
      </c>
      <c r="J46" s="2">
        <v>303.8326134867192</v>
      </c>
      <c r="K46" s="2">
        <f t="shared" si="10"/>
        <v>303.83258307147474</v>
      </c>
      <c r="L46" s="2">
        <v>313.53166386088242</v>
      </c>
      <c r="M46" s="2">
        <f t="shared" si="7"/>
        <v>313.53166379670353</v>
      </c>
      <c r="N46" s="2">
        <f t="shared" si="8"/>
        <v>1.4683361391175822</v>
      </c>
      <c r="O46" s="8">
        <v>306.77703479157202</v>
      </c>
      <c r="P46" s="1">
        <f>O46/(Abmessung!H$17*Q46)</f>
        <v>59.039515819222196</v>
      </c>
      <c r="Q46" s="2">
        <f t="shared" si="2"/>
        <v>14.540022450221109</v>
      </c>
      <c r="R46" s="1">
        <f t="shared" si="3"/>
        <v>4178.5666539154536</v>
      </c>
      <c r="S46" s="1">
        <f t="shared" si="4"/>
        <v>991.79110727985017</v>
      </c>
      <c r="T46" s="1">
        <f t="shared" si="5"/>
        <v>1007.0735039484473</v>
      </c>
      <c r="U46" s="7">
        <f t="shared" si="6"/>
        <v>1.1802138470406511</v>
      </c>
      <c r="Y46" s="4">
        <v>-144.24372570197801</v>
      </c>
      <c r="Z46" s="5">
        <v>10.528700058400901</v>
      </c>
      <c r="AA46" s="4">
        <v>-3.1256926142924198E-2</v>
      </c>
      <c r="AB46" s="4">
        <v>2.9456116190551199E-5</v>
      </c>
      <c r="AC46" s="6">
        <v>17554.453889016499</v>
      </c>
      <c r="AD46" s="6">
        <v>-125.692345063977</v>
      </c>
      <c r="AE46" s="6">
        <v>0.39362054142913999</v>
      </c>
      <c r="AF46" s="6">
        <v>-4.1079636190540202E-4</v>
      </c>
      <c r="AG46" s="6">
        <v>2.30640101199999</v>
      </c>
      <c r="AH46" s="6">
        <v>-3.7612753199999698E-3</v>
      </c>
      <c r="AI46" s="6">
        <v>995.176197</v>
      </c>
      <c r="AJ46" s="6">
        <v>3.9734999999999798E-2</v>
      </c>
      <c r="AL46" s="6">
        <v>-7.3107128370890097E-3</v>
      </c>
      <c r="AM46" s="6">
        <v>2.5528079661440501</v>
      </c>
      <c r="AN46" s="6">
        <v>1.58291033403489</v>
      </c>
    </row>
    <row r="47" spans="1:40" x14ac:dyDescent="0.45">
      <c r="A47">
        <v>5.6000000000000001E-2</v>
      </c>
      <c r="B47" s="1">
        <f t="shared" si="0"/>
        <v>203.2746367001736</v>
      </c>
      <c r="C47">
        <v>1000</v>
      </c>
      <c r="D47" s="2">
        <f t="shared" si="1"/>
        <v>1.0403069498833117</v>
      </c>
      <c r="E47" s="1">
        <v>105.2</v>
      </c>
      <c r="F47" s="2">
        <v>2.64</v>
      </c>
      <c r="G47">
        <v>315</v>
      </c>
      <c r="H47">
        <v>295</v>
      </c>
      <c r="I47" s="2">
        <f t="shared" si="9"/>
        <v>8.8641658176868248</v>
      </c>
      <c r="J47" s="2">
        <v>303.86420235781486</v>
      </c>
      <c r="K47" s="2">
        <f t="shared" si="10"/>
        <v>303.86416581768685</v>
      </c>
      <c r="L47" s="2">
        <v>313.68436288068648</v>
      </c>
      <c r="M47" s="2">
        <f t="shared" si="7"/>
        <v>313.6843628289771</v>
      </c>
      <c r="N47" s="2">
        <f t="shared" si="8"/>
        <v>1.3156371193135215</v>
      </c>
      <c r="O47" s="8">
        <v>307.858674889984</v>
      </c>
      <c r="P47" s="1">
        <f>O47/(Abmessung!H$17*Q47)</f>
        <v>59.061006746610516</v>
      </c>
      <c r="Q47" s="2">
        <f t="shared" si="2"/>
        <v>14.585978497695899</v>
      </c>
      <c r="R47" s="1">
        <f t="shared" si="3"/>
        <v>4178.5656854365488</v>
      </c>
      <c r="S47" s="1">
        <f t="shared" si="4"/>
        <v>991.76170363721451</v>
      </c>
      <c r="T47" s="1">
        <f t="shared" si="5"/>
        <v>1007.0741315403438</v>
      </c>
      <c r="U47" s="7">
        <f t="shared" si="6"/>
        <v>1.1801544398200317</v>
      </c>
      <c r="Y47" s="4">
        <v>-144.24372570197801</v>
      </c>
      <c r="Z47" s="5">
        <v>10.528700058400901</v>
      </c>
      <c r="AA47" s="4">
        <v>-3.1256926142924198E-2</v>
      </c>
      <c r="AB47" s="4">
        <v>2.9456116190551199E-5</v>
      </c>
      <c r="AC47" s="6">
        <v>17554.453889016499</v>
      </c>
      <c r="AD47" s="6">
        <v>-125.692345063977</v>
      </c>
      <c r="AE47" s="6">
        <v>0.39362054142913999</v>
      </c>
      <c r="AF47" s="6">
        <v>-4.1079636190540202E-4</v>
      </c>
      <c r="AG47" s="6">
        <v>2.30640101199999</v>
      </c>
      <c r="AH47" s="6">
        <v>-3.7612753199999698E-3</v>
      </c>
      <c r="AI47" s="6">
        <v>995.176197</v>
      </c>
      <c r="AJ47" s="6">
        <v>3.9734999999999798E-2</v>
      </c>
      <c r="AL47" s="6">
        <v>-7.3107128370890097E-3</v>
      </c>
      <c r="AM47" s="6">
        <v>2.5528079661440501</v>
      </c>
      <c r="AN47" s="6">
        <v>1.58291033403489</v>
      </c>
    </row>
    <row r="48" spans="1:40" x14ac:dyDescent="0.45">
      <c r="A48">
        <v>6.2E-2</v>
      </c>
      <c r="B48" s="1">
        <f t="shared" si="0"/>
        <v>225.05950722347734</v>
      </c>
      <c r="C48">
        <v>1000</v>
      </c>
      <c r="D48" s="2">
        <f t="shared" si="1"/>
        <v>1.0403069498833117</v>
      </c>
      <c r="E48" s="1">
        <v>105.2</v>
      </c>
      <c r="F48" s="2">
        <v>2.64</v>
      </c>
      <c r="G48">
        <v>315</v>
      </c>
      <c r="H48">
        <v>295</v>
      </c>
      <c r="I48" s="2">
        <f t="shared" si="9"/>
        <v>8.8870503110372248</v>
      </c>
      <c r="J48" s="2">
        <v>303.88709245032004</v>
      </c>
      <c r="K48" s="2">
        <f t="shared" si="10"/>
        <v>303.88705031103723</v>
      </c>
      <c r="L48" s="2">
        <v>313.8086574635272</v>
      </c>
      <c r="M48" s="2">
        <f t="shared" si="7"/>
        <v>313.80865742212148</v>
      </c>
      <c r="N48" s="2">
        <f t="shared" si="8"/>
        <v>1.1913425364728027</v>
      </c>
      <c r="O48" s="8">
        <v>308.64235009951602</v>
      </c>
      <c r="P48" s="1">
        <f>O48/(Abmessung!H$17*Q48)</f>
        <v>59.053913087596584</v>
      </c>
      <c r="Q48" s="2">
        <f t="shared" si="2"/>
        <v>14.624864651914583</v>
      </c>
      <c r="R48" s="1">
        <f t="shared" si="3"/>
        <v>4178.5650184892429</v>
      </c>
      <c r="S48" s="1">
        <f t="shared" si="4"/>
        <v>991.73770863351763</v>
      </c>
      <c r="T48" s="1">
        <f t="shared" si="5"/>
        <v>1007.0745863092567</v>
      </c>
      <c r="U48" s="7">
        <f t="shared" si="6"/>
        <v>1.1801113918500254</v>
      </c>
      <c r="Y48" s="4">
        <v>-144.24372570197801</v>
      </c>
      <c r="Z48" s="5">
        <v>10.528700058400901</v>
      </c>
      <c r="AA48" s="4">
        <v>-3.1256926142924198E-2</v>
      </c>
      <c r="AB48" s="4">
        <v>2.9456116190551199E-5</v>
      </c>
      <c r="AC48" s="6">
        <v>17554.453889016499</v>
      </c>
      <c r="AD48" s="6">
        <v>-125.692345063977</v>
      </c>
      <c r="AE48" s="6">
        <v>0.39362054142913999</v>
      </c>
      <c r="AF48" s="6">
        <v>-4.1079636190540202E-4</v>
      </c>
      <c r="AG48" s="6">
        <v>2.30640101199999</v>
      </c>
      <c r="AH48" s="6">
        <v>-3.7612753199999698E-3</v>
      </c>
      <c r="AI48" s="6">
        <v>995.176197</v>
      </c>
      <c r="AJ48" s="6">
        <v>3.9734999999999798E-2</v>
      </c>
      <c r="AL48" s="6">
        <v>-7.3107128370890097E-3</v>
      </c>
      <c r="AM48" s="6">
        <v>2.5528079661440501</v>
      </c>
      <c r="AN48" s="6">
        <v>1.58291033403489</v>
      </c>
    </row>
    <row r="49" spans="1:40" x14ac:dyDescent="0.45">
      <c r="A49">
        <v>6.8000000000000005E-2</v>
      </c>
      <c r="B49" s="1">
        <f t="shared" si="0"/>
        <v>246.84442559453643</v>
      </c>
      <c r="C49">
        <v>1000</v>
      </c>
      <c r="D49" s="2">
        <f t="shared" si="1"/>
        <v>1.0403069498833117</v>
      </c>
      <c r="E49" s="1">
        <v>105.2</v>
      </c>
      <c r="F49" s="2">
        <v>2.64</v>
      </c>
      <c r="G49">
        <v>315</v>
      </c>
      <c r="H49">
        <v>295</v>
      </c>
      <c r="I49" s="2">
        <f t="shared" si="9"/>
        <v>8.9034893035892946</v>
      </c>
      <c r="J49" s="2">
        <v>303.90353662166439</v>
      </c>
      <c r="K49" s="2">
        <f t="shared" si="10"/>
        <v>303.90348930358931</v>
      </c>
      <c r="L49" s="2">
        <v>313.91179469579083</v>
      </c>
      <c r="M49" s="2">
        <f t="shared" si="7"/>
        <v>313.91179466260883</v>
      </c>
      <c r="N49" s="2">
        <f t="shared" si="8"/>
        <v>1.0882053042091684</v>
      </c>
      <c r="O49" s="8">
        <v>309.20526442334</v>
      </c>
      <c r="P49" s="1">
        <f>O49/(Abmessung!H$17*Q49)</f>
        <v>59.0257519063545</v>
      </c>
      <c r="Q49" s="2">
        <f t="shared" si="2"/>
        <v>14.658528315478236</v>
      </c>
      <c r="R49" s="1">
        <f t="shared" si="3"/>
        <v>4178.564545934697</v>
      </c>
      <c r="S49" s="1">
        <f t="shared" si="4"/>
        <v>991.71775668171438</v>
      </c>
      <c r="T49" s="1">
        <f t="shared" si="5"/>
        <v>1007.0749130138308</v>
      </c>
      <c r="U49" s="7">
        <f t="shared" si="6"/>
        <v>1.1800804663221078</v>
      </c>
      <c r="Y49" s="4">
        <v>-144.24372570197801</v>
      </c>
      <c r="Z49" s="5">
        <v>10.528700058400901</v>
      </c>
      <c r="AA49" s="4">
        <v>-3.1256926142924198E-2</v>
      </c>
      <c r="AB49" s="4">
        <v>2.9456116190551199E-5</v>
      </c>
      <c r="AC49" s="6">
        <v>17554.453889016499</v>
      </c>
      <c r="AD49" s="6">
        <v>-125.692345063977</v>
      </c>
      <c r="AE49" s="6">
        <v>0.39362054142913999</v>
      </c>
      <c r="AF49" s="6">
        <v>-4.1079636190540202E-4</v>
      </c>
      <c r="AG49" s="6">
        <v>2.30640101199999</v>
      </c>
      <c r="AH49" s="6">
        <v>-3.7612753199999698E-3</v>
      </c>
      <c r="AI49" s="6">
        <v>995.176197</v>
      </c>
      <c r="AJ49" s="6">
        <v>3.9734999999999798E-2</v>
      </c>
      <c r="AL49" s="6">
        <v>-7.3107128370890097E-3</v>
      </c>
      <c r="AM49" s="6">
        <v>2.5528079661440501</v>
      </c>
      <c r="AN49" s="6">
        <v>1.58291033403489</v>
      </c>
    </row>
    <row r="50" spans="1:40" x14ac:dyDescent="0.45">
      <c r="A50">
        <v>7.3999999999999996E-2</v>
      </c>
      <c r="B50" s="1">
        <f t="shared" si="0"/>
        <v>268.62938059796767</v>
      </c>
      <c r="C50">
        <v>1000</v>
      </c>
      <c r="D50" s="2">
        <f t="shared" si="1"/>
        <v>1.0403069498833117</v>
      </c>
      <c r="E50" s="1">
        <v>105.2</v>
      </c>
      <c r="F50" s="2">
        <v>2.64</v>
      </c>
      <c r="G50">
        <v>315</v>
      </c>
      <c r="H50">
        <v>295</v>
      </c>
      <c r="I50" s="2">
        <f t="shared" si="9"/>
        <v>8.9150023278679509</v>
      </c>
      <c r="J50" s="2">
        <v>303.91505229230756</v>
      </c>
      <c r="K50" s="2">
        <f t="shared" si="10"/>
        <v>303.91500232786797</v>
      </c>
      <c r="L50" s="2">
        <v>313.99875256332797</v>
      </c>
      <c r="M50" s="2">
        <f t="shared" si="7"/>
        <v>313.9987525377943</v>
      </c>
      <c r="N50" s="2">
        <f t="shared" si="8"/>
        <v>1.0012474366720312</v>
      </c>
      <c r="O50" s="8">
        <v>309.59948352177202</v>
      </c>
      <c r="P50" s="1">
        <f>O50/(Abmessung!H$17*Q50)</f>
        <v>58.981466211055448</v>
      </c>
      <c r="Q50" s="2">
        <f t="shared" si="2"/>
        <v>14.688237358499006</v>
      </c>
      <c r="R50" s="1">
        <f t="shared" si="3"/>
        <v>4178.5642034303837</v>
      </c>
      <c r="S50" s="1">
        <f t="shared" si="4"/>
        <v>991.70090556362425</v>
      </c>
      <c r="T50" s="1">
        <f t="shared" si="5"/>
        <v>1007.0751418014174</v>
      </c>
      <c r="U50" s="7">
        <f t="shared" si="6"/>
        <v>1.1800588095182161</v>
      </c>
      <c r="Y50" s="4">
        <v>-144.24372570197801</v>
      </c>
      <c r="Z50" s="5">
        <v>10.528700058400901</v>
      </c>
      <c r="AA50" s="4">
        <v>-3.1256926142924198E-2</v>
      </c>
      <c r="AB50" s="4">
        <v>2.9456116190551199E-5</v>
      </c>
      <c r="AC50" s="6">
        <v>17554.453889016499</v>
      </c>
      <c r="AD50" s="6">
        <v>-125.692345063977</v>
      </c>
      <c r="AE50" s="6">
        <v>0.39362054142913999</v>
      </c>
      <c r="AF50" s="6">
        <v>-4.1079636190540202E-4</v>
      </c>
      <c r="AG50" s="6">
        <v>2.30640101199999</v>
      </c>
      <c r="AH50" s="6">
        <v>-3.7612753199999698E-3</v>
      </c>
      <c r="AI50" s="6">
        <v>995.176197</v>
      </c>
      <c r="AJ50" s="6">
        <v>3.9734999999999798E-2</v>
      </c>
      <c r="AL50" s="6">
        <v>-7.3107128370890097E-3</v>
      </c>
      <c r="AM50" s="6">
        <v>2.5528079661440501</v>
      </c>
      <c r="AN50" s="6">
        <v>1.58291033403489</v>
      </c>
    </row>
    <row r="51" spans="1:40" x14ac:dyDescent="0.45">
      <c r="A51">
        <v>8.0000000000000002E-3</v>
      </c>
      <c r="B51" s="1">
        <f t="shared" si="0"/>
        <v>28.99841496716509</v>
      </c>
      <c r="C51">
        <v>1200</v>
      </c>
      <c r="D51" s="2">
        <f t="shared" si="1"/>
        <v>1.4605830465567027</v>
      </c>
      <c r="E51" s="1">
        <v>147.69999999999999</v>
      </c>
      <c r="F51" s="2">
        <v>4.49</v>
      </c>
      <c r="G51">
        <v>315</v>
      </c>
      <c r="H51">
        <v>295</v>
      </c>
      <c r="I51" s="2">
        <f t="shared" si="9"/>
        <v>6.2515876231127008</v>
      </c>
      <c r="J51" s="2">
        <v>301.25154894124137</v>
      </c>
      <c r="K51" s="2">
        <f t="shared" si="10"/>
        <v>301.2515876231127</v>
      </c>
      <c r="L51" s="2">
        <v>305.84408703364295</v>
      </c>
      <c r="M51" s="2">
        <f t="shared" si="7"/>
        <v>305.84420869631384</v>
      </c>
      <c r="N51" s="2">
        <f t="shared" si="8"/>
        <v>9.1559129663570502</v>
      </c>
      <c r="O51" s="8">
        <v>306.091031589902</v>
      </c>
      <c r="P51" s="1">
        <f>O51/(Abmessung!H$17*Q51)</f>
        <v>69.983180909107091</v>
      </c>
      <c r="Q51" s="2">
        <f t="shared" si="2"/>
        <v>12.23888757952432</v>
      </c>
      <c r="R51" s="1">
        <f t="shared" si="3"/>
        <v>4178.926504510172</v>
      </c>
      <c r="S51" s="1">
        <f t="shared" si="4"/>
        <v>993.15773060735364</v>
      </c>
      <c r="T51" s="1">
        <f t="shared" si="5"/>
        <v>1007.0222246485901</v>
      </c>
      <c r="U51" s="7">
        <f t="shared" si="6"/>
        <v>1.1850678942277675</v>
      </c>
      <c r="Y51" s="4">
        <v>-144.24372570197801</v>
      </c>
      <c r="Z51" s="5">
        <v>10.528700058400901</v>
      </c>
      <c r="AA51" s="4">
        <v>-3.1256926142924198E-2</v>
      </c>
      <c r="AB51" s="4">
        <v>2.9456116190551199E-5</v>
      </c>
      <c r="AC51" s="6">
        <v>17554.453889016499</v>
      </c>
      <c r="AD51" s="6">
        <v>-125.692345063977</v>
      </c>
      <c r="AE51" s="6">
        <v>0.39362054142913999</v>
      </c>
      <c r="AF51" s="6">
        <v>-4.1079636190540202E-4</v>
      </c>
      <c r="AG51" s="6">
        <v>2.30640101199999</v>
      </c>
      <c r="AH51" s="6">
        <v>-3.7612753199999698E-3</v>
      </c>
      <c r="AI51" s="6">
        <v>995.176197</v>
      </c>
      <c r="AJ51" s="6">
        <v>3.9734999999999798E-2</v>
      </c>
      <c r="AL51" s="6">
        <v>-7.3107128370890097E-3</v>
      </c>
      <c r="AM51" s="6">
        <v>2.5528079661440501</v>
      </c>
      <c r="AN51" s="6">
        <v>1.58291033403489</v>
      </c>
    </row>
    <row r="52" spans="1:40" x14ac:dyDescent="0.45">
      <c r="A52">
        <v>1.4E-2</v>
      </c>
      <c r="B52" s="1">
        <f t="shared" si="0"/>
        <v>50.774738008601332</v>
      </c>
      <c r="C52">
        <v>1200</v>
      </c>
      <c r="D52" s="2">
        <f t="shared" si="1"/>
        <v>1.4605830465567027</v>
      </c>
      <c r="E52" s="1">
        <v>147.69999999999999</v>
      </c>
      <c r="F52" s="2">
        <v>4.49</v>
      </c>
      <c r="G52">
        <v>315</v>
      </c>
      <c r="H52">
        <v>295</v>
      </c>
      <c r="I52" s="2">
        <f t="shared" si="9"/>
        <v>7.1444465664130066</v>
      </c>
      <c r="J52" s="2">
        <v>302.14441375089388</v>
      </c>
      <c r="K52" s="2">
        <f t="shared" si="10"/>
        <v>302.14444656641302</v>
      </c>
      <c r="L52" s="2">
        <v>309.0289086837908</v>
      </c>
      <c r="M52" s="2">
        <f t="shared" si="7"/>
        <v>309.02892443822265</v>
      </c>
      <c r="N52" s="2">
        <f t="shared" si="8"/>
        <v>5.971091316209197</v>
      </c>
      <c r="O52" s="8">
        <v>349.31780686526201</v>
      </c>
      <c r="P52" s="1">
        <f>O52/(Abmessung!H$17*Q52)</f>
        <v>72.762870159179741</v>
      </c>
      <c r="Q52" s="2">
        <f t="shared" si="2"/>
        <v>13.433708557739834</v>
      </c>
      <c r="R52" s="1">
        <f t="shared" si="3"/>
        <v>4178.6896951476929</v>
      </c>
      <c r="S52" s="1">
        <f t="shared" si="4"/>
        <v>992.61959739629083</v>
      </c>
      <c r="T52" s="1">
        <f t="shared" si="5"/>
        <v>1007.0399636401958</v>
      </c>
      <c r="U52" s="7">
        <f t="shared" si="6"/>
        <v>1.1833887390414461</v>
      </c>
      <c r="Y52" s="4">
        <v>-144.24372570197801</v>
      </c>
      <c r="Z52" s="5">
        <v>10.528700058400901</v>
      </c>
      <c r="AA52" s="4">
        <v>-3.1256926142924198E-2</v>
      </c>
      <c r="AB52" s="4">
        <v>2.9456116190551199E-5</v>
      </c>
      <c r="AC52" s="6">
        <v>17554.453889016499</v>
      </c>
      <c r="AD52" s="6">
        <v>-125.692345063977</v>
      </c>
      <c r="AE52" s="6">
        <v>0.39362054142913999</v>
      </c>
      <c r="AF52" s="6">
        <v>-4.1079636190540202E-4</v>
      </c>
      <c r="AG52" s="6">
        <v>2.30640101199999</v>
      </c>
      <c r="AH52" s="6">
        <v>-3.7612753199999698E-3</v>
      </c>
      <c r="AI52" s="6">
        <v>995.176197</v>
      </c>
      <c r="AJ52" s="6">
        <v>3.9734999999999798E-2</v>
      </c>
      <c r="AL52" s="6">
        <v>-7.3107128370890097E-3</v>
      </c>
      <c r="AM52" s="6">
        <v>2.5528079661440501</v>
      </c>
      <c r="AN52" s="6">
        <v>1.58291033403489</v>
      </c>
    </row>
    <row r="53" spans="1:40" x14ac:dyDescent="0.45">
      <c r="A53">
        <v>0.02</v>
      </c>
      <c r="B53" s="1">
        <f t="shared" si="0"/>
        <v>72.555300959485777</v>
      </c>
      <c r="C53">
        <v>1200</v>
      </c>
      <c r="D53" s="2">
        <f t="shared" si="1"/>
        <v>1.4605830465567027</v>
      </c>
      <c r="E53" s="1">
        <v>147.69999999999999</v>
      </c>
      <c r="F53" s="2">
        <v>4.49</v>
      </c>
      <c r="G53">
        <v>315</v>
      </c>
      <c r="H53">
        <v>295</v>
      </c>
      <c r="I53" s="2">
        <f t="shared" si="9"/>
        <v>7.5950376226051413</v>
      </c>
      <c r="J53" s="2">
        <v>302.59501098462431</v>
      </c>
      <c r="K53" s="2">
        <f t="shared" si="10"/>
        <v>302.59503762260516</v>
      </c>
      <c r="L53" s="2">
        <v>310.55970463236781</v>
      </c>
      <c r="M53" s="2">
        <f t="shared" si="7"/>
        <v>310.55970849363734</v>
      </c>
      <c r="N53" s="2">
        <f t="shared" si="8"/>
        <v>4.4402953676321886</v>
      </c>
      <c r="O53" s="8">
        <v>371.08621214012402</v>
      </c>
      <c r="P53" s="1">
        <f>O53/(Abmessung!H$17*Q53)</f>
        <v>74.581707039239362</v>
      </c>
      <c r="Q53" s="2">
        <f t="shared" si="2"/>
        <v>13.922829918303737</v>
      </c>
      <c r="R53" s="1">
        <f t="shared" si="3"/>
        <v>4178.6244395033737</v>
      </c>
      <c r="S53" s="1">
        <f t="shared" si="4"/>
        <v>992.34651428438212</v>
      </c>
      <c r="T53" s="1">
        <f t="shared" si="5"/>
        <v>1007.048915880737</v>
      </c>
      <c r="U53" s="7">
        <f t="shared" si="6"/>
        <v>1.1825413289142008</v>
      </c>
      <c r="Y53" s="4">
        <v>-144.24372570197801</v>
      </c>
      <c r="Z53" s="5">
        <v>10.528700058400901</v>
      </c>
      <c r="AA53" s="4">
        <v>-3.1256926142924198E-2</v>
      </c>
      <c r="AB53" s="4">
        <v>2.9456116190551199E-5</v>
      </c>
      <c r="AC53" s="6">
        <v>17554.453889016499</v>
      </c>
      <c r="AD53" s="6">
        <v>-125.692345063977</v>
      </c>
      <c r="AE53" s="6">
        <v>0.39362054142913999</v>
      </c>
      <c r="AF53" s="6">
        <v>-4.1079636190540202E-4</v>
      </c>
      <c r="AG53" s="6">
        <v>2.30640101199999</v>
      </c>
      <c r="AH53" s="6">
        <v>-3.7612753199999698E-3</v>
      </c>
      <c r="AI53" s="6">
        <v>995.176197</v>
      </c>
      <c r="AJ53" s="6">
        <v>3.9734999999999798E-2</v>
      </c>
      <c r="AL53" s="6">
        <v>-7.3107128370890097E-3</v>
      </c>
      <c r="AM53" s="6">
        <v>2.5528079661440501</v>
      </c>
      <c r="AN53" s="6">
        <v>1.58291033403489</v>
      </c>
    </row>
    <row r="54" spans="1:40" x14ac:dyDescent="0.45">
      <c r="A54">
        <v>2.5999999999999999E-2</v>
      </c>
      <c r="B54" s="1">
        <f t="shared" si="0"/>
        <v>94.337761440053612</v>
      </c>
      <c r="C54">
        <v>1200</v>
      </c>
      <c r="D54" s="2">
        <f t="shared" si="1"/>
        <v>1.4605830465567027</v>
      </c>
      <c r="E54" s="1">
        <v>147.69999999999999</v>
      </c>
      <c r="F54" s="2">
        <v>4.49</v>
      </c>
      <c r="G54">
        <v>315</v>
      </c>
      <c r="H54">
        <v>295</v>
      </c>
      <c r="I54" s="2">
        <f t="shared" si="9"/>
        <v>7.8489586133907929</v>
      </c>
      <c r="J54" s="2">
        <v>302.84893968599852</v>
      </c>
      <c r="K54" s="2">
        <f t="shared" si="10"/>
        <v>302.84895861339078</v>
      </c>
      <c r="L54" s="2">
        <v>311.47158314215875</v>
      </c>
      <c r="M54" s="2">
        <f t="shared" si="7"/>
        <v>311.47158428034851</v>
      </c>
      <c r="N54" s="2">
        <f t="shared" si="8"/>
        <v>3.5284168578412505</v>
      </c>
      <c r="O54" s="8">
        <v>383.33960068163998</v>
      </c>
      <c r="P54" s="1">
        <f>O54/(Abmessung!H$17*Q54)</f>
        <v>75.530174485139312</v>
      </c>
      <c r="Q54" s="2">
        <f t="shared" si="2"/>
        <v>14.201957773921738</v>
      </c>
      <c r="R54" s="1">
        <f t="shared" si="3"/>
        <v>4178.5979790680576</v>
      </c>
      <c r="S54" s="1">
        <f t="shared" si="4"/>
        <v>992.17957444832507</v>
      </c>
      <c r="T54" s="1">
        <f t="shared" si="5"/>
        <v>1007.0539608092115</v>
      </c>
      <c r="U54" s="7">
        <f t="shared" si="6"/>
        <v>1.1820637810354415</v>
      </c>
      <c r="Y54" s="4">
        <v>-144.24372570197801</v>
      </c>
      <c r="Z54" s="5">
        <v>10.528700058400901</v>
      </c>
      <c r="AA54" s="4">
        <v>-3.1256926142924198E-2</v>
      </c>
      <c r="AB54" s="4">
        <v>2.9456116190551199E-5</v>
      </c>
      <c r="AC54" s="6">
        <v>17554.453889016499</v>
      </c>
      <c r="AD54" s="6">
        <v>-125.692345063977</v>
      </c>
      <c r="AE54" s="6">
        <v>0.39362054142913999</v>
      </c>
      <c r="AF54" s="6">
        <v>-4.1079636190540202E-4</v>
      </c>
      <c r="AG54" s="6">
        <v>2.30640101199999</v>
      </c>
      <c r="AH54" s="6">
        <v>-3.7612753199999698E-3</v>
      </c>
      <c r="AI54" s="6">
        <v>995.176197</v>
      </c>
      <c r="AJ54" s="6">
        <v>3.9734999999999798E-2</v>
      </c>
      <c r="AL54" s="6">
        <v>-7.3107128370890097E-3</v>
      </c>
      <c r="AM54" s="6">
        <v>2.5528079661440501</v>
      </c>
      <c r="AN54" s="6">
        <v>1.58291033403489</v>
      </c>
    </row>
    <row r="55" spans="1:40" x14ac:dyDescent="0.45">
      <c r="A55">
        <v>3.2000000000000001E-2</v>
      </c>
      <c r="B55" s="1">
        <f t="shared" si="0"/>
        <v>116.12121201503518</v>
      </c>
      <c r="C55">
        <v>1200</v>
      </c>
      <c r="D55" s="2">
        <f t="shared" si="1"/>
        <v>1.4605830465567027</v>
      </c>
      <c r="E55" s="1">
        <v>147.69999999999999</v>
      </c>
      <c r="F55" s="2">
        <v>4.49</v>
      </c>
      <c r="G55">
        <v>315</v>
      </c>
      <c r="H55">
        <v>295</v>
      </c>
      <c r="I55" s="2">
        <f t="shared" si="9"/>
        <v>8.0014816678067771</v>
      </c>
      <c r="J55" s="2">
        <v>303.00147136924437</v>
      </c>
      <c r="K55" s="2">
        <f t="shared" si="10"/>
        <v>303.00148166780679</v>
      </c>
      <c r="L55" s="2">
        <v>312.07814407763442</v>
      </c>
      <c r="M55" s="2">
        <f t="shared" si="7"/>
        <v>312.07814438600496</v>
      </c>
      <c r="N55" s="2">
        <f t="shared" si="8"/>
        <v>2.9218559223655802</v>
      </c>
      <c r="O55" s="8">
        <v>390.69509908634399</v>
      </c>
      <c r="P55" s="1">
        <f>O55/(Abmessung!H$17*Q55)</f>
        <v>75.977660033441751</v>
      </c>
      <c r="Q55" s="2">
        <f t="shared" si="2"/>
        <v>14.389213893162925</v>
      </c>
      <c r="R55" s="1">
        <f t="shared" si="3"/>
        <v>4178.5849334816048</v>
      </c>
      <c r="S55" s="1">
        <f t="shared" si="4"/>
        <v>992.06680675262066</v>
      </c>
      <c r="T55" s="1">
        <f t="shared" si="5"/>
        <v>1007.0569912324283</v>
      </c>
      <c r="U55" s="7">
        <f t="shared" si="6"/>
        <v>1.1817769242075862</v>
      </c>
      <c r="Y55" s="4">
        <v>-144.24372570197801</v>
      </c>
      <c r="Z55" s="5">
        <v>10.528700058400901</v>
      </c>
      <c r="AA55" s="4">
        <v>-3.1256926142924198E-2</v>
      </c>
      <c r="AB55" s="4">
        <v>2.9456116190551199E-5</v>
      </c>
      <c r="AC55" s="6">
        <v>17554.453889016499</v>
      </c>
      <c r="AD55" s="6">
        <v>-125.692345063977</v>
      </c>
      <c r="AE55" s="6">
        <v>0.39362054142913999</v>
      </c>
      <c r="AF55" s="6">
        <v>-4.1079636190540202E-4</v>
      </c>
      <c r="AG55" s="6">
        <v>2.30640101199999</v>
      </c>
      <c r="AH55" s="6">
        <v>-3.7612753199999698E-3</v>
      </c>
      <c r="AI55" s="6">
        <v>995.176197</v>
      </c>
      <c r="AJ55" s="6">
        <v>3.9734999999999798E-2</v>
      </c>
      <c r="AL55" s="6">
        <v>-7.3107128370890097E-3</v>
      </c>
      <c r="AM55" s="6">
        <v>2.5528079661440501</v>
      </c>
      <c r="AN55" s="6">
        <v>1.58291033403489</v>
      </c>
    </row>
    <row r="56" spans="1:40" x14ac:dyDescent="0.45">
      <c r="A56">
        <v>3.7999999999999999E-2</v>
      </c>
      <c r="B56" s="1">
        <f t="shared" si="0"/>
        <v>137.90522658788493</v>
      </c>
      <c r="C56">
        <v>1200</v>
      </c>
      <c r="D56" s="2">
        <f t="shared" si="1"/>
        <v>1.4605830465567027</v>
      </c>
      <c r="E56" s="1">
        <v>147.69999999999999</v>
      </c>
      <c r="F56" s="2">
        <v>4.49</v>
      </c>
      <c r="G56">
        <v>315</v>
      </c>
      <c r="H56">
        <v>295</v>
      </c>
      <c r="I56" s="2">
        <f t="shared" si="9"/>
        <v>8.0971152136150675</v>
      </c>
      <c r="J56" s="2">
        <v>303.09711373192016</v>
      </c>
      <c r="K56" s="2">
        <f t="shared" si="10"/>
        <v>303.09711521361504</v>
      </c>
      <c r="L56" s="2">
        <v>312.51045196881904</v>
      </c>
      <c r="M56" s="2">
        <f t="shared" si="7"/>
        <v>312.51045199335283</v>
      </c>
      <c r="N56" s="2">
        <f t="shared" si="8"/>
        <v>2.4895480311809592</v>
      </c>
      <c r="O56" s="8">
        <v>395.305249597532</v>
      </c>
      <c r="P56" s="1">
        <f>O56/(Abmessung!H$17*Q56)</f>
        <v>76.146458659610104</v>
      </c>
      <c r="Q56" s="2">
        <f t="shared" si="2"/>
        <v>14.526730856545647</v>
      </c>
      <c r="R56" s="1">
        <f t="shared" si="3"/>
        <v>4178.5776769418017</v>
      </c>
      <c r="S56" s="1">
        <f t="shared" si="4"/>
        <v>991.98560768702555</v>
      </c>
      <c r="T56" s="1">
        <f t="shared" si="5"/>
        <v>1007.0588914070688</v>
      </c>
      <c r="U56" s="7">
        <f t="shared" si="6"/>
        <v>1.1815970555784467</v>
      </c>
      <c r="Y56" s="4">
        <v>-144.24372570197801</v>
      </c>
      <c r="Z56" s="5">
        <v>10.528700058400901</v>
      </c>
      <c r="AA56" s="4">
        <v>-3.1256926142924198E-2</v>
      </c>
      <c r="AB56" s="4">
        <v>2.9456116190551199E-5</v>
      </c>
      <c r="AC56" s="6">
        <v>17554.453889016499</v>
      </c>
      <c r="AD56" s="6">
        <v>-125.692345063977</v>
      </c>
      <c r="AE56" s="6">
        <v>0.39362054142913999</v>
      </c>
      <c r="AF56" s="6">
        <v>-4.1079636190540202E-4</v>
      </c>
      <c r="AG56" s="6">
        <v>2.30640101199999</v>
      </c>
      <c r="AH56" s="6">
        <v>-3.7612753199999698E-3</v>
      </c>
      <c r="AI56" s="6">
        <v>995.176197</v>
      </c>
      <c r="AJ56" s="6">
        <v>3.9734999999999798E-2</v>
      </c>
      <c r="AL56" s="6">
        <v>-7.3107128370890097E-3</v>
      </c>
      <c r="AM56" s="6">
        <v>2.5528079661440501</v>
      </c>
      <c r="AN56" s="6">
        <v>1.58291033403489</v>
      </c>
    </row>
    <row r="57" spans="1:40" x14ac:dyDescent="0.45">
      <c r="A57">
        <v>4.3999999999999997E-2</v>
      </c>
      <c r="B57" s="1">
        <f t="shared" si="0"/>
        <v>159.68958194493251</v>
      </c>
      <c r="C57">
        <v>1200</v>
      </c>
      <c r="D57" s="2">
        <f t="shared" si="1"/>
        <v>1.4605830465567027</v>
      </c>
      <c r="E57" s="1">
        <v>147.69999999999999</v>
      </c>
      <c r="F57" s="2">
        <v>4.49</v>
      </c>
      <c r="G57">
        <v>315</v>
      </c>
      <c r="H57">
        <v>295</v>
      </c>
      <c r="I57" s="2">
        <f t="shared" si="9"/>
        <v>8.1589920878600939</v>
      </c>
      <c r="J57" s="2">
        <v>303.15899913096433</v>
      </c>
      <c r="K57" s="2">
        <f t="shared" si="10"/>
        <v>303.1589920878601</v>
      </c>
      <c r="L57" s="2">
        <v>312.83371391041061</v>
      </c>
      <c r="M57" s="2">
        <f t="shared" si="7"/>
        <v>312.83371383779667</v>
      </c>
      <c r="N57" s="2">
        <f t="shared" si="8"/>
        <v>2.1662860895893914</v>
      </c>
      <c r="O57" s="8">
        <v>398.28736206851602</v>
      </c>
      <c r="P57" s="1">
        <f>O57/(Abmessung!H$17*Q57)</f>
        <v>76.161568684967875</v>
      </c>
      <c r="Q57" s="2">
        <f t="shared" si="2"/>
        <v>14.633414166691047</v>
      </c>
      <c r="R57" s="1">
        <f t="shared" si="3"/>
        <v>4178.5732926209876</v>
      </c>
      <c r="S57" s="1">
        <f t="shared" si="4"/>
        <v>991.92444535688469</v>
      </c>
      <c r="T57" s="1">
        <f t="shared" si="5"/>
        <v>1007.0601209152344</v>
      </c>
      <c r="U57" s="7">
        <f t="shared" si="6"/>
        <v>1.1814806715664004</v>
      </c>
      <c r="Y57" s="4">
        <v>-144.24372570197801</v>
      </c>
      <c r="Z57" s="5">
        <v>10.528700058400901</v>
      </c>
      <c r="AA57" s="4">
        <v>-3.1256926142924198E-2</v>
      </c>
      <c r="AB57" s="4">
        <v>2.9456116190551199E-5</v>
      </c>
      <c r="AC57" s="6">
        <v>17554.453889016499</v>
      </c>
      <c r="AD57" s="6">
        <v>-125.692345063977</v>
      </c>
      <c r="AE57" s="6">
        <v>0.39362054142913999</v>
      </c>
      <c r="AF57" s="6">
        <v>-4.1079636190540202E-4</v>
      </c>
      <c r="AG57" s="6">
        <v>2.30640101199999</v>
      </c>
      <c r="AH57" s="6">
        <v>-3.7612753199999698E-3</v>
      </c>
      <c r="AI57" s="6">
        <v>995.176197</v>
      </c>
      <c r="AJ57" s="6">
        <v>3.9734999999999798E-2</v>
      </c>
      <c r="AL57" s="6">
        <v>-7.3107128370890097E-3</v>
      </c>
      <c r="AM57" s="6">
        <v>2.5528079661440501</v>
      </c>
      <c r="AN57" s="6">
        <v>1.58291033403489</v>
      </c>
    </row>
    <row r="58" spans="1:40" x14ac:dyDescent="0.45">
      <c r="A58">
        <v>0.05</v>
      </c>
      <c r="B58" s="1">
        <f t="shared" si="0"/>
        <v>181.47415258754793</v>
      </c>
      <c r="C58">
        <v>1200</v>
      </c>
      <c r="D58" s="2">
        <f t="shared" si="1"/>
        <v>1.4605830465567027</v>
      </c>
      <c r="E58" s="1">
        <v>147.69999999999999</v>
      </c>
      <c r="F58" s="2">
        <v>4.49</v>
      </c>
      <c r="G58">
        <v>315</v>
      </c>
      <c r="H58">
        <v>295</v>
      </c>
      <c r="I58" s="2">
        <f t="shared" si="9"/>
        <v>8.199984846120465</v>
      </c>
      <c r="J58" s="2">
        <v>303.19999987315913</v>
      </c>
      <c r="K58" s="2">
        <f t="shared" si="10"/>
        <v>303.19998484612046</v>
      </c>
      <c r="L58" s="2">
        <v>313.08421260237532</v>
      </c>
      <c r="M58" s="2">
        <f t="shared" si="7"/>
        <v>313.08421250219715</v>
      </c>
      <c r="N58" s="2">
        <f t="shared" si="8"/>
        <v>1.9157873976246833</v>
      </c>
      <c r="O58" s="8">
        <v>400.26265407226998</v>
      </c>
      <c r="P58" s="1">
        <f>O58/(Abmessung!H$17*Q58)</f>
        <v>76.093201140133715</v>
      </c>
      <c r="Q58" s="2">
        <f t="shared" si="2"/>
        <v>14.719200969485463</v>
      </c>
      <c r="R58" s="1">
        <f t="shared" si="3"/>
        <v>4178.5704785245789</v>
      </c>
      <c r="S58" s="1">
        <f t="shared" si="4"/>
        <v>991.87679034987229</v>
      </c>
      <c r="T58" s="1">
        <f t="shared" si="5"/>
        <v>1007.0609354974799</v>
      </c>
      <c r="U58" s="7">
        <f t="shared" si="6"/>
        <v>1.1814035640265408</v>
      </c>
      <c r="Y58" s="4">
        <v>-144.24372570197801</v>
      </c>
      <c r="Z58" s="5">
        <v>10.528700058400901</v>
      </c>
      <c r="AA58" s="4">
        <v>-3.1256926142924198E-2</v>
      </c>
      <c r="AB58" s="4">
        <v>2.9456116190551199E-5</v>
      </c>
      <c r="AC58" s="6">
        <v>17554.453889016499</v>
      </c>
      <c r="AD58" s="6">
        <v>-125.692345063977</v>
      </c>
      <c r="AE58" s="6">
        <v>0.39362054142913999</v>
      </c>
      <c r="AF58" s="6">
        <v>-4.1079636190540202E-4</v>
      </c>
      <c r="AG58" s="6">
        <v>2.30640101199999</v>
      </c>
      <c r="AH58" s="6">
        <v>-3.7612753199999698E-3</v>
      </c>
      <c r="AI58" s="6">
        <v>995.176197</v>
      </c>
      <c r="AJ58" s="6">
        <v>3.9734999999999798E-2</v>
      </c>
      <c r="AL58" s="6">
        <v>-7.3107128370890097E-3</v>
      </c>
      <c r="AM58" s="6">
        <v>2.5528079661440501</v>
      </c>
      <c r="AN58" s="6">
        <v>1.58291033403489</v>
      </c>
    </row>
    <row r="59" spans="1:40" x14ac:dyDescent="0.45">
      <c r="A59">
        <v>5.6000000000000001E-2</v>
      </c>
      <c r="B59" s="1">
        <f t="shared" si="0"/>
        <v>203.25886406957036</v>
      </c>
      <c r="C59">
        <v>1200</v>
      </c>
      <c r="D59" s="2">
        <f t="shared" si="1"/>
        <v>1.4605830465567027</v>
      </c>
      <c r="E59" s="1">
        <v>147.69999999999999</v>
      </c>
      <c r="F59" s="2">
        <v>4.49</v>
      </c>
      <c r="G59">
        <v>315</v>
      </c>
      <c r="H59">
        <v>295</v>
      </c>
      <c r="I59" s="2">
        <f t="shared" si="9"/>
        <v>8.2276387415628385</v>
      </c>
      <c r="J59" s="2">
        <v>303.22766111015403</v>
      </c>
      <c r="K59" s="2">
        <f t="shared" si="10"/>
        <v>303.22763874156283</v>
      </c>
      <c r="L59" s="2">
        <v>313.28378078099797</v>
      </c>
      <c r="M59" s="2">
        <f t="shared" si="7"/>
        <v>313.28378067986841</v>
      </c>
      <c r="N59" s="2">
        <f t="shared" si="8"/>
        <v>1.7162192190020278</v>
      </c>
      <c r="O59" s="8">
        <v>401.59504779973599</v>
      </c>
      <c r="P59" s="1">
        <f>O59/(Abmessung!H$17*Q59)</f>
        <v>75.98137646887298</v>
      </c>
      <c r="Q59" s="2">
        <f t="shared" si="2"/>
        <v>14.789933140782315</v>
      </c>
      <c r="R59" s="1">
        <f t="shared" si="3"/>
        <v>4178.5685868699265</v>
      </c>
      <c r="S59" s="1">
        <f t="shared" si="4"/>
        <v>991.83866309022278</v>
      </c>
      <c r="T59" s="1">
        <f t="shared" si="5"/>
        <v>1007.061485057106</v>
      </c>
      <c r="U59" s="7">
        <f t="shared" si="6"/>
        <v>1.1813515432625259</v>
      </c>
      <c r="Y59" s="4">
        <v>-144.24372570197801</v>
      </c>
      <c r="Z59" s="5">
        <v>10.528700058400901</v>
      </c>
      <c r="AA59" s="4">
        <v>-3.1256926142924198E-2</v>
      </c>
      <c r="AB59" s="4">
        <v>2.9456116190551199E-5</v>
      </c>
      <c r="AC59" s="6">
        <v>17554.453889016499</v>
      </c>
      <c r="AD59" s="6">
        <v>-125.692345063977</v>
      </c>
      <c r="AE59" s="6">
        <v>0.39362054142913999</v>
      </c>
      <c r="AF59" s="6">
        <v>-4.1079636190540202E-4</v>
      </c>
      <c r="AG59" s="6">
        <v>2.30640101199999</v>
      </c>
      <c r="AH59" s="6">
        <v>-3.7612753199999698E-3</v>
      </c>
      <c r="AI59" s="6">
        <v>995.176197</v>
      </c>
      <c r="AJ59" s="6">
        <v>3.9734999999999798E-2</v>
      </c>
      <c r="AL59" s="6">
        <v>-7.3107128370890097E-3</v>
      </c>
      <c r="AM59" s="6">
        <v>2.5528079661440501</v>
      </c>
      <c r="AN59" s="6">
        <v>1.58291033403489</v>
      </c>
    </row>
    <row r="60" spans="1:40" x14ac:dyDescent="0.45">
      <c r="A60">
        <v>6.2E-2</v>
      </c>
      <c r="B60" s="1">
        <f t="shared" si="0"/>
        <v>225.04367054276659</v>
      </c>
      <c r="C60">
        <v>1200</v>
      </c>
      <c r="D60" s="2">
        <f t="shared" si="1"/>
        <v>1.4605830465567027</v>
      </c>
      <c r="E60" s="1">
        <v>147.69999999999999</v>
      </c>
      <c r="F60" s="2">
        <v>4.49</v>
      </c>
      <c r="G60">
        <v>315</v>
      </c>
      <c r="H60">
        <v>295</v>
      </c>
      <c r="I60" s="2">
        <f t="shared" si="9"/>
        <v>8.2465333261157916</v>
      </c>
      <c r="J60" s="2">
        <v>303.24656237980201</v>
      </c>
      <c r="K60" s="2">
        <f t="shared" si="10"/>
        <v>303.24653332611581</v>
      </c>
      <c r="L60" s="2">
        <v>313.44635234694545</v>
      </c>
      <c r="M60" s="2">
        <f t="shared" si="7"/>
        <v>313.44635225454346</v>
      </c>
      <c r="N60" s="2">
        <f t="shared" si="8"/>
        <v>1.5536476530545542</v>
      </c>
      <c r="O60" s="8">
        <v>402.50534014921999</v>
      </c>
      <c r="P60" s="1">
        <f>O60/(Abmessung!H$17*Q60)</f>
        <v>75.848859710939038</v>
      </c>
      <c r="Q60" s="2">
        <f t="shared" si="2"/>
        <v>14.84935566623845</v>
      </c>
      <c r="R60" s="1">
        <f t="shared" si="3"/>
        <v>4178.567268092258</v>
      </c>
      <c r="S60" s="1">
        <f t="shared" si="4"/>
        <v>991.80749879203472</v>
      </c>
      <c r="T60" s="1">
        <f t="shared" si="5"/>
        <v>1007.0618605780807</v>
      </c>
      <c r="U60" s="7">
        <f t="shared" si="6"/>
        <v>1.1813159968230043</v>
      </c>
      <c r="Y60" s="4">
        <v>-144.24372570197801</v>
      </c>
      <c r="Z60" s="5">
        <v>10.528700058400901</v>
      </c>
      <c r="AA60" s="4">
        <v>-3.1256926142924198E-2</v>
      </c>
      <c r="AB60" s="4">
        <v>2.9456116190551199E-5</v>
      </c>
      <c r="AC60" s="6">
        <v>17554.453889016499</v>
      </c>
      <c r="AD60" s="6">
        <v>-125.692345063977</v>
      </c>
      <c r="AE60" s="6">
        <v>0.39362054142913999</v>
      </c>
      <c r="AF60" s="6">
        <v>-4.1079636190540202E-4</v>
      </c>
      <c r="AG60" s="6">
        <v>2.30640101199999</v>
      </c>
      <c r="AH60" s="6">
        <v>-3.7612753199999698E-3</v>
      </c>
      <c r="AI60" s="6">
        <v>995.176197</v>
      </c>
      <c r="AJ60" s="6">
        <v>3.9734999999999798E-2</v>
      </c>
      <c r="AL60" s="6">
        <v>-7.3107128370890097E-3</v>
      </c>
      <c r="AM60" s="6">
        <v>2.5528079661440501</v>
      </c>
      <c r="AN60" s="6">
        <v>1.58291033403489</v>
      </c>
    </row>
    <row r="61" spans="1:40" x14ac:dyDescent="0.45">
      <c r="A61">
        <v>6.8000000000000005E-2</v>
      </c>
      <c r="B61" s="1">
        <f t="shared" si="0"/>
        <v>246.82854276283163</v>
      </c>
      <c r="C61">
        <v>1200</v>
      </c>
      <c r="D61" s="2">
        <f t="shared" si="1"/>
        <v>1.4605830465567027</v>
      </c>
      <c r="E61" s="1">
        <v>147.69999999999999</v>
      </c>
      <c r="F61" s="2">
        <v>4.49</v>
      </c>
      <c r="G61">
        <v>315</v>
      </c>
      <c r="H61">
        <v>295</v>
      </c>
      <c r="I61" s="2">
        <f t="shared" si="9"/>
        <v>8.2595432565782598</v>
      </c>
      <c r="J61" s="2">
        <v>303.25957836860363</v>
      </c>
      <c r="K61" s="2">
        <f t="shared" si="10"/>
        <v>303.25954325657824</v>
      </c>
      <c r="L61" s="2">
        <v>313.58123281347287</v>
      </c>
      <c r="M61" s="2">
        <f t="shared" si="7"/>
        <v>313.58123273258559</v>
      </c>
      <c r="N61" s="2">
        <f t="shared" si="8"/>
        <v>1.4187671865271341</v>
      </c>
      <c r="O61" s="8">
        <v>403.13209225076599</v>
      </c>
      <c r="P61" s="1">
        <f>O61/(Abmessung!H$17*Q61)</f>
        <v>75.708677527510545</v>
      </c>
      <c r="Q61" s="2">
        <f t="shared" si="2"/>
        <v>14.900015884616503</v>
      </c>
      <c r="R61" s="1">
        <f t="shared" si="3"/>
        <v>4178.5663212677309</v>
      </c>
      <c r="S61" s="1">
        <f t="shared" si="4"/>
        <v>991.78157136883158</v>
      </c>
      <c r="T61" s="1">
        <f t="shared" si="5"/>
        <v>1007.0621191732382</v>
      </c>
      <c r="U61" s="7">
        <f t="shared" si="6"/>
        <v>1.1812915184642816</v>
      </c>
      <c r="Y61" s="4">
        <v>-144.24372570197801</v>
      </c>
      <c r="Z61" s="5">
        <v>10.528700058400901</v>
      </c>
      <c r="AA61" s="4">
        <v>-3.1256926142924198E-2</v>
      </c>
      <c r="AB61" s="4">
        <v>2.9456116190551199E-5</v>
      </c>
      <c r="AC61" s="6">
        <v>17554.453889016499</v>
      </c>
      <c r="AD61" s="6">
        <v>-125.692345063977</v>
      </c>
      <c r="AE61" s="6">
        <v>0.39362054142913999</v>
      </c>
      <c r="AF61" s="6">
        <v>-4.1079636190540202E-4</v>
      </c>
      <c r="AG61" s="6">
        <v>2.30640101199999</v>
      </c>
      <c r="AH61" s="6">
        <v>-3.7612753199999698E-3</v>
      </c>
      <c r="AI61" s="6">
        <v>995.176197</v>
      </c>
      <c r="AJ61" s="6">
        <v>3.9734999999999798E-2</v>
      </c>
      <c r="AL61" s="6">
        <v>-7.3107128370890097E-3</v>
      </c>
      <c r="AM61" s="6">
        <v>2.5528079661440501</v>
      </c>
      <c r="AN61" s="6">
        <v>1.58291033403489</v>
      </c>
    </row>
    <row r="62" spans="1:40" x14ac:dyDescent="0.45">
      <c r="A62">
        <v>7.3999999999999996E-2</v>
      </c>
      <c r="B62" s="1">
        <f t="shared" si="0"/>
        <v>268.61346126701676</v>
      </c>
      <c r="C62">
        <v>1200</v>
      </c>
      <c r="D62" s="2">
        <f t="shared" si="1"/>
        <v>1.4605830465567027</v>
      </c>
      <c r="E62" s="1">
        <v>147.69999999999999</v>
      </c>
      <c r="F62" s="2">
        <v>4.49</v>
      </c>
      <c r="G62">
        <v>315</v>
      </c>
      <c r="H62">
        <v>295</v>
      </c>
      <c r="I62" s="2">
        <f t="shared" si="9"/>
        <v>8.2685549682613342</v>
      </c>
      <c r="J62" s="2">
        <v>303.26859555624912</v>
      </c>
      <c r="K62" s="2">
        <f t="shared" si="10"/>
        <v>303.26855496826136</v>
      </c>
      <c r="L62" s="2">
        <v>313.69486381378425</v>
      </c>
      <c r="M62" s="2">
        <f t="shared" si="7"/>
        <v>313.69486374442238</v>
      </c>
      <c r="N62" s="2">
        <f t="shared" si="8"/>
        <v>1.3051361862157478</v>
      </c>
      <c r="O62" s="8">
        <v>403.56621451085402</v>
      </c>
      <c r="P62" s="1">
        <f>O62/(Abmessung!H$17*Q62)</f>
        <v>75.568626145379284</v>
      </c>
      <c r="Q62" s="2">
        <f t="shared" si="2"/>
        <v>14.943705262384986</v>
      </c>
      <c r="R62" s="1">
        <f t="shared" si="3"/>
        <v>4178.565624917298</v>
      </c>
      <c r="S62" s="1">
        <f t="shared" si="4"/>
        <v>991.75967854858754</v>
      </c>
      <c r="T62" s="1">
        <f t="shared" si="5"/>
        <v>1007.0622983222138</v>
      </c>
      <c r="U62" s="7">
        <f t="shared" si="6"/>
        <v>1.1812745604016084</v>
      </c>
      <c r="Y62" s="4">
        <v>-144.24372570197801</v>
      </c>
      <c r="Z62" s="5">
        <v>10.528700058400901</v>
      </c>
      <c r="AA62" s="4">
        <v>-3.1256926142924198E-2</v>
      </c>
      <c r="AB62" s="4">
        <v>2.9456116190551199E-5</v>
      </c>
      <c r="AC62" s="6">
        <v>17554.453889016499</v>
      </c>
      <c r="AD62" s="6">
        <v>-125.692345063977</v>
      </c>
      <c r="AE62" s="6">
        <v>0.39362054142913999</v>
      </c>
      <c r="AF62" s="6">
        <v>-4.1079636190540202E-4</v>
      </c>
      <c r="AG62" s="6">
        <v>2.30640101199999</v>
      </c>
      <c r="AH62" s="6">
        <v>-3.7612753199999698E-3</v>
      </c>
      <c r="AI62" s="6">
        <v>995.176197</v>
      </c>
      <c r="AJ62" s="6">
        <v>3.9734999999999798E-2</v>
      </c>
      <c r="AL62" s="6">
        <v>-7.3107128370890097E-3</v>
      </c>
      <c r="AM62" s="6">
        <v>2.5528079661440501</v>
      </c>
      <c r="AN62" s="6">
        <v>1.58291033403489</v>
      </c>
    </row>
    <row r="63" spans="1:40" x14ac:dyDescent="0.45">
      <c r="A63">
        <v>8.0000000000000002E-3</v>
      </c>
      <c r="B63" s="1">
        <f t="shared" si="0"/>
        <v>28.992199578697193</v>
      </c>
      <c r="C63">
        <v>1500</v>
      </c>
      <c r="D63" s="2">
        <f t="shared" si="1"/>
        <v>1.685059926426961</v>
      </c>
      <c r="E63" s="1">
        <v>170.4</v>
      </c>
      <c r="F63" s="2">
        <v>5.67</v>
      </c>
      <c r="G63">
        <v>315</v>
      </c>
      <c r="H63">
        <v>295</v>
      </c>
      <c r="I63" s="2">
        <f t="shared" si="9"/>
        <v>6.2083630940902159</v>
      </c>
      <c r="J63" s="2">
        <v>301.20830894328526</v>
      </c>
      <c r="K63" s="2">
        <f t="shared" si="10"/>
        <v>301.2083630940902</v>
      </c>
      <c r="L63" s="2">
        <v>304.50947282249649</v>
      </c>
      <c r="M63" s="2">
        <f t="shared" si="7"/>
        <v>304.5097488439128</v>
      </c>
      <c r="N63" s="2">
        <f t="shared" si="8"/>
        <v>10.490527177503509</v>
      </c>
      <c r="O63" s="8">
        <v>350.71627160277501</v>
      </c>
      <c r="P63" s="1">
        <f>O63/(Abmessung!H$17*Q63)</f>
        <v>85.203154857999635</v>
      </c>
      <c r="Q63" s="2">
        <f t="shared" si="2"/>
        <v>11.51821706218351</v>
      </c>
      <c r="R63" s="1">
        <f t="shared" si="3"/>
        <v>4179.073817971278</v>
      </c>
      <c r="S63" s="1">
        <f t="shared" si="4"/>
        <v>993.3706451566228</v>
      </c>
      <c r="T63" s="1">
        <f t="shared" si="5"/>
        <v>1007.0213655779307</v>
      </c>
      <c r="U63" s="7">
        <f t="shared" si="6"/>
        <v>1.1851492129963419</v>
      </c>
      <c r="Y63" s="4">
        <v>-144.24372570197801</v>
      </c>
      <c r="Z63" s="5">
        <v>10.528700058400901</v>
      </c>
      <c r="AA63" s="4">
        <v>-3.1256926142924198E-2</v>
      </c>
      <c r="AB63" s="4">
        <v>2.9456116190551199E-5</v>
      </c>
      <c r="AC63" s="6">
        <v>17554.453889016499</v>
      </c>
      <c r="AD63" s="6">
        <v>-125.692345063977</v>
      </c>
      <c r="AE63" s="6">
        <v>0.39362054142913999</v>
      </c>
      <c r="AF63" s="6">
        <v>-4.1079636190540202E-4</v>
      </c>
      <c r="AG63" s="6">
        <v>2.30640101199999</v>
      </c>
      <c r="AH63" s="6">
        <v>-3.7612753199999698E-3</v>
      </c>
      <c r="AI63" s="6">
        <v>995.176197</v>
      </c>
      <c r="AJ63" s="6">
        <v>3.9734999999999798E-2</v>
      </c>
      <c r="AL63" s="6">
        <v>-7.3107128370890097E-3</v>
      </c>
      <c r="AM63" s="6">
        <v>2.5528079661440501</v>
      </c>
      <c r="AN63" s="6">
        <v>1.58291033403489</v>
      </c>
    </row>
    <row r="64" spans="1:40" x14ac:dyDescent="0.45">
      <c r="A64">
        <v>1.4E-2</v>
      </c>
      <c r="B64" s="1">
        <f t="shared" si="0"/>
        <v>50.765266864258145</v>
      </c>
      <c r="C64">
        <v>1500</v>
      </c>
      <c r="D64" s="2">
        <f t="shared" si="1"/>
        <v>1.685059926426961</v>
      </c>
      <c r="E64" s="1">
        <v>170.4</v>
      </c>
      <c r="F64" s="2">
        <v>5.67</v>
      </c>
      <c r="G64">
        <v>315</v>
      </c>
      <c r="H64">
        <v>295</v>
      </c>
      <c r="I64" s="2">
        <f t="shared" si="9"/>
        <v>7.3030008100758002</v>
      </c>
      <c r="J64" s="2">
        <v>302.30294302947556</v>
      </c>
      <c r="K64" s="2">
        <f t="shared" si="10"/>
        <v>302.30300081007579</v>
      </c>
      <c r="L64" s="2">
        <v>307.96016323091374</v>
      </c>
      <c r="M64" s="2">
        <f t="shared" si="7"/>
        <v>307.96020849124852</v>
      </c>
      <c r="N64" s="2">
        <f t="shared" si="8"/>
        <v>7.0398367690862642</v>
      </c>
      <c r="O64" s="8">
        <v>411.84567268609999</v>
      </c>
      <c r="P64" s="1">
        <f>O64/(Abmessung!H$17*Q64)</f>
        <v>89.836980011935026</v>
      </c>
      <c r="Q64" s="2">
        <f t="shared" si="2"/>
        <v>12.828160410241887</v>
      </c>
      <c r="R64" s="1">
        <f t="shared" si="3"/>
        <v>4178.7527389748657</v>
      </c>
      <c r="S64" s="1">
        <f t="shared" si="4"/>
        <v>992.80478786342564</v>
      </c>
      <c r="T64" s="1">
        <f t="shared" si="5"/>
        <v>1007.0431132206381</v>
      </c>
      <c r="U64" s="7">
        <f t="shared" si="6"/>
        <v>1.1830906029099328</v>
      </c>
      <c r="Y64" s="4">
        <v>-144.24372570197801</v>
      </c>
      <c r="Z64" s="5">
        <v>10.528700058400901</v>
      </c>
      <c r="AA64" s="4">
        <v>-3.1256926142924198E-2</v>
      </c>
      <c r="AB64" s="4">
        <v>2.9456116190551199E-5</v>
      </c>
      <c r="AC64" s="6">
        <v>17554.453889016499</v>
      </c>
      <c r="AD64" s="6">
        <v>-125.692345063977</v>
      </c>
      <c r="AE64" s="6">
        <v>0.39362054142913999</v>
      </c>
      <c r="AF64" s="6">
        <v>-4.1079636190540202E-4</v>
      </c>
      <c r="AG64" s="6">
        <v>2.30640101199999</v>
      </c>
      <c r="AH64" s="6">
        <v>-3.7612753199999698E-3</v>
      </c>
      <c r="AI64" s="6">
        <v>995.176197</v>
      </c>
      <c r="AJ64" s="6">
        <v>3.9734999999999798E-2</v>
      </c>
      <c r="AL64" s="6">
        <v>-7.3107128370890097E-3</v>
      </c>
      <c r="AM64" s="6">
        <v>2.5528079661440501</v>
      </c>
      <c r="AN64" s="6">
        <v>1.58291033403489</v>
      </c>
    </row>
    <row r="65" spans="1:40" x14ac:dyDescent="0.45">
      <c r="A65">
        <v>0.02</v>
      </c>
      <c r="B65" s="1">
        <f t="shared" si="0"/>
        <v>72.543914080887689</v>
      </c>
      <c r="C65">
        <v>1500</v>
      </c>
      <c r="D65" s="2">
        <f t="shared" si="1"/>
        <v>1.685059926426961</v>
      </c>
      <c r="E65" s="1">
        <v>170.4</v>
      </c>
      <c r="F65" s="2">
        <v>5.67</v>
      </c>
      <c r="G65">
        <v>315</v>
      </c>
      <c r="H65">
        <v>295</v>
      </c>
      <c r="I65" s="2">
        <f t="shared" si="9"/>
        <v>7.8719924044961394</v>
      </c>
      <c r="J65" s="2">
        <v>302.87193826232311</v>
      </c>
      <c r="K65" s="2">
        <f t="shared" si="10"/>
        <v>302.87199240449615</v>
      </c>
      <c r="L65" s="2">
        <v>309.69281846995631</v>
      </c>
      <c r="M65" s="2">
        <f t="shared" si="7"/>
        <v>309.69283129662495</v>
      </c>
      <c r="N65" s="2">
        <f t="shared" si="8"/>
        <v>5.3071815300436924</v>
      </c>
      <c r="O65" s="8">
        <v>443.53685668449998</v>
      </c>
      <c r="P65" s="1">
        <f>O65/(Abmessung!H$17*Q65)</f>
        <v>92.832647817423194</v>
      </c>
      <c r="Q65" s="2">
        <f t="shared" si="2"/>
        <v>13.369463978470938</v>
      </c>
      <c r="R65" s="1">
        <f t="shared" si="3"/>
        <v>4178.6579763559766</v>
      </c>
      <c r="S65" s="1">
        <f t="shared" si="4"/>
        <v>992.50227827132107</v>
      </c>
      <c r="T65" s="1">
        <f t="shared" si="5"/>
        <v>1007.0544177334266</v>
      </c>
      <c r="U65" s="7">
        <f t="shared" si="6"/>
        <v>1.1820205290466792</v>
      </c>
      <c r="Y65" s="4">
        <v>-144.24372570197801</v>
      </c>
      <c r="Z65" s="5">
        <v>10.528700058400901</v>
      </c>
      <c r="AA65" s="4">
        <v>-3.1256926142924198E-2</v>
      </c>
      <c r="AB65" s="4">
        <v>2.9456116190551199E-5</v>
      </c>
      <c r="AC65" s="6">
        <v>17554.453889016499</v>
      </c>
      <c r="AD65" s="6">
        <v>-125.692345063977</v>
      </c>
      <c r="AE65" s="6">
        <v>0.39362054142913999</v>
      </c>
      <c r="AF65" s="6">
        <v>-4.1079636190540202E-4</v>
      </c>
      <c r="AG65" s="6">
        <v>2.30640101199999</v>
      </c>
      <c r="AH65" s="6">
        <v>-3.7612753199999698E-3</v>
      </c>
      <c r="AI65" s="6">
        <v>995.176197</v>
      </c>
      <c r="AJ65" s="6">
        <v>3.9734999999999798E-2</v>
      </c>
      <c r="AL65" s="6">
        <v>-7.3107128370890097E-3</v>
      </c>
      <c r="AM65" s="6">
        <v>2.5528079661440501</v>
      </c>
      <c r="AN65" s="6">
        <v>1.58291033403489</v>
      </c>
    </row>
    <row r="66" spans="1:40" x14ac:dyDescent="0.45">
      <c r="A66">
        <v>2.5999999999999999E-2</v>
      </c>
      <c r="B66" s="1">
        <f t="shared" ref="B66:B110" si="11">A66/S66*3600*1000</f>
        <v>94.325131566566242</v>
      </c>
      <c r="C66">
        <v>1500</v>
      </c>
      <c r="D66" s="2">
        <f t="shared" si="1"/>
        <v>1.685059926426961</v>
      </c>
      <c r="E66" s="1">
        <v>170.4</v>
      </c>
      <c r="F66" s="2">
        <v>5.67</v>
      </c>
      <c r="G66">
        <v>315</v>
      </c>
      <c r="H66">
        <v>295</v>
      </c>
      <c r="I66" s="2">
        <f t="shared" si="9"/>
        <v>8.2044697311735479</v>
      </c>
      <c r="J66" s="2">
        <v>303.20442322895587</v>
      </c>
      <c r="K66" s="2">
        <f t="shared" si="10"/>
        <v>303.20446973117356</v>
      </c>
      <c r="L66" s="2">
        <v>310.74731679554924</v>
      </c>
      <c r="M66" s="2">
        <f t="shared" si="7"/>
        <v>310.74732137202909</v>
      </c>
      <c r="N66" s="2">
        <f t="shared" si="8"/>
        <v>4.2526832044507614</v>
      </c>
      <c r="O66" s="8">
        <v>462.02833769224998</v>
      </c>
      <c r="P66" s="1">
        <f>O66/(Abmessung!H$17*Q66)</f>
        <v>94.532472507502035</v>
      </c>
      <c r="Q66" s="2">
        <f t="shared" si="2"/>
        <v>13.676425840900521</v>
      </c>
      <c r="R66" s="1">
        <f t="shared" si="3"/>
        <v>4178.6182862705373</v>
      </c>
      <c r="S66" s="1">
        <f t="shared" si="4"/>
        <v>992.31242454133746</v>
      </c>
      <c r="T66" s="1">
        <f t="shared" si="5"/>
        <v>1007.0610233785012</v>
      </c>
      <c r="U66" s="7">
        <f t="shared" si="6"/>
        <v>1.1813952452970458</v>
      </c>
      <c r="Y66" s="4">
        <v>-144.24372570197801</v>
      </c>
      <c r="Z66" s="5">
        <v>10.528700058400901</v>
      </c>
      <c r="AA66" s="4">
        <v>-3.1256926142924198E-2</v>
      </c>
      <c r="AB66" s="4">
        <v>2.9456116190551199E-5</v>
      </c>
      <c r="AC66" s="6">
        <v>17554.453889016499</v>
      </c>
      <c r="AD66" s="6">
        <v>-125.692345063977</v>
      </c>
      <c r="AE66" s="6">
        <v>0.39362054142913999</v>
      </c>
      <c r="AF66" s="6">
        <v>-4.1079636190540202E-4</v>
      </c>
      <c r="AG66" s="6">
        <v>2.30640101199999</v>
      </c>
      <c r="AH66" s="6">
        <v>-3.7612753199999698E-3</v>
      </c>
      <c r="AI66" s="6">
        <v>995.176197</v>
      </c>
      <c r="AJ66" s="6">
        <v>3.9734999999999798E-2</v>
      </c>
      <c r="AL66" s="6">
        <v>-7.3107128370890097E-3</v>
      </c>
      <c r="AM66" s="6">
        <v>2.5528079661440501</v>
      </c>
      <c r="AN66" s="6">
        <v>1.58291033403489</v>
      </c>
    </row>
    <row r="67" spans="1:40" x14ac:dyDescent="0.45">
      <c r="A67">
        <v>3.2000000000000001E-2</v>
      </c>
      <c r="B67" s="1">
        <f t="shared" si="11"/>
        <v>116.10772625120583</v>
      </c>
      <c r="C67">
        <v>1500</v>
      </c>
      <c r="D67" s="2">
        <f t="shared" ref="D67:D110" si="12">E67/(0.02809*3600)</f>
        <v>1.685059926426961</v>
      </c>
      <c r="E67" s="1">
        <v>170.4</v>
      </c>
      <c r="F67" s="2">
        <v>5.67</v>
      </c>
      <c r="G67">
        <v>315</v>
      </c>
      <c r="H67">
        <v>295</v>
      </c>
      <c r="I67" s="2">
        <f t="shared" si="9"/>
        <v>8.4123943209070422</v>
      </c>
      <c r="J67" s="2">
        <v>303.41235752280238</v>
      </c>
      <c r="K67" s="2">
        <f t="shared" si="10"/>
        <v>303.41239432090703</v>
      </c>
      <c r="L67" s="2">
        <v>311.45827089208569</v>
      </c>
      <c r="M67" s="2">
        <f t="shared" si="7"/>
        <v>311.45827270013172</v>
      </c>
      <c r="N67" s="2">
        <f t="shared" si="8"/>
        <v>3.541729107914307</v>
      </c>
      <c r="O67" s="8">
        <v>473.58258210675001</v>
      </c>
      <c r="P67" s="1">
        <f>O67/(Abmessung!H$17*Q67)</f>
        <v>95.469662949535646</v>
      </c>
      <c r="Q67" s="2">
        <f t="shared" ref="Q67:Q110" si="13">((G67-J67)-(L67-H67))/LN((G67-J67)/(L67-H67))</f>
        <v>13.880827292242726</v>
      </c>
      <c r="R67" s="1">
        <f t="shared" ref="R67:R110" si="14">((AC67 + AD67*G67 +AE67*G67^2 +  AF67*G67^3)+(AC67 + AD67*L67 + AE67*L67^2 +  AF67*L67^3))/2</f>
        <v>4178.5983046708197</v>
      </c>
      <c r="S67" s="1">
        <f t="shared" ref="S67:S110" si="15">((Y67 + Z67*G67 + AA67*G67^2 +  AB67*G67^3)+(Y67 + Z67*L67 + AA67*L67^2 +  AB67*L67^3))/2</f>
        <v>992.18203404274823</v>
      </c>
      <c r="T67" s="1">
        <f t="shared" ref="T67:T110" si="16">((AI67 + AJ67*H67)+(AI67 + AJ67*J67))/2</f>
        <v>1007.0651545130843</v>
      </c>
      <c r="U67" s="7">
        <f t="shared" ref="U67:U110" si="17">((AG67 + AH67*H67)+(AG67 + AH67*J67))/2</f>
        <v>1.1810041962332325</v>
      </c>
      <c r="Y67" s="4">
        <v>-144.24372570197801</v>
      </c>
      <c r="Z67" s="5">
        <v>10.528700058400901</v>
      </c>
      <c r="AA67" s="4">
        <v>-3.1256926142924198E-2</v>
      </c>
      <c r="AB67" s="4">
        <v>2.9456116190551199E-5</v>
      </c>
      <c r="AC67" s="6">
        <v>17554.453889016499</v>
      </c>
      <c r="AD67" s="6">
        <v>-125.692345063977</v>
      </c>
      <c r="AE67" s="6">
        <v>0.39362054142913999</v>
      </c>
      <c r="AF67" s="6">
        <v>-4.1079636190540202E-4</v>
      </c>
      <c r="AG67" s="6">
        <v>2.30640101199999</v>
      </c>
      <c r="AH67" s="6">
        <v>-3.7612753199999698E-3</v>
      </c>
      <c r="AI67" s="6">
        <v>995.176197</v>
      </c>
      <c r="AJ67" s="6">
        <v>3.9734999999999798E-2</v>
      </c>
      <c r="AL67" s="6">
        <v>-7.3107128370890097E-3</v>
      </c>
      <c r="AM67" s="6">
        <v>2.5528079661440501</v>
      </c>
      <c r="AN67" s="6">
        <v>1.58291033403489</v>
      </c>
    </row>
    <row r="68" spans="1:40" x14ac:dyDescent="0.45">
      <c r="A68">
        <v>3.7999999999999999E-2</v>
      </c>
      <c r="B68" s="1">
        <f t="shared" si="11"/>
        <v>137.89112735610456</v>
      </c>
      <c r="C68">
        <v>1500</v>
      </c>
      <c r="D68" s="2">
        <f t="shared" si="12"/>
        <v>1.685059926426961</v>
      </c>
      <c r="E68" s="1">
        <v>170.4</v>
      </c>
      <c r="F68" s="2">
        <v>5.67</v>
      </c>
      <c r="G68">
        <v>315</v>
      </c>
      <c r="H68">
        <v>295</v>
      </c>
      <c r="I68" s="2">
        <f t="shared" si="9"/>
        <v>8.5485399345421058</v>
      </c>
      <c r="J68" s="2">
        <v>303.54851363128159</v>
      </c>
      <c r="K68" s="2">
        <f t="shared" si="10"/>
        <v>303.54853993454208</v>
      </c>
      <c r="L68" s="2">
        <v>311.96986417180705</v>
      </c>
      <c r="M68" s="2">
        <f t="shared" ref="M68:M110" si="18">G68-O68/(R68*A68)</f>
        <v>311.96986489893186</v>
      </c>
      <c r="N68" s="2">
        <f t="shared" ref="N68:N110" si="19">G68-L68</f>
        <v>3.0301358281929538</v>
      </c>
      <c r="O68" s="8">
        <v>481.14396065595002</v>
      </c>
      <c r="P68" s="1">
        <f>O68/(Abmessung!H$17*Q68)</f>
        <v>95.960864086094148</v>
      </c>
      <c r="Q68" s="2">
        <f t="shared" si="13"/>
        <v>14.030266094776483</v>
      </c>
      <c r="R68" s="1">
        <f t="shared" si="14"/>
        <v>4178.5870110851965</v>
      </c>
      <c r="S68" s="1">
        <f t="shared" si="15"/>
        <v>992.08703723708982</v>
      </c>
      <c r="T68" s="1">
        <f t="shared" si="16"/>
        <v>1007.0678595945694</v>
      </c>
      <c r="U68" s="7">
        <f t="shared" si="17"/>
        <v>1.1807481359279874</v>
      </c>
      <c r="Y68" s="4">
        <v>-144.24372570197801</v>
      </c>
      <c r="Z68" s="5">
        <v>10.528700058400901</v>
      </c>
      <c r="AA68" s="4">
        <v>-3.1256926142924198E-2</v>
      </c>
      <c r="AB68" s="4">
        <v>2.9456116190551199E-5</v>
      </c>
      <c r="AC68" s="6">
        <v>17554.453889016499</v>
      </c>
      <c r="AD68" s="6">
        <v>-125.692345063977</v>
      </c>
      <c r="AE68" s="6">
        <v>0.39362054142913999</v>
      </c>
      <c r="AF68" s="6">
        <v>-4.1079636190540202E-4</v>
      </c>
      <c r="AG68" s="6">
        <v>2.30640101199999</v>
      </c>
      <c r="AH68" s="6">
        <v>-3.7612753199999698E-3</v>
      </c>
      <c r="AI68" s="6">
        <v>995.176197</v>
      </c>
      <c r="AJ68" s="6">
        <v>3.9734999999999798E-2</v>
      </c>
      <c r="AL68" s="6">
        <v>-7.3107128370890097E-3</v>
      </c>
      <c r="AM68" s="6">
        <v>2.5528079661440501</v>
      </c>
      <c r="AN68" s="6">
        <v>1.58291033403489</v>
      </c>
    </row>
    <row r="69" spans="1:40" x14ac:dyDescent="0.45">
      <c r="A69">
        <v>4.3999999999999997E-2</v>
      </c>
      <c r="B69" s="1">
        <f t="shared" si="11"/>
        <v>159.67502997310518</v>
      </c>
      <c r="C69">
        <v>1500</v>
      </c>
      <c r="D69" s="2">
        <f t="shared" si="12"/>
        <v>1.685059926426961</v>
      </c>
      <c r="E69" s="1">
        <v>170.4</v>
      </c>
      <c r="F69" s="2">
        <v>5.67</v>
      </c>
      <c r="G69">
        <v>315</v>
      </c>
      <c r="H69">
        <v>295</v>
      </c>
      <c r="I69" s="2">
        <f t="shared" si="9"/>
        <v>8.6407590142969006</v>
      </c>
      <c r="J69" s="2">
        <v>303.64074323138698</v>
      </c>
      <c r="K69" s="2">
        <f t="shared" si="10"/>
        <v>303.64075901429692</v>
      </c>
      <c r="L69" s="2">
        <v>312.35521354826744</v>
      </c>
      <c r="M69" s="2">
        <f t="shared" si="18"/>
        <v>312.355213815122</v>
      </c>
      <c r="N69" s="2">
        <f t="shared" si="19"/>
        <v>2.644786451732557</v>
      </c>
      <c r="O69" s="8">
        <v>486.26383993920001</v>
      </c>
      <c r="P69" s="1">
        <f>O69/(Abmessung!H$17*Q69)</f>
        <v>96.188001532294436</v>
      </c>
      <c r="Q69" s="2">
        <f t="shared" si="13"/>
        <v>14.146079438931087</v>
      </c>
      <c r="R69" s="1">
        <f t="shared" si="14"/>
        <v>4178.5800950177036</v>
      </c>
      <c r="S69" s="1">
        <f t="shared" si="15"/>
        <v>992.01484431648487</v>
      </c>
      <c r="T69" s="1">
        <f t="shared" si="16"/>
        <v>1007.0696919661495</v>
      </c>
      <c r="U69" s="7">
        <f t="shared" si="17"/>
        <v>1.1805746854686627</v>
      </c>
      <c r="Y69" s="4">
        <v>-144.24372570197801</v>
      </c>
      <c r="Z69" s="5">
        <v>10.528700058400901</v>
      </c>
      <c r="AA69" s="4">
        <v>-3.1256926142924198E-2</v>
      </c>
      <c r="AB69" s="4">
        <v>2.9456116190551199E-5</v>
      </c>
      <c r="AC69" s="6">
        <v>17554.453889016499</v>
      </c>
      <c r="AD69" s="6">
        <v>-125.692345063977</v>
      </c>
      <c r="AE69" s="6">
        <v>0.39362054142913999</v>
      </c>
      <c r="AF69" s="6">
        <v>-4.1079636190540202E-4</v>
      </c>
      <c r="AG69" s="6">
        <v>2.30640101199999</v>
      </c>
      <c r="AH69" s="6">
        <v>-3.7612753199999698E-3</v>
      </c>
      <c r="AI69" s="6">
        <v>995.176197</v>
      </c>
      <c r="AJ69" s="6">
        <v>3.9734999999999798E-2</v>
      </c>
      <c r="AL69" s="6">
        <v>-7.3107128370890097E-3</v>
      </c>
      <c r="AM69" s="6">
        <v>2.5528079661440501</v>
      </c>
      <c r="AN69" s="6">
        <v>1.58291033403489</v>
      </c>
    </row>
    <row r="70" spans="1:40" x14ac:dyDescent="0.45">
      <c r="A70">
        <v>0.05</v>
      </c>
      <c r="B70" s="1">
        <f t="shared" si="11"/>
        <v>181.45925869400421</v>
      </c>
      <c r="C70">
        <v>1500</v>
      </c>
      <c r="D70" s="2">
        <f t="shared" si="12"/>
        <v>1.685059926426961</v>
      </c>
      <c r="E70" s="1">
        <v>170.4</v>
      </c>
      <c r="F70" s="2">
        <v>5.67</v>
      </c>
      <c r="G70">
        <v>315</v>
      </c>
      <c r="H70">
        <v>295</v>
      </c>
      <c r="I70" s="2">
        <f t="shared" si="9"/>
        <v>8.7048947662038678</v>
      </c>
      <c r="J70" s="2">
        <v>303.70488910707365</v>
      </c>
      <c r="K70" s="2">
        <f t="shared" si="10"/>
        <v>303.70489476620389</v>
      </c>
      <c r="L70" s="2">
        <v>312.65554705695359</v>
      </c>
      <c r="M70" s="2">
        <f t="shared" si="18"/>
        <v>312.6555471191582</v>
      </c>
      <c r="N70" s="2">
        <f t="shared" si="19"/>
        <v>2.3444529430464058</v>
      </c>
      <c r="O70" s="8">
        <v>489.82368037897498</v>
      </c>
      <c r="P70" s="1">
        <f>O70/(Abmessung!H$17*Q70)</f>
        <v>96.257471871928132</v>
      </c>
      <c r="Q70" s="2">
        <f t="shared" si="13"/>
        <v>14.239355899825096</v>
      </c>
      <c r="R70" s="1">
        <f t="shared" si="14"/>
        <v>4178.5756018530183</v>
      </c>
      <c r="S70" s="1">
        <f t="shared" si="15"/>
        <v>991.95820205313998</v>
      </c>
      <c r="T70" s="1">
        <f t="shared" si="16"/>
        <v>1007.0709663843347</v>
      </c>
      <c r="U70" s="7">
        <f t="shared" si="17"/>
        <v>1.1804540503191125</v>
      </c>
      <c r="Y70" s="4">
        <v>-144.24372570197801</v>
      </c>
      <c r="Z70" s="5">
        <v>10.528700058400901</v>
      </c>
      <c r="AA70" s="4">
        <v>-3.1256926142924198E-2</v>
      </c>
      <c r="AB70" s="4">
        <v>2.9456116190551199E-5</v>
      </c>
      <c r="AC70" s="6">
        <v>17554.453889016499</v>
      </c>
      <c r="AD70" s="6">
        <v>-125.692345063977</v>
      </c>
      <c r="AE70" s="6">
        <v>0.39362054142913999</v>
      </c>
      <c r="AF70" s="6">
        <v>-4.1079636190540202E-4</v>
      </c>
      <c r="AG70" s="6">
        <v>2.30640101199999</v>
      </c>
      <c r="AH70" s="6">
        <v>-3.7612753199999698E-3</v>
      </c>
      <c r="AI70" s="6">
        <v>995.176197</v>
      </c>
      <c r="AJ70" s="6">
        <v>3.9734999999999798E-2</v>
      </c>
      <c r="AL70" s="6">
        <v>-7.3107128370890097E-3</v>
      </c>
      <c r="AM70" s="6">
        <v>2.5528079661440501</v>
      </c>
      <c r="AN70" s="6">
        <v>1.58291033403489</v>
      </c>
    </row>
    <row r="71" spans="1:40" x14ac:dyDescent="0.45">
      <c r="A71">
        <v>5.6000000000000001E-2</v>
      </c>
      <c r="B71" s="1">
        <f t="shared" si="11"/>
        <v>203.24370712031111</v>
      </c>
      <c r="C71">
        <v>1500</v>
      </c>
      <c r="D71" s="2">
        <f t="shared" si="12"/>
        <v>1.685059926426961</v>
      </c>
      <c r="E71" s="1">
        <v>170.4</v>
      </c>
      <c r="F71" s="2">
        <v>5.67</v>
      </c>
      <c r="G71">
        <v>315</v>
      </c>
      <c r="H71">
        <v>295</v>
      </c>
      <c r="I71" s="2">
        <f t="shared" si="9"/>
        <v>8.7504471627708647</v>
      </c>
      <c r="J71" s="2">
        <v>303.75045102387026</v>
      </c>
      <c r="K71" s="2">
        <f t="shared" si="10"/>
        <v>303.75044716277085</v>
      </c>
      <c r="L71" s="2">
        <v>312.89593387620323</v>
      </c>
      <c r="M71" s="2">
        <f t="shared" si="18"/>
        <v>312.89593384717608</v>
      </c>
      <c r="N71" s="2">
        <f t="shared" si="19"/>
        <v>2.1040661237967697</v>
      </c>
      <c r="O71" s="8">
        <v>492.35161154542499</v>
      </c>
      <c r="P71" s="1">
        <f>O71/(Abmessung!H$17*Q71)</f>
        <v>96.232682101690699</v>
      </c>
      <c r="Q71" s="2">
        <f t="shared" si="13"/>
        <v>14.316530818562585</v>
      </c>
      <c r="R71" s="1">
        <f t="shared" si="14"/>
        <v>4178.5725470234211</v>
      </c>
      <c r="S71" s="1">
        <f t="shared" si="15"/>
        <v>991.91262970155276</v>
      </c>
      <c r="T71" s="1">
        <f t="shared" si="16"/>
        <v>1007.0718715857167</v>
      </c>
      <c r="U71" s="7">
        <f t="shared" si="17"/>
        <v>1.1803683648625229</v>
      </c>
      <c r="Y71" s="4">
        <v>-144.24372570197801</v>
      </c>
      <c r="Z71" s="5">
        <v>10.528700058400901</v>
      </c>
      <c r="AA71" s="4">
        <v>-3.1256926142924198E-2</v>
      </c>
      <c r="AB71" s="4">
        <v>2.9456116190551199E-5</v>
      </c>
      <c r="AC71" s="6">
        <v>17554.453889016499</v>
      </c>
      <c r="AD71" s="6">
        <v>-125.692345063977</v>
      </c>
      <c r="AE71" s="6">
        <v>0.39362054142913999</v>
      </c>
      <c r="AF71" s="6">
        <v>-4.1079636190540202E-4</v>
      </c>
      <c r="AG71" s="6">
        <v>2.30640101199999</v>
      </c>
      <c r="AH71" s="6">
        <v>-3.7612753199999698E-3</v>
      </c>
      <c r="AI71" s="6">
        <v>995.176197</v>
      </c>
      <c r="AJ71" s="6">
        <v>3.9734999999999798E-2</v>
      </c>
      <c r="AL71" s="6">
        <v>-7.3107128370890097E-3</v>
      </c>
      <c r="AM71" s="6">
        <v>2.5528079661440501</v>
      </c>
      <c r="AN71" s="6">
        <v>1.58291033403489</v>
      </c>
    </row>
    <row r="72" spans="1:40" x14ac:dyDescent="0.45">
      <c r="A72">
        <v>6.2E-2</v>
      </c>
      <c r="B72" s="1">
        <f t="shared" si="11"/>
        <v>225.02830747901533</v>
      </c>
      <c r="C72">
        <v>1500</v>
      </c>
      <c r="D72" s="2">
        <f t="shared" si="12"/>
        <v>1.685059926426961</v>
      </c>
      <c r="E72" s="1">
        <v>170.4</v>
      </c>
      <c r="F72" s="2">
        <v>5.67</v>
      </c>
      <c r="G72">
        <v>315</v>
      </c>
      <c r="H72">
        <v>295</v>
      </c>
      <c r="I72" s="2">
        <f t="shared" si="9"/>
        <v>8.7834050496865963</v>
      </c>
      <c r="J72" s="2">
        <v>303.78341773681285</v>
      </c>
      <c r="K72" s="2">
        <f t="shared" si="10"/>
        <v>303.78340504968662</v>
      </c>
      <c r="L72" s="2">
        <v>313.09249330550892</v>
      </c>
      <c r="M72" s="2">
        <f t="shared" si="18"/>
        <v>313.09249323808092</v>
      </c>
      <c r="N72" s="2">
        <f t="shared" si="19"/>
        <v>1.9075066944910759</v>
      </c>
      <c r="O72" s="8">
        <v>494.18037945899999</v>
      </c>
      <c r="P72" s="1">
        <f>O72/(Abmessung!H$17*Q72)</f>
        <v>96.152932032108751</v>
      </c>
      <c r="Q72" s="2">
        <f t="shared" si="13"/>
        <v>14.381625833477164</v>
      </c>
      <c r="R72" s="1">
        <f t="shared" si="14"/>
        <v>4178.5703939406512</v>
      </c>
      <c r="S72" s="1">
        <f t="shared" si="15"/>
        <v>991.87521117010658</v>
      </c>
      <c r="T72" s="1">
        <f t="shared" si="16"/>
        <v>1007.0725265518861</v>
      </c>
      <c r="U72" s="7">
        <f t="shared" si="17"/>
        <v>1.1803063664206368</v>
      </c>
      <c r="Y72" s="4">
        <v>-144.24372570197801</v>
      </c>
      <c r="Z72" s="5">
        <v>10.528700058400901</v>
      </c>
      <c r="AA72" s="4">
        <v>-3.1256926142924198E-2</v>
      </c>
      <c r="AB72" s="4">
        <v>2.9456116190551199E-5</v>
      </c>
      <c r="AC72" s="6">
        <v>17554.453889016499</v>
      </c>
      <c r="AD72" s="6">
        <v>-125.692345063977</v>
      </c>
      <c r="AE72" s="6">
        <v>0.39362054142913999</v>
      </c>
      <c r="AF72" s="6">
        <v>-4.1079636190540202E-4</v>
      </c>
      <c r="AG72" s="6">
        <v>2.30640101199999</v>
      </c>
      <c r="AH72" s="6">
        <v>-3.7612753199999698E-3</v>
      </c>
      <c r="AI72" s="6">
        <v>995.176197</v>
      </c>
      <c r="AJ72" s="6">
        <v>3.9734999999999798E-2</v>
      </c>
      <c r="AL72" s="6">
        <v>-7.3107128370890097E-3</v>
      </c>
      <c r="AM72" s="6">
        <v>2.5528079661440501</v>
      </c>
      <c r="AN72" s="6">
        <v>1.58291033403489</v>
      </c>
    </row>
    <row r="73" spans="1:40" x14ac:dyDescent="0.45">
      <c r="A73">
        <v>6.8000000000000005E-2</v>
      </c>
      <c r="B73" s="1">
        <f t="shared" si="11"/>
        <v>246.81301583650699</v>
      </c>
      <c r="C73">
        <v>1500</v>
      </c>
      <c r="D73" s="2">
        <f t="shared" si="12"/>
        <v>1.685059926426961</v>
      </c>
      <c r="E73" s="1">
        <v>170.4</v>
      </c>
      <c r="F73" s="2">
        <v>5.67</v>
      </c>
      <c r="G73">
        <v>315</v>
      </c>
      <c r="H73">
        <v>295</v>
      </c>
      <c r="I73" s="2">
        <f t="shared" si="9"/>
        <v>8.8075938155203914</v>
      </c>
      <c r="J73" s="2">
        <v>303.80761462587861</v>
      </c>
      <c r="K73" s="2">
        <f t="shared" si="10"/>
        <v>303.80759381552036</v>
      </c>
      <c r="L73" s="2">
        <v>313.2560788873991</v>
      </c>
      <c r="M73" s="2">
        <f t="shared" si="18"/>
        <v>313.25607880675625</v>
      </c>
      <c r="N73" s="2">
        <f t="shared" si="19"/>
        <v>1.7439211126009013</v>
      </c>
      <c r="O73" s="8">
        <v>495.52244247787502</v>
      </c>
      <c r="P73" s="1">
        <f>O73/(Abmessung!H$17*Q73)</f>
        <v>96.041770247087968</v>
      </c>
      <c r="Q73" s="2">
        <f t="shared" si="13"/>
        <v>14.437373474458226</v>
      </c>
      <c r="R73" s="1">
        <f t="shared" si="14"/>
        <v>4178.5688312942357</v>
      </c>
      <c r="S73" s="1">
        <f t="shared" si="15"/>
        <v>991.84396402400262</v>
      </c>
      <c r="T73" s="1">
        <f t="shared" si="16"/>
        <v>1007.0730072835796</v>
      </c>
      <c r="U73" s="7">
        <f t="shared" si="17"/>
        <v>1.1802608608398049</v>
      </c>
      <c r="Y73" s="4">
        <v>-144.24372570197801</v>
      </c>
      <c r="Z73" s="5">
        <v>10.528700058400901</v>
      </c>
      <c r="AA73" s="4">
        <v>-3.1256926142924198E-2</v>
      </c>
      <c r="AB73" s="4">
        <v>2.9456116190551199E-5</v>
      </c>
      <c r="AC73" s="6">
        <v>17554.453889016499</v>
      </c>
      <c r="AD73" s="6">
        <v>-125.692345063977</v>
      </c>
      <c r="AE73" s="6">
        <v>0.39362054142913999</v>
      </c>
      <c r="AF73" s="6">
        <v>-4.1079636190540202E-4</v>
      </c>
      <c r="AG73" s="6">
        <v>2.30640101199999</v>
      </c>
      <c r="AH73" s="6">
        <v>-3.7612753199999698E-3</v>
      </c>
      <c r="AI73" s="6">
        <v>995.176197</v>
      </c>
      <c r="AJ73" s="6">
        <v>3.9734999999999798E-2</v>
      </c>
      <c r="AL73" s="6">
        <v>-7.3107128370890097E-3</v>
      </c>
      <c r="AM73" s="6">
        <v>2.5528079661440501</v>
      </c>
      <c r="AN73" s="6">
        <v>1.58291033403489</v>
      </c>
    </row>
    <row r="74" spans="1:40" x14ac:dyDescent="0.45">
      <c r="A74">
        <v>7.3999999999999996E-2</v>
      </c>
      <c r="B74" s="1">
        <f t="shared" si="11"/>
        <v>268.59780245900066</v>
      </c>
      <c r="C74">
        <v>1500</v>
      </c>
      <c r="D74" s="2">
        <f t="shared" si="12"/>
        <v>1.685059926426961</v>
      </c>
      <c r="E74" s="1">
        <v>170.4</v>
      </c>
      <c r="F74" s="2">
        <v>5.67</v>
      </c>
      <c r="G74">
        <v>315</v>
      </c>
      <c r="H74">
        <v>295</v>
      </c>
      <c r="I74" s="2">
        <f t="shared" si="9"/>
        <v>8.8255717773694631</v>
      </c>
      <c r="J74" s="2">
        <v>303.82560003310817</v>
      </c>
      <c r="K74" s="2">
        <f t="shared" si="10"/>
        <v>303.82557177736948</v>
      </c>
      <c r="L74" s="2">
        <v>313.39425185667221</v>
      </c>
      <c r="M74" s="2">
        <f t="shared" si="18"/>
        <v>313.39425177483935</v>
      </c>
      <c r="N74" s="2">
        <f t="shared" si="19"/>
        <v>1.6057481433277871</v>
      </c>
      <c r="O74" s="8">
        <v>496.5198437921</v>
      </c>
      <c r="P74" s="1">
        <f>O74/(Abmessung!H$17*Q74)</f>
        <v>95.914110431547783</v>
      </c>
      <c r="Q74" s="2">
        <f t="shared" si="13"/>
        <v>14.485687961692994</v>
      </c>
      <c r="R74" s="1">
        <f t="shared" si="14"/>
        <v>4178.5676693747628</v>
      </c>
      <c r="S74" s="1">
        <f t="shared" si="15"/>
        <v>991.81749649892913</v>
      </c>
      <c r="T74" s="1">
        <f t="shared" si="16"/>
        <v>1007.0733646086578</v>
      </c>
      <c r="U74" s="7">
        <f t="shared" si="17"/>
        <v>1.1802270368056385</v>
      </c>
      <c r="Y74" s="4">
        <v>-144.24372570197801</v>
      </c>
      <c r="Z74" s="5">
        <v>10.528700058400901</v>
      </c>
      <c r="AA74" s="4">
        <v>-3.1256926142924198E-2</v>
      </c>
      <c r="AB74" s="4">
        <v>2.9456116190551199E-5</v>
      </c>
      <c r="AC74" s="6">
        <v>17554.453889016499</v>
      </c>
      <c r="AD74" s="6">
        <v>-125.692345063977</v>
      </c>
      <c r="AE74" s="6">
        <v>0.39362054142913999</v>
      </c>
      <c r="AF74" s="6">
        <v>-4.1079636190540202E-4</v>
      </c>
      <c r="AG74" s="6">
        <v>2.30640101199999</v>
      </c>
      <c r="AH74" s="6">
        <v>-3.7612753199999698E-3</v>
      </c>
      <c r="AI74" s="6">
        <v>995.176197</v>
      </c>
      <c r="AJ74" s="6">
        <v>3.9734999999999798E-2</v>
      </c>
      <c r="AL74" s="6">
        <v>-7.3107128370890097E-3</v>
      </c>
      <c r="AM74" s="6">
        <v>2.5528079661440501</v>
      </c>
      <c r="AN74" s="6">
        <v>1.58291033403489</v>
      </c>
    </row>
    <row r="75" spans="1:40" x14ac:dyDescent="0.45">
      <c r="A75">
        <v>8.0000000000000002E-3</v>
      </c>
      <c r="B75" s="1">
        <f t="shared" si="11"/>
        <v>28.98471925228959</v>
      </c>
      <c r="C75">
        <v>2000</v>
      </c>
      <c r="D75" s="2">
        <f t="shared" si="12"/>
        <v>2.2408132589691863</v>
      </c>
      <c r="E75" s="1">
        <v>226.6</v>
      </c>
      <c r="F75" s="2">
        <v>9.09</v>
      </c>
      <c r="G75">
        <v>315</v>
      </c>
      <c r="H75">
        <v>295</v>
      </c>
      <c r="I75" s="2">
        <f t="shared" si="9"/>
        <v>5.4078117595459236</v>
      </c>
      <c r="J75" s="2">
        <v>300.4077634842676</v>
      </c>
      <c r="K75" s="2">
        <f t="shared" si="10"/>
        <v>300.40781175954595</v>
      </c>
      <c r="L75" s="2">
        <v>302.8335707432787</v>
      </c>
      <c r="M75" s="2">
        <f t="shared" si="18"/>
        <v>302.83418862057385</v>
      </c>
      <c r="N75" s="2">
        <f t="shared" si="19"/>
        <v>12.166429256721301</v>
      </c>
      <c r="O75" s="8">
        <v>406.75713324044801</v>
      </c>
      <c r="P75" s="1">
        <f>O75/(Abmessung!H$17*Q75)</f>
        <v>104.76092468947969</v>
      </c>
      <c r="Q75" s="2">
        <f t="shared" si="13"/>
        <v>10.864778420028479</v>
      </c>
      <c r="R75" s="1">
        <f t="shared" si="14"/>
        <v>4179.3054379455925</v>
      </c>
      <c r="S75" s="1">
        <f t="shared" si="15"/>
        <v>993.62701254127205</v>
      </c>
      <c r="T75" s="1">
        <f t="shared" si="16"/>
        <v>1007.0054607410236</v>
      </c>
      <c r="U75" s="7">
        <f t="shared" si="17"/>
        <v>1.1866547489351125</v>
      </c>
      <c r="Y75" s="4">
        <v>-144.24372570197801</v>
      </c>
      <c r="Z75" s="5">
        <v>10.528700058400901</v>
      </c>
      <c r="AA75" s="4">
        <v>-3.1256926142924198E-2</v>
      </c>
      <c r="AB75" s="4">
        <v>2.9456116190551199E-5</v>
      </c>
      <c r="AC75" s="6">
        <v>17554.453889016499</v>
      </c>
      <c r="AD75" s="6">
        <v>-125.692345063977</v>
      </c>
      <c r="AE75" s="6">
        <v>0.39362054142913999</v>
      </c>
      <c r="AF75" s="6">
        <v>-4.1079636190540202E-4</v>
      </c>
      <c r="AG75" s="6">
        <v>2.30640101199999</v>
      </c>
      <c r="AH75" s="6">
        <v>-3.7612753199999698E-3</v>
      </c>
      <c r="AI75" s="6">
        <v>995.176197</v>
      </c>
      <c r="AJ75" s="6">
        <v>3.9734999999999798E-2</v>
      </c>
      <c r="AL75" s="6">
        <v>-7.3107128370890097E-3</v>
      </c>
      <c r="AM75" s="6">
        <v>2.5528079661440501</v>
      </c>
      <c r="AN75" s="6">
        <v>1.58291033403489</v>
      </c>
    </row>
    <row r="76" spans="1:40" x14ac:dyDescent="0.45">
      <c r="A76">
        <v>1.4E-2</v>
      </c>
      <c r="B76" s="1">
        <f t="shared" si="11"/>
        <v>50.752266597991465</v>
      </c>
      <c r="C76">
        <v>2000</v>
      </c>
      <c r="D76" s="2">
        <f t="shared" si="12"/>
        <v>2.2408132589691863</v>
      </c>
      <c r="E76" s="1">
        <v>226.6</v>
      </c>
      <c r="F76" s="2">
        <v>9.09</v>
      </c>
      <c r="G76">
        <v>315</v>
      </c>
      <c r="H76">
        <v>295</v>
      </c>
      <c r="I76" s="2">
        <f t="shared" si="9"/>
        <v>6.66577450446227</v>
      </c>
      <c r="J76" s="2">
        <v>301.66570261534753</v>
      </c>
      <c r="K76" s="2">
        <f t="shared" si="10"/>
        <v>301.66577450446226</v>
      </c>
      <c r="L76" s="2">
        <v>306.44679879407011</v>
      </c>
      <c r="M76" s="2">
        <f t="shared" si="18"/>
        <v>306.44694148629992</v>
      </c>
      <c r="N76" s="2">
        <f t="shared" si="19"/>
        <v>8.553201205929895</v>
      </c>
      <c r="O76" s="8">
        <v>500.38966335359999</v>
      </c>
      <c r="P76" s="1">
        <f>O76/(Abmessung!H$17*Q76)</f>
        <v>113.22564087537643</v>
      </c>
      <c r="Q76" s="2">
        <f t="shared" si="13"/>
        <v>12.366550097289911</v>
      </c>
      <c r="R76" s="1">
        <f t="shared" si="14"/>
        <v>4178.8699041074669</v>
      </c>
      <c r="S76" s="1">
        <f t="shared" si="15"/>
        <v>993.05909624132119</v>
      </c>
      <c r="T76" s="1">
        <f t="shared" si="16"/>
        <v>1007.0304528467104</v>
      </c>
      <c r="U76" s="7">
        <f t="shared" si="17"/>
        <v>1.184289021231216</v>
      </c>
      <c r="Y76" s="4">
        <v>-144.24372570197801</v>
      </c>
      <c r="Z76" s="5">
        <v>10.528700058400901</v>
      </c>
      <c r="AA76" s="4">
        <v>-3.1256926142924198E-2</v>
      </c>
      <c r="AB76" s="4">
        <v>2.9456116190551199E-5</v>
      </c>
      <c r="AC76" s="6">
        <v>17554.453889016499</v>
      </c>
      <c r="AD76" s="6">
        <v>-125.692345063977</v>
      </c>
      <c r="AE76" s="6">
        <v>0.39362054142913999</v>
      </c>
      <c r="AF76" s="6">
        <v>-4.1079636190540202E-4</v>
      </c>
      <c r="AG76" s="6">
        <v>2.30640101199999</v>
      </c>
      <c r="AH76" s="6">
        <v>-3.7612753199999698E-3</v>
      </c>
      <c r="AI76" s="6">
        <v>995.176197</v>
      </c>
      <c r="AJ76" s="6">
        <v>3.9734999999999798E-2</v>
      </c>
      <c r="AL76" s="6">
        <v>-7.3107128370890097E-3</v>
      </c>
      <c r="AM76" s="6">
        <v>2.5528079661440501</v>
      </c>
      <c r="AN76" s="6">
        <v>1.58291033403489</v>
      </c>
    </row>
    <row r="77" spans="1:40" x14ac:dyDescent="0.45">
      <c r="A77">
        <v>0.02</v>
      </c>
      <c r="B77" s="1">
        <f t="shared" si="11"/>
        <v>72.527578373735921</v>
      </c>
      <c r="C77">
        <v>2000</v>
      </c>
      <c r="D77" s="2">
        <f t="shared" si="12"/>
        <v>2.2408132589691863</v>
      </c>
      <c r="E77" s="1">
        <v>226.6</v>
      </c>
      <c r="F77" s="2">
        <v>9.09</v>
      </c>
      <c r="G77">
        <v>315</v>
      </c>
      <c r="H77">
        <v>295</v>
      </c>
      <c r="I77" s="2">
        <f t="shared" si="9"/>
        <v>7.3342169006716702</v>
      </c>
      <c r="J77" s="2">
        <v>302.33413708012722</v>
      </c>
      <c r="K77" s="2">
        <f t="shared" si="10"/>
        <v>302.33421690067166</v>
      </c>
      <c r="L77" s="2">
        <v>308.41909738944355</v>
      </c>
      <c r="M77" s="2">
        <f t="shared" si="18"/>
        <v>308.41914541719109</v>
      </c>
      <c r="N77" s="2">
        <f t="shared" si="19"/>
        <v>6.5809026105564499</v>
      </c>
      <c r="O77" s="8">
        <v>549.99147111705599</v>
      </c>
      <c r="P77" s="1">
        <f>O77/(Abmessung!H$17*Q77)</f>
        <v>118.03248284696046</v>
      </c>
      <c r="Q77" s="2">
        <f t="shared" si="13"/>
        <v>13.038854257008692</v>
      </c>
      <c r="R77" s="1">
        <f t="shared" si="14"/>
        <v>4178.723782727202</v>
      </c>
      <c r="S77" s="1">
        <f t="shared" si="15"/>
        <v>992.72582394772223</v>
      </c>
      <c r="T77" s="1">
        <f t="shared" si="16"/>
        <v>1007.0437329684394</v>
      </c>
      <c r="U77" s="7">
        <f t="shared" si="17"/>
        <v>1.1830319382035093</v>
      </c>
      <c r="Y77" s="4">
        <v>-144.24372570197801</v>
      </c>
      <c r="Z77" s="5">
        <v>10.528700058400901</v>
      </c>
      <c r="AA77" s="4">
        <v>-3.1256926142924198E-2</v>
      </c>
      <c r="AB77" s="4">
        <v>2.9456116190551199E-5</v>
      </c>
      <c r="AC77" s="6">
        <v>17554.453889016499</v>
      </c>
      <c r="AD77" s="6">
        <v>-125.692345063977</v>
      </c>
      <c r="AE77" s="6">
        <v>0.39362054142913999</v>
      </c>
      <c r="AF77" s="6">
        <v>-4.1079636190540202E-4</v>
      </c>
      <c r="AG77" s="6">
        <v>2.30640101199999</v>
      </c>
      <c r="AH77" s="6">
        <v>-3.7612753199999698E-3</v>
      </c>
      <c r="AI77" s="6">
        <v>995.176197</v>
      </c>
      <c r="AJ77" s="6">
        <v>3.9734999999999798E-2</v>
      </c>
      <c r="AL77" s="6">
        <v>-7.3107128370890097E-3</v>
      </c>
      <c r="AM77" s="6">
        <v>2.5528079661440501</v>
      </c>
      <c r="AN77" s="6">
        <v>1.58291033403489</v>
      </c>
    </row>
    <row r="78" spans="1:40" x14ac:dyDescent="0.45">
      <c r="A78">
        <v>2.5999999999999999E-2</v>
      </c>
      <c r="B78" s="1">
        <f t="shared" si="11"/>
        <v>94.306492271701231</v>
      </c>
      <c r="C78">
        <v>2000</v>
      </c>
      <c r="D78" s="2">
        <f t="shared" si="12"/>
        <v>2.2408132589691863</v>
      </c>
      <c r="E78" s="1">
        <v>226.6</v>
      </c>
      <c r="F78" s="2">
        <v>9.09</v>
      </c>
      <c r="G78">
        <v>315</v>
      </c>
      <c r="H78">
        <v>295</v>
      </c>
      <c r="I78" s="2">
        <f t="shared" si="9"/>
        <v>7.7450795672887507</v>
      </c>
      <c r="J78" s="2">
        <v>302.74499875926983</v>
      </c>
      <c r="K78" s="2">
        <f t="shared" si="10"/>
        <v>302.74507956728877</v>
      </c>
      <c r="L78" s="2">
        <v>309.65756593468416</v>
      </c>
      <c r="M78" s="2">
        <f t="shared" si="18"/>
        <v>309.65758614120557</v>
      </c>
      <c r="N78" s="2">
        <f t="shared" si="19"/>
        <v>5.3424340653158424</v>
      </c>
      <c r="O78" s="8">
        <v>580.42734247936005</v>
      </c>
      <c r="P78" s="1">
        <f>O78/(Abmessung!H$17*Q78)</f>
        <v>121.02232200004596</v>
      </c>
      <c r="Q78" s="2">
        <f t="shared" si="13"/>
        <v>13.420459951067004</v>
      </c>
      <c r="R78" s="1">
        <f t="shared" si="14"/>
        <v>4178.6595248792846</v>
      </c>
      <c r="S78" s="1">
        <f t="shared" si="15"/>
        <v>992.5085510585443</v>
      </c>
      <c r="T78" s="1">
        <f t="shared" si="16"/>
        <v>1007.0518957628498</v>
      </c>
      <c r="U78" s="7">
        <f t="shared" si="17"/>
        <v>1.1822592562566629</v>
      </c>
      <c r="Y78" s="4">
        <v>-144.24372570197801</v>
      </c>
      <c r="Z78" s="5">
        <v>10.528700058400901</v>
      </c>
      <c r="AA78" s="4">
        <v>-3.1256926142924198E-2</v>
      </c>
      <c r="AB78" s="4">
        <v>2.9456116190551199E-5</v>
      </c>
      <c r="AC78" s="6">
        <v>17554.453889016499</v>
      </c>
      <c r="AD78" s="6">
        <v>-125.692345063977</v>
      </c>
      <c r="AE78" s="6">
        <v>0.39362054142913999</v>
      </c>
      <c r="AF78" s="6">
        <v>-4.1079636190540202E-4</v>
      </c>
      <c r="AG78" s="6">
        <v>2.30640101199999</v>
      </c>
      <c r="AH78" s="6">
        <v>-3.7612753199999698E-3</v>
      </c>
      <c r="AI78" s="6">
        <v>995.176197</v>
      </c>
      <c r="AJ78" s="6">
        <v>3.9734999999999798E-2</v>
      </c>
      <c r="AL78" s="6">
        <v>-7.3107128370890097E-3</v>
      </c>
      <c r="AM78" s="6">
        <v>2.5528079661440501</v>
      </c>
      <c r="AN78" s="6">
        <v>1.58291033403489</v>
      </c>
    </row>
    <row r="79" spans="1:40" x14ac:dyDescent="0.45">
      <c r="A79">
        <v>3.2000000000000001E-2</v>
      </c>
      <c r="B79" s="1">
        <f t="shared" si="11"/>
        <v>116.08737899029342</v>
      </c>
      <c r="C79">
        <v>2000</v>
      </c>
      <c r="D79" s="2">
        <f t="shared" si="12"/>
        <v>2.2408132589691863</v>
      </c>
      <c r="E79" s="1">
        <v>226.6</v>
      </c>
      <c r="F79" s="2">
        <v>9.09</v>
      </c>
      <c r="G79">
        <v>315</v>
      </c>
      <c r="H79">
        <v>295</v>
      </c>
      <c r="I79" s="2">
        <f t="shared" ref="I79:I110" si="20">O79*3600/(T79*U79*E79)</f>
        <v>8.0189178349047765</v>
      </c>
      <c r="J79" s="2">
        <v>303.0188394487908</v>
      </c>
      <c r="K79" s="2">
        <f t="shared" ref="K79:K110" si="21">H79+I79</f>
        <v>303.01891783490476</v>
      </c>
      <c r="L79" s="2">
        <v>310.50770454740535</v>
      </c>
      <c r="M79" s="2">
        <f t="shared" si="18"/>
        <v>310.50771433566064</v>
      </c>
      <c r="N79" s="2">
        <f t="shared" si="19"/>
        <v>4.4922954525946466</v>
      </c>
      <c r="O79" s="8">
        <v>600.69064419065603</v>
      </c>
      <c r="P79" s="1">
        <f>O79/(Abmessung!H$17*Q79)</f>
        <v>122.97273193012315</v>
      </c>
      <c r="Q79" s="2">
        <f t="shared" si="13"/>
        <v>13.668695394682139</v>
      </c>
      <c r="R79" s="1">
        <f t="shared" si="14"/>
        <v>4178.6262124803106</v>
      </c>
      <c r="S79" s="1">
        <f t="shared" si="15"/>
        <v>992.35593913815899</v>
      </c>
      <c r="T79" s="1">
        <f t="shared" si="16"/>
        <v>1007.0573362927488</v>
      </c>
      <c r="U79" s="7">
        <f t="shared" si="17"/>
        <v>1.1817442611431095</v>
      </c>
      <c r="Y79" s="4">
        <v>-144.24372570197801</v>
      </c>
      <c r="Z79" s="5">
        <v>10.528700058400901</v>
      </c>
      <c r="AA79" s="4">
        <v>-3.1256926142924198E-2</v>
      </c>
      <c r="AB79" s="4">
        <v>2.9456116190551199E-5</v>
      </c>
      <c r="AC79" s="6">
        <v>17554.453889016499</v>
      </c>
      <c r="AD79" s="6">
        <v>-125.692345063977</v>
      </c>
      <c r="AE79" s="6">
        <v>0.39362054142913999</v>
      </c>
      <c r="AF79" s="6">
        <v>-4.1079636190540202E-4</v>
      </c>
      <c r="AG79" s="6">
        <v>2.30640101199999</v>
      </c>
      <c r="AH79" s="6">
        <v>-3.7612753199999698E-3</v>
      </c>
      <c r="AI79" s="6">
        <v>995.176197</v>
      </c>
      <c r="AJ79" s="6">
        <v>3.9734999999999798E-2</v>
      </c>
      <c r="AL79" s="6">
        <v>-7.3107128370890097E-3</v>
      </c>
      <c r="AM79" s="6">
        <v>2.5528079661440501</v>
      </c>
      <c r="AN79" s="6">
        <v>1.58291033403489</v>
      </c>
    </row>
    <row r="80" spans="1:40" x14ac:dyDescent="0.45">
      <c r="A80">
        <v>3.7999999999999999E-2</v>
      </c>
      <c r="B80" s="1">
        <f t="shared" si="11"/>
        <v>137.86945991945763</v>
      </c>
      <c r="C80">
        <v>2000</v>
      </c>
      <c r="D80" s="2">
        <f t="shared" si="12"/>
        <v>2.2408132589691863</v>
      </c>
      <c r="E80" s="1">
        <v>226.6</v>
      </c>
      <c r="F80" s="2">
        <v>9.09</v>
      </c>
      <c r="G80">
        <v>315</v>
      </c>
      <c r="H80">
        <v>295</v>
      </c>
      <c r="I80" s="2">
        <f t="shared" si="20"/>
        <v>8.2113230911259585</v>
      </c>
      <c r="J80" s="2">
        <v>303.21124888333986</v>
      </c>
      <c r="K80" s="2">
        <f t="shared" si="21"/>
        <v>303.21132309112596</v>
      </c>
      <c r="L80" s="2">
        <v>311.12740253995423</v>
      </c>
      <c r="M80" s="2">
        <f t="shared" si="18"/>
        <v>311.12740775719891</v>
      </c>
      <c r="N80" s="2">
        <f t="shared" si="19"/>
        <v>3.8725974600457675</v>
      </c>
      <c r="O80" s="8">
        <v>614.91755442611202</v>
      </c>
      <c r="P80" s="1">
        <f>O80/(Abmessung!H$17*Q80)</f>
        <v>124.28256321715259</v>
      </c>
      <c r="Q80" s="2">
        <f t="shared" si="13"/>
        <v>13.844960103194648</v>
      </c>
      <c r="R80" s="1">
        <f t="shared" si="14"/>
        <v>4178.6069617919802</v>
      </c>
      <c r="S80" s="1">
        <f t="shared" si="15"/>
        <v>992.24295271713981</v>
      </c>
      <c r="T80" s="1">
        <f t="shared" si="16"/>
        <v>1007.0611589871896</v>
      </c>
      <c r="U80" s="7">
        <f t="shared" si="17"/>
        <v>1.1813824087143572</v>
      </c>
      <c r="Y80" s="4">
        <v>-144.24372570197801</v>
      </c>
      <c r="Z80" s="5">
        <v>10.528700058400901</v>
      </c>
      <c r="AA80" s="4">
        <v>-3.1256926142924198E-2</v>
      </c>
      <c r="AB80" s="4">
        <v>2.9456116190551199E-5</v>
      </c>
      <c r="AC80" s="6">
        <v>17554.453889016499</v>
      </c>
      <c r="AD80" s="6">
        <v>-125.692345063977</v>
      </c>
      <c r="AE80" s="6">
        <v>0.39362054142913999</v>
      </c>
      <c r="AF80" s="6">
        <v>-4.1079636190540202E-4</v>
      </c>
      <c r="AG80" s="6">
        <v>2.30640101199999</v>
      </c>
      <c r="AH80" s="6">
        <v>-3.7612753199999698E-3</v>
      </c>
      <c r="AI80" s="6">
        <v>995.176197</v>
      </c>
      <c r="AJ80" s="6">
        <v>3.9734999999999798E-2</v>
      </c>
      <c r="AL80" s="6">
        <v>-7.3107128370890097E-3</v>
      </c>
      <c r="AM80" s="6">
        <v>2.5528079661440501</v>
      </c>
      <c r="AN80" s="6">
        <v>1.58291033403489</v>
      </c>
    </row>
    <row r="81" spans="1:40" x14ac:dyDescent="0.45">
      <c r="A81">
        <v>4.3999999999999997E-2</v>
      </c>
      <c r="B81" s="1">
        <f t="shared" si="11"/>
        <v>159.65231397297185</v>
      </c>
      <c r="C81">
        <v>2000</v>
      </c>
      <c r="D81" s="2">
        <f t="shared" si="12"/>
        <v>2.2408132589691863</v>
      </c>
      <c r="E81" s="1">
        <v>226.6</v>
      </c>
      <c r="F81" s="2">
        <v>9.09</v>
      </c>
      <c r="G81">
        <v>315</v>
      </c>
      <c r="H81">
        <v>295</v>
      </c>
      <c r="I81" s="2">
        <f t="shared" si="20"/>
        <v>8.3517324772119412</v>
      </c>
      <c r="J81" s="2">
        <v>303.35166333108577</v>
      </c>
      <c r="K81" s="2">
        <f t="shared" si="21"/>
        <v>303.35173247721195</v>
      </c>
      <c r="L81" s="2">
        <v>311.59903728734582</v>
      </c>
      <c r="M81" s="2">
        <f t="shared" si="18"/>
        <v>311.59904026514363</v>
      </c>
      <c r="N81" s="2">
        <f t="shared" si="19"/>
        <v>3.4009627126541773</v>
      </c>
      <c r="O81" s="8">
        <v>625.29425945305604</v>
      </c>
      <c r="P81" s="1">
        <f>O81/(Abmessung!H$17*Q81)</f>
        <v>125.17812129881364</v>
      </c>
      <c r="Q81" s="2">
        <f t="shared" si="13"/>
        <v>13.977871101557097</v>
      </c>
      <c r="R81" s="1">
        <f t="shared" si="14"/>
        <v>4178.5949488719198</v>
      </c>
      <c r="S81" s="1">
        <f t="shared" si="15"/>
        <v>992.15599234481579</v>
      </c>
      <c r="T81" s="1">
        <f t="shared" si="16"/>
        <v>1007.0639486712303</v>
      </c>
      <c r="U81" s="7">
        <f t="shared" si="17"/>
        <v>1.1811183400159182</v>
      </c>
      <c r="Y81" s="4">
        <v>-144.24372570197801</v>
      </c>
      <c r="Z81" s="5">
        <v>10.528700058400901</v>
      </c>
      <c r="AA81" s="4">
        <v>-3.1256926142924198E-2</v>
      </c>
      <c r="AB81" s="4">
        <v>2.9456116190551199E-5</v>
      </c>
      <c r="AC81" s="6">
        <v>17554.453889016499</v>
      </c>
      <c r="AD81" s="6">
        <v>-125.692345063977</v>
      </c>
      <c r="AE81" s="6">
        <v>0.39362054142913999</v>
      </c>
      <c r="AF81" s="6">
        <v>-4.1079636190540202E-4</v>
      </c>
      <c r="AG81" s="6">
        <v>2.30640101199999</v>
      </c>
      <c r="AH81" s="6">
        <v>-3.7612753199999698E-3</v>
      </c>
      <c r="AI81" s="6">
        <v>995.176197</v>
      </c>
      <c r="AJ81" s="6">
        <v>3.9734999999999798E-2</v>
      </c>
      <c r="AL81" s="6">
        <v>-7.3107128370890097E-3</v>
      </c>
      <c r="AM81" s="6">
        <v>2.5528079661440501</v>
      </c>
      <c r="AN81" s="6">
        <v>1.58291033403489</v>
      </c>
    </row>
    <row r="82" spans="1:40" x14ac:dyDescent="0.45">
      <c r="A82">
        <v>0.05</v>
      </c>
      <c r="B82" s="1">
        <f t="shared" si="11"/>
        <v>181.43569396415526</v>
      </c>
      <c r="C82">
        <v>2000</v>
      </c>
      <c r="D82" s="2">
        <f t="shared" si="12"/>
        <v>2.2408132589691863</v>
      </c>
      <c r="E82" s="1">
        <v>226.6</v>
      </c>
      <c r="F82" s="2">
        <v>9.09</v>
      </c>
      <c r="G82">
        <v>315</v>
      </c>
      <c r="H82">
        <v>295</v>
      </c>
      <c r="I82" s="2">
        <f t="shared" si="20"/>
        <v>8.4571714020946338</v>
      </c>
      <c r="J82" s="2">
        <v>303.45710771443004</v>
      </c>
      <c r="K82" s="2">
        <f t="shared" si="21"/>
        <v>303.45717140209462</v>
      </c>
      <c r="L82" s="2">
        <v>311.96986635576991</v>
      </c>
      <c r="M82" s="2">
        <f t="shared" si="18"/>
        <v>311.96986814389004</v>
      </c>
      <c r="N82" s="2">
        <f t="shared" si="19"/>
        <v>3.0301336442300908</v>
      </c>
      <c r="O82" s="8">
        <v>633.08348078432005</v>
      </c>
      <c r="P82" s="1">
        <f>O82/(Abmessung!H$17*Q82)</f>
        <v>125.79558998611448</v>
      </c>
      <c r="Q82" s="2">
        <f t="shared" si="13"/>
        <v>14.082526725135992</v>
      </c>
      <c r="R82" s="1">
        <f t="shared" si="14"/>
        <v>4178.5870110422138</v>
      </c>
      <c r="S82" s="1">
        <f t="shared" si="15"/>
        <v>992.08703682948476</v>
      </c>
      <c r="T82" s="1">
        <f t="shared" si="16"/>
        <v>1007.0660435875163</v>
      </c>
      <c r="U82" s="7">
        <f t="shared" si="17"/>
        <v>1.1809200373375655</v>
      </c>
      <c r="Y82" s="4">
        <v>-144.24372570197801</v>
      </c>
      <c r="Z82" s="5">
        <v>10.528700058400901</v>
      </c>
      <c r="AA82" s="4">
        <v>-3.1256926142924198E-2</v>
      </c>
      <c r="AB82" s="4">
        <v>2.9456116190551199E-5</v>
      </c>
      <c r="AC82" s="6">
        <v>17554.453889016499</v>
      </c>
      <c r="AD82" s="6">
        <v>-125.692345063977</v>
      </c>
      <c r="AE82" s="6">
        <v>0.39362054142913999</v>
      </c>
      <c r="AF82" s="6">
        <v>-4.1079636190540202E-4</v>
      </c>
      <c r="AG82" s="6">
        <v>2.30640101199999</v>
      </c>
      <c r="AH82" s="6">
        <v>-3.7612753199999698E-3</v>
      </c>
      <c r="AI82" s="6">
        <v>995.176197</v>
      </c>
      <c r="AJ82" s="6">
        <v>3.9734999999999798E-2</v>
      </c>
      <c r="AL82" s="6">
        <v>-7.3107128370890097E-3</v>
      </c>
      <c r="AM82" s="6">
        <v>2.5528079661440501</v>
      </c>
      <c r="AN82" s="6">
        <v>1.58291033403489</v>
      </c>
    </row>
    <row r="83" spans="1:40" x14ac:dyDescent="0.45">
      <c r="A83">
        <v>5.6000000000000001E-2</v>
      </c>
      <c r="B83" s="1">
        <f t="shared" si="11"/>
        <v>203.21944547139563</v>
      </c>
      <c r="C83">
        <v>2000</v>
      </c>
      <c r="D83" s="2">
        <f t="shared" si="12"/>
        <v>2.2408132589691863</v>
      </c>
      <c r="E83" s="1">
        <v>226.6</v>
      </c>
      <c r="F83" s="2">
        <v>9.09</v>
      </c>
      <c r="G83">
        <v>315</v>
      </c>
      <c r="H83">
        <v>295</v>
      </c>
      <c r="I83" s="2">
        <f t="shared" si="20"/>
        <v>8.5381580008722455</v>
      </c>
      <c r="J83" s="2">
        <v>303.53809988580758</v>
      </c>
      <c r="K83" s="2">
        <f t="shared" si="21"/>
        <v>303.53815800087227</v>
      </c>
      <c r="L83" s="2">
        <v>312.26896050423369</v>
      </c>
      <c r="M83" s="2">
        <f t="shared" si="18"/>
        <v>312.26896162018619</v>
      </c>
      <c r="N83" s="2">
        <f t="shared" si="19"/>
        <v>2.7310394957663107</v>
      </c>
      <c r="O83" s="8">
        <v>639.064525558848</v>
      </c>
      <c r="P83" s="1">
        <f>O83/(Abmessung!H$17*Q83)</f>
        <v>126.22124028990372</v>
      </c>
      <c r="Q83" s="2">
        <f t="shared" si="13"/>
        <v>14.167632600984049</v>
      </c>
      <c r="R83" s="1">
        <f t="shared" si="14"/>
        <v>4178.5815286179386</v>
      </c>
      <c r="S83" s="1">
        <f t="shared" si="15"/>
        <v>992.03105063278213</v>
      </c>
      <c r="T83" s="1">
        <f t="shared" si="16"/>
        <v>1007.0676526994812</v>
      </c>
      <c r="U83" s="7">
        <f t="shared" si="17"/>
        <v>1.1807677204099076</v>
      </c>
      <c r="Y83" s="4">
        <v>-144.24372570197801</v>
      </c>
      <c r="Z83" s="5">
        <v>10.528700058400901</v>
      </c>
      <c r="AA83" s="4">
        <v>-3.1256926142924198E-2</v>
      </c>
      <c r="AB83" s="4">
        <v>2.9456116190551199E-5</v>
      </c>
      <c r="AC83" s="6">
        <v>17554.453889016499</v>
      </c>
      <c r="AD83" s="6">
        <v>-125.692345063977</v>
      </c>
      <c r="AE83" s="6">
        <v>0.39362054142913999</v>
      </c>
      <c r="AF83" s="6">
        <v>-4.1079636190540202E-4</v>
      </c>
      <c r="AG83" s="6">
        <v>2.30640101199999</v>
      </c>
      <c r="AH83" s="6">
        <v>-3.7612753199999698E-3</v>
      </c>
      <c r="AI83" s="6">
        <v>995.176197</v>
      </c>
      <c r="AJ83" s="6">
        <v>3.9734999999999798E-2</v>
      </c>
      <c r="AL83" s="6">
        <v>-7.3107128370890097E-3</v>
      </c>
      <c r="AM83" s="6">
        <v>2.5528079661440501</v>
      </c>
      <c r="AN83" s="6">
        <v>1.58291033403489</v>
      </c>
    </row>
    <row r="84" spans="1:40" x14ac:dyDescent="0.45">
      <c r="A84">
        <v>6.2E-2</v>
      </c>
      <c r="B84" s="1">
        <f t="shared" si="11"/>
        <v>225.00346735000403</v>
      </c>
      <c r="C84">
        <v>2000</v>
      </c>
      <c r="D84" s="2">
        <f t="shared" si="12"/>
        <v>2.2408132589691863</v>
      </c>
      <c r="E84" s="1">
        <v>226.6</v>
      </c>
      <c r="F84" s="2">
        <v>9.09</v>
      </c>
      <c r="G84">
        <v>315</v>
      </c>
      <c r="H84">
        <v>295</v>
      </c>
      <c r="I84" s="2">
        <f t="shared" si="20"/>
        <v>8.6015190693666526</v>
      </c>
      <c r="J84" s="2">
        <v>303.60146647441752</v>
      </c>
      <c r="K84" s="2">
        <f t="shared" si="21"/>
        <v>303.60151906936665</v>
      </c>
      <c r="L84" s="2">
        <v>312.51519476997265</v>
      </c>
      <c r="M84" s="2">
        <f t="shared" si="18"/>
        <v>312.51519548738827</v>
      </c>
      <c r="N84" s="2">
        <f t="shared" si="19"/>
        <v>2.484805230027348</v>
      </c>
      <c r="O84" s="8">
        <v>643.74280653209598</v>
      </c>
      <c r="P84" s="1">
        <f>O84/(Abmessung!H$17*Q84)</f>
        <v>126.51183211941607</v>
      </c>
      <c r="Q84" s="2">
        <f t="shared" si="13"/>
        <v>14.23856633331677</v>
      </c>
      <c r="R84" s="1">
        <f t="shared" si="14"/>
        <v>4178.5776063083131</v>
      </c>
      <c r="S84" s="1">
        <f t="shared" si="15"/>
        <v>991.98471307467162</v>
      </c>
      <c r="T84" s="1">
        <f t="shared" si="16"/>
        <v>1007.0689116351805</v>
      </c>
      <c r="U84" s="7">
        <f t="shared" si="17"/>
        <v>1.1806485508169819</v>
      </c>
      <c r="Y84" s="4">
        <v>-144.24372570197801</v>
      </c>
      <c r="Z84" s="5">
        <v>10.528700058400901</v>
      </c>
      <c r="AA84" s="4">
        <v>-3.1256926142924198E-2</v>
      </c>
      <c r="AB84" s="4">
        <v>2.9456116190551199E-5</v>
      </c>
      <c r="AC84" s="6">
        <v>17554.453889016499</v>
      </c>
      <c r="AD84" s="6">
        <v>-125.692345063977</v>
      </c>
      <c r="AE84" s="6">
        <v>0.39362054142913999</v>
      </c>
      <c r="AF84" s="6">
        <v>-4.1079636190540202E-4</v>
      </c>
      <c r="AG84" s="6">
        <v>2.30640101199999</v>
      </c>
      <c r="AH84" s="6">
        <v>-3.7612753199999698E-3</v>
      </c>
      <c r="AI84" s="6">
        <v>995.176197</v>
      </c>
      <c r="AJ84" s="6">
        <v>3.9734999999999798E-2</v>
      </c>
      <c r="AL84" s="6">
        <v>-7.3107128370890097E-3</v>
      </c>
      <c r="AM84" s="6">
        <v>2.5528079661440501</v>
      </c>
      <c r="AN84" s="6">
        <v>1.58291033403489</v>
      </c>
    </row>
    <row r="85" spans="1:40" x14ac:dyDescent="0.45">
      <c r="A85">
        <v>6.8000000000000005E-2</v>
      </c>
      <c r="B85" s="1">
        <f t="shared" si="11"/>
        <v>246.7876908098163</v>
      </c>
      <c r="C85">
        <v>2000</v>
      </c>
      <c r="D85" s="2">
        <f t="shared" si="12"/>
        <v>2.2408132589691863</v>
      </c>
      <c r="E85" s="1">
        <v>226.6</v>
      </c>
      <c r="F85" s="2">
        <v>9.09</v>
      </c>
      <c r="G85">
        <v>315</v>
      </c>
      <c r="H85">
        <v>295</v>
      </c>
      <c r="I85" s="2">
        <f t="shared" si="20"/>
        <v>8.6518611774181</v>
      </c>
      <c r="J85" s="2">
        <v>303.65181395227415</v>
      </c>
      <c r="K85" s="2">
        <f t="shared" si="21"/>
        <v>303.65186117741808</v>
      </c>
      <c r="L85" s="2">
        <v>312.7213617653926</v>
      </c>
      <c r="M85" s="2">
        <f t="shared" si="18"/>
        <v>312.72136223722885</v>
      </c>
      <c r="N85" s="2">
        <f t="shared" si="19"/>
        <v>2.2786382346073992</v>
      </c>
      <c r="O85" s="8">
        <v>647.45915407027201</v>
      </c>
      <c r="P85" s="1">
        <f>O85/(Abmessung!H$17*Q85)</f>
        <v>126.70585553429859</v>
      </c>
      <c r="Q85" s="2">
        <f t="shared" si="13"/>
        <v>14.29883677970396</v>
      </c>
      <c r="R85" s="1">
        <f t="shared" si="14"/>
        <v>4178.5747184812235</v>
      </c>
      <c r="S85" s="1">
        <f t="shared" si="15"/>
        <v>991.94574574082765</v>
      </c>
      <c r="T85" s="1">
        <f t="shared" si="16"/>
        <v>1007.0699119136968</v>
      </c>
      <c r="U85" s="7">
        <f t="shared" si="17"/>
        <v>1.1805538654540388</v>
      </c>
      <c r="Y85" s="4">
        <v>-144.24372570197801</v>
      </c>
      <c r="Z85" s="5">
        <v>10.528700058400901</v>
      </c>
      <c r="AA85" s="4">
        <v>-3.1256926142924198E-2</v>
      </c>
      <c r="AB85" s="4">
        <v>2.9456116190551199E-5</v>
      </c>
      <c r="AC85" s="6">
        <v>17554.453889016499</v>
      </c>
      <c r="AD85" s="6">
        <v>-125.692345063977</v>
      </c>
      <c r="AE85" s="6">
        <v>0.39362054142913999</v>
      </c>
      <c r="AF85" s="6">
        <v>-4.1079636190540202E-4</v>
      </c>
      <c r="AG85" s="6">
        <v>2.30640101199999</v>
      </c>
      <c r="AH85" s="6">
        <v>-3.7612753199999698E-3</v>
      </c>
      <c r="AI85" s="6">
        <v>995.176197</v>
      </c>
      <c r="AJ85" s="6">
        <v>3.9734999999999798E-2</v>
      </c>
      <c r="AL85" s="6">
        <v>-7.3107128370890097E-3</v>
      </c>
      <c r="AM85" s="6">
        <v>2.5528079661440501</v>
      </c>
      <c r="AN85" s="6">
        <v>1.58291033403489</v>
      </c>
    </row>
    <row r="86" spans="1:40" x14ac:dyDescent="0.45">
      <c r="A86">
        <v>7.3999999999999996E-2</v>
      </c>
      <c r="B86" s="1">
        <f t="shared" si="11"/>
        <v>268.57206790322505</v>
      </c>
      <c r="C86">
        <v>2000</v>
      </c>
      <c r="D86" s="2">
        <f t="shared" si="12"/>
        <v>2.2408132589691863</v>
      </c>
      <c r="E86" s="1">
        <v>226.6</v>
      </c>
      <c r="F86" s="2">
        <v>9.09</v>
      </c>
      <c r="G86">
        <v>315</v>
      </c>
      <c r="H86">
        <v>295</v>
      </c>
      <c r="I86" s="2">
        <f t="shared" si="20"/>
        <v>8.6923679317557934</v>
      </c>
      <c r="J86" s="2">
        <v>303.69232587507213</v>
      </c>
      <c r="K86" s="2">
        <f t="shared" si="21"/>
        <v>303.69236793175577</v>
      </c>
      <c r="L86" s="2">
        <v>312.89644606396985</v>
      </c>
      <c r="M86" s="2">
        <f t="shared" si="18"/>
        <v>312.89644637964221</v>
      </c>
      <c r="N86" s="2">
        <f t="shared" si="19"/>
        <v>2.1035539360301527</v>
      </c>
      <c r="O86" s="8">
        <v>650.44900334687998</v>
      </c>
      <c r="P86" s="1">
        <f>O86/(Abmessung!H$17*Q86)</f>
        <v>126.82956626898493</v>
      </c>
      <c r="Q86" s="2">
        <f t="shared" si="13"/>
        <v>14.35085459824244</v>
      </c>
      <c r="R86" s="1">
        <f t="shared" si="14"/>
        <v>4178.5725410148507</v>
      </c>
      <c r="S86" s="1">
        <f t="shared" si="15"/>
        <v>991.91253237843148</v>
      </c>
      <c r="T86" s="1">
        <f t="shared" si="16"/>
        <v>1007.0707167843229</v>
      </c>
      <c r="U86" s="7">
        <f t="shared" si="17"/>
        <v>1.1804776772063459</v>
      </c>
      <c r="Y86" s="4">
        <v>-144.24372570197801</v>
      </c>
      <c r="Z86" s="5">
        <v>10.528700058400901</v>
      </c>
      <c r="AA86" s="4">
        <v>-3.1256926142924198E-2</v>
      </c>
      <c r="AB86" s="4">
        <v>2.9456116190551199E-5</v>
      </c>
      <c r="AC86" s="6">
        <v>17554.453889016499</v>
      </c>
      <c r="AD86" s="6">
        <v>-125.692345063977</v>
      </c>
      <c r="AE86" s="6">
        <v>0.39362054142913999</v>
      </c>
      <c r="AF86" s="6">
        <v>-4.1079636190540202E-4</v>
      </c>
      <c r="AG86" s="6">
        <v>2.30640101199999</v>
      </c>
      <c r="AH86" s="6">
        <v>-3.7612753199999698E-3</v>
      </c>
      <c r="AI86" s="6">
        <v>995.176197</v>
      </c>
      <c r="AJ86" s="6">
        <v>3.9734999999999798E-2</v>
      </c>
      <c r="AL86" s="6">
        <v>-7.3107128370890097E-3</v>
      </c>
      <c r="AM86" s="6">
        <v>2.5528079661440501</v>
      </c>
      <c r="AN86" s="6">
        <v>1.58291033403489</v>
      </c>
    </row>
    <row r="87" spans="1:40" x14ac:dyDescent="0.45">
      <c r="A87">
        <v>8.0000000000000002E-3</v>
      </c>
      <c r="B87" s="1">
        <f t="shared" si="11"/>
        <v>28.979937883306494</v>
      </c>
      <c r="C87">
        <v>2500</v>
      </c>
      <c r="D87" s="2">
        <f t="shared" si="12"/>
        <v>2.9132550136466127</v>
      </c>
      <c r="E87">
        <v>294.60000000000002</v>
      </c>
      <c r="F87" s="2">
        <v>14.24</v>
      </c>
      <c r="G87">
        <v>315</v>
      </c>
      <c r="H87">
        <v>295</v>
      </c>
      <c r="I87" s="2">
        <f t="shared" si="20"/>
        <v>4.5355032015715739</v>
      </c>
      <c r="J87" s="2">
        <v>299.53547038143313</v>
      </c>
      <c r="K87" s="2">
        <f t="shared" si="21"/>
        <v>299.5355032015716</v>
      </c>
      <c r="L87" s="2">
        <v>301.71619442751501</v>
      </c>
      <c r="M87" s="2">
        <f t="shared" si="18"/>
        <v>301.71715818040974</v>
      </c>
      <c r="N87" s="2">
        <f t="shared" si="19"/>
        <v>13.283805572484994</v>
      </c>
      <c r="O87" s="8">
        <v>444.12418120029997</v>
      </c>
      <c r="P87" s="1">
        <f>O87/(Abmessung!H$17*Q87)</f>
        <v>118.47979422009567</v>
      </c>
      <c r="Q87" s="2">
        <f t="shared" si="13"/>
        <v>10.489267173159796</v>
      </c>
      <c r="R87" s="1">
        <f t="shared" si="14"/>
        <v>4179.4913621692122</v>
      </c>
      <c r="S87" s="1">
        <f t="shared" si="15"/>
        <v>993.79095000027087</v>
      </c>
      <c r="T87" s="1">
        <f t="shared" si="16"/>
        <v>1006.9881304578031</v>
      </c>
      <c r="U87" s="7">
        <f t="shared" si="17"/>
        <v>1.1882952161948612</v>
      </c>
      <c r="Y87" s="4">
        <v>-144.24372570197801</v>
      </c>
      <c r="Z87" s="5">
        <v>10.528700058400901</v>
      </c>
      <c r="AA87" s="4">
        <v>-3.1256926142924198E-2</v>
      </c>
      <c r="AB87" s="4">
        <v>2.9456116190551199E-5</v>
      </c>
      <c r="AC87" s="6">
        <v>17554.453889016499</v>
      </c>
      <c r="AD87" s="6">
        <v>-125.692345063977</v>
      </c>
      <c r="AE87" s="6">
        <v>0.39362054142913999</v>
      </c>
      <c r="AF87" s="6">
        <v>-4.1079636190540202E-4</v>
      </c>
      <c r="AG87" s="6">
        <v>2.30640101199999</v>
      </c>
      <c r="AH87" s="6">
        <v>-3.7612753199999698E-3</v>
      </c>
      <c r="AI87" s="6">
        <v>995.176197</v>
      </c>
      <c r="AJ87" s="6">
        <v>3.9734999999999798E-2</v>
      </c>
      <c r="AL87" s="6">
        <v>-7.3107128370890097E-3</v>
      </c>
      <c r="AM87" s="6">
        <v>2.5528079661440501</v>
      </c>
      <c r="AN87" s="6">
        <v>1.58291033403489</v>
      </c>
    </row>
    <row r="88" spans="1:40" x14ac:dyDescent="0.45">
      <c r="A88">
        <v>1.4E-2</v>
      </c>
      <c r="B88" s="1">
        <f t="shared" si="11"/>
        <v>50.742630999212302</v>
      </c>
      <c r="C88">
        <v>2500</v>
      </c>
      <c r="D88" s="2">
        <f t="shared" si="12"/>
        <v>2.9132550136466127</v>
      </c>
      <c r="E88">
        <v>294.60000000000002</v>
      </c>
      <c r="F88" s="2">
        <v>14.24</v>
      </c>
      <c r="G88">
        <v>315</v>
      </c>
      <c r="H88">
        <v>295</v>
      </c>
      <c r="I88" s="2">
        <f t="shared" si="20"/>
        <v>5.8152461913819415</v>
      </c>
      <c r="J88" s="2">
        <v>300.81518249599537</v>
      </c>
      <c r="K88" s="2">
        <f t="shared" si="21"/>
        <v>300.81524619138196</v>
      </c>
      <c r="L88" s="2">
        <v>305.28614098734676</v>
      </c>
      <c r="M88" s="2">
        <f t="shared" si="18"/>
        <v>305.28643253282337</v>
      </c>
      <c r="N88" s="2">
        <f t="shared" si="19"/>
        <v>9.7138590126532449</v>
      </c>
      <c r="O88" s="8">
        <v>568.29984358499996</v>
      </c>
      <c r="P88" s="1">
        <f>O88/(Abmessung!H$17*Q88)</f>
        <v>131.08623904541986</v>
      </c>
      <c r="Q88" s="2">
        <f t="shared" si="13"/>
        <v>12.131247185745067</v>
      </c>
      <c r="R88" s="1">
        <f t="shared" si="14"/>
        <v>4178.9843028861933</v>
      </c>
      <c r="S88" s="1">
        <f t="shared" si="15"/>
        <v>993.24766981007315</v>
      </c>
      <c r="T88" s="1">
        <f t="shared" si="16"/>
        <v>1007.0135551382391</v>
      </c>
      <c r="U88" s="7">
        <f t="shared" si="17"/>
        <v>1.1858885413982572</v>
      </c>
      <c r="Y88" s="4">
        <v>-144.24372570197801</v>
      </c>
      <c r="Z88" s="5">
        <v>10.528700058400901</v>
      </c>
      <c r="AA88" s="4">
        <v>-3.1256926142924198E-2</v>
      </c>
      <c r="AB88" s="4">
        <v>2.9456116190551199E-5</v>
      </c>
      <c r="AC88" s="6">
        <v>17554.453889016499</v>
      </c>
      <c r="AD88" s="6">
        <v>-125.692345063977</v>
      </c>
      <c r="AE88" s="6">
        <v>0.39362054142913999</v>
      </c>
      <c r="AF88" s="6">
        <v>-4.1079636190540202E-4</v>
      </c>
      <c r="AG88" s="6">
        <v>2.30640101199999</v>
      </c>
      <c r="AH88" s="6">
        <v>-3.7612753199999698E-3</v>
      </c>
      <c r="AI88" s="6">
        <v>995.176197</v>
      </c>
      <c r="AJ88" s="6">
        <v>3.9734999999999798E-2</v>
      </c>
      <c r="AL88" s="6">
        <v>-7.3107128370890097E-3</v>
      </c>
      <c r="AM88" s="6">
        <v>2.5528079661440501</v>
      </c>
      <c r="AN88" s="6">
        <v>1.58291033403489</v>
      </c>
    </row>
    <row r="89" spans="1:40" x14ac:dyDescent="0.45">
      <c r="A89">
        <v>0.02</v>
      </c>
      <c r="B89" s="1">
        <f t="shared" si="11"/>
        <v>72.514370445492943</v>
      </c>
      <c r="C89">
        <v>2500</v>
      </c>
      <c r="D89" s="2">
        <f t="shared" si="12"/>
        <v>2.9132550136466127</v>
      </c>
      <c r="E89">
        <v>294.60000000000002</v>
      </c>
      <c r="F89" s="2">
        <v>14.24</v>
      </c>
      <c r="G89">
        <v>315</v>
      </c>
      <c r="H89">
        <v>295</v>
      </c>
      <c r="I89" s="2">
        <f t="shared" si="20"/>
        <v>6.5404864952147017</v>
      </c>
      <c r="J89" s="2">
        <v>301.5404018252338</v>
      </c>
      <c r="K89" s="2">
        <f t="shared" si="21"/>
        <v>301.54048649521468</v>
      </c>
      <c r="L89" s="2">
        <v>307.36073554717717</v>
      </c>
      <c r="M89" s="2">
        <f t="shared" si="18"/>
        <v>307.36085300115695</v>
      </c>
      <c r="N89" s="2">
        <f t="shared" si="19"/>
        <v>7.6392644528228288</v>
      </c>
      <c r="O89" s="8">
        <v>638.44859307659999</v>
      </c>
      <c r="P89" s="1">
        <f>O89/(Abmessung!H$17*Q89)</f>
        <v>138.46547497755532</v>
      </c>
      <c r="Q89" s="2">
        <f t="shared" si="13"/>
        <v>12.902368854158018</v>
      </c>
      <c r="R89" s="1">
        <f t="shared" si="14"/>
        <v>4178.7950485394185</v>
      </c>
      <c r="S89" s="1">
        <f t="shared" si="15"/>
        <v>992.90664123079455</v>
      </c>
      <c r="T89" s="1">
        <f t="shared" si="16"/>
        <v>1007.0279634332628</v>
      </c>
      <c r="U89" s="7">
        <f t="shared" si="17"/>
        <v>1.1845246666159315</v>
      </c>
      <c r="Y89" s="4">
        <v>-144.24372570197801</v>
      </c>
      <c r="Z89" s="5">
        <v>10.528700058400901</v>
      </c>
      <c r="AA89" s="4">
        <v>-3.1256926142924198E-2</v>
      </c>
      <c r="AB89" s="4">
        <v>2.9456116190551199E-5</v>
      </c>
      <c r="AC89" s="6">
        <v>17554.453889016499</v>
      </c>
      <c r="AD89" s="6">
        <v>-125.692345063977</v>
      </c>
      <c r="AE89" s="6">
        <v>0.39362054142913999</v>
      </c>
      <c r="AF89" s="6">
        <v>-4.1079636190540202E-4</v>
      </c>
      <c r="AG89" s="6">
        <v>2.30640101199999</v>
      </c>
      <c r="AH89" s="6">
        <v>-3.7612753199999698E-3</v>
      </c>
      <c r="AI89" s="6">
        <v>995.176197</v>
      </c>
      <c r="AJ89" s="6">
        <v>3.9734999999999798E-2</v>
      </c>
      <c r="AL89" s="6">
        <v>-7.3107128370890097E-3</v>
      </c>
      <c r="AM89" s="6">
        <v>2.5528079661440501</v>
      </c>
      <c r="AN89" s="6">
        <v>1.58291033403489</v>
      </c>
    </row>
    <row r="90" spans="1:40" x14ac:dyDescent="0.45">
      <c r="A90">
        <v>2.5999999999999999E-2</v>
      </c>
      <c r="B90" s="1">
        <f t="shared" si="11"/>
        <v>94.290470717367185</v>
      </c>
      <c r="C90">
        <v>2500</v>
      </c>
      <c r="D90" s="2">
        <f t="shared" si="12"/>
        <v>2.9132550136466127</v>
      </c>
      <c r="E90">
        <v>294.60000000000002</v>
      </c>
      <c r="F90" s="2">
        <v>14.24</v>
      </c>
      <c r="G90">
        <v>315</v>
      </c>
      <c r="H90">
        <v>295</v>
      </c>
      <c r="I90" s="2">
        <f t="shared" si="20"/>
        <v>7.0179224802708253</v>
      </c>
      <c r="J90" s="2">
        <v>302.01782205137982</v>
      </c>
      <c r="K90" s="2">
        <f t="shared" si="21"/>
        <v>302.01792248027084</v>
      </c>
      <c r="L90" s="2">
        <v>308.6993132949965</v>
      </c>
      <c r="M90" s="2">
        <f t="shared" si="18"/>
        <v>308.69937108260899</v>
      </c>
      <c r="N90" s="2">
        <f t="shared" si="19"/>
        <v>6.3006867050034998</v>
      </c>
      <c r="O90" s="8">
        <v>684.54061994599999</v>
      </c>
      <c r="P90" s="1">
        <f>O90/(Abmessung!H$17*Q90)</f>
        <v>143.61795928961479</v>
      </c>
      <c r="Q90" s="2">
        <f t="shared" si="13"/>
        <v>13.337532519197763</v>
      </c>
      <c r="R90" s="1">
        <f t="shared" si="14"/>
        <v>4178.7075112242219</v>
      </c>
      <c r="S90" s="1">
        <f t="shared" si="15"/>
        <v>992.67719513844781</v>
      </c>
      <c r="T90" s="1">
        <f t="shared" si="16"/>
        <v>1007.0374485796058</v>
      </c>
      <c r="U90" s="7">
        <f t="shared" si="17"/>
        <v>1.1836268121589957</v>
      </c>
      <c r="Y90" s="4">
        <v>-144.24372570197801</v>
      </c>
      <c r="Z90" s="5">
        <v>10.528700058400901</v>
      </c>
      <c r="AA90" s="4">
        <v>-3.1256926142924198E-2</v>
      </c>
      <c r="AB90" s="4">
        <v>2.9456116190551199E-5</v>
      </c>
      <c r="AC90" s="6">
        <v>17554.453889016499</v>
      </c>
      <c r="AD90" s="6">
        <v>-125.692345063977</v>
      </c>
      <c r="AE90" s="6">
        <v>0.39362054142913999</v>
      </c>
      <c r="AF90" s="6">
        <v>-4.1079636190540202E-4</v>
      </c>
      <c r="AG90" s="6">
        <v>2.30640101199999</v>
      </c>
      <c r="AH90" s="6">
        <v>-3.7612753199999698E-3</v>
      </c>
      <c r="AI90" s="6">
        <v>995.176197</v>
      </c>
      <c r="AJ90" s="6">
        <v>3.9734999999999798E-2</v>
      </c>
      <c r="AL90" s="6">
        <v>-7.3107128370890097E-3</v>
      </c>
      <c r="AM90" s="6">
        <v>2.5528079661440501</v>
      </c>
      <c r="AN90" s="6">
        <v>1.58291033403489</v>
      </c>
    </row>
    <row r="91" spans="1:40" x14ac:dyDescent="0.45">
      <c r="A91">
        <v>3.2000000000000001E-2</v>
      </c>
      <c r="B91" s="1">
        <f t="shared" si="11"/>
        <v>116.06905712055818</v>
      </c>
      <c r="C91">
        <v>2500</v>
      </c>
      <c r="D91" s="2">
        <f t="shared" si="12"/>
        <v>2.9132550136466127</v>
      </c>
      <c r="E91">
        <v>294.60000000000002</v>
      </c>
      <c r="F91" s="2">
        <v>14.24</v>
      </c>
      <c r="G91">
        <v>315</v>
      </c>
      <c r="H91">
        <v>295</v>
      </c>
      <c r="I91" s="2">
        <f t="shared" si="20"/>
        <v>7.3587794294980595</v>
      </c>
      <c r="J91" s="2">
        <v>302.35866643557893</v>
      </c>
      <c r="K91" s="2">
        <f t="shared" si="21"/>
        <v>302.35877942949804</v>
      </c>
      <c r="L91" s="2">
        <v>309.63487733098918</v>
      </c>
      <c r="M91" s="2">
        <f t="shared" si="18"/>
        <v>309.6349097273083</v>
      </c>
      <c r="N91" s="2">
        <f t="shared" si="19"/>
        <v>5.365122669010816</v>
      </c>
      <c r="O91" s="8">
        <v>717.40451069284995</v>
      </c>
      <c r="P91" s="1">
        <f>O91/(Abmessung!H$17*Q91)</f>
        <v>147.45862199982707</v>
      </c>
      <c r="Q91" s="2">
        <f t="shared" si="13"/>
        <v>13.613786980855673</v>
      </c>
      <c r="R91" s="1">
        <f t="shared" si="14"/>
        <v>4178.6605293975463</v>
      </c>
      <c r="S91" s="1">
        <f t="shared" si="15"/>
        <v>992.51258567857997</v>
      </c>
      <c r="T91" s="1">
        <f t="shared" si="16"/>
        <v>1007.0442203054088</v>
      </c>
      <c r="U91" s="7">
        <f t="shared" si="17"/>
        <v>1.1829858073738713</v>
      </c>
      <c r="Y91" s="4">
        <v>-144.24372570197801</v>
      </c>
      <c r="Z91" s="5">
        <v>10.528700058400901</v>
      </c>
      <c r="AA91" s="4">
        <v>-3.1256926142924198E-2</v>
      </c>
      <c r="AB91" s="4">
        <v>2.9456116190551199E-5</v>
      </c>
      <c r="AC91" s="6">
        <v>17554.453889016499</v>
      </c>
      <c r="AD91" s="6">
        <v>-125.692345063977</v>
      </c>
      <c r="AE91" s="6">
        <v>0.39362054142913999</v>
      </c>
      <c r="AF91" s="6">
        <v>-4.1079636190540202E-4</v>
      </c>
      <c r="AG91" s="6">
        <v>2.30640101199999</v>
      </c>
      <c r="AH91" s="6">
        <v>-3.7612753199999698E-3</v>
      </c>
      <c r="AI91" s="6">
        <v>995.176197</v>
      </c>
      <c r="AJ91" s="6">
        <v>3.9734999999999798E-2</v>
      </c>
      <c r="AL91" s="6">
        <v>-7.3107128370890097E-3</v>
      </c>
      <c r="AM91" s="6">
        <v>2.5528079661440501</v>
      </c>
      <c r="AN91" s="6">
        <v>1.58291033403489</v>
      </c>
    </row>
    <row r="92" spans="1:40" x14ac:dyDescent="0.45">
      <c r="A92">
        <v>3.7999999999999999E-2</v>
      </c>
      <c r="B92" s="1">
        <f t="shared" si="11"/>
        <v>137.84921140099169</v>
      </c>
      <c r="C92">
        <v>2500</v>
      </c>
      <c r="D92" s="2">
        <f t="shared" si="12"/>
        <v>2.9132550136466127</v>
      </c>
      <c r="E92">
        <v>294.60000000000002</v>
      </c>
      <c r="F92" s="2">
        <v>14.24</v>
      </c>
      <c r="G92">
        <v>315</v>
      </c>
      <c r="H92">
        <v>295</v>
      </c>
      <c r="I92" s="2">
        <f t="shared" si="20"/>
        <v>7.6150928034422751</v>
      </c>
      <c r="J92" s="2">
        <v>302.61496947653217</v>
      </c>
      <c r="K92" s="2">
        <f t="shared" si="21"/>
        <v>302.61509280344228</v>
      </c>
      <c r="L92" s="2">
        <v>310.32649425043928</v>
      </c>
      <c r="M92" s="2">
        <f t="shared" si="18"/>
        <v>310.32651411810224</v>
      </c>
      <c r="N92" s="2">
        <f t="shared" si="19"/>
        <v>4.673505749560718</v>
      </c>
      <c r="O92" s="8">
        <v>742.0936617282</v>
      </c>
      <c r="P92" s="1">
        <f>O92/(Abmessung!H$17*Q92)</f>
        <v>150.43621232283394</v>
      </c>
      <c r="Q92" s="2">
        <f t="shared" si="13"/>
        <v>13.803567742310497</v>
      </c>
      <c r="R92" s="1">
        <f t="shared" si="14"/>
        <v>4178.6326235492425</v>
      </c>
      <c r="S92" s="1">
        <f t="shared" si="15"/>
        <v>992.38870218894749</v>
      </c>
      <c r="T92" s="1">
        <f t="shared" si="16"/>
        <v>1007.0493124060749</v>
      </c>
      <c r="U92" s="7">
        <f t="shared" si="17"/>
        <v>1.1825037942226821</v>
      </c>
      <c r="Y92" s="4">
        <v>-144.24372570197801</v>
      </c>
      <c r="Z92" s="5">
        <v>10.528700058400901</v>
      </c>
      <c r="AA92" s="4">
        <v>-3.1256926142924198E-2</v>
      </c>
      <c r="AB92" s="4">
        <v>2.9456116190551199E-5</v>
      </c>
      <c r="AC92" s="6">
        <v>17554.453889016499</v>
      </c>
      <c r="AD92" s="6">
        <v>-125.692345063977</v>
      </c>
      <c r="AE92" s="6">
        <v>0.39362054142913999</v>
      </c>
      <c r="AF92" s="6">
        <v>-4.1079636190540202E-4</v>
      </c>
      <c r="AG92" s="6">
        <v>2.30640101199999</v>
      </c>
      <c r="AH92" s="6">
        <v>-3.7612753199999698E-3</v>
      </c>
      <c r="AI92" s="6">
        <v>995.176197</v>
      </c>
      <c r="AJ92" s="6">
        <v>3.9734999999999798E-2</v>
      </c>
      <c r="AL92" s="6">
        <v>-7.3107128370890097E-3</v>
      </c>
      <c r="AM92" s="6">
        <v>2.5528079661440501</v>
      </c>
      <c r="AN92" s="6">
        <v>1.58291033403489</v>
      </c>
    </row>
    <row r="93" spans="1:40" x14ac:dyDescent="0.45">
      <c r="A93">
        <v>4.3999999999999997E-2</v>
      </c>
      <c r="B93" s="1">
        <f t="shared" si="11"/>
        <v>159.63042403280409</v>
      </c>
      <c r="C93">
        <v>2500</v>
      </c>
      <c r="D93" s="2">
        <f t="shared" si="12"/>
        <v>2.9132550136466127</v>
      </c>
      <c r="E93">
        <v>294.60000000000002</v>
      </c>
      <c r="F93" s="2">
        <v>14.24</v>
      </c>
      <c r="G93">
        <v>315</v>
      </c>
      <c r="H93">
        <v>295</v>
      </c>
      <c r="I93" s="2">
        <f t="shared" si="20"/>
        <v>7.8149992221497513</v>
      </c>
      <c r="J93" s="2">
        <v>302.81486724704894</v>
      </c>
      <c r="K93" s="2">
        <f t="shared" si="21"/>
        <v>302.81499922214977</v>
      </c>
      <c r="L93" s="2">
        <v>310.85912202755725</v>
      </c>
      <c r="M93" s="2">
        <f t="shared" si="18"/>
        <v>310.85913502986386</v>
      </c>
      <c r="N93" s="2">
        <f t="shared" si="19"/>
        <v>4.1408779724427518</v>
      </c>
      <c r="O93" s="8">
        <v>761.33550423910003</v>
      </c>
      <c r="P93" s="1">
        <f>O93/(Abmessung!H$17*Q93)</f>
        <v>152.80952916141496</v>
      </c>
      <c r="Q93" s="2">
        <f t="shared" si="13"/>
        <v>13.941537285181754</v>
      </c>
      <c r="R93" s="1">
        <f t="shared" si="14"/>
        <v>4178.6147982576686</v>
      </c>
      <c r="S93" s="1">
        <f t="shared" si="15"/>
        <v>992.29204557803314</v>
      </c>
      <c r="T93" s="1">
        <f t="shared" si="16"/>
        <v>1007.0532838750307</v>
      </c>
      <c r="U93" s="7">
        <f t="shared" si="17"/>
        <v>1.1821278589472981</v>
      </c>
      <c r="Y93" s="4">
        <v>-144.24372570197801</v>
      </c>
      <c r="Z93" s="5">
        <v>10.528700058400901</v>
      </c>
      <c r="AA93" s="4">
        <v>-3.1256926142924198E-2</v>
      </c>
      <c r="AB93" s="4">
        <v>2.9456116190551199E-5</v>
      </c>
      <c r="AC93" s="6">
        <v>17554.453889016499</v>
      </c>
      <c r="AD93" s="6">
        <v>-125.692345063977</v>
      </c>
      <c r="AE93" s="6">
        <v>0.39362054142913999</v>
      </c>
      <c r="AF93" s="6">
        <v>-4.1079636190540202E-4</v>
      </c>
      <c r="AG93" s="6">
        <v>2.30640101199999</v>
      </c>
      <c r="AH93" s="6">
        <v>-3.7612753199999698E-3</v>
      </c>
      <c r="AI93" s="6">
        <v>995.176197</v>
      </c>
      <c r="AJ93" s="6">
        <v>3.9734999999999798E-2</v>
      </c>
      <c r="AL93" s="6">
        <v>-7.3107128370890097E-3</v>
      </c>
      <c r="AM93" s="6">
        <v>2.5528079661440501</v>
      </c>
      <c r="AN93" s="6">
        <v>1.58291033403489</v>
      </c>
    </row>
    <row r="94" spans="1:40" x14ac:dyDescent="0.45">
      <c r="A94">
        <v>0.05</v>
      </c>
      <c r="B94" s="1">
        <f t="shared" si="11"/>
        <v>181.41238725550329</v>
      </c>
      <c r="C94">
        <v>2500</v>
      </c>
      <c r="D94" s="2">
        <f t="shared" si="12"/>
        <v>2.9132550136466127</v>
      </c>
      <c r="E94">
        <v>294.60000000000002</v>
      </c>
      <c r="F94" s="2">
        <v>14.24</v>
      </c>
      <c r="G94">
        <v>315</v>
      </c>
      <c r="H94">
        <v>295</v>
      </c>
      <c r="I94" s="2">
        <f t="shared" si="20"/>
        <v>7.9752175554565303</v>
      </c>
      <c r="J94" s="2">
        <v>302.9750782614567</v>
      </c>
      <c r="K94" s="2">
        <f t="shared" si="21"/>
        <v>302.97521755545654</v>
      </c>
      <c r="L94" s="2">
        <v>311.28224898587013</v>
      </c>
      <c r="M94" s="2">
        <f t="shared" si="18"/>
        <v>311.28225792292113</v>
      </c>
      <c r="N94" s="2">
        <f t="shared" si="19"/>
        <v>3.717751014129874</v>
      </c>
      <c r="O94" s="8">
        <v>776.74836783324997</v>
      </c>
      <c r="P94" s="1">
        <f>O94/(Abmessung!H$17*Q94)</f>
        <v>154.74119331672912</v>
      </c>
      <c r="Q94" s="2">
        <f t="shared" si="13"/>
        <v>14.046218715135559</v>
      </c>
      <c r="R94" s="1">
        <f t="shared" si="14"/>
        <v>4178.6027740986538</v>
      </c>
      <c r="S94" s="1">
        <f t="shared" si="15"/>
        <v>992.21449385639767</v>
      </c>
      <c r="T94" s="1">
        <f t="shared" si="16"/>
        <v>1007.0564668673594</v>
      </c>
      <c r="U94" s="7">
        <f t="shared" si="17"/>
        <v>1.1818265600800562</v>
      </c>
      <c r="Y94" s="4">
        <v>-144.24372570197801</v>
      </c>
      <c r="Z94" s="5">
        <v>10.528700058400901</v>
      </c>
      <c r="AA94" s="4">
        <v>-3.1256926142924198E-2</v>
      </c>
      <c r="AB94" s="4">
        <v>2.9456116190551199E-5</v>
      </c>
      <c r="AC94" s="6">
        <v>17554.453889016499</v>
      </c>
      <c r="AD94" s="6">
        <v>-125.692345063977</v>
      </c>
      <c r="AE94" s="6">
        <v>0.39362054142913999</v>
      </c>
      <c r="AF94" s="6">
        <v>-4.1079636190540202E-4</v>
      </c>
      <c r="AG94" s="6">
        <v>2.30640101199999</v>
      </c>
      <c r="AH94" s="6">
        <v>-3.7612753199999698E-3</v>
      </c>
      <c r="AI94" s="6">
        <v>995.176197</v>
      </c>
      <c r="AJ94" s="6">
        <v>3.9734999999999798E-2</v>
      </c>
      <c r="AL94" s="6">
        <v>-7.3107128370890097E-3</v>
      </c>
      <c r="AM94" s="6">
        <v>2.5528079661440501</v>
      </c>
      <c r="AN94" s="6">
        <v>1.58291033403489</v>
      </c>
    </row>
    <row r="95" spans="1:40" x14ac:dyDescent="0.45">
      <c r="A95">
        <v>5.6000000000000001E-2</v>
      </c>
      <c r="B95" s="1">
        <f t="shared" si="11"/>
        <v>203.19490310239129</v>
      </c>
      <c r="C95">
        <v>2500</v>
      </c>
      <c r="D95" s="2">
        <f t="shared" si="12"/>
        <v>2.9132550136466127</v>
      </c>
      <c r="E95">
        <v>294.60000000000002</v>
      </c>
      <c r="F95" s="2">
        <v>14.24</v>
      </c>
      <c r="G95">
        <v>315</v>
      </c>
      <c r="H95">
        <v>295</v>
      </c>
      <c r="I95" s="2">
        <f t="shared" si="20"/>
        <v>8.1063842835824307</v>
      </c>
      <c r="J95" s="2">
        <v>303.10623874617244</v>
      </c>
      <c r="K95" s="2">
        <f t="shared" si="21"/>
        <v>303.10638428358243</v>
      </c>
      <c r="L95" s="2">
        <v>311.62667601455547</v>
      </c>
      <c r="M95" s="2">
        <f t="shared" si="18"/>
        <v>311.62668239711775</v>
      </c>
      <c r="N95" s="2">
        <f t="shared" si="19"/>
        <v>3.3733239854445287</v>
      </c>
      <c r="O95" s="8">
        <v>789.36064197154997</v>
      </c>
      <c r="P95" s="1">
        <f>O95/(Abmessung!H$17*Q95)</f>
        <v>156.33972598623535</v>
      </c>
      <c r="Q95" s="2">
        <f t="shared" si="13"/>
        <v>14.12834010276273</v>
      </c>
      <c r="R95" s="1">
        <f t="shared" si="14"/>
        <v>4178.594312450181</v>
      </c>
      <c r="S95" s="1">
        <f t="shared" si="15"/>
        <v>992.15087052854074</v>
      </c>
      <c r="T95" s="1">
        <f t="shared" si="16"/>
        <v>1007.0590726982896</v>
      </c>
      <c r="U95" s="7">
        <f t="shared" si="17"/>
        <v>1.1815798947329959</v>
      </c>
      <c r="Y95" s="4">
        <v>-144.24372570197801</v>
      </c>
      <c r="Z95" s="5">
        <v>10.528700058400901</v>
      </c>
      <c r="AA95" s="4">
        <v>-3.1256926142924198E-2</v>
      </c>
      <c r="AB95" s="4">
        <v>2.9456116190551199E-5</v>
      </c>
      <c r="AC95" s="6">
        <v>17554.453889016499</v>
      </c>
      <c r="AD95" s="6">
        <v>-125.692345063977</v>
      </c>
      <c r="AE95" s="6">
        <v>0.39362054142913999</v>
      </c>
      <c r="AF95" s="6">
        <v>-4.1079636190540202E-4</v>
      </c>
      <c r="AG95" s="6">
        <v>2.30640101199999</v>
      </c>
      <c r="AH95" s="6">
        <v>-3.7612753199999698E-3</v>
      </c>
      <c r="AI95" s="6">
        <v>995.176197</v>
      </c>
      <c r="AJ95" s="6">
        <v>3.9734999999999798E-2</v>
      </c>
      <c r="AL95" s="6">
        <v>-7.3107128370890097E-3</v>
      </c>
      <c r="AM95" s="6">
        <v>2.5528079661440501</v>
      </c>
      <c r="AN95" s="6">
        <v>1.58291033403489</v>
      </c>
    </row>
    <row r="96" spans="1:40" x14ac:dyDescent="0.45">
      <c r="A96">
        <v>6.2E-2</v>
      </c>
      <c r="B96" s="1">
        <f t="shared" si="11"/>
        <v>224.97783810300999</v>
      </c>
      <c r="C96">
        <v>2500</v>
      </c>
      <c r="D96" s="2">
        <f t="shared" si="12"/>
        <v>2.9132550136466127</v>
      </c>
      <c r="E96">
        <v>294.60000000000002</v>
      </c>
      <c r="F96" s="2">
        <v>14.24</v>
      </c>
      <c r="G96">
        <v>315</v>
      </c>
      <c r="H96">
        <v>295</v>
      </c>
      <c r="I96" s="2">
        <f t="shared" si="20"/>
        <v>8.2156130230142388</v>
      </c>
      <c r="J96" s="2">
        <v>303.21546212782897</v>
      </c>
      <c r="K96" s="2">
        <f t="shared" si="21"/>
        <v>303.21561302301421</v>
      </c>
      <c r="L96" s="2">
        <v>311.9125986582859</v>
      </c>
      <c r="M96" s="2">
        <f t="shared" si="18"/>
        <v>311.91260335860795</v>
      </c>
      <c r="N96" s="2">
        <f t="shared" si="19"/>
        <v>3.0874013417140986</v>
      </c>
      <c r="O96" s="8">
        <v>799.85945984559999</v>
      </c>
      <c r="P96" s="1">
        <f>O96/(Abmessung!H$17*Q96)</f>
        <v>157.68052073812146</v>
      </c>
      <c r="Q96" s="2">
        <f t="shared" si="13"/>
        <v>14.194518295056037</v>
      </c>
      <c r="R96" s="1">
        <f t="shared" si="14"/>
        <v>4178.5881531408941</v>
      </c>
      <c r="S96" s="1">
        <f t="shared" si="15"/>
        <v>992.09771896645225</v>
      </c>
      <c r="T96" s="1">
        <f t="shared" si="16"/>
        <v>1007.0612426938246</v>
      </c>
      <c r="U96" s="7">
        <f t="shared" si="17"/>
        <v>1.1813744851281003</v>
      </c>
      <c r="Y96" s="4">
        <v>-144.24372570197801</v>
      </c>
      <c r="Z96" s="5">
        <v>10.528700058400901</v>
      </c>
      <c r="AA96" s="4">
        <v>-3.1256926142924198E-2</v>
      </c>
      <c r="AB96" s="4">
        <v>2.9456116190551199E-5</v>
      </c>
      <c r="AC96" s="6">
        <v>17554.453889016499</v>
      </c>
      <c r="AD96" s="6">
        <v>-125.692345063977</v>
      </c>
      <c r="AE96" s="6">
        <v>0.39362054142913999</v>
      </c>
      <c r="AF96" s="6">
        <v>-4.1079636190540202E-4</v>
      </c>
      <c r="AG96" s="6">
        <v>2.30640101199999</v>
      </c>
      <c r="AH96" s="6">
        <v>-3.7612753199999698E-3</v>
      </c>
      <c r="AI96" s="6">
        <v>995.176197</v>
      </c>
      <c r="AJ96" s="6">
        <v>3.9734999999999798E-2</v>
      </c>
      <c r="AL96" s="6">
        <v>-7.3107128370890097E-3</v>
      </c>
      <c r="AM96" s="6">
        <v>2.5528079661440501</v>
      </c>
      <c r="AN96" s="6">
        <v>1.58291033403489</v>
      </c>
    </row>
    <row r="97" spans="1:40" x14ac:dyDescent="0.45">
      <c r="A97">
        <v>6.8000000000000005E-2</v>
      </c>
      <c r="B97" s="1">
        <f t="shared" si="11"/>
        <v>246.76109866299976</v>
      </c>
      <c r="C97">
        <v>2500</v>
      </c>
      <c r="D97" s="2">
        <f t="shared" si="12"/>
        <v>2.9132550136466127</v>
      </c>
      <c r="E97">
        <v>294.60000000000002</v>
      </c>
      <c r="F97" s="2">
        <v>14.24</v>
      </c>
      <c r="G97">
        <v>315</v>
      </c>
      <c r="H97">
        <v>295</v>
      </c>
      <c r="I97" s="2">
        <f t="shared" si="20"/>
        <v>8.3078633760093084</v>
      </c>
      <c r="J97" s="2">
        <v>303.30770785995333</v>
      </c>
      <c r="K97" s="2">
        <f t="shared" si="21"/>
        <v>303.30786337600932</v>
      </c>
      <c r="L97" s="2">
        <v>312.15381839767991</v>
      </c>
      <c r="M97" s="2">
        <f t="shared" si="18"/>
        <v>312.15382194736418</v>
      </c>
      <c r="N97" s="2">
        <f t="shared" si="19"/>
        <v>2.8461816023200868</v>
      </c>
      <c r="O97" s="8">
        <v>808.72350870419996</v>
      </c>
      <c r="P97" s="1">
        <f>O97/(Abmessung!H$17*Q97)</f>
        <v>158.81796983939708</v>
      </c>
      <c r="Q97" s="2">
        <f t="shared" si="13"/>
        <v>14.249034779242413</v>
      </c>
      <c r="R97" s="1">
        <f t="shared" si="14"/>
        <v>4178.5835443596688</v>
      </c>
      <c r="S97" s="1">
        <f t="shared" si="15"/>
        <v>992.05264252094298</v>
      </c>
      <c r="T97" s="1">
        <f t="shared" si="16"/>
        <v>1007.0630753859075</v>
      </c>
      <c r="U97" s="7">
        <f t="shared" si="17"/>
        <v>1.1812010043302927</v>
      </c>
      <c r="Y97" s="4">
        <v>-144.24372570197801</v>
      </c>
      <c r="Z97" s="5">
        <v>10.528700058400901</v>
      </c>
      <c r="AA97" s="4">
        <v>-3.1256926142924198E-2</v>
      </c>
      <c r="AB97" s="4">
        <v>2.9456116190551199E-5</v>
      </c>
      <c r="AC97" s="6">
        <v>17554.453889016499</v>
      </c>
      <c r="AD97" s="6">
        <v>-125.692345063977</v>
      </c>
      <c r="AE97" s="6">
        <v>0.39362054142913999</v>
      </c>
      <c r="AF97" s="6">
        <v>-4.1079636190540202E-4</v>
      </c>
      <c r="AG97" s="6">
        <v>2.30640101199999</v>
      </c>
      <c r="AH97" s="6">
        <v>-3.7612753199999698E-3</v>
      </c>
      <c r="AI97" s="6">
        <v>995.176197</v>
      </c>
      <c r="AJ97" s="6">
        <v>3.9734999999999798E-2</v>
      </c>
      <c r="AL97" s="6">
        <v>-7.3107128370890097E-3</v>
      </c>
      <c r="AM97" s="6">
        <v>2.5528079661440501</v>
      </c>
      <c r="AN97" s="6">
        <v>1.58291033403489</v>
      </c>
    </row>
    <row r="98" spans="1:40" x14ac:dyDescent="0.45">
      <c r="A98">
        <v>7.3999999999999996E-2</v>
      </c>
      <c r="B98" s="1">
        <f t="shared" si="11"/>
        <v>268.54461724074594</v>
      </c>
      <c r="C98">
        <v>2500</v>
      </c>
      <c r="D98" s="2">
        <f t="shared" si="12"/>
        <v>2.9132550136466127</v>
      </c>
      <c r="E98">
        <v>294.60000000000002</v>
      </c>
      <c r="F98" s="2">
        <v>14.24</v>
      </c>
      <c r="G98">
        <v>315</v>
      </c>
      <c r="H98">
        <v>295</v>
      </c>
      <c r="I98" s="2">
        <f t="shared" si="20"/>
        <v>8.3866969452894615</v>
      </c>
      <c r="J98" s="2">
        <v>303.38653742822123</v>
      </c>
      <c r="K98" s="2">
        <f t="shared" si="21"/>
        <v>303.38669694528949</v>
      </c>
      <c r="L98" s="2">
        <v>312.36009776152383</v>
      </c>
      <c r="M98" s="2">
        <f t="shared" si="18"/>
        <v>312.36010049913745</v>
      </c>
      <c r="N98" s="2">
        <f t="shared" si="19"/>
        <v>2.6399022384761679</v>
      </c>
      <c r="O98" s="8">
        <v>816.29631604924998</v>
      </c>
      <c r="P98" s="1">
        <f>O98/(Abmessung!H$17*Q98)</f>
        <v>159.79212800306536</v>
      </c>
      <c r="Q98" s="2">
        <f t="shared" si="13"/>
        <v>14.294779972176615</v>
      </c>
      <c r="R98" s="1">
        <f t="shared" si="14"/>
        <v>4178.5800157765916</v>
      </c>
      <c r="S98" s="1">
        <f t="shared" si="15"/>
        <v>992.01392579459775</v>
      </c>
      <c r="T98" s="1">
        <f t="shared" si="16"/>
        <v>1007.0646415323552</v>
      </c>
      <c r="U98" s="7">
        <f t="shared" si="17"/>
        <v>1.1810527544754867</v>
      </c>
      <c r="Y98" s="4">
        <v>-144.24372570197801</v>
      </c>
      <c r="Z98" s="5">
        <v>10.528700058400901</v>
      </c>
      <c r="AA98" s="4">
        <v>-3.1256926142924198E-2</v>
      </c>
      <c r="AB98" s="4">
        <v>2.9456116190551199E-5</v>
      </c>
      <c r="AC98" s="6">
        <v>17554.453889016499</v>
      </c>
      <c r="AD98" s="6">
        <v>-125.692345063977</v>
      </c>
      <c r="AE98" s="6">
        <v>0.39362054142913999</v>
      </c>
      <c r="AF98" s="6">
        <v>-4.1079636190540202E-4</v>
      </c>
      <c r="AG98" s="6">
        <v>2.30640101199999</v>
      </c>
      <c r="AH98" s="6">
        <v>-3.7612753199999698E-3</v>
      </c>
      <c r="AI98" s="6">
        <v>995.176197</v>
      </c>
      <c r="AJ98" s="6">
        <v>3.9734999999999798E-2</v>
      </c>
      <c r="AL98" s="6">
        <v>-7.3107128370890097E-3</v>
      </c>
      <c r="AM98" s="6">
        <v>2.5528079661440501</v>
      </c>
      <c r="AN98" s="6">
        <v>1.58291033403489</v>
      </c>
    </row>
    <row r="99" spans="1:40" x14ac:dyDescent="0.45">
      <c r="A99">
        <v>8.0000000000000002E-3</v>
      </c>
      <c r="B99" s="1">
        <f t="shared" si="11"/>
        <v>28.977434600697126</v>
      </c>
      <c r="C99">
        <v>3000</v>
      </c>
      <c r="D99" s="2">
        <f t="shared" si="12"/>
        <v>3.5362525216565803</v>
      </c>
      <c r="E99">
        <v>357.6</v>
      </c>
      <c r="F99" s="2">
        <v>19.97</v>
      </c>
      <c r="G99">
        <v>315</v>
      </c>
      <c r="H99">
        <v>295</v>
      </c>
      <c r="I99" s="2">
        <f t="shared" si="20"/>
        <v>3.9017389917518166</v>
      </c>
      <c r="J99" s="2">
        <v>298.90171386943024</v>
      </c>
      <c r="K99" s="2">
        <f t="shared" si="21"/>
        <v>298.90173899175181</v>
      </c>
      <c r="L99" s="2">
        <v>301.11491782789102</v>
      </c>
      <c r="M99" s="2">
        <f t="shared" si="18"/>
        <v>301.1162462909827</v>
      </c>
      <c r="N99" s="2">
        <f t="shared" si="19"/>
        <v>13.88508217210898</v>
      </c>
      <c r="O99" s="8">
        <v>464.22858027860201</v>
      </c>
      <c r="P99" s="1">
        <f>O99/(Abmessung!H$17*Q99)</f>
        <v>125.95251672512754</v>
      </c>
      <c r="Q99" s="2">
        <f t="shared" si="13"/>
        <v>10.313594291131659</v>
      </c>
      <c r="R99" s="1">
        <f t="shared" si="14"/>
        <v>4179.6025592946535</v>
      </c>
      <c r="S99" s="1">
        <f t="shared" si="15"/>
        <v>993.87680092657843</v>
      </c>
      <c r="T99" s="1">
        <f t="shared" si="16"/>
        <v>1006.9755393003009</v>
      </c>
      <c r="U99" s="7">
        <f t="shared" si="17"/>
        <v>1.1894870825586041</v>
      </c>
      <c r="Y99" s="4">
        <v>-144.24372570197801</v>
      </c>
      <c r="Z99" s="5">
        <v>10.528700058400901</v>
      </c>
      <c r="AA99" s="4">
        <v>-3.1256926142924198E-2</v>
      </c>
      <c r="AB99" s="4">
        <v>2.9456116190551199E-5</v>
      </c>
      <c r="AC99" s="6">
        <v>17554.453889016499</v>
      </c>
      <c r="AD99" s="6">
        <v>-125.692345063977</v>
      </c>
      <c r="AE99" s="6">
        <v>0.39362054142913999</v>
      </c>
      <c r="AF99" s="6">
        <v>-4.1079636190540202E-4</v>
      </c>
      <c r="AG99" s="6">
        <v>2.30640101199999</v>
      </c>
      <c r="AH99" s="6">
        <v>-3.7612753199999698E-3</v>
      </c>
      <c r="AI99" s="6">
        <v>995.176197</v>
      </c>
      <c r="AJ99" s="6">
        <v>3.9734999999999798E-2</v>
      </c>
      <c r="AL99" s="6">
        <v>-7.3107128370890097E-3</v>
      </c>
      <c r="AM99" s="6">
        <v>2.5528079661440501</v>
      </c>
      <c r="AN99" s="6">
        <v>1.58291033403489</v>
      </c>
    </row>
    <row r="100" spans="1:40" x14ac:dyDescent="0.45">
      <c r="A100">
        <v>1.4E-2</v>
      </c>
      <c r="B100" s="1">
        <f t="shared" si="11"/>
        <v>50.737073429378242</v>
      </c>
      <c r="C100">
        <v>3000</v>
      </c>
      <c r="D100" s="2">
        <f t="shared" si="12"/>
        <v>3.5362525216565803</v>
      </c>
      <c r="E100">
        <v>357.6</v>
      </c>
      <c r="F100" s="2">
        <v>19.97</v>
      </c>
      <c r="G100">
        <v>315</v>
      </c>
      <c r="H100">
        <v>295</v>
      </c>
      <c r="I100" s="2">
        <f t="shared" si="20"/>
        <v>5.1236809288121599</v>
      </c>
      <c r="J100" s="2">
        <v>300.12362434819153</v>
      </c>
      <c r="K100" s="2">
        <f t="shared" si="21"/>
        <v>300.12368092881218</v>
      </c>
      <c r="L100" s="2">
        <v>304.59986465330678</v>
      </c>
      <c r="M100" s="2">
        <f t="shared" si="18"/>
        <v>304.60033273287377</v>
      </c>
      <c r="N100" s="2">
        <f t="shared" si="19"/>
        <v>10.400135346693219</v>
      </c>
      <c r="O100" s="8">
        <v>608.45208260934601</v>
      </c>
      <c r="P100" s="1">
        <f>O100/(Abmessung!H$17*Q100)</f>
        <v>141.33960587612123</v>
      </c>
      <c r="Q100" s="2">
        <f t="shared" si="13"/>
        <v>12.046129422938062</v>
      </c>
      <c r="R100" s="1">
        <f t="shared" si="14"/>
        <v>4179.062841837861</v>
      </c>
      <c r="S100" s="1">
        <f t="shared" si="15"/>
        <v>993.35646684771007</v>
      </c>
      <c r="T100" s="1">
        <f t="shared" si="16"/>
        <v>1006.9998156067377</v>
      </c>
      <c r="U100" s="7">
        <f t="shared" si="17"/>
        <v>1.187189111695097</v>
      </c>
      <c r="Y100" s="4">
        <v>-144.24372570197801</v>
      </c>
      <c r="Z100" s="5">
        <v>10.528700058400901</v>
      </c>
      <c r="AA100" s="4">
        <v>-3.1256926142924198E-2</v>
      </c>
      <c r="AB100" s="4">
        <v>2.9456116190551199E-5</v>
      </c>
      <c r="AC100" s="6">
        <v>17554.453889016499</v>
      </c>
      <c r="AD100" s="6">
        <v>-125.692345063977</v>
      </c>
      <c r="AE100" s="6">
        <v>0.39362054142913999</v>
      </c>
      <c r="AF100" s="6">
        <v>-4.1079636190540202E-4</v>
      </c>
      <c r="AG100" s="6">
        <v>2.30640101199999</v>
      </c>
      <c r="AH100" s="6">
        <v>-3.7612753199999698E-3</v>
      </c>
      <c r="AI100" s="6">
        <v>995.176197</v>
      </c>
      <c r="AJ100" s="6">
        <v>3.9734999999999798E-2</v>
      </c>
      <c r="AL100" s="6">
        <v>-7.3107128370890097E-3</v>
      </c>
      <c r="AM100" s="6">
        <v>2.5528079661440501</v>
      </c>
      <c r="AN100" s="6">
        <v>1.58291033403489</v>
      </c>
    </row>
    <row r="101" spans="1:40" x14ac:dyDescent="0.45">
      <c r="A101">
        <v>0.02</v>
      </c>
      <c r="B101" s="1">
        <f t="shared" si="11"/>
        <v>72.506356718693837</v>
      </c>
      <c r="C101">
        <v>3000</v>
      </c>
      <c r="D101" s="2">
        <f t="shared" si="12"/>
        <v>3.5362525216565803</v>
      </c>
      <c r="E101">
        <v>357.6</v>
      </c>
      <c r="F101" s="2">
        <v>19.97</v>
      </c>
      <c r="G101">
        <v>315</v>
      </c>
      <c r="H101">
        <v>295</v>
      </c>
      <c r="I101" s="2">
        <f t="shared" si="20"/>
        <v>5.8443933945913189</v>
      </c>
      <c r="J101" s="2">
        <v>300.84431059645709</v>
      </c>
      <c r="K101" s="2">
        <f t="shared" si="21"/>
        <v>300.84439339459129</v>
      </c>
      <c r="L101" s="2">
        <v>306.70496567141623</v>
      </c>
      <c r="M101" s="2">
        <f t="shared" si="18"/>
        <v>306.70517334146024</v>
      </c>
      <c r="N101" s="2">
        <f t="shared" si="19"/>
        <v>8.2950343285837675</v>
      </c>
      <c r="O101" s="8">
        <v>693.25630442633997</v>
      </c>
      <c r="P101" s="1">
        <f>O101/(Abmessung!H$17*Q101)</f>
        <v>150.47851472519281</v>
      </c>
      <c r="Q101" s="2">
        <f t="shared" si="13"/>
        <v>12.891526648399033</v>
      </c>
      <c r="R101" s="1">
        <f t="shared" si="14"/>
        <v>4178.8474489253749</v>
      </c>
      <c r="S101" s="1">
        <f t="shared" si="15"/>
        <v>993.01638171314607</v>
      </c>
      <c r="T101" s="1">
        <f t="shared" si="16"/>
        <v>1007.014133840775</v>
      </c>
      <c r="U101" s="7">
        <f t="shared" si="17"/>
        <v>1.1858337619955646</v>
      </c>
      <c r="Y101" s="4">
        <v>-144.24372570197801</v>
      </c>
      <c r="Z101" s="5">
        <v>10.528700058400901</v>
      </c>
      <c r="AA101" s="4">
        <v>-3.1256926142924198E-2</v>
      </c>
      <c r="AB101" s="4">
        <v>2.9456116190551199E-5</v>
      </c>
      <c r="AC101" s="6">
        <v>17554.453889016499</v>
      </c>
      <c r="AD101" s="6">
        <v>-125.692345063977</v>
      </c>
      <c r="AE101" s="6">
        <v>0.39362054142913999</v>
      </c>
      <c r="AF101" s="6">
        <v>-4.1079636190540202E-4</v>
      </c>
      <c r="AG101" s="6">
        <v>2.30640101199999</v>
      </c>
      <c r="AH101" s="6">
        <v>-3.7612753199999698E-3</v>
      </c>
      <c r="AI101" s="6">
        <v>995.176197</v>
      </c>
      <c r="AJ101" s="6">
        <v>3.9734999999999798E-2</v>
      </c>
      <c r="AL101" s="6">
        <v>-7.3107128370890097E-3</v>
      </c>
      <c r="AM101" s="6">
        <v>2.5528079661440501</v>
      </c>
      <c r="AN101" s="6">
        <v>1.58291033403489</v>
      </c>
    </row>
    <row r="102" spans="1:40" x14ac:dyDescent="0.45">
      <c r="A102">
        <v>2.5999999999999999E-2</v>
      </c>
      <c r="B102" s="1">
        <f t="shared" si="11"/>
        <v>94.280351695691195</v>
      </c>
      <c r="C102">
        <v>3000</v>
      </c>
      <c r="D102" s="2">
        <f t="shared" si="12"/>
        <v>3.5362525216565803</v>
      </c>
      <c r="E102">
        <v>357.6</v>
      </c>
      <c r="F102" s="2">
        <v>19.97</v>
      </c>
      <c r="G102">
        <v>315</v>
      </c>
      <c r="H102">
        <v>295</v>
      </c>
      <c r="I102" s="2">
        <f t="shared" si="20"/>
        <v>6.340361738912816</v>
      </c>
      <c r="J102" s="2">
        <v>301.34025564622772</v>
      </c>
      <c r="K102" s="2">
        <f t="shared" si="21"/>
        <v>301.3403617389128</v>
      </c>
      <c r="L102" s="2">
        <v>308.08298544427606</v>
      </c>
      <c r="M102" s="2">
        <f t="shared" si="18"/>
        <v>308.08309572261567</v>
      </c>
      <c r="N102" s="2">
        <f t="shared" si="19"/>
        <v>6.917014555723938</v>
      </c>
      <c r="O102" s="8">
        <v>751.50340497231605</v>
      </c>
      <c r="P102" s="1">
        <f>O102/(Abmessung!H$17*Q102)</f>
        <v>157.29234216699066</v>
      </c>
      <c r="Q102" s="2">
        <f t="shared" si="13"/>
        <v>13.369291487466775</v>
      </c>
      <c r="R102" s="1">
        <f t="shared" si="14"/>
        <v>4178.744703584357</v>
      </c>
      <c r="S102" s="1">
        <f t="shared" si="15"/>
        <v>992.78373825028598</v>
      </c>
      <c r="T102" s="1">
        <f t="shared" si="16"/>
        <v>1007.0239870290513</v>
      </c>
      <c r="U102" s="7">
        <f t="shared" si="17"/>
        <v>1.1849010690576756</v>
      </c>
      <c r="Y102" s="4">
        <v>-144.24372570197801</v>
      </c>
      <c r="Z102" s="5">
        <v>10.528700058400901</v>
      </c>
      <c r="AA102" s="4">
        <v>-3.1256926142924198E-2</v>
      </c>
      <c r="AB102" s="4">
        <v>2.9456116190551199E-5</v>
      </c>
      <c r="AC102" s="6">
        <v>17554.453889016499</v>
      </c>
      <c r="AD102" s="6">
        <v>-125.692345063977</v>
      </c>
      <c r="AE102" s="6">
        <v>0.39362054142913999</v>
      </c>
      <c r="AF102" s="6">
        <v>-4.1079636190540202E-4</v>
      </c>
      <c r="AG102" s="6">
        <v>2.30640101199999</v>
      </c>
      <c r="AH102" s="6">
        <v>-3.7612753199999698E-3</v>
      </c>
      <c r="AI102" s="6">
        <v>995.176197</v>
      </c>
      <c r="AJ102" s="6">
        <v>3.9734999999999798E-2</v>
      </c>
      <c r="AL102" s="6">
        <v>-7.3107128370890097E-3</v>
      </c>
      <c r="AM102" s="6">
        <v>2.5528079661440501</v>
      </c>
      <c r="AN102" s="6">
        <v>1.58291033403489</v>
      </c>
    </row>
    <row r="103" spans="1:40" x14ac:dyDescent="0.45">
      <c r="A103">
        <v>3.2000000000000001E-2</v>
      </c>
      <c r="B103" s="1">
        <f t="shared" si="11"/>
        <v>116.0570826464828</v>
      </c>
      <c r="C103">
        <v>3000</v>
      </c>
      <c r="D103" s="2">
        <f t="shared" si="12"/>
        <v>3.5362525216565803</v>
      </c>
      <c r="E103">
        <v>357.6</v>
      </c>
      <c r="F103" s="2">
        <v>19.97</v>
      </c>
      <c r="G103">
        <v>315</v>
      </c>
      <c r="H103">
        <v>295</v>
      </c>
      <c r="I103" s="2">
        <f t="shared" si="20"/>
        <v>6.7105811943209748</v>
      </c>
      <c r="J103" s="2">
        <v>301.71045372429859</v>
      </c>
      <c r="K103" s="2">
        <f t="shared" si="21"/>
        <v>301.71058119432098</v>
      </c>
      <c r="L103" s="2">
        <v>309.05516467610346</v>
      </c>
      <c r="M103" s="2">
        <f t="shared" si="18"/>
        <v>309.05523060721612</v>
      </c>
      <c r="N103" s="2">
        <f t="shared" si="19"/>
        <v>5.944835323896541</v>
      </c>
      <c r="O103" s="8">
        <v>794.92283273033195</v>
      </c>
      <c r="P103" s="1">
        <f>O103/(Abmessung!H$17*Q103)</f>
        <v>162.7347021263638</v>
      </c>
      <c r="Q103" s="2">
        <f t="shared" si="13"/>
        <v>13.668781999209427</v>
      </c>
      <c r="R103" s="1">
        <f t="shared" si="14"/>
        <v>4178.6883361660384</v>
      </c>
      <c r="S103" s="1">
        <f t="shared" si="15"/>
        <v>992.61499059825996</v>
      </c>
      <c r="T103" s="1">
        <f t="shared" si="16"/>
        <v>1007.0313419393674</v>
      </c>
      <c r="U103" s="7">
        <f t="shared" si="17"/>
        <v>1.1842048606103959</v>
      </c>
      <c r="Y103" s="4">
        <v>-144.24372570197801</v>
      </c>
      <c r="Z103" s="5">
        <v>10.528700058400901</v>
      </c>
      <c r="AA103" s="4">
        <v>-3.1256926142924198E-2</v>
      </c>
      <c r="AB103" s="4">
        <v>2.9456116190551199E-5</v>
      </c>
      <c r="AC103" s="6">
        <v>17554.453889016499</v>
      </c>
      <c r="AD103" s="6">
        <v>-125.692345063977</v>
      </c>
      <c r="AE103" s="6">
        <v>0.39362054142913999</v>
      </c>
      <c r="AF103" s="6">
        <v>-4.1079636190540202E-4</v>
      </c>
      <c r="AG103" s="6">
        <v>2.30640101199999</v>
      </c>
      <c r="AH103" s="6">
        <v>-3.7612753199999698E-3</v>
      </c>
      <c r="AI103" s="6">
        <v>995.176197</v>
      </c>
      <c r="AJ103" s="6">
        <v>3.9734999999999798E-2</v>
      </c>
      <c r="AL103" s="6">
        <v>-7.3107128370890097E-3</v>
      </c>
      <c r="AM103" s="6">
        <v>2.5528079661440501</v>
      </c>
      <c r="AN103" s="6">
        <v>1.58291033403489</v>
      </c>
    </row>
    <row r="104" spans="1:40" x14ac:dyDescent="0.45">
      <c r="A104">
        <v>3.7999999999999999E-2</v>
      </c>
      <c r="B104" s="1">
        <f t="shared" si="11"/>
        <v>137.83557484653153</v>
      </c>
      <c r="C104">
        <v>3000</v>
      </c>
      <c r="D104" s="2">
        <f t="shared" si="12"/>
        <v>3.5362525216565803</v>
      </c>
      <c r="E104">
        <v>357.6</v>
      </c>
      <c r="F104" s="2">
        <v>19.97</v>
      </c>
      <c r="G104">
        <v>315</v>
      </c>
      <c r="H104">
        <v>295</v>
      </c>
      <c r="I104" s="2">
        <f t="shared" si="20"/>
        <v>7.0013966865639139</v>
      </c>
      <c r="J104" s="2">
        <v>302.00124934066969</v>
      </c>
      <c r="K104" s="2">
        <f t="shared" si="21"/>
        <v>302.00139668656391</v>
      </c>
      <c r="L104" s="2">
        <v>309.77922561120567</v>
      </c>
      <c r="M104" s="2">
        <f t="shared" si="18"/>
        <v>309.77926837105753</v>
      </c>
      <c r="N104" s="2">
        <f t="shared" si="19"/>
        <v>5.2207743887943252</v>
      </c>
      <c r="O104" s="8">
        <v>828.99403027339599</v>
      </c>
      <c r="P104" s="1">
        <f>O104/(Abmessung!H$17*Q104)</f>
        <v>167.24826664399913</v>
      </c>
      <c r="Q104" s="2">
        <f t="shared" si="13"/>
        <v>13.869946841744252</v>
      </c>
      <c r="R104" s="1">
        <f t="shared" si="14"/>
        <v>4178.6542435307447</v>
      </c>
      <c r="S104" s="1">
        <f t="shared" si="15"/>
        <v>992.48688266665158</v>
      </c>
      <c r="T104" s="1">
        <f t="shared" si="16"/>
        <v>1007.0371193212757</v>
      </c>
      <c r="U104" s="7">
        <f t="shared" si="17"/>
        <v>1.1836579794228854</v>
      </c>
      <c r="Y104" s="4">
        <v>-144.24372570197801</v>
      </c>
      <c r="Z104" s="5">
        <v>10.528700058400901</v>
      </c>
      <c r="AA104" s="4">
        <v>-3.1256926142924198E-2</v>
      </c>
      <c r="AB104" s="4">
        <v>2.9456116190551199E-5</v>
      </c>
      <c r="AC104" s="6">
        <v>17554.453889016499</v>
      </c>
      <c r="AD104" s="6">
        <v>-125.692345063977</v>
      </c>
      <c r="AE104" s="6">
        <v>0.39362054142913999</v>
      </c>
      <c r="AF104" s="6">
        <v>-4.1079636190540202E-4</v>
      </c>
      <c r="AG104" s="6">
        <v>2.30640101199999</v>
      </c>
      <c r="AH104" s="6">
        <v>-3.7612753199999698E-3</v>
      </c>
      <c r="AI104" s="6">
        <v>995.176197</v>
      </c>
      <c r="AJ104" s="6">
        <v>3.9734999999999798E-2</v>
      </c>
      <c r="AL104" s="6">
        <v>-7.3107128370890097E-3</v>
      </c>
      <c r="AM104" s="6">
        <v>2.5528079661440501</v>
      </c>
      <c r="AN104" s="6">
        <v>1.58291033403489</v>
      </c>
    </row>
    <row r="105" spans="1:40" x14ac:dyDescent="0.45">
      <c r="A105">
        <v>4.3999999999999997E-2</v>
      </c>
      <c r="B105" s="1">
        <f t="shared" si="11"/>
        <v>159.61528182038745</v>
      </c>
      <c r="C105">
        <v>3000</v>
      </c>
      <c r="D105" s="2">
        <f t="shared" si="12"/>
        <v>3.5362525216565803</v>
      </c>
      <c r="E105">
        <v>357.6</v>
      </c>
      <c r="F105" s="2">
        <v>19.97</v>
      </c>
      <c r="G105">
        <v>315</v>
      </c>
      <c r="H105">
        <v>295</v>
      </c>
      <c r="I105" s="2">
        <f t="shared" si="20"/>
        <v>7.238048733672918</v>
      </c>
      <c r="J105" s="2">
        <v>302.23788279955477</v>
      </c>
      <c r="K105" s="2">
        <f t="shared" si="21"/>
        <v>302.23804873367294</v>
      </c>
      <c r="L105" s="2">
        <v>310.34046195201893</v>
      </c>
      <c r="M105" s="2">
        <f t="shared" si="18"/>
        <v>310.34049136026562</v>
      </c>
      <c r="N105" s="2">
        <f t="shared" si="19"/>
        <v>4.6595380479810729</v>
      </c>
      <c r="O105" s="8">
        <v>856.69638774454199</v>
      </c>
      <c r="P105" s="1">
        <f>O105/(Abmessung!H$17*Q105)</f>
        <v>171.08771054084033</v>
      </c>
      <c r="Q105" s="2">
        <f t="shared" si="13"/>
        <v>14.011774518223925</v>
      </c>
      <c r="R105" s="1">
        <f t="shared" si="14"/>
        <v>4178.6321164219225</v>
      </c>
      <c r="S105" s="1">
        <f t="shared" si="15"/>
        <v>992.38618128209691</v>
      </c>
      <c r="T105" s="1">
        <f t="shared" si="16"/>
        <v>1007.0418206365201</v>
      </c>
      <c r="U105" s="7">
        <f t="shared" si="17"/>
        <v>1.18321295762849</v>
      </c>
      <c r="Y105" s="4">
        <v>-144.24372570197801</v>
      </c>
      <c r="Z105" s="5">
        <v>10.528700058400901</v>
      </c>
      <c r="AA105" s="4">
        <v>-3.1256926142924198E-2</v>
      </c>
      <c r="AB105" s="4">
        <v>2.9456116190551199E-5</v>
      </c>
      <c r="AC105" s="6">
        <v>17554.453889016499</v>
      </c>
      <c r="AD105" s="6">
        <v>-125.692345063977</v>
      </c>
      <c r="AE105" s="6">
        <v>0.39362054142913999</v>
      </c>
      <c r="AF105" s="6">
        <v>-4.1079636190540202E-4</v>
      </c>
      <c r="AG105" s="6">
        <v>2.30640101199999</v>
      </c>
      <c r="AH105" s="6">
        <v>-3.7612753199999698E-3</v>
      </c>
      <c r="AI105" s="6">
        <v>995.176197</v>
      </c>
      <c r="AJ105" s="6">
        <v>3.9734999999999798E-2</v>
      </c>
      <c r="AL105" s="6">
        <v>-7.3107128370890097E-3</v>
      </c>
      <c r="AM105" s="6">
        <v>2.5528079661440501</v>
      </c>
      <c r="AN105" s="6">
        <v>1.58291033403489</v>
      </c>
    </row>
    <row r="106" spans="1:40" x14ac:dyDescent="0.45">
      <c r="A106">
        <v>0.05</v>
      </c>
      <c r="B106" s="1">
        <f t="shared" si="11"/>
        <v>181.39586947020277</v>
      </c>
      <c r="C106">
        <v>3000</v>
      </c>
      <c r="D106" s="2">
        <f t="shared" si="12"/>
        <v>3.5362525216565803</v>
      </c>
      <c r="E106">
        <v>357.6</v>
      </c>
      <c r="F106" s="2">
        <v>19.97</v>
      </c>
      <c r="G106">
        <v>315</v>
      </c>
      <c r="H106">
        <v>295</v>
      </c>
      <c r="I106" s="2">
        <f t="shared" si="20"/>
        <v>7.4356963135207828</v>
      </c>
      <c r="J106" s="2">
        <v>302.43551293969296</v>
      </c>
      <c r="K106" s="2">
        <f t="shared" si="21"/>
        <v>302.43569631352079</v>
      </c>
      <c r="L106" s="2">
        <v>310.78893504828295</v>
      </c>
      <c r="M106" s="2">
        <f t="shared" si="18"/>
        <v>310.78895618631441</v>
      </c>
      <c r="N106" s="2">
        <f t="shared" si="19"/>
        <v>4.2110649517170486</v>
      </c>
      <c r="O106" s="8">
        <v>879.81695757374405</v>
      </c>
      <c r="P106" s="1">
        <f>O106/(Abmessung!H$17*Q106)</f>
        <v>174.41534112782676</v>
      </c>
      <c r="Q106" s="2">
        <f t="shared" si="13"/>
        <v>14.115382964886509</v>
      </c>
      <c r="R106" s="1">
        <f t="shared" si="14"/>
        <v>4178.6169724209367</v>
      </c>
      <c r="S106" s="1">
        <f t="shared" si="15"/>
        <v>992.30484423774556</v>
      </c>
      <c r="T106" s="1">
        <f t="shared" si="16"/>
        <v>1007.0457470533293</v>
      </c>
      <c r="U106" s="7">
        <f t="shared" si="17"/>
        <v>1.1828412869441951</v>
      </c>
      <c r="Y106" s="4">
        <v>-144.24372570197801</v>
      </c>
      <c r="Z106" s="5">
        <v>10.528700058400901</v>
      </c>
      <c r="AA106" s="4">
        <v>-3.1256926142924198E-2</v>
      </c>
      <c r="AB106" s="4">
        <v>2.9456116190551199E-5</v>
      </c>
      <c r="AC106" s="6">
        <v>17554.453889016499</v>
      </c>
      <c r="AD106" s="6">
        <v>-125.692345063977</v>
      </c>
      <c r="AE106" s="6">
        <v>0.39362054142913999</v>
      </c>
      <c r="AF106" s="6">
        <v>-4.1079636190540202E-4</v>
      </c>
      <c r="AG106" s="6">
        <v>2.30640101199999</v>
      </c>
      <c r="AH106" s="6">
        <v>-3.7612753199999698E-3</v>
      </c>
      <c r="AI106" s="6">
        <v>995.176197</v>
      </c>
      <c r="AJ106" s="6">
        <v>3.9734999999999798E-2</v>
      </c>
      <c r="AL106" s="6">
        <v>-7.3107128370890097E-3</v>
      </c>
      <c r="AM106" s="6">
        <v>2.5528079661440501</v>
      </c>
      <c r="AN106" s="6">
        <v>1.58291033403489</v>
      </c>
    </row>
    <row r="107" spans="1:40" x14ac:dyDescent="0.45">
      <c r="A107">
        <v>5.6000000000000001E-2</v>
      </c>
      <c r="B107" s="1">
        <f t="shared" si="11"/>
        <v>203.17711992729767</v>
      </c>
      <c r="C107">
        <v>3000</v>
      </c>
      <c r="D107" s="2">
        <f t="shared" si="12"/>
        <v>3.5362525216565803</v>
      </c>
      <c r="E107">
        <v>357.6</v>
      </c>
      <c r="F107" s="2">
        <v>19.97</v>
      </c>
      <c r="G107">
        <v>315</v>
      </c>
      <c r="H107">
        <v>295</v>
      </c>
      <c r="I107" s="2">
        <f t="shared" si="20"/>
        <v>7.604112670503123</v>
      </c>
      <c r="J107" s="2">
        <v>302.60391289541002</v>
      </c>
      <c r="K107" s="2">
        <f t="shared" si="21"/>
        <v>302.60411267050313</v>
      </c>
      <c r="L107" s="2">
        <v>311.15597075675907</v>
      </c>
      <c r="M107" s="2">
        <f t="shared" si="18"/>
        <v>311.15598648098808</v>
      </c>
      <c r="N107" s="2">
        <f t="shared" si="19"/>
        <v>3.8440292432409251</v>
      </c>
      <c r="O107" s="8">
        <v>899.50664225693004</v>
      </c>
      <c r="P107" s="1">
        <f>O107/(Abmessung!H$17*Q107)</f>
        <v>177.3419204315928</v>
      </c>
      <c r="Q107" s="2">
        <f t="shared" si="13"/>
        <v>14.193123653640434</v>
      </c>
      <c r="R107" s="1">
        <f t="shared" si="14"/>
        <v>4178.6061709428395</v>
      </c>
      <c r="S107" s="1">
        <f t="shared" si="15"/>
        <v>992.23770901043383</v>
      </c>
      <c r="T107" s="1">
        <f t="shared" si="16"/>
        <v>1007.0490927394495</v>
      </c>
      <c r="U107" s="7">
        <f t="shared" si="17"/>
        <v>1.1825245876455313</v>
      </c>
      <c r="Y107" s="4">
        <v>-144.24372570197801</v>
      </c>
      <c r="Z107" s="5">
        <v>10.528700058400901</v>
      </c>
      <c r="AA107" s="4">
        <v>-3.1256926142924198E-2</v>
      </c>
      <c r="AB107" s="4">
        <v>2.9456116190551199E-5</v>
      </c>
      <c r="AC107" s="6">
        <v>17554.453889016499</v>
      </c>
      <c r="AD107" s="6">
        <v>-125.692345063977</v>
      </c>
      <c r="AE107" s="6">
        <v>0.39362054142913999</v>
      </c>
      <c r="AF107" s="6">
        <v>-4.1079636190540202E-4</v>
      </c>
      <c r="AG107" s="6">
        <v>2.30640101199999</v>
      </c>
      <c r="AH107" s="6">
        <v>-3.7612753199999698E-3</v>
      </c>
      <c r="AI107" s="6">
        <v>995.176197</v>
      </c>
      <c r="AJ107" s="6">
        <v>3.9734999999999798E-2</v>
      </c>
      <c r="AL107" s="6">
        <v>-7.3107128370890097E-3</v>
      </c>
      <c r="AM107" s="6">
        <v>2.5528079661440501</v>
      </c>
      <c r="AN107" s="6">
        <v>1.58291033403489</v>
      </c>
    </row>
    <row r="108" spans="1:40" x14ac:dyDescent="0.45">
      <c r="A108">
        <v>6.2E-2</v>
      </c>
      <c r="B108" s="1">
        <f t="shared" si="11"/>
        <v>224.95888436438156</v>
      </c>
      <c r="C108">
        <v>3000</v>
      </c>
      <c r="D108" s="2">
        <f t="shared" si="12"/>
        <v>3.5362525216565803</v>
      </c>
      <c r="E108">
        <v>357.6</v>
      </c>
      <c r="F108" s="2">
        <v>19.97</v>
      </c>
      <c r="G108">
        <v>315</v>
      </c>
      <c r="H108">
        <v>295</v>
      </c>
      <c r="I108" s="2">
        <f t="shared" si="20"/>
        <v>7.7499201108815985</v>
      </c>
      <c r="J108" s="2">
        <v>302.74970488139371</v>
      </c>
      <c r="K108" s="2">
        <f t="shared" si="21"/>
        <v>302.74992011088159</v>
      </c>
      <c r="L108" s="2">
        <v>311.4622041261693</v>
      </c>
      <c r="M108" s="2">
        <f t="shared" si="18"/>
        <v>311.4622161486364</v>
      </c>
      <c r="N108" s="2">
        <f t="shared" si="19"/>
        <v>3.5377958738307029</v>
      </c>
      <c r="O108" s="8">
        <v>916.54459028231997</v>
      </c>
      <c r="P108" s="1">
        <f>O108/(Abmessung!H$17*Q108)</f>
        <v>179.94600271540673</v>
      </c>
      <c r="Q108" s="2">
        <f t="shared" si="13"/>
        <v>14.252676030932289</v>
      </c>
      <c r="R108" s="1">
        <f t="shared" si="14"/>
        <v>4178.5982082879937</v>
      </c>
      <c r="S108" s="1">
        <f t="shared" si="15"/>
        <v>992.18130740045558</v>
      </c>
      <c r="T108" s="1">
        <f t="shared" si="16"/>
        <v>1007.051989261731</v>
      </c>
      <c r="U108" s="7">
        <f t="shared" si="17"/>
        <v>1.182250405746164</v>
      </c>
      <c r="Y108" s="4">
        <v>-144.24372570197801</v>
      </c>
      <c r="Z108" s="5">
        <v>10.528700058400901</v>
      </c>
      <c r="AA108" s="4">
        <v>-3.1256926142924198E-2</v>
      </c>
      <c r="AB108" s="4">
        <v>2.9456116190551199E-5</v>
      </c>
      <c r="AC108" s="6">
        <v>17554.453889016499</v>
      </c>
      <c r="AD108" s="6">
        <v>-125.692345063977</v>
      </c>
      <c r="AE108" s="6">
        <v>0.39362054142913999</v>
      </c>
      <c r="AF108" s="6">
        <v>-4.1079636190540202E-4</v>
      </c>
      <c r="AG108" s="6">
        <v>2.30640101199999</v>
      </c>
      <c r="AH108" s="6">
        <v>-3.7612753199999698E-3</v>
      </c>
      <c r="AI108" s="6">
        <v>995.176197</v>
      </c>
      <c r="AJ108" s="6">
        <v>3.9734999999999798E-2</v>
      </c>
      <c r="AL108" s="6">
        <v>-7.3107128370890097E-3</v>
      </c>
      <c r="AM108" s="6">
        <v>2.5528079661440501</v>
      </c>
      <c r="AN108" s="6">
        <v>1.58291033403489</v>
      </c>
    </row>
    <row r="109" spans="1:40" x14ac:dyDescent="0.45">
      <c r="A109">
        <v>6.8000000000000005E-2</v>
      </c>
      <c r="B109" s="1">
        <f t="shared" si="11"/>
        <v>246.74105692751013</v>
      </c>
      <c r="C109">
        <v>3000</v>
      </c>
      <c r="D109" s="2">
        <f t="shared" si="12"/>
        <v>3.5362525216565803</v>
      </c>
      <c r="E109">
        <v>357.6</v>
      </c>
      <c r="F109" s="2">
        <v>19.97</v>
      </c>
      <c r="G109">
        <v>315</v>
      </c>
      <c r="H109">
        <v>295</v>
      </c>
      <c r="I109" s="2">
        <f t="shared" si="20"/>
        <v>7.8778038648764239</v>
      </c>
      <c r="J109" s="2">
        <v>302.87757404603138</v>
      </c>
      <c r="K109" s="2">
        <f t="shared" si="21"/>
        <v>302.8778038648764</v>
      </c>
      <c r="L109" s="2">
        <v>311.72179105223796</v>
      </c>
      <c r="M109" s="2">
        <f t="shared" si="18"/>
        <v>311.72180045302696</v>
      </c>
      <c r="N109" s="2">
        <f t="shared" si="19"/>
        <v>3.2782089477620389</v>
      </c>
      <c r="O109" s="8">
        <v>931.48161097924799</v>
      </c>
      <c r="P109" s="1">
        <f>O109/(Abmessung!H$17*Q109)</f>
        <v>182.28567326640825</v>
      </c>
      <c r="Q109" s="2">
        <f t="shared" si="13"/>
        <v>14.299036273571629</v>
      </c>
      <c r="R109" s="1">
        <f t="shared" si="14"/>
        <v>4178.5921780256804</v>
      </c>
      <c r="S109" s="1">
        <f t="shared" si="15"/>
        <v>992.13322277337738</v>
      </c>
      <c r="T109" s="1">
        <f t="shared" si="16"/>
        <v>1007.0545297023596</v>
      </c>
      <c r="U109" s="7">
        <f t="shared" si="17"/>
        <v>1.1820099301795939</v>
      </c>
      <c r="Y109" s="4">
        <v>-144.24372570197801</v>
      </c>
      <c r="Z109" s="5">
        <v>10.528700058400901</v>
      </c>
      <c r="AA109" s="4">
        <v>-3.1256926142924198E-2</v>
      </c>
      <c r="AB109" s="4">
        <v>2.9456116190551199E-5</v>
      </c>
      <c r="AC109" s="6">
        <v>17554.453889016499</v>
      </c>
      <c r="AD109" s="6">
        <v>-125.692345063977</v>
      </c>
      <c r="AE109" s="6">
        <v>0.39362054142913999</v>
      </c>
      <c r="AF109" s="6">
        <v>-4.1079636190540202E-4</v>
      </c>
      <c r="AG109" s="6">
        <v>2.30640101199999</v>
      </c>
      <c r="AH109" s="6">
        <v>-3.7612753199999698E-3</v>
      </c>
      <c r="AI109" s="6">
        <v>995.176197</v>
      </c>
      <c r="AJ109" s="6">
        <v>3.9734999999999798E-2</v>
      </c>
      <c r="AL109" s="6">
        <v>-7.3107128370890097E-3</v>
      </c>
      <c r="AM109" s="6">
        <v>2.5528079661440501</v>
      </c>
      <c r="AN109" s="6">
        <v>1.58291033403489</v>
      </c>
    </row>
    <row r="110" spans="1:40" x14ac:dyDescent="0.45">
      <c r="A110">
        <v>7.3999999999999996E-2</v>
      </c>
      <c r="B110" s="1">
        <f t="shared" si="11"/>
        <v>268.52355994028284</v>
      </c>
      <c r="C110">
        <v>3000</v>
      </c>
      <c r="D110" s="2">
        <f t="shared" si="12"/>
        <v>3.5362525216565803</v>
      </c>
      <c r="E110">
        <v>357.6</v>
      </c>
      <c r="F110" s="2">
        <v>19.97</v>
      </c>
      <c r="G110">
        <v>315</v>
      </c>
      <c r="H110">
        <v>295</v>
      </c>
      <c r="I110" s="2">
        <f t="shared" si="20"/>
        <v>7.9911892470456616</v>
      </c>
      <c r="J110" s="2">
        <v>302.99094562988984</v>
      </c>
      <c r="K110" s="2">
        <f t="shared" si="21"/>
        <v>302.99118924704567</v>
      </c>
      <c r="L110" s="2">
        <v>311.94477635090919</v>
      </c>
      <c r="M110" s="2">
        <f t="shared" si="18"/>
        <v>311.94478384043344</v>
      </c>
      <c r="N110" s="2">
        <f t="shared" si="19"/>
        <v>3.0552236490908058</v>
      </c>
      <c r="O110" s="8">
        <v>944.72011775070996</v>
      </c>
      <c r="P110" s="1">
        <f>O110/(Abmessung!H$17*Q110)</f>
        <v>184.40508378944145</v>
      </c>
      <c r="Q110" s="2">
        <f t="shared" si="13"/>
        <v>14.33558079876552</v>
      </c>
      <c r="R110" s="1">
        <f t="shared" si="14"/>
        <v>4178.5875077079691</v>
      </c>
      <c r="S110" s="1">
        <f t="shared" si="15"/>
        <v>992.09171835515997</v>
      </c>
      <c r="T110" s="1">
        <f t="shared" si="16"/>
        <v>1007.0567821123018</v>
      </c>
      <c r="U110" s="7">
        <f t="shared" si="17"/>
        <v>1.1817967193094159</v>
      </c>
      <c r="Y110" s="4">
        <v>-144.24372570197801</v>
      </c>
      <c r="Z110" s="5">
        <v>10.528700058400901</v>
      </c>
      <c r="AA110" s="4">
        <v>-3.1256926142924198E-2</v>
      </c>
      <c r="AB110" s="4">
        <v>2.9456116190551199E-5</v>
      </c>
      <c r="AC110" s="6">
        <v>17554.453889016499</v>
      </c>
      <c r="AD110" s="6">
        <v>-125.692345063977</v>
      </c>
      <c r="AE110" s="6">
        <v>0.39362054142913999</v>
      </c>
      <c r="AF110" s="6">
        <v>-4.1079636190540202E-4</v>
      </c>
      <c r="AG110" s="6">
        <v>2.30640101199999</v>
      </c>
      <c r="AH110" s="6">
        <v>-3.7612753199999698E-3</v>
      </c>
      <c r="AI110" s="6">
        <v>995.176197</v>
      </c>
      <c r="AJ110" s="6">
        <v>3.9734999999999798E-2</v>
      </c>
      <c r="AL110" s="6">
        <v>-7.3107128370890097E-3</v>
      </c>
      <c r="AM110" s="6">
        <v>2.5528079661440501</v>
      </c>
      <c r="AN110" s="6">
        <v>1.58291033403489</v>
      </c>
    </row>
    <row r="111" spans="1:40" x14ac:dyDescent="0.45">
      <c r="Y111" s="4">
        <v>-144.24372570197801</v>
      </c>
      <c r="Z111" s="5">
        <v>10.528700058400901</v>
      </c>
      <c r="AA111" s="4">
        <v>-3.1256926142924198E-2</v>
      </c>
      <c r="AB111" s="4">
        <v>2.9456116190551199E-5</v>
      </c>
      <c r="AC111" s="6">
        <v>17554.453889016499</v>
      </c>
      <c r="AD111" s="6">
        <v>-125.692345063977</v>
      </c>
      <c r="AE111" s="6">
        <v>0.39362054142913999</v>
      </c>
      <c r="AF111" s="6">
        <v>-4.1079636190540202E-4</v>
      </c>
      <c r="AG111" s="6">
        <v>2.30640101199999</v>
      </c>
      <c r="AH111" s="6">
        <v>-3.7612753199999698E-3</v>
      </c>
      <c r="AI111" s="6">
        <v>995.176197</v>
      </c>
      <c r="AJ111" s="6">
        <v>3.9734999999999798E-2</v>
      </c>
      <c r="AL111" s="6">
        <v>-7.3107128370890097E-3</v>
      </c>
      <c r="AM111" s="6">
        <v>2.5528079661440501</v>
      </c>
      <c r="AN111" s="6">
        <v>1.58291033403489</v>
      </c>
    </row>
    <row r="114" spans="1:39" x14ac:dyDescent="0.45">
      <c r="A114" s="1">
        <v>29</v>
      </c>
      <c r="B114" s="1"/>
      <c r="C114" s="1"/>
      <c r="D114" s="1">
        <v>50.8</v>
      </c>
      <c r="E114" s="1"/>
      <c r="F114" s="1"/>
      <c r="G114" s="1">
        <v>72.5</v>
      </c>
      <c r="H114" s="1"/>
      <c r="I114" s="1"/>
      <c r="J114" s="1">
        <v>94.4</v>
      </c>
      <c r="K114" s="1"/>
      <c r="L114" s="1"/>
      <c r="M114" s="1">
        <v>116.1</v>
      </c>
      <c r="N114" s="1"/>
      <c r="O114" s="1">
        <v>137.9</v>
      </c>
      <c r="P114" s="1"/>
      <c r="Q114" s="1">
        <v>159.69999999999999</v>
      </c>
      <c r="R114" s="1"/>
      <c r="S114" s="1">
        <v>181.4</v>
      </c>
      <c r="AK114" s="6"/>
      <c r="AL114" s="6"/>
      <c r="AM114" s="6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AK115" s="6"/>
      <c r="AL115" s="6"/>
      <c r="AM115" s="6"/>
    </row>
    <row r="116" spans="1:39" x14ac:dyDescent="0.45">
      <c r="AK116" s="6"/>
      <c r="AL116" s="6"/>
      <c r="AM116" s="6"/>
    </row>
    <row r="117" spans="1:39" x14ac:dyDescent="0.45">
      <c r="AK117" s="6"/>
      <c r="AL117" s="6"/>
      <c r="AM117" s="6"/>
    </row>
    <row r="118" spans="1:39" x14ac:dyDescent="0.45">
      <c r="A118" t="s">
        <v>17</v>
      </c>
      <c r="B118" t="s">
        <v>18</v>
      </c>
      <c r="C118" t="s">
        <v>19</v>
      </c>
      <c r="D118" t="s">
        <v>17</v>
      </c>
      <c r="E118" t="s">
        <v>18</v>
      </c>
      <c r="F118" t="s">
        <v>19</v>
      </c>
      <c r="G118" t="s">
        <v>17</v>
      </c>
      <c r="H118" t="s">
        <v>18</v>
      </c>
      <c r="I118" t="s">
        <v>19</v>
      </c>
      <c r="J118" t="s">
        <v>17</v>
      </c>
      <c r="K118" t="s">
        <v>18</v>
      </c>
      <c r="L118" t="s">
        <v>19</v>
      </c>
      <c r="M118" t="s">
        <v>18</v>
      </c>
      <c r="N118" t="s">
        <v>19</v>
      </c>
      <c r="O118" t="s">
        <v>18</v>
      </c>
      <c r="P118" t="s">
        <v>19</v>
      </c>
      <c r="Q118" t="s">
        <v>18</v>
      </c>
      <c r="R118" t="s">
        <v>19</v>
      </c>
      <c r="S118" t="s">
        <v>18</v>
      </c>
      <c r="T118" t="s">
        <v>19</v>
      </c>
      <c r="AK118" s="6"/>
      <c r="AL118" s="6"/>
      <c r="AM118" s="6"/>
    </row>
    <row r="119" spans="1:39" x14ac:dyDescent="0.45">
      <c r="AK119" s="6"/>
      <c r="AL119" s="6"/>
      <c r="AM119" s="6"/>
    </row>
    <row r="120" spans="1:39" x14ac:dyDescent="0.45">
      <c r="AK120" s="6"/>
      <c r="AL120" s="6"/>
      <c r="AM120" s="6"/>
    </row>
    <row r="121" spans="1:39" x14ac:dyDescent="0.45">
      <c r="A121">
        <v>0</v>
      </c>
      <c r="B121" s="8">
        <f>$Y$195 - $Z$195*EXP(-$AA$195*A121^$AB$195)</f>
        <v>40.49319599522596</v>
      </c>
      <c r="C121" s="9">
        <f>20/B121</f>
        <v>0.49391013745514051</v>
      </c>
      <c r="AK121" s="6"/>
      <c r="AL121" s="6"/>
      <c r="AM121" s="6"/>
    </row>
    <row r="122" spans="1:39" x14ac:dyDescent="0.45">
      <c r="A122">
        <v>5</v>
      </c>
      <c r="B122" s="8">
        <f t="shared" ref="B122:B185" si="22">$Y$195 - $Z$195*EXP(-$AA$195*A122^$AB$195)</f>
        <v>40.581042759093179</v>
      </c>
      <c r="C122" s="9">
        <f t="shared" ref="C122:C185" si="23">20/B122</f>
        <v>0.49284095824567026</v>
      </c>
      <c r="AK122" s="6"/>
      <c r="AL122" s="6"/>
      <c r="AM122" s="6"/>
    </row>
    <row r="123" spans="1:39" x14ac:dyDescent="0.45">
      <c r="A123">
        <v>10</v>
      </c>
      <c r="B123" s="8">
        <f t="shared" si="22"/>
        <v>40.746135078160194</v>
      </c>
      <c r="C123" s="9">
        <f t="shared" si="23"/>
        <v>0.49084409997747097</v>
      </c>
      <c r="AK123" s="6"/>
      <c r="AL123" s="6"/>
      <c r="AM123" s="6"/>
    </row>
    <row r="124" spans="1:39" x14ac:dyDescent="0.45">
      <c r="A124">
        <v>15</v>
      </c>
      <c r="B124" s="8">
        <f t="shared" si="22"/>
        <v>40.962682985057938</v>
      </c>
      <c r="C124" s="9">
        <f t="shared" si="23"/>
        <v>0.48824926842061228</v>
      </c>
    </row>
    <row r="125" spans="1:39" x14ac:dyDescent="0.45">
      <c r="A125">
        <v>20</v>
      </c>
      <c r="B125" s="8">
        <f t="shared" si="22"/>
        <v>41.221229354367495</v>
      </c>
      <c r="C125" s="9">
        <f t="shared" si="23"/>
        <v>0.48518688824308315</v>
      </c>
    </row>
    <row r="126" spans="1:39" x14ac:dyDescent="0.45">
      <c r="A126">
        <v>25</v>
      </c>
      <c r="B126" s="8">
        <f t="shared" si="22"/>
        <v>41.516227034771816</v>
      </c>
      <c r="C126" s="9">
        <f t="shared" si="23"/>
        <v>0.4817393445519278</v>
      </c>
      <c r="D126">
        <v>0</v>
      </c>
      <c r="E126" s="8">
        <f>$AC$195 - $AD$195*EXP(-$AE$195*D126^$AF$195)</f>
        <v>52.375339846635939</v>
      </c>
      <c r="F126" s="9">
        <f>20/E126</f>
        <v>0.38185909740277507</v>
      </c>
    </row>
    <row r="127" spans="1:39" x14ac:dyDescent="0.45">
      <c r="A127">
        <v>30</v>
      </c>
      <c r="B127" s="8">
        <f t="shared" si="22"/>
        <v>41.843886292789705</v>
      </c>
      <c r="C127" s="9">
        <f t="shared" si="23"/>
        <v>0.47796707648176273</v>
      </c>
      <c r="D127">
        <v>5</v>
      </c>
      <c r="E127" s="8">
        <f t="shared" ref="E127:E190" si="24">$AC$195 - $AD$195*EXP(-$AE$195*D127^$AF$195)</f>
        <v>52.424285243098893</v>
      </c>
      <c r="F127" s="9">
        <f t="shared" ref="F127:F190" si="25">20/E127</f>
        <v>0.38150257857130804</v>
      </c>
    </row>
    <row r="128" spans="1:39" x14ac:dyDescent="0.45">
      <c r="A128">
        <v>35</v>
      </c>
      <c r="B128" s="8">
        <f t="shared" si="22"/>
        <v>42.201392769931203</v>
      </c>
      <c r="C128" s="9">
        <f t="shared" si="23"/>
        <v>0.4739180080864569</v>
      </c>
      <c r="D128">
        <v>10</v>
      </c>
      <c r="E128" s="8">
        <f t="shared" si="24"/>
        <v>52.527116238762119</v>
      </c>
      <c r="F128" s="9">
        <f t="shared" si="25"/>
        <v>0.38075572070413988</v>
      </c>
      <c r="G128">
        <v>0</v>
      </c>
      <c r="H128" s="8">
        <f>$AG$195 - $AH$195*EXP(-$AI$195*G128^$AJ$195)</f>
        <v>59.390645796900913</v>
      </c>
      <c r="I128" s="9">
        <f>20/H128</f>
        <v>0.33675336800334355</v>
      </c>
    </row>
    <row r="129" spans="1:20" x14ac:dyDescent="0.45">
      <c r="A129">
        <v>40</v>
      </c>
      <c r="B129" s="8">
        <f t="shared" si="22"/>
        <v>42.586541601009628</v>
      </c>
      <c r="C129" s="9">
        <f t="shared" si="23"/>
        <v>0.46963193647839785</v>
      </c>
      <c r="D129">
        <v>15</v>
      </c>
      <c r="E129" s="8">
        <f t="shared" si="24"/>
        <v>52.669564044075059</v>
      </c>
      <c r="F129" s="9">
        <f t="shared" si="25"/>
        <v>0.37972594539160331</v>
      </c>
      <c r="G129">
        <v>5</v>
      </c>
      <c r="H129" s="8">
        <f t="shared" ref="H129:H192" si="26">$AG$195 - $AH$195*EXP(-$AI$195*G129^$AJ$195)</f>
        <v>59.427536857620566</v>
      </c>
      <c r="I129" s="9">
        <f t="shared" ref="I129:I192" si="27">20/H129</f>
        <v>0.33654432031933262</v>
      </c>
    </row>
    <row r="130" spans="1:20" x14ac:dyDescent="0.45">
      <c r="A130">
        <v>45</v>
      </c>
      <c r="B130" s="8">
        <f t="shared" si="22"/>
        <v>42.997539479045713</v>
      </c>
      <c r="C130" s="9">
        <f t="shared" si="23"/>
        <v>0.46514289520559049</v>
      </c>
      <c r="D130">
        <v>20</v>
      </c>
      <c r="E130" s="8">
        <f t="shared" si="24"/>
        <v>52.845901672678792</v>
      </c>
      <c r="F130" s="9">
        <f t="shared" si="25"/>
        <v>0.37845886562552405</v>
      </c>
      <c r="G130">
        <v>10</v>
      </c>
      <c r="H130" s="8">
        <f t="shared" si="26"/>
        <v>59.509192619789928</v>
      </c>
      <c r="I130" s="9">
        <f t="shared" si="27"/>
        <v>0.33608252976614827</v>
      </c>
    </row>
    <row r="131" spans="1:20" x14ac:dyDescent="0.45">
      <c r="A131">
        <v>50</v>
      </c>
      <c r="B131" s="8">
        <f t="shared" si="22"/>
        <v>43.432886729590564</v>
      </c>
      <c r="C131" s="9">
        <f t="shared" si="23"/>
        <v>0.4604805599157682</v>
      </c>
      <c r="D131">
        <v>25</v>
      </c>
      <c r="E131" s="8">
        <f t="shared" si="24"/>
        <v>53.052634469288478</v>
      </c>
      <c r="F131" s="9">
        <f t="shared" si="25"/>
        <v>0.37698410644579311</v>
      </c>
      <c r="G131">
        <v>15</v>
      </c>
      <c r="H131" s="8">
        <f t="shared" si="26"/>
        <v>59.625298687234363</v>
      </c>
      <c r="I131" s="9">
        <f t="shared" si="27"/>
        <v>0.33542808908866656</v>
      </c>
      <c r="J131">
        <v>0</v>
      </c>
      <c r="K131" s="8">
        <f>$AK$195 - $AL$195*EXP(-$AM$195*J131^$AN$195)</f>
        <v>64.096812040774012</v>
      </c>
      <c r="L131" s="9">
        <f>20/K131</f>
        <v>0.3120279989475509</v>
      </c>
      <c r="M131" s="8">
        <f>$AO$195 - $AP$195*EXP(-$AQ$195*J131^$AR$195)</f>
        <v>67.500148515860019</v>
      </c>
      <c r="N131" s="9">
        <f>20/M131</f>
        <v>0.2962956443762601</v>
      </c>
      <c r="O131" s="8">
        <f>$AS$195 - $AT$195*EXP(-$AU$195*J131^$AV$195)</f>
        <v>70.082429824777023</v>
      </c>
      <c r="P131" s="9">
        <f>20/O131</f>
        <v>0.28537823317491734</v>
      </c>
      <c r="Q131" s="8">
        <f>$AW$195 - $AX$195*EXP(-$AY$195*J131^$AZ$195)</f>
        <v>72.107883228087985</v>
      </c>
      <c r="R131" s="9">
        <f>20/Q131</f>
        <v>0.27736218433617055</v>
      </c>
      <c r="S131" s="8">
        <f>$BA$195 - $BB$195*EXP(-$BC$195*J131^$BD$195)</f>
        <v>73.735419147398034</v>
      </c>
      <c r="T131" s="9">
        <f>20/S131</f>
        <v>0.27124006659567157</v>
      </c>
    </row>
    <row r="132" spans="1:20" x14ac:dyDescent="0.45">
      <c r="A132">
        <v>100</v>
      </c>
      <c r="B132" s="8">
        <f t="shared" si="22"/>
        <v>48.905487010626302</v>
      </c>
      <c r="C132" s="9">
        <f t="shared" si="23"/>
        <v>0.40895206698696923</v>
      </c>
      <c r="D132">
        <v>75</v>
      </c>
      <c r="E132" s="8">
        <f t="shared" si="24"/>
        <v>56.435840204296142</v>
      </c>
      <c r="F132" s="9">
        <f t="shared" si="25"/>
        <v>0.35438473012186167</v>
      </c>
      <c r="G132">
        <v>65</v>
      </c>
      <c r="H132" s="8">
        <f t="shared" si="26"/>
        <v>62.158574050219954</v>
      </c>
      <c r="I132" s="9">
        <f t="shared" si="27"/>
        <v>0.3217577028688165</v>
      </c>
      <c r="J132">
        <v>50</v>
      </c>
      <c r="K132" s="8">
        <f t="shared" ref="K132:K195" si="28">$AK$195 - $AL$195*EXP(-$AM$195*J132^$AN$195)</f>
        <v>65.748313410279479</v>
      </c>
      <c r="L132" s="9">
        <f t="shared" ref="L132:L195" si="29">20/K132</f>
        <v>0.30419031246013806</v>
      </c>
      <c r="M132" s="8">
        <f t="shared" ref="M132:M195" si="30">$AO$195 - $AP$195*EXP(-$AQ$195*J132^$AR$195)</f>
        <v>69.100315300100533</v>
      </c>
      <c r="N132" s="9">
        <f t="shared" ref="N132:N195" si="31">20/M132</f>
        <v>0.28943427990365339</v>
      </c>
      <c r="O132" s="8">
        <f t="shared" ref="O132:O195" si="32">$AS$195 - $AT$195*EXP(-$AU$195*J132^$AV$195)</f>
        <v>71.669147283694656</v>
      </c>
      <c r="P132" s="9">
        <f t="shared" ref="P132:P195" si="33">20/O132</f>
        <v>0.27906010826153882</v>
      </c>
      <c r="Q132" s="8">
        <f t="shared" ref="Q132:Q195" si="34">$AW$195 - $AX$195*EXP(-$AY$195*J132^$AZ$195)</f>
        <v>73.70188879259922</v>
      </c>
      <c r="R132" s="9">
        <f t="shared" ref="R132:R195" si="35">20/Q132</f>
        <v>0.27136346608810791</v>
      </c>
      <c r="S132" s="8">
        <f t="shared" ref="S132:S195" si="36">$BA$195 - $BB$195*EXP(-$BC$195*J132^$BD$195)</f>
        <v>75.349104298159432</v>
      </c>
      <c r="T132" s="9">
        <f t="shared" ref="T132:T195" si="37">20/S132</f>
        <v>0.26543115789219202</v>
      </c>
    </row>
    <row r="133" spans="1:20" x14ac:dyDescent="0.45">
      <c r="A133">
        <v>150</v>
      </c>
      <c r="B133" s="8">
        <f t="shared" si="22"/>
        <v>55.981976212644213</v>
      </c>
      <c r="C133" s="9">
        <f t="shared" si="23"/>
        <v>0.35725784177448805</v>
      </c>
      <c r="D133">
        <v>125</v>
      </c>
      <c r="E133" s="8">
        <f t="shared" si="24"/>
        <v>61.683446945108358</v>
      </c>
      <c r="F133" s="9">
        <f t="shared" si="25"/>
        <v>0.3242360955897593</v>
      </c>
      <c r="G133">
        <v>115</v>
      </c>
      <c r="H133" s="8">
        <f t="shared" si="26"/>
        <v>66.60258229756414</v>
      </c>
      <c r="I133" s="9">
        <f t="shared" si="27"/>
        <v>0.30028865713711916</v>
      </c>
      <c r="J133">
        <v>100</v>
      </c>
      <c r="K133" s="8">
        <f t="shared" si="28"/>
        <v>69.470740410681628</v>
      </c>
      <c r="L133" s="9">
        <f t="shared" si="29"/>
        <v>0.28789098664802565</v>
      </c>
      <c r="M133" s="8">
        <f t="shared" si="30"/>
        <v>72.733544029767927</v>
      </c>
      <c r="N133" s="9">
        <f t="shared" si="31"/>
        <v>0.27497628868207669</v>
      </c>
      <c r="O133" s="8">
        <f t="shared" si="32"/>
        <v>75.270512726205311</v>
      </c>
      <c r="P133" s="9">
        <f t="shared" si="33"/>
        <v>0.26570830031076742</v>
      </c>
      <c r="Q133" s="8">
        <f t="shared" si="34"/>
        <v>77.303320491242857</v>
      </c>
      <c r="R133" s="9">
        <f t="shared" si="35"/>
        <v>0.25872109856219772</v>
      </c>
      <c r="S133" s="8">
        <f t="shared" si="36"/>
        <v>78.969759423955793</v>
      </c>
      <c r="T133" s="9">
        <f t="shared" si="37"/>
        <v>0.25326150346524823</v>
      </c>
    </row>
    <row r="134" spans="1:20" x14ac:dyDescent="0.45">
      <c r="A134">
        <v>200</v>
      </c>
      <c r="B134" s="8">
        <f t="shared" si="22"/>
        <v>64.281938101140327</v>
      </c>
      <c r="C134" s="9">
        <f t="shared" si="23"/>
        <v>0.31112938705320725</v>
      </c>
      <c r="D134">
        <v>175</v>
      </c>
      <c r="E134" s="8">
        <f t="shared" si="24"/>
        <v>68.405286404530443</v>
      </c>
      <c r="F134" s="9">
        <f t="shared" si="25"/>
        <v>0.29237506413942027</v>
      </c>
      <c r="G134">
        <v>165</v>
      </c>
      <c r="H134" s="8">
        <f t="shared" si="26"/>
        <v>72.578890298776741</v>
      </c>
      <c r="I134" s="9">
        <f t="shared" si="27"/>
        <v>0.27556221812800413</v>
      </c>
      <c r="J134">
        <v>150</v>
      </c>
      <c r="K134" s="8">
        <f t="shared" si="28"/>
        <v>74.79032791046825</v>
      </c>
      <c r="L134" s="9">
        <f t="shared" si="29"/>
        <v>0.26741425741497038</v>
      </c>
      <c r="M134" s="8">
        <f t="shared" si="30"/>
        <v>77.947026790249879</v>
      </c>
      <c r="N134" s="9">
        <f t="shared" si="31"/>
        <v>0.25658451417035616</v>
      </c>
      <c r="O134" s="8">
        <f t="shared" si="32"/>
        <v>80.438727376966654</v>
      </c>
      <c r="P134" s="9">
        <f t="shared" si="33"/>
        <v>0.24863645475483903</v>
      </c>
      <c r="Q134" s="8">
        <f t="shared" si="34"/>
        <v>82.460756398444346</v>
      </c>
      <c r="R134" s="9">
        <f t="shared" si="35"/>
        <v>0.24253961367224747</v>
      </c>
      <c r="S134" s="8">
        <f t="shared" si="36"/>
        <v>84.137385906506211</v>
      </c>
      <c r="T134" s="9">
        <f t="shared" si="37"/>
        <v>0.23770645812818664</v>
      </c>
    </row>
    <row r="135" spans="1:20" x14ac:dyDescent="0.45">
      <c r="A135">
        <v>250</v>
      </c>
      <c r="B135" s="8">
        <f t="shared" si="22"/>
        <v>73.557679670543678</v>
      </c>
      <c r="C135" s="9">
        <f t="shared" si="23"/>
        <v>0.2718954715480108</v>
      </c>
      <c r="D135">
        <v>225</v>
      </c>
      <c r="E135" s="8">
        <f t="shared" si="24"/>
        <v>76.369999603899942</v>
      </c>
      <c r="F135" s="9">
        <f t="shared" si="25"/>
        <v>0.2618829396848481</v>
      </c>
      <c r="G135">
        <v>215</v>
      </c>
      <c r="H135" s="8">
        <f t="shared" si="26"/>
        <v>79.875123469823052</v>
      </c>
      <c r="I135" s="9">
        <f t="shared" si="27"/>
        <v>0.25039084925553862</v>
      </c>
      <c r="J135">
        <v>200</v>
      </c>
      <c r="K135" s="8">
        <f t="shared" si="28"/>
        <v>81.486152627077217</v>
      </c>
      <c r="L135" s="9">
        <f t="shared" si="29"/>
        <v>0.24544047491762613</v>
      </c>
      <c r="M135" s="8">
        <f t="shared" si="30"/>
        <v>84.52961710370937</v>
      </c>
      <c r="N135" s="9">
        <f t="shared" si="31"/>
        <v>0.23660346142893329</v>
      </c>
      <c r="O135" s="8">
        <f t="shared" si="32"/>
        <v>86.966282877096432</v>
      </c>
      <c r="P135" s="9">
        <f t="shared" si="33"/>
        <v>0.22997418468792841</v>
      </c>
      <c r="Q135" s="8">
        <f t="shared" si="34"/>
        <v>88.966958851638083</v>
      </c>
      <c r="R135" s="9">
        <f t="shared" si="35"/>
        <v>0.22480255881683153</v>
      </c>
      <c r="S135" s="8">
        <f t="shared" si="36"/>
        <v>90.643091903983645</v>
      </c>
      <c r="T135" s="9">
        <f t="shared" si="37"/>
        <v>0.22064560663029442</v>
      </c>
    </row>
    <row r="136" spans="1:20" x14ac:dyDescent="0.45">
      <c r="A136">
        <v>300</v>
      </c>
      <c r="B136" s="8">
        <f t="shared" si="22"/>
        <v>83.622664623532273</v>
      </c>
      <c r="C136" s="9">
        <f t="shared" si="23"/>
        <v>0.23916960898148412</v>
      </c>
      <c r="D136">
        <v>275</v>
      </c>
      <c r="E136" s="8">
        <f t="shared" si="24"/>
        <v>85.407157491306975</v>
      </c>
      <c r="F136" s="9">
        <f t="shared" si="25"/>
        <v>0.23417241115928331</v>
      </c>
      <c r="G136">
        <v>265</v>
      </c>
      <c r="H136" s="8">
        <f t="shared" si="26"/>
        <v>88.336650096306585</v>
      </c>
      <c r="I136" s="9">
        <f t="shared" si="27"/>
        <v>0.22640659316597986</v>
      </c>
      <c r="J136">
        <v>250</v>
      </c>
      <c r="K136" s="8">
        <f t="shared" si="28"/>
        <v>89.404904291666298</v>
      </c>
      <c r="L136" s="9">
        <f t="shared" si="29"/>
        <v>0.22370137475628685</v>
      </c>
      <c r="M136" s="8">
        <f t="shared" si="30"/>
        <v>92.335164081160883</v>
      </c>
      <c r="N136" s="9">
        <f t="shared" si="31"/>
        <v>0.21660220349443873</v>
      </c>
      <c r="O136" s="8">
        <f t="shared" si="32"/>
        <v>94.710422955028093</v>
      </c>
      <c r="P136" s="9">
        <f t="shared" si="33"/>
        <v>0.21116999983725887</v>
      </c>
      <c r="Q136" s="8">
        <f t="shared" si="34"/>
        <v>96.680457994808876</v>
      </c>
      <c r="R136" s="9">
        <f t="shared" si="35"/>
        <v>0.20686703822890323</v>
      </c>
      <c r="S136" s="8">
        <f t="shared" si="36"/>
        <v>98.345468674241715</v>
      </c>
      <c r="T136" s="9">
        <f t="shared" si="37"/>
        <v>0.20336473321661364</v>
      </c>
    </row>
    <row r="137" spans="1:20" x14ac:dyDescent="0.45">
      <c r="A137">
        <v>350</v>
      </c>
      <c r="B137" s="8">
        <f t="shared" si="22"/>
        <v>94.325744399147084</v>
      </c>
      <c r="C137" s="9">
        <f t="shared" si="23"/>
        <v>0.21203119177483898</v>
      </c>
      <c r="D137">
        <v>325</v>
      </c>
      <c r="E137" s="8">
        <f t="shared" si="24"/>
        <v>95.378131533054102</v>
      </c>
      <c r="F137" s="9">
        <f t="shared" si="25"/>
        <v>0.20969167332732694</v>
      </c>
      <c r="G137">
        <v>315</v>
      </c>
      <c r="H137" s="8">
        <f t="shared" si="26"/>
        <v>97.837591181350035</v>
      </c>
      <c r="I137" s="9">
        <f t="shared" si="27"/>
        <v>0.20442040486185267</v>
      </c>
      <c r="J137">
        <v>300</v>
      </c>
      <c r="K137" s="8">
        <f t="shared" si="28"/>
        <v>98.424538127476694</v>
      </c>
      <c r="L137" s="9">
        <f t="shared" si="29"/>
        <v>0.20320135995046848</v>
      </c>
      <c r="M137" s="8">
        <f t="shared" si="30"/>
        <v>101.24761772863178</v>
      </c>
      <c r="N137" s="9">
        <f t="shared" si="31"/>
        <v>0.19753551193278304</v>
      </c>
      <c r="O137" s="8">
        <f t="shared" si="32"/>
        <v>103.55843414144977</v>
      </c>
      <c r="P137" s="9">
        <f t="shared" si="33"/>
        <v>0.19312767874301898</v>
      </c>
      <c r="Q137" s="8">
        <f t="shared" si="34"/>
        <v>105.49034564057536</v>
      </c>
      <c r="R137" s="9">
        <f t="shared" si="35"/>
        <v>0.18959080926840083</v>
      </c>
      <c r="S137" s="8">
        <f t="shared" si="36"/>
        <v>107.13449886411752</v>
      </c>
      <c r="T137" s="9">
        <f t="shared" si="37"/>
        <v>0.18668122978170373</v>
      </c>
    </row>
    <row r="138" spans="1:20" x14ac:dyDescent="0.45">
      <c r="A138">
        <v>400</v>
      </c>
      <c r="B138" s="8">
        <f t="shared" si="22"/>
        <v>105.53922901140817</v>
      </c>
      <c r="C138" s="9">
        <f t="shared" si="23"/>
        <v>0.18950299511699217</v>
      </c>
      <c r="D138">
        <v>375</v>
      </c>
      <c r="E138" s="8">
        <f t="shared" si="24"/>
        <v>106.16377834244304</v>
      </c>
      <c r="F138" s="9">
        <f t="shared" si="25"/>
        <v>0.18838817073265593</v>
      </c>
      <c r="G138">
        <v>365</v>
      </c>
      <c r="H138" s="8">
        <f t="shared" si="26"/>
        <v>108.26902064670651</v>
      </c>
      <c r="I138" s="9">
        <f t="shared" si="27"/>
        <v>0.18472504766864159</v>
      </c>
      <c r="J138">
        <v>350</v>
      </c>
      <c r="K138" s="8">
        <f t="shared" si="28"/>
        <v>108.44059829140701</v>
      </c>
      <c r="L138" s="9">
        <f t="shared" si="29"/>
        <v>0.18443277070691733</v>
      </c>
      <c r="M138" s="8">
        <f t="shared" si="30"/>
        <v>111.16784454169931</v>
      </c>
      <c r="N138" s="9">
        <f t="shared" si="31"/>
        <v>0.17990813874688336</v>
      </c>
      <c r="O138" s="8">
        <f t="shared" si="32"/>
        <v>113.41450407111756</v>
      </c>
      <c r="P138" s="9">
        <f t="shared" si="33"/>
        <v>0.1763442882707385</v>
      </c>
      <c r="Q138" s="8">
        <f t="shared" si="34"/>
        <v>115.3029358576789</v>
      </c>
      <c r="R138" s="9">
        <f t="shared" si="35"/>
        <v>0.17345612105390332</v>
      </c>
      <c r="S138" s="8">
        <f t="shared" si="36"/>
        <v>116.91788450423644</v>
      </c>
      <c r="T138" s="9">
        <f t="shared" si="37"/>
        <v>0.1710602281661649</v>
      </c>
    </row>
    <row r="139" spans="1:20" x14ac:dyDescent="0.45">
      <c r="A139">
        <v>450</v>
      </c>
      <c r="B139" s="8">
        <f t="shared" si="22"/>
        <v>117.15250173575208</v>
      </c>
      <c r="C139" s="9">
        <f t="shared" si="23"/>
        <v>0.17071765181004656</v>
      </c>
      <c r="D139">
        <v>425</v>
      </c>
      <c r="E139" s="8">
        <f t="shared" si="24"/>
        <v>117.65825612820186</v>
      </c>
      <c r="F139" s="9">
        <f t="shared" si="25"/>
        <v>0.1699838214345771</v>
      </c>
      <c r="G139">
        <v>415</v>
      </c>
      <c r="H139" s="8">
        <f t="shared" si="26"/>
        <v>119.533173456486</v>
      </c>
      <c r="I139" s="9">
        <f t="shared" si="27"/>
        <v>0.16731756902012357</v>
      </c>
      <c r="J139">
        <v>400</v>
      </c>
      <c r="K139" s="8">
        <f t="shared" si="28"/>
        <v>119.359764849204</v>
      </c>
      <c r="L139" s="9">
        <f t="shared" si="29"/>
        <v>0.16756065182658056</v>
      </c>
      <c r="M139" s="8">
        <f t="shared" si="30"/>
        <v>122.00737971547244</v>
      </c>
      <c r="N139" s="9">
        <f t="shared" si="31"/>
        <v>0.16392451052256873</v>
      </c>
      <c r="O139" s="8">
        <f t="shared" si="32"/>
        <v>124.19347374687788</v>
      </c>
      <c r="P139" s="9">
        <f t="shared" si="33"/>
        <v>0.16103905782330033</v>
      </c>
      <c r="Q139" s="8">
        <f t="shared" si="34"/>
        <v>126.03540897276628</v>
      </c>
      <c r="R139" s="9">
        <f t="shared" si="35"/>
        <v>0.15868556434264913</v>
      </c>
      <c r="S139" s="8">
        <f t="shared" si="36"/>
        <v>127.61452327114569</v>
      </c>
      <c r="T139" s="9">
        <f t="shared" si="37"/>
        <v>0.15672197401470922</v>
      </c>
    </row>
    <row r="140" spans="1:20" x14ac:dyDescent="0.45">
      <c r="A140">
        <v>500</v>
      </c>
      <c r="B140" s="8">
        <f t="shared" si="22"/>
        <v>129.06824618041753</v>
      </c>
      <c r="C140" s="9">
        <f t="shared" si="23"/>
        <v>0.1549567813298019</v>
      </c>
      <c r="D140">
        <v>475</v>
      </c>
      <c r="E140" s="8">
        <f t="shared" si="24"/>
        <v>129.76557773448116</v>
      </c>
      <c r="F140" s="9">
        <f t="shared" si="25"/>
        <v>0.15412407781147361</v>
      </c>
      <c r="G140">
        <v>465</v>
      </c>
      <c r="H140" s="8">
        <f t="shared" si="26"/>
        <v>131.54027719960402</v>
      </c>
      <c r="I140" s="9">
        <f t="shared" si="27"/>
        <v>0.1520446849116128</v>
      </c>
      <c r="J140">
        <v>450</v>
      </c>
      <c r="K140" s="8">
        <f t="shared" si="28"/>
        <v>131.09640486920478</v>
      </c>
      <c r="L140" s="9">
        <f t="shared" si="29"/>
        <v>0.15255948490695875</v>
      </c>
      <c r="M140" s="8">
        <f t="shared" si="30"/>
        <v>133.68507124727421</v>
      </c>
      <c r="N140" s="9">
        <f t="shared" si="31"/>
        <v>0.1496053359840491</v>
      </c>
      <c r="O140" s="8">
        <f t="shared" si="32"/>
        <v>135.81746596749724</v>
      </c>
      <c r="P140" s="9">
        <f t="shared" si="33"/>
        <v>0.14725646556228814</v>
      </c>
      <c r="Q140" s="8">
        <f t="shared" si="34"/>
        <v>137.61236824211926</v>
      </c>
      <c r="R140" s="9">
        <f t="shared" si="35"/>
        <v>0.14533577363345285</v>
      </c>
      <c r="S140" s="8">
        <f t="shared" si="36"/>
        <v>139.15096359797599</v>
      </c>
      <c r="T140" s="9">
        <f t="shared" si="37"/>
        <v>0.14372879269296637</v>
      </c>
    </row>
    <row r="141" spans="1:20" x14ac:dyDescent="0.45">
      <c r="A141">
        <v>550</v>
      </c>
      <c r="B141" s="8">
        <f t="shared" si="22"/>
        <v>141.20004386048038</v>
      </c>
      <c r="C141" s="9">
        <f t="shared" si="23"/>
        <v>0.14164301549199221</v>
      </c>
      <c r="D141">
        <v>525</v>
      </c>
      <c r="E141" s="8">
        <f t="shared" si="24"/>
        <v>142.39754909096121</v>
      </c>
      <c r="F141" s="9">
        <f t="shared" si="25"/>
        <v>0.14045185558091544</v>
      </c>
      <c r="G141">
        <v>515</v>
      </c>
      <c r="H141" s="8">
        <f t="shared" si="26"/>
        <v>144.20669574618114</v>
      </c>
      <c r="I141" s="9">
        <f t="shared" si="27"/>
        <v>0.13868981531344488</v>
      </c>
      <c r="J141">
        <v>500</v>
      </c>
      <c r="K141" s="8">
        <f t="shared" si="28"/>
        <v>143.57058205501789</v>
      </c>
      <c r="L141" s="9">
        <f t="shared" si="29"/>
        <v>0.13930430394393589</v>
      </c>
      <c r="M141" s="8">
        <f t="shared" si="30"/>
        <v>146.12513178127381</v>
      </c>
      <c r="N141" s="9">
        <f t="shared" si="31"/>
        <v>0.13686899547120226</v>
      </c>
      <c r="O141" s="8">
        <f t="shared" si="32"/>
        <v>148.21391541244316</v>
      </c>
      <c r="P141" s="9">
        <f t="shared" si="33"/>
        <v>0.13494009617345903</v>
      </c>
      <c r="Q141" s="8">
        <f t="shared" si="34"/>
        <v>149.96381630531118</v>
      </c>
      <c r="R141" s="9">
        <f t="shared" si="35"/>
        <v>0.13336550437794956</v>
      </c>
      <c r="S141" s="8">
        <f t="shared" si="36"/>
        <v>151.45931138592891</v>
      </c>
      <c r="T141" s="9">
        <f t="shared" si="37"/>
        <v>0.13204866585612951</v>
      </c>
    </row>
    <row r="142" spans="1:20" x14ac:dyDescent="0.45">
      <c r="A142">
        <v>600</v>
      </c>
      <c r="B142" s="8">
        <f t="shared" si="22"/>
        <v>153.4707476402204</v>
      </c>
      <c r="C142" s="9">
        <f t="shared" si="23"/>
        <v>0.13031799419447512</v>
      </c>
      <c r="D142">
        <v>575</v>
      </c>
      <c r="E142" s="8">
        <f t="shared" si="24"/>
        <v>155.47247183163876</v>
      </c>
      <c r="F142" s="9">
        <f t="shared" si="25"/>
        <v>0.12864013651019848</v>
      </c>
      <c r="G142">
        <v>565</v>
      </c>
      <c r="H142" s="8">
        <f t="shared" si="26"/>
        <v>157.45379187048582</v>
      </c>
      <c r="I142" s="9">
        <f t="shared" si="27"/>
        <v>0.12702139314911559</v>
      </c>
      <c r="J142">
        <v>550</v>
      </c>
      <c r="K142" s="8">
        <f t="shared" si="28"/>
        <v>156.70685084409945</v>
      </c>
      <c r="L142" s="9">
        <f t="shared" si="29"/>
        <v>0.12762683885401471</v>
      </c>
      <c r="M142" s="8">
        <f t="shared" si="30"/>
        <v>159.25594998272675</v>
      </c>
      <c r="N142" s="9">
        <f t="shared" si="31"/>
        <v>0.12558400488125715</v>
      </c>
      <c r="O142" s="8">
        <f t="shared" si="32"/>
        <v>161.31435627566134</v>
      </c>
      <c r="P142" s="9">
        <f t="shared" si="33"/>
        <v>0.12398152564811458</v>
      </c>
      <c r="Q142" s="8">
        <f t="shared" si="34"/>
        <v>163.02389962203051</v>
      </c>
      <c r="R142" s="9">
        <f t="shared" si="35"/>
        <v>0.12268139853340415</v>
      </c>
      <c r="S142" s="8">
        <f t="shared" si="36"/>
        <v>164.47592211964138</v>
      </c>
      <c r="T142" s="9">
        <f t="shared" si="37"/>
        <v>0.12159834547364207</v>
      </c>
    </row>
    <row r="143" spans="1:20" x14ac:dyDescent="0.45">
      <c r="A143">
        <v>650</v>
      </c>
      <c r="B143" s="8">
        <f t="shared" si="22"/>
        <v>165.81131993423151</v>
      </c>
      <c r="C143" s="9">
        <f t="shared" si="23"/>
        <v>0.12061902654132982</v>
      </c>
      <c r="D143">
        <v>625</v>
      </c>
      <c r="E143" s="8">
        <f t="shared" si="24"/>
        <v>168.91429375391448</v>
      </c>
      <c r="F143" s="9">
        <f t="shared" si="25"/>
        <v>0.11840324199642527</v>
      </c>
      <c r="G143">
        <v>615</v>
      </c>
      <c r="H143" s="8">
        <f t="shared" si="26"/>
        <v>171.20720996311093</v>
      </c>
      <c r="I143" s="9">
        <f t="shared" si="27"/>
        <v>0.11681751022231651</v>
      </c>
      <c r="J143">
        <v>600</v>
      </c>
      <c r="K143" s="8">
        <f t="shared" si="28"/>
        <v>170.43350383433153</v>
      </c>
      <c r="L143" s="9">
        <f t="shared" si="29"/>
        <v>0.11734781923770594</v>
      </c>
      <c r="M143" s="8">
        <f t="shared" si="30"/>
        <v>173.00934260110932</v>
      </c>
      <c r="N143" s="9">
        <f t="shared" si="31"/>
        <v>0.11560069357706329</v>
      </c>
      <c r="O143" s="8">
        <f t="shared" si="32"/>
        <v>175.05365057638937</v>
      </c>
      <c r="P143" s="9">
        <f t="shared" si="33"/>
        <v>0.11425068791280341</v>
      </c>
      <c r="Q143" s="8">
        <f t="shared" si="34"/>
        <v>176.73010037340953</v>
      </c>
      <c r="R143" s="9">
        <f t="shared" si="35"/>
        <v>0.11316691360295952</v>
      </c>
      <c r="S143" s="8">
        <f t="shared" si="36"/>
        <v>178.14055103090175</v>
      </c>
      <c r="T143" s="9">
        <f t="shared" si="37"/>
        <v>0.112270900052008</v>
      </c>
    </row>
    <row r="144" spans="1:20" x14ac:dyDescent="0.45">
      <c r="A144">
        <v>700</v>
      </c>
      <c r="B144" s="8">
        <f t="shared" si="22"/>
        <v>178.15996164982755</v>
      </c>
      <c r="C144" s="9">
        <f t="shared" si="23"/>
        <v>0.11225866808003637</v>
      </c>
      <c r="D144">
        <v>675</v>
      </c>
      <c r="E144" s="8">
        <f t="shared" si="24"/>
        <v>182.65203329246975</v>
      </c>
      <c r="F144" s="9">
        <f t="shared" si="25"/>
        <v>0.10949782293403325</v>
      </c>
      <c r="G144">
        <v>665</v>
      </c>
      <c r="H144" s="8">
        <f t="shared" si="26"/>
        <v>185.39641560535085</v>
      </c>
      <c r="I144" s="9">
        <f t="shared" si="27"/>
        <v>0.10787695077435341</v>
      </c>
      <c r="J144">
        <v>650</v>
      </c>
      <c r="K144" s="8">
        <f t="shared" si="28"/>
        <v>184.68209501343495</v>
      </c>
      <c r="L144" s="9">
        <f t="shared" si="29"/>
        <v>0.10829420144137455</v>
      </c>
      <c r="M144" s="8">
        <f t="shared" si="30"/>
        <v>187.32007608073707</v>
      </c>
      <c r="N144" s="9">
        <f t="shared" si="31"/>
        <v>0.10676912170044056</v>
      </c>
      <c r="O144" s="8">
        <f t="shared" si="32"/>
        <v>189.36948703654423</v>
      </c>
      <c r="P144" s="9">
        <f t="shared" si="33"/>
        <v>0.10561363561248086</v>
      </c>
      <c r="Q144" s="8">
        <f t="shared" si="34"/>
        <v>191.02270382512665</v>
      </c>
      <c r="R144" s="9">
        <f t="shared" si="35"/>
        <v>0.10469959643283643</v>
      </c>
      <c r="S144" s="8">
        <f t="shared" si="36"/>
        <v>192.39578575328414</v>
      </c>
      <c r="T144" s="9">
        <f t="shared" si="37"/>
        <v>0.10395238087827298</v>
      </c>
    </row>
    <row r="145" spans="1:20" x14ac:dyDescent="0.45">
      <c r="A145">
        <v>750</v>
      </c>
      <c r="B145" s="8">
        <f t="shared" si="22"/>
        <v>190.46142938861539</v>
      </c>
      <c r="C145" s="9">
        <f t="shared" si="23"/>
        <v>0.10500813768016107</v>
      </c>
      <c r="D145">
        <v>725</v>
      </c>
      <c r="E145" s="8">
        <f t="shared" si="24"/>
        <v>196.61937670765093</v>
      </c>
      <c r="F145" s="9">
        <f t="shared" si="25"/>
        <v>0.10171937443244754</v>
      </c>
      <c r="G145">
        <v>715</v>
      </c>
      <c r="H145" s="8">
        <f t="shared" si="26"/>
        <v>199.95439713895541</v>
      </c>
      <c r="I145" s="9">
        <f t="shared" si="27"/>
        <v>0.10002280663076037</v>
      </c>
      <c r="J145">
        <v>700</v>
      </c>
      <c r="K145" s="8">
        <f t="shared" si="28"/>
        <v>199.38713700502092</v>
      </c>
      <c r="L145" s="9">
        <f t="shared" si="29"/>
        <v>0.10030737338636025</v>
      </c>
      <c r="M145" s="8">
        <f t="shared" si="30"/>
        <v>202.12555946703344</v>
      </c>
      <c r="N145" s="9">
        <f t="shared" si="31"/>
        <v>9.8948396495407043E-2</v>
      </c>
      <c r="O145" s="8">
        <f t="shared" si="32"/>
        <v>204.20205284774738</v>
      </c>
      <c r="P145" s="9">
        <f t="shared" si="33"/>
        <v>9.7942208323008179E-2</v>
      </c>
      <c r="Q145" s="8">
        <f t="shared" si="34"/>
        <v>205.84444242328277</v>
      </c>
      <c r="R145" s="9">
        <f t="shared" si="35"/>
        <v>9.7160748012198109E-2</v>
      </c>
      <c r="S145" s="8">
        <f t="shared" si="36"/>
        <v>207.18666075812348</v>
      </c>
      <c r="T145" s="9">
        <f t="shared" si="37"/>
        <v>9.6531311073875831E-2</v>
      </c>
    </row>
    <row r="146" spans="1:20" x14ac:dyDescent="0.45">
      <c r="A146">
        <v>800</v>
      </c>
      <c r="B146" s="8">
        <f t="shared" si="22"/>
        <v>202.66647808316208</v>
      </c>
      <c r="C146" s="9">
        <f t="shared" si="23"/>
        <v>9.8684302353116371E-2</v>
      </c>
      <c r="D146">
        <v>775</v>
      </c>
      <c r="E146" s="8">
        <f t="shared" si="24"/>
        <v>210.75438617013111</v>
      </c>
      <c r="F146" s="9">
        <f t="shared" si="25"/>
        <v>9.4897194613330779E-2</v>
      </c>
      <c r="G146">
        <v>765</v>
      </c>
      <c r="H146" s="8">
        <f t="shared" si="26"/>
        <v>214.81747131137934</v>
      </c>
      <c r="I146" s="9">
        <f t="shared" si="27"/>
        <v>9.3102296931006454E-2</v>
      </c>
      <c r="J146">
        <v>750</v>
      </c>
      <c r="K146" s="8">
        <f t="shared" si="28"/>
        <v>214.48591078037725</v>
      </c>
      <c r="L146" s="9">
        <f t="shared" si="29"/>
        <v>9.3246218025383451E-2</v>
      </c>
      <c r="M146" s="8">
        <f t="shared" si="30"/>
        <v>217.36564910600714</v>
      </c>
      <c r="N146" s="9">
        <f t="shared" si="31"/>
        <v>9.2010858579803428E-2</v>
      </c>
      <c r="O146" s="8">
        <f t="shared" si="32"/>
        <v>219.49381915837864</v>
      </c>
      <c r="P146" s="9">
        <f t="shared" si="33"/>
        <v>9.1118738908856189E-2</v>
      </c>
      <c r="Q146" s="8">
        <f t="shared" si="34"/>
        <v>221.14025683417856</v>
      </c>
      <c r="R146" s="9">
        <f t="shared" si="35"/>
        <v>9.0440339928685831E-2</v>
      </c>
      <c r="S146" s="8">
        <f t="shared" si="36"/>
        <v>222.46039261675639</v>
      </c>
      <c r="T146" s="9">
        <f t="shared" si="37"/>
        <v>8.9903644261093235E-2</v>
      </c>
    </row>
    <row r="147" spans="1:20" x14ac:dyDescent="0.45">
      <c r="A147">
        <v>850</v>
      </c>
      <c r="B147" s="8">
        <f t="shared" si="22"/>
        <v>214.73138933744457</v>
      </c>
      <c r="C147" s="9">
        <f t="shared" si="23"/>
        <v>9.3139619976893739E-2</v>
      </c>
      <c r="D147">
        <v>825</v>
      </c>
      <c r="E147" s="8">
        <f t="shared" si="24"/>
        <v>224.99927962697353</v>
      </c>
      <c r="F147" s="9">
        <f t="shared" si="25"/>
        <v>8.8889173481612987E-2</v>
      </c>
      <c r="G147">
        <v>815</v>
      </c>
      <c r="H147" s="8">
        <f t="shared" si="26"/>
        <v>229.92515621332018</v>
      </c>
      <c r="I147" s="9">
        <f t="shared" si="27"/>
        <v>8.6984827277639773E-2</v>
      </c>
      <c r="J147">
        <v>800</v>
      </c>
      <c r="K147" s="8">
        <f t="shared" si="28"/>
        <v>229.91834898274737</v>
      </c>
      <c r="L147" s="9">
        <f t="shared" si="29"/>
        <v>8.6987402651802978E-2</v>
      </c>
      <c r="M147" s="8">
        <f t="shared" si="30"/>
        <v>232.98252750505867</v>
      </c>
      <c r="N147" s="9">
        <f t="shared" si="31"/>
        <v>8.584334719935488E-2</v>
      </c>
      <c r="O147" s="8">
        <f t="shared" si="32"/>
        <v>235.18940284236896</v>
      </c>
      <c r="P147" s="9">
        <f t="shared" si="33"/>
        <v>8.5037845065683529E-2</v>
      </c>
      <c r="Q147" s="8">
        <f t="shared" si="34"/>
        <v>236.8571361054843</v>
      </c>
      <c r="R147" s="9">
        <f t="shared" si="35"/>
        <v>8.4439085639763045E-2</v>
      </c>
      <c r="S147" s="8">
        <f t="shared" si="36"/>
        <v>238.16619754704936</v>
      </c>
      <c r="T147" s="9">
        <f t="shared" si="37"/>
        <v>8.3974972964200895E-2</v>
      </c>
    </row>
    <row r="148" spans="1:20" x14ac:dyDescent="0.45">
      <c r="A148">
        <v>900</v>
      </c>
      <c r="B148" s="8">
        <f t="shared" si="22"/>
        <v>226.6175597397245</v>
      </c>
      <c r="C148" s="9">
        <f t="shared" si="23"/>
        <v>8.8254414278268911E-2</v>
      </c>
      <c r="D148">
        <v>875</v>
      </c>
      <c r="E148" s="8">
        <f t="shared" si="24"/>
        <v>239.30025699682454</v>
      </c>
      <c r="F148" s="9">
        <f t="shared" si="25"/>
        <v>8.3577010116898429E-2</v>
      </c>
      <c r="G148">
        <v>865</v>
      </c>
      <c r="H148" s="8">
        <f t="shared" si="26"/>
        <v>245.22008740345359</v>
      </c>
      <c r="I148" s="9">
        <f t="shared" si="27"/>
        <v>8.1559386964472333E-2</v>
      </c>
      <c r="J148">
        <v>850</v>
      </c>
      <c r="K148" s="8">
        <f t="shared" si="28"/>
        <v>245.6269674678183</v>
      </c>
      <c r="L148" s="9">
        <f t="shared" si="29"/>
        <v>8.1424284174417341E-2</v>
      </c>
      <c r="M148" s="8">
        <f t="shared" si="30"/>
        <v>248.9206316934908</v>
      </c>
      <c r="N148" s="9">
        <f t="shared" si="31"/>
        <v>8.0346895570420462E-2</v>
      </c>
      <c r="O148" s="8">
        <f t="shared" si="32"/>
        <v>251.23547999516006</v>
      </c>
      <c r="P148" s="9">
        <f t="shared" si="33"/>
        <v>7.9606590599326538E-2</v>
      </c>
      <c r="Q148" s="8">
        <f t="shared" si="34"/>
        <v>252.94401214236188</v>
      </c>
      <c r="R148" s="9">
        <f t="shared" si="35"/>
        <v>7.9068881016814127E-2</v>
      </c>
      <c r="S148" s="8">
        <f t="shared" si="36"/>
        <v>254.2551659746606</v>
      </c>
      <c r="T148" s="9">
        <f t="shared" si="37"/>
        <v>7.8661135254940021E-2</v>
      </c>
    </row>
    <row r="149" spans="1:20" x14ac:dyDescent="0.45">
      <c r="A149">
        <v>950</v>
      </c>
      <c r="B149" s="8">
        <f t="shared" si="22"/>
        <v>238.29113219057595</v>
      </c>
      <c r="C149" s="9">
        <f t="shared" si="23"/>
        <v>8.3930945378213995E-2</v>
      </c>
      <c r="D149">
        <v>925</v>
      </c>
      <c r="E149" s="8">
        <f t="shared" si="24"/>
        <v>253.60735578537566</v>
      </c>
      <c r="F149" s="9">
        <f t="shared" si="25"/>
        <v>7.8862065881581594E-2</v>
      </c>
      <c r="G149">
        <v>915</v>
      </c>
      <c r="H149" s="8">
        <f t="shared" si="26"/>
        <v>260.64796103188377</v>
      </c>
      <c r="I149" s="9">
        <f t="shared" si="27"/>
        <v>7.6731849045822767E-2</v>
      </c>
      <c r="J149">
        <v>900</v>
      </c>
      <c r="K149" s="8">
        <f t="shared" si="28"/>
        <v>261.55682798547116</v>
      </c>
      <c r="L149" s="9">
        <f t="shared" si="29"/>
        <v>7.6465218492063031E-2</v>
      </c>
      <c r="M149" s="8">
        <f t="shared" si="30"/>
        <v>265.12661444177832</v>
      </c>
      <c r="N149" s="9">
        <f t="shared" si="31"/>
        <v>7.5435655685151856E-2</v>
      </c>
      <c r="O149" s="8">
        <f t="shared" si="32"/>
        <v>267.58073456508066</v>
      </c>
      <c r="P149" s="9">
        <f t="shared" si="33"/>
        <v>7.4743796605938481E-2</v>
      </c>
      <c r="Q149" s="8">
        <f t="shared" si="34"/>
        <v>269.35169173090185</v>
      </c>
      <c r="R149" s="9">
        <f t="shared" si="35"/>
        <v>7.4252364525637257E-2</v>
      </c>
      <c r="S149" s="8">
        <f t="shared" si="36"/>
        <v>270.68017703051805</v>
      </c>
      <c r="T149" s="9">
        <f t="shared" si="37"/>
        <v>7.3887937489212907E-2</v>
      </c>
    </row>
    <row r="150" spans="1:20" x14ac:dyDescent="0.45">
      <c r="A150">
        <v>1000</v>
      </c>
      <c r="B150" s="8">
        <f t="shared" si="22"/>
        <v>249.72265893951959</v>
      </c>
      <c r="C150" s="9">
        <f t="shared" si="23"/>
        <v>8.0088847703819327E-2</v>
      </c>
      <c r="D150">
        <v>975</v>
      </c>
      <c r="E150" s="8">
        <f t="shared" si="24"/>
        <v>267.87432473182309</v>
      </c>
      <c r="F150" s="9">
        <f t="shared" si="25"/>
        <v>7.466187743085341E-2</v>
      </c>
      <c r="G150">
        <v>965</v>
      </c>
      <c r="H150" s="8">
        <f t="shared" si="26"/>
        <v>276.15749289176711</v>
      </c>
      <c r="I150" s="9">
        <f t="shared" si="27"/>
        <v>7.2422441957200448E-2</v>
      </c>
      <c r="J150">
        <v>950</v>
      </c>
      <c r="K150" s="8">
        <f t="shared" si="28"/>
        <v>277.65552026369835</v>
      </c>
      <c r="L150" s="9">
        <f t="shared" si="29"/>
        <v>7.2031703101041747E-2</v>
      </c>
      <c r="M150" s="8">
        <f t="shared" si="30"/>
        <v>281.5493268407082</v>
      </c>
      <c r="N150" s="9">
        <f t="shared" si="31"/>
        <v>7.1035509920843731E-2</v>
      </c>
      <c r="O150" s="8">
        <f t="shared" si="32"/>
        <v>284.17583062906897</v>
      </c>
      <c r="P150" s="9">
        <f t="shared" si="33"/>
        <v>7.0378962052215277E-2</v>
      </c>
      <c r="Q150" s="8">
        <f t="shared" si="34"/>
        <v>286.03281448563587</v>
      </c>
      <c r="R150" s="9">
        <f t="shared" si="35"/>
        <v>6.9922047356578282E-2</v>
      </c>
      <c r="S150" s="8">
        <f t="shared" si="36"/>
        <v>287.39584114292416</v>
      </c>
      <c r="T150" s="9">
        <f t="shared" si="37"/>
        <v>6.9590429424668837E-2</v>
      </c>
    </row>
    <row r="151" spans="1:20" x14ac:dyDescent="0.45">
      <c r="A151">
        <v>1050</v>
      </c>
      <c r="B151" s="8">
        <f t="shared" si="22"/>
        <v>260.88678874383174</v>
      </c>
      <c r="C151" s="9">
        <f t="shared" si="23"/>
        <v>7.6661605197794316E-2</v>
      </c>
      <c r="D151">
        <v>1025</v>
      </c>
      <c r="E151" s="8">
        <f t="shared" si="24"/>
        <v>282.05850776378594</v>
      </c>
      <c r="F151" s="9">
        <f t="shared" si="25"/>
        <v>7.0907274375674192E-2</v>
      </c>
      <c r="G151">
        <v>1015</v>
      </c>
      <c r="H151" s="8">
        <f t="shared" si="26"/>
        <v>291.70038573886234</v>
      </c>
      <c r="I151" s="9">
        <f t="shared" si="27"/>
        <v>6.8563502065110443E-2</v>
      </c>
      <c r="J151">
        <v>1000</v>
      </c>
      <c r="K151" s="8">
        <f t="shared" si="28"/>
        <v>293.87315528749969</v>
      </c>
      <c r="L151" s="9">
        <f t="shared" si="29"/>
        <v>6.8056573525519054E-2</v>
      </c>
      <c r="M151" s="8">
        <f t="shared" si="30"/>
        <v>298.13981414373029</v>
      </c>
      <c r="N151" s="9">
        <f t="shared" si="31"/>
        <v>6.7082620472682639E-2</v>
      </c>
      <c r="O151" s="8">
        <f t="shared" si="32"/>
        <v>300.97340019264266</v>
      </c>
      <c r="P151" s="9">
        <f t="shared" si="33"/>
        <v>6.6451055100546066E-2</v>
      </c>
      <c r="Q151" s="8">
        <f t="shared" si="34"/>
        <v>302.94182849342167</v>
      </c>
      <c r="R151" s="9">
        <f t="shared" si="35"/>
        <v>6.601927538188837E-2</v>
      </c>
      <c r="S151" s="8">
        <f t="shared" si="36"/>
        <v>304.35846233533698</v>
      </c>
      <c r="T151" s="9">
        <f t="shared" si="37"/>
        <v>6.5711989233157381E-2</v>
      </c>
    </row>
    <row r="152" spans="1:20" x14ac:dyDescent="0.45">
      <c r="A152">
        <v>1100</v>
      </c>
      <c r="B152" s="8">
        <f t="shared" si="22"/>
        <v>271.76197305453661</v>
      </c>
      <c r="C152" s="9">
        <f t="shared" si="23"/>
        <v>7.3593813642155309E-2</v>
      </c>
      <c r="D152">
        <v>1075</v>
      </c>
      <c r="E152" s="8">
        <f t="shared" si="24"/>
        <v>296.12073303233319</v>
      </c>
      <c r="F152" s="9">
        <f t="shared" si="25"/>
        <v>6.7540019218499697E-2</v>
      </c>
      <c r="G152">
        <v>1065</v>
      </c>
      <c r="H152" s="8">
        <f t="shared" si="26"/>
        <v>307.2312995522588</v>
      </c>
      <c r="I152" s="9">
        <f t="shared" si="27"/>
        <v>6.5097534102634885E-2</v>
      </c>
      <c r="J152">
        <v>1050</v>
      </c>
      <c r="K152" s="8">
        <f t="shared" si="28"/>
        <v>310.16236397009624</v>
      </c>
      <c r="L152" s="9">
        <f t="shared" si="29"/>
        <v>6.4482356092463444E-2</v>
      </c>
      <c r="M152" s="8">
        <f t="shared" si="30"/>
        <v>314.85131909088295</v>
      </c>
      <c r="N152" s="9">
        <f t="shared" si="31"/>
        <v>6.3522046081143868E-2</v>
      </c>
      <c r="O152" s="8">
        <f t="shared" si="32"/>
        <v>317.92804068428916</v>
      </c>
      <c r="P152" s="9">
        <f t="shared" si="33"/>
        <v>6.2907316878854744E-2</v>
      </c>
      <c r="Q152" s="8">
        <f t="shared" si="34"/>
        <v>320.03497772927255</v>
      </c>
      <c r="R152" s="9">
        <f t="shared" si="35"/>
        <v>6.2493169158899298E-2</v>
      </c>
      <c r="S152" s="8">
        <f t="shared" si="36"/>
        <v>321.52601417949768</v>
      </c>
      <c r="T152" s="9">
        <f t="shared" si="37"/>
        <v>6.2203364947119456E-2</v>
      </c>
    </row>
    <row r="153" spans="1:20" x14ac:dyDescent="0.45">
      <c r="A153">
        <v>1150</v>
      </c>
      <c r="B153" s="8">
        <f t="shared" si="22"/>
        <v>282.33018782417304</v>
      </c>
      <c r="C153" s="9">
        <f t="shared" si="23"/>
        <v>7.0839041882603829E-2</v>
      </c>
      <c r="D153">
        <v>1125</v>
      </c>
      <c r="E153" s="8">
        <f t="shared" si="24"/>
        <v>310.02520352929952</v>
      </c>
      <c r="F153" s="9">
        <f t="shared" si="25"/>
        <v>6.4510884187226614E-2</v>
      </c>
      <c r="G153">
        <v>1115</v>
      </c>
      <c r="H153" s="8">
        <f t="shared" si="26"/>
        <v>322.70782104375752</v>
      </c>
      <c r="I153" s="9">
        <f t="shared" si="27"/>
        <v>6.1975566428209075E-2</v>
      </c>
      <c r="J153">
        <v>1100</v>
      </c>
      <c r="K153" s="8">
        <f t="shared" si="28"/>
        <v>326.478297092243</v>
      </c>
      <c r="L153" s="9">
        <f t="shared" si="29"/>
        <v>6.1259814750715916E-2</v>
      </c>
      <c r="M153" s="8">
        <f t="shared" si="30"/>
        <v>331.6392885477444</v>
      </c>
      <c r="N153" s="9">
        <f t="shared" si="31"/>
        <v>6.0306485662722384E-2</v>
      </c>
      <c r="O153" s="8">
        <f t="shared" si="32"/>
        <v>334.9963179094309</v>
      </c>
      <c r="P153" s="9">
        <f t="shared" si="33"/>
        <v>5.9702148742444297E-2</v>
      </c>
      <c r="Q153" s="8">
        <f t="shared" si="34"/>
        <v>337.27029692055396</v>
      </c>
      <c r="R153" s="9">
        <f t="shared" si="35"/>
        <v>5.9299618681544077E-2</v>
      </c>
      <c r="S153" s="8">
        <f t="shared" si="36"/>
        <v>338.85812497610857</v>
      </c>
      <c r="T153" s="9">
        <f t="shared" si="37"/>
        <v>5.9021751363967187E-2</v>
      </c>
    </row>
    <row r="154" spans="1:20" x14ac:dyDescent="0.45">
      <c r="A154">
        <v>1200</v>
      </c>
      <c r="B154" s="8">
        <f t="shared" si="22"/>
        <v>292.57666868558806</v>
      </c>
      <c r="C154" s="9">
        <f t="shared" si="23"/>
        <v>6.8358150668167666E-2</v>
      </c>
      <c r="D154">
        <v>1175</v>
      </c>
      <c r="E154" s="8">
        <f t="shared" si="24"/>
        <v>323.73938700919251</v>
      </c>
      <c r="F154" s="9">
        <f t="shared" si="25"/>
        <v>6.1778086950637565E-2</v>
      </c>
      <c r="G154">
        <v>1165</v>
      </c>
      <c r="H154" s="8">
        <f t="shared" si="26"/>
        <v>338.09042989120729</v>
      </c>
      <c r="I154" s="9">
        <f t="shared" si="27"/>
        <v>5.9155770858216002E-2</v>
      </c>
      <c r="J154">
        <v>1150</v>
      </c>
      <c r="K154" s="8">
        <f t="shared" si="28"/>
        <v>342.77862358351854</v>
      </c>
      <c r="L154" s="9">
        <f t="shared" si="29"/>
        <v>5.8346695575451975E-2</v>
      </c>
      <c r="M154" s="8">
        <f t="shared" si="30"/>
        <v>348.46138044533438</v>
      </c>
      <c r="N154" s="9">
        <f t="shared" si="31"/>
        <v>5.7395169514739212E-2</v>
      </c>
      <c r="O154" s="8">
        <f t="shared" si="32"/>
        <v>352.13677136488127</v>
      </c>
      <c r="P154" s="9">
        <f t="shared" si="33"/>
        <v>5.6796113403550695E-2</v>
      </c>
      <c r="Q154" s="8">
        <f t="shared" si="34"/>
        <v>354.607610673267</v>
      </c>
      <c r="R154" s="9">
        <f t="shared" si="35"/>
        <v>5.6400368740049014E-2</v>
      </c>
      <c r="S154" s="8">
        <f t="shared" si="36"/>
        <v>356.31606888556666</v>
      </c>
      <c r="T154" s="9">
        <f t="shared" si="37"/>
        <v>5.6129941213577818E-2</v>
      </c>
    </row>
    <row r="155" spans="1:20" x14ac:dyDescent="0.45">
      <c r="A155">
        <v>1250</v>
      </c>
      <c r="B155" s="8">
        <f t="shared" si="22"/>
        <v>302.48965804223769</v>
      </c>
      <c r="C155" s="9">
        <f t="shared" si="23"/>
        <v>6.6117962939438182E-2</v>
      </c>
      <c r="D155">
        <v>1225</v>
      </c>
      <c r="E155" s="8">
        <f t="shared" si="24"/>
        <v>337.23390380886286</v>
      </c>
      <c r="F155" s="9">
        <f t="shared" si="25"/>
        <v>5.9306018090445563E-2</v>
      </c>
      <c r="G155">
        <v>1215</v>
      </c>
      <c r="H155" s="8">
        <f t="shared" si="26"/>
        <v>353.34246002008257</v>
      </c>
      <c r="I155" s="9">
        <f t="shared" si="27"/>
        <v>5.660231153330194E-2</v>
      </c>
      <c r="J155">
        <v>1200</v>
      </c>
      <c r="K155" s="8">
        <f t="shared" si="28"/>
        <v>359.02352509169964</v>
      </c>
      <c r="L155" s="9">
        <f t="shared" si="29"/>
        <v>5.5706655977186229E-2</v>
      </c>
      <c r="M155" s="8">
        <f t="shared" si="30"/>
        <v>365.27746884600504</v>
      </c>
      <c r="N155" s="9">
        <f t="shared" si="31"/>
        <v>5.4752898018004148E-2</v>
      </c>
      <c r="O155" s="8">
        <f t="shared" si="32"/>
        <v>369.30991963989334</v>
      </c>
      <c r="P155" s="9">
        <f t="shared" si="33"/>
        <v>5.4155057680285432E-2</v>
      </c>
      <c r="Q155" s="8">
        <f t="shared" si="34"/>
        <v>372.00853449826116</v>
      </c>
      <c r="R155" s="9">
        <f t="shared" si="35"/>
        <v>5.376220743691966E-2</v>
      </c>
      <c r="S155" s="8">
        <f t="shared" si="36"/>
        <v>373.86276056276245</v>
      </c>
      <c r="T155" s="9">
        <f t="shared" si="37"/>
        <v>5.3495566046467706E-2</v>
      </c>
    </row>
    <row r="156" spans="1:20" x14ac:dyDescent="0.45">
      <c r="A156">
        <v>1300</v>
      </c>
      <c r="B156" s="8">
        <f t="shared" si="22"/>
        <v>312.06016315078557</v>
      </c>
      <c r="C156" s="9">
        <f t="shared" si="23"/>
        <v>6.4090205549037424E-2</v>
      </c>
      <c r="D156">
        <v>1275</v>
      </c>
      <c r="E156" s="8">
        <f t="shared" si="24"/>
        <v>350.48241178482954</v>
      </c>
      <c r="F156" s="9">
        <f t="shared" si="25"/>
        <v>5.7064204443669865E-2</v>
      </c>
      <c r="G156">
        <v>1265</v>
      </c>
      <c r="H156" s="8">
        <f t="shared" si="26"/>
        <v>368.4300548835617</v>
      </c>
      <c r="I156" s="9">
        <f t="shared" si="27"/>
        <v>5.4284387863853242E-2</v>
      </c>
      <c r="J156">
        <v>1250</v>
      </c>
      <c r="K156" s="8">
        <f t="shared" si="28"/>
        <v>375.17568543247722</v>
      </c>
      <c r="L156" s="9">
        <f t="shared" si="29"/>
        <v>5.3308358661210545E-2</v>
      </c>
      <c r="M156" s="8">
        <f t="shared" si="30"/>
        <v>382.04964558251095</v>
      </c>
      <c r="N156" s="9">
        <f t="shared" si="31"/>
        <v>5.2349217519901133E-2</v>
      </c>
      <c r="O156" s="8">
        <f t="shared" si="32"/>
        <v>386.47826424045024</v>
      </c>
      <c r="P156" s="9">
        <f t="shared" si="33"/>
        <v>5.1749352681725085E-2</v>
      </c>
      <c r="Q156" s="8">
        <f t="shared" si="34"/>
        <v>389.43647598324026</v>
      </c>
      <c r="R156" s="9">
        <f t="shared" si="35"/>
        <v>5.1356257652816061E-2</v>
      </c>
      <c r="S156" s="8">
        <f t="shared" si="36"/>
        <v>391.46275146174185</v>
      </c>
      <c r="T156" s="9">
        <f t="shared" si="37"/>
        <v>5.1090429230671329E-2</v>
      </c>
    </row>
    <row r="157" spans="1:20" x14ac:dyDescent="0.45">
      <c r="A157">
        <v>1350</v>
      </c>
      <c r="B157" s="8">
        <f t="shared" si="22"/>
        <v>321.28172464182506</v>
      </c>
      <c r="C157" s="9">
        <f t="shared" si="23"/>
        <v>6.2250661852293734E-2</v>
      </c>
      <c r="D157">
        <v>1325</v>
      </c>
      <c r="E157" s="8">
        <f t="shared" si="24"/>
        <v>363.46148804080707</v>
      </c>
      <c r="F157" s="9">
        <f t="shared" si="25"/>
        <v>5.5026462659929824E-2</v>
      </c>
      <c r="G157">
        <v>1315</v>
      </c>
      <c r="H157" s="8">
        <f t="shared" si="26"/>
        <v>383.32211615798468</v>
      </c>
      <c r="I157" s="9">
        <f t="shared" si="27"/>
        <v>5.2175439811453714E-2</v>
      </c>
      <c r="J157">
        <v>1300</v>
      </c>
      <c r="K157" s="8">
        <f t="shared" si="28"/>
        <v>391.20027399745834</v>
      </c>
      <c r="L157" s="9">
        <f t="shared" si="29"/>
        <v>5.1124708568404384E-2</v>
      </c>
      <c r="M157" s="8">
        <f t="shared" si="30"/>
        <v>398.74221738610959</v>
      </c>
      <c r="N157" s="9">
        <f t="shared" si="31"/>
        <v>5.0157718766542403E-2</v>
      </c>
      <c r="O157" s="8">
        <f t="shared" si="32"/>
        <v>403.60629063256522</v>
      </c>
      <c r="P157" s="9">
        <f t="shared" si="33"/>
        <v>4.9553241523204068E-2</v>
      </c>
      <c r="Q157" s="8">
        <f t="shared" si="34"/>
        <v>406.85663481232723</v>
      </c>
      <c r="R157" s="9">
        <f t="shared" si="35"/>
        <v>4.9157364753865937E-2</v>
      </c>
      <c r="S157" s="8">
        <f t="shared" si="36"/>
        <v>409.08222643343049</v>
      </c>
      <c r="T157" s="9">
        <f t="shared" si="37"/>
        <v>4.8889926542077668E-2</v>
      </c>
    </row>
    <row r="158" spans="1:20" x14ac:dyDescent="0.45">
      <c r="A158">
        <v>1400</v>
      </c>
      <c r="B158" s="8">
        <f t="shared" si="22"/>
        <v>330.15019516589359</v>
      </c>
      <c r="C158" s="9">
        <f t="shared" si="23"/>
        <v>6.0578489102362687E-2</v>
      </c>
      <c r="D158">
        <v>1375</v>
      </c>
      <c r="E158" s="8">
        <f t="shared" si="24"/>
        <v>376.15050744438423</v>
      </c>
      <c r="F158" s="9">
        <f t="shared" si="25"/>
        <v>5.3170206085544368E-2</v>
      </c>
      <c r="G158">
        <v>1365</v>
      </c>
      <c r="H158" s="8">
        <f t="shared" si="26"/>
        <v>397.99024562093359</v>
      </c>
      <c r="I158" s="9">
        <f t="shared" si="27"/>
        <v>5.025248789400992E-2</v>
      </c>
      <c r="J158">
        <v>1350</v>
      </c>
      <c r="K158" s="8">
        <f t="shared" si="28"/>
        <v>407.06492256802568</v>
      </c>
      <c r="L158" s="9">
        <f t="shared" si="29"/>
        <v>4.9132211819744177E-2</v>
      </c>
      <c r="M158" s="8">
        <f t="shared" si="30"/>
        <v>415.32169777750306</v>
      </c>
      <c r="N158" s="9">
        <f t="shared" si="31"/>
        <v>4.8155442171755831E-2</v>
      </c>
      <c r="O158" s="8">
        <f t="shared" si="32"/>
        <v>420.66046565066893</v>
      </c>
      <c r="P158" s="9">
        <f t="shared" si="33"/>
        <v>4.7544282463207979E-2</v>
      </c>
      <c r="Q158" s="8">
        <f t="shared" si="34"/>
        <v>424.23600068184271</v>
      </c>
      <c r="R158" s="9">
        <f t="shared" si="35"/>
        <v>4.7143570955448147E-2</v>
      </c>
      <c r="S158" s="8">
        <f t="shared" si="36"/>
        <v>426.68899958657562</v>
      </c>
      <c r="T158" s="9">
        <f t="shared" si="37"/>
        <v>4.6872546560558753E-2</v>
      </c>
    </row>
    <row r="159" spans="1:20" x14ac:dyDescent="0.45">
      <c r="A159">
        <v>1450</v>
      </c>
      <c r="B159" s="8">
        <f t="shared" si="22"/>
        <v>338.66352800554716</v>
      </c>
      <c r="C159" s="9">
        <f t="shared" si="23"/>
        <v>5.9055665420435853E-2</v>
      </c>
      <c r="D159">
        <v>1425</v>
      </c>
      <c r="E159" s="8">
        <f t="shared" si="24"/>
        <v>388.5315181650563</v>
      </c>
      <c r="F159" s="9">
        <f t="shared" si="25"/>
        <v>5.1475875353575777E-2</v>
      </c>
      <c r="G159">
        <v>1415</v>
      </c>
      <c r="H159" s="8">
        <f t="shared" si="26"/>
        <v>412.40868024315603</v>
      </c>
      <c r="I159" s="9">
        <f t="shared" si="27"/>
        <v>4.8495584496931553E-2</v>
      </c>
      <c r="J159">
        <v>1400</v>
      </c>
      <c r="K159" s="8">
        <f t="shared" si="28"/>
        <v>422.73969526642679</v>
      </c>
      <c r="L159" s="9">
        <f t="shared" si="29"/>
        <v>4.7310437661632961E-2</v>
      </c>
      <c r="M159" s="8">
        <f t="shared" si="30"/>
        <v>431.75679327101028</v>
      </c>
      <c r="N159" s="9">
        <f t="shared" si="31"/>
        <v>4.6322374799198957E-2</v>
      </c>
      <c r="O159" s="8">
        <f t="shared" si="32"/>
        <v>437.60923068780102</v>
      </c>
      <c r="P159" s="9">
        <f t="shared" si="33"/>
        <v>4.5702875070906333E-2</v>
      </c>
      <c r="Q159" s="8">
        <f t="shared" si="34"/>
        <v>441.54334842833384</v>
      </c>
      <c r="R159" s="9">
        <f t="shared" si="35"/>
        <v>4.5295665920887872E-2</v>
      </c>
      <c r="S159" s="8">
        <f t="shared" si="36"/>
        <v>444.2525086487409</v>
      </c>
      <c r="T159" s="9">
        <f t="shared" si="37"/>
        <v>4.5019441895405229E-2</v>
      </c>
    </row>
    <row r="160" spans="1:20" x14ac:dyDescent="0.45">
      <c r="A160">
        <v>1500</v>
      </c>
      <c r="B160" s="8">
        <f t="shared" si="22"/>
        <v>346.82157558547686</v>
      </c>
      <c r="C160" s="9">
        <f t="shared" si="23"/>
        <v>5.7666539246405232E-2</v>
      </c>
      <c r="D160">
        <v>1475</v>
      </c>
      <c r="E160" s="8">
        <f t="shared" si="24"/>
        <v>400.5891146295267</v>
      </c>
      <c r="F160" s="9">
        <f t="shared" si="25"/>
        <v>4.9926468966827578E-2</v>
      </c>
      <c r="G160">
        <v>1465</v>
      </c>
      <c r="H160" s="8">
        <f t="shared" si="26"/>
        <v>426.55422072413751</v>
      </c>
      <c r="I160" s="9">
        <f t="shared" si="27"/>
        <v>4.6887356936820612E-2</v>
      </c>
      <c r="J160">
        <v>1450</v>
      </c>
      <c r="K160" s="8">
        <f t="shared" si="28"/>
        <v>438.19705159476143</v>
      </c>
      <c r="L160" s="9">
        <f t="shared" si="29"/>
        <v>4.56415667956062E-2</v>
      </c>
      <c r="M160" s="8">
        <f t="shared" si="30"/>
        <v>448.01838365793031</v>
      </c>
      <c r="N160" s="9">
        <f t="shared" si="31"/>
        <v>4.4641025300583073E-2</v>
      </c>
      <c r="O160" s="8">
        <f t="shared" si="32"/>
        <v>454.42299029561843</v>
      </c>
      <c r="P160" s="9">
        <f t="shared" si="33"/>
        <v>4.4011857734110864E-2</v>
      </c>
      <c r="Q160" s="8">
        <f t="shared" si="34"/>
        <v>458.74922989330241</v>
      </c>
      <c r="R160" s="9">
        <f t="shared" si="35"/>
        <v>4.3596803431477531E-2</v>
      </c>
      <c r="S160" s="8">
        <f t="shared" si="36"/>
        <v>461.74380727147343</v>
      </c>
      <c r="T160" s="9">
        <f t="shared" si="37"/>
        <v>4.3314062224642645E-2</v>
      </c>
    </row>
    <row r="161" spans="1:20" x14ac:dyDescent="0.45">
      <c r="A161">
        <v>1550</v>
      </c>
      <c r="B161" s="8">
        <f t="shared" si="22"/>
        <v>354.62589785963547</v>
      </c>
      <c r="C161" s="9">
        <f t="shared" si="23"/>
        <v>5.6397460311587856E-2</v>
      </c>
      <c r="D161">
        <v>1525</v>
      </c>
      <c r="E161" s="8">
        <f t="shared" si="24"/>
        <v>412.31030840124782</v>
      </c>
      <c r="F161" s="9">
        <f t="shared" si="25"/>
        <v>4.8507154908522462E-2</v>
      </c>
      <c r="G161">
        <v>1515</v>
      </c>
      <c r="H161" s="8">
        <f t="shared" si="26"/>
        <v>440.40615384940696</v>
      </c>
      <c r="I161" s="9">
        <f t="shared" si="27"/>
        <v>4.5412626107033977E-2</v>
      </c>
      <c r="J161">
        <v>1500</v>
      </c>
      <c r="K161" s="8">
        <f t="shared" si="28"/>
        <v>453.41180268235502</v>
      </c>
      <c r="L161" s="9">
        <f t="shared" si="29"/>
        <v>4.411001187371235E-2</v>
      </c>
      <c r="M161" s="8">
        <f t="shared" si="30"/>
        <v>464.07949630422615</v>
      </c>
      <c r="N161" s="9">
        <f t="shared" si="31"/>
        <v>4.3096064702865151E-2</v>
      </c>
      <c r="O161" s="8">
        <f t="shared" si="32"/>
        <v>471.07409598860909</v>
      </c>
      <c r="P161" s="9">
        <f t="shared" si="33"/>
        <v>4.2456165962654877E-2</v>
      </c>
      <c r="Q161" s="8">
        <f t="shared" si="34"/>
        <v>475.8259622131103</v>
      </c>
      <c r="R161" s="9">
        <f t="shared" si="35"/>
        <v>4.2032174761919588E-2</v>
      </c>
      <c r="S161" s="8">
        <f t="shared" si="36"/>
        <v>479.13555488661905</v>
      </c>
      <c r="T161" s="9">
        <f t="shared" si="37"/>
        <v>4.1741840687929598E-2</v>
      </c>
    </row>
    <row r="162" spans="1:20" x14ac:dyDescent="0.45">
      <c r="A162">
        <v>1600</v>
      </c>
      <c r="B162" s="8">
        <f t="shared" si="22"/>
        <v>362.07958057020761</v>
      </c>
      <c r="C162" s="9">
        <f t="shared" si="23"/>
        <v>5.5236475828058962E-2</v>
      </c>
      <c r="D162">
        <v>1575</v>
      </c>
      <c r="E162" s="8">
        <f t="shared" si="24"/>
        <v>423.68439756201815</v>
      </c>
      <c r="F162" s="9">
        <f t="shared" si="25"/>
        <v>4.7204948105440764E-2</v>
      </c>
      <c r="G162">
        <v>1565</v>
      </c>
      <c r="H162" s="8">
        <f t="shared" si="26"/>
        <v>453.94616915663431</v>
      </c>
      <c r="I162" s="9">
        <f t="shared" si="27"/>
        <v>4.4058087409696793E-2</v>
      </c>
      <c r="J162">
        <v>1550</v>
      </c>
      <c r="K162" s="8">
        <f t="shared" si="28"/>
        <v>468.36106099329118</v>
      </c>
      <c r="L162" s="9">
        <f t="shared" si="29"/>
        <v>4.2702098158169645E-2</v>
      </c>
      <c r="M162" s="8">
        <f t="shared" si="30"/>
        <v>479.91527453075861</v>
      </c>
      <c r="N162" s="9">
        <f t="shared" si="31"/>
        <v>4.167402260650107E-2</v>
      </c>
      <c r="O162" s="8">
        <f t="shared" si="32"/>
        <v>487.53682517867855</v>
      </c>
      <c r="P162" s="9">
        <f t="shared" si="33"/>
        <v>4.1022542230876924E-2</v>
      </c>
      <c r="Q162" s="8">
        <f t="shared" si="34"/>
        <v>492.74761235262019</v>
      </c>
      <c r="R162" s="9">
        <f t="shared" si="35"/>
        <v>4.0588730414156921E-2</v>
      </c>
      <c r="S162" s="8">
        <f t="shared" si="36"/>
        <v>496.40200384971627</v>
      </c>
      <c r="T162" s="9">
        <f t="shared" si="37"/>
        <v>4.0289925997266766E-2</v>
      </c>
    </row>
    <row r="163" spans="1:20" x14ac:dyDescent="0.45">
      <c r="A163">
        <v>1650</v>
      </c>
      <c r="B163" s="8">
        <f t="shared" si="22"/>
        <v>369.18706336765979</v>
      </c>
      <c r="C163" s="9">
        <f t="shared" si="23"/>
        <v>5.4173079136531764E-2</v>
      </c>
      <c r="D163">
        <v>1625</v>
      </c>
      <c r="E163" s="8">
        <f t="shared" si="24"/>
        <v>434.70283521346562</v>
      </c>
      <c r="F163" s="9">
        <f t="shared" si="25"/>
        <v>4.6008441583268674E-2</v>
      </c>
      <c r="G163">
        <v>1615</v>
      </c>
      <c r="H163" s="8">
        <f t="shared" si="26"/>
        <v>467.15827047549845</v>
      </c>
      <c r="I163" s="9">
        <f t="shared" si="27"/>
        <v>4.2812043078340321E-2</v>
      </c>
      <c r="J163">
        <v>1600</v>
      </c>
      <c r="K163" s="8">
        <f t="shared" si="28"/>
        <v>483.02418384661348</v>
      </c>
      <c r="L163" s="9">
        <f t="shared" si="29"/>
        <v>4.1405794303564503E-2</v>
      </c>
      <c r="M163" s="8">
        <f t="shared" si="30"/>
        <v>495.50294024906151</v>
      </c>
      <c r="N163" s="9">
        <f t="shared" si="31"/>
        <v>4.0363029914508929E-2</v>
      </c>
      <c r="O163" s="8">
        <f t="shared" si="32"/>
        <v>503.78735527101855</v>
      </c>
      <c r="P163" s="9">
        <f t="shared" si="33"/>
        <v>3.9699289374265367E-2</v>
      </c>
      <c r="Q163" s="8">
        <f t="shared" si="34"/>
        <v>509.48997780483415</v>
      </c>
      <c r="R163" s="9">
        <f t="shared" si="35"/>
        <v>3.9254942925808098E-2</v>
      </c>
      <c r="S163" s="8">
        <f t="shared" si="36"/>
        <v>513.51898370927199</v>
      </c>
      <c r="T163" s="9">
        <f t="shared" si="37"/>
        <v>3.8946953539156733E-2</v>
      </c>
    </row>
    <row r="164" spans="1:20" x14ac:dyDescent="0.45">
      <c r="A164">
        <v>1700</v>
      </c>
      <c r="B164" s="8">
        <f t="shared" si="22"/>
        <v>375.95397776104409</v>
      </c>
      <c r="C164" s="9">
        <f t="shared" si="23"/>
        <v>5.3198000774211725E-2</v>
      </c>
      <c r="D164">
        <v>1675</v>
      </c>
      <c r="E164" s="8">
        <f t="shared" si="24"/>
        <v>445.35909773234698</v>
      </c>
      <c r="F164" s="9">
        <f t="shared" si="25"/>
        <v>4.4907581548990043E-2</v>
      </c>
      <c r="G164">
        <v>1665</v>
      </c>
      <c r="H164" s="8">
        <f t="shared" si="26"/>
        <v>480.02868295930318</v>
      </c>
      <c r="I164" s="9">
        <f t="shared" si="27"/>
        <v>4.1664176975223788E-2</v>
      </c>
      <c r="J164">
        <v>1650</v>
      </c>
      <c r="K164" s="8">
        <f t="shared" si="28"/>
        <v>497.38271117796836</v>
      </c>
      <c r="L164" s="9">
        <f t="shared" si="29"/>
        <v>4.0210484905342452E-2</v>
      </c>
      <c r="M164" s="8">
        <f t="shared" si="30"/>
        <v>510.82175110769936</v>
      </c>
      <c r="N164" s="9">
        <f t="shared" si="31"/>
        <v>3.9152600602129196E-2</v>
      </c>
      <c r="O164" s="8">
        <f t="shared" si="32"/>
        <v>519.80373303545969</v>
      </c>
      <c r="P164" s="9">
        <f t="shared" si="33"/>
        <v>3.8476060730090314E-2</v>
      </c>
      <c r="Q164" s="8">
        <f t="shared" si="34"/>
        <v>526.03056346181734</v>
      </c>
      <c r="R164" s="9">
        <f t="shared" si="35"/>
        <v>3.8020604484233028E-2</v>
      </c>
      <c r="S164" s="8">
        <f t="shared" si="36"/>
        <v>530.46388252319809</v>
      </c>
      <c r="T164" s="9">
        <f t="shared" si="37"/>
        <v>3.7702849635809776E-2</v>
      </c>
    </row>
    <row r="165" spans="1:20" x14ac:dyDescent="0.45">
      <c r="A165">
        <v>1750</v>
      </c>
      <c r="B165" s="8">
        <f t="shared" si="22"/>
        <v>382.38699483849825</v>
      </c>
      <c r="C165" s="9">
        <f t="shared" si="23"/>
        <v>5.2303034020409173E-2</v>
      </c>
      <c r="D165">
        <v>1725</v>
      </c>
      <c r="E165" s="8">
        <f t="shared" si="24"/>
        <v>455.64855341133978</v>
      </c>
      <c r="F165" s="9">
        <f t="shared" si="25"/>
        <v>4.3893478537931109E-2</v>
      </c>
      <c r="G165">
        <v>1715</v>
      </c>
      <c r="H165" s="8">
        <f t="shared" si="26"/>
        <v>492.54575625927401</v>
      </c>
      <c r="I165" s="9">
        <f t="shared" si="27"/>
        <v>4.0605364569362132E-2</v>
      </c>
      <c r="J165">
        <v>1700</v>
      </c>
      <c r="K165" s="8">
        <f t="shared" si="28"/>
        <v>511.42029802771793</v>
      </c>
      <c r="L165" s="9">
        <f t="shared" si="29"/>
        <v>3.9106777883337045E-2</v>
      </c>
      <c r="M165" s="8">
        <f t="shared" si="30"/>
        <v>525.85295246789383</v>
      </c>
      <c r="N165" s="9">
        <f t="shared" si="31"/>
        <v>3.8033446244121083E-2</v>
      </c>
      <c r="O165" s="8">
        <f t="shared" si="32"/>
        <v>535.56583943353121</v>
      </c>
      <c r="P165" s="9">
        <f t="shared" si="33"/>
        <v>3.7343681257105625E-2</v>
      </c>
      <c r="Q165" s="8">
        <f t="shared" si="34"/>
        <v>542.34855472859658</v>
      </c>
      <c r="R165" s="9">
        <f t="shared" si="35"/>
        <v>3.6876653999766716E-2</v>
      </c>
      <c r="S165" s="8">
        <f t="shared" si="36"/>
        <v>547.21562520996918</v>
      </c>
      <c r="T165" s="9">
        <f t="shared" si="37"/>
        <v>3.654866396098596E-2</v>
      </c>
    </row>
    <row r="166" spans="1:20" x14ac:dyDescent="0.45">
      <c r="A166">
        <v>1800</v>
      </c>
      <c r="B166" s="8">
        <f t="shared" si="22"/>
        <v>388.49368266329793</v>
      </c>
      <c r="C166" s="9">
        <f t="shared" si="23"/>
        <v>5.1480888602592083E-2</v>
      </c>
      <c r="D166">
        <v>1775</v>
      </c>
      <c r="E166" s="8">
        <f t="shared" si="24"/>
        <v>465.56833210058392</v>
      </c>
      <c r="F166" s="9">
        <f t="shared" si="25"/>
        <v>4.2958248276386397E-2</v>
      </c>
      <c r="G166">
        <v>1765</v>
      </c>
      <c r="H166" s="8">
        <f t="shared" si="26"/>
        <v>504.69986450907601</v>
      </c>
      <c r="I166" s="9">
        <f t="shared" si="27"/>
        <v>3.9627512124367416E-2</v>
      </c>
      <c r="J166">
        <v>1750</v>
      </c>
      <c r="K166" s="8">
        <f t="shared" si="28"/>
        <v>525.12264228045899</v>
      </c>
      <c r="L166" s="9">
        <f t="shared" si="29"/>
        <v>3.8086340960552877E-2</v>
      </c>
      <c r="M166" s="8">
        <f t="shared" si="30"/>
        <v>540.57972457565165</v>
      </c>
      <c r="N166" s="9">
        <f t="shared" si="31"/>
        <v>3.6997318047212652E-2</v>
      </c>
      <c r="O166" s="8">
        <f t="shared" si="32"/>
        <v>551.05535013341739</v>
      </c>
      <c r="P166" s="9">
        <f t="shared" si="33"/>
        <v>3.6293994777761886E-2</v>
      </c>
      <c r="Q166" s="8">
        <f t="shared" si="34"/>
        <v>558.42478700485458</v>
      </c>
      <c r="R166" s="9">
        <f t="shared" si="35"/>
        <v>3.5815029105837545E-2</v>
      </c>
      <c r="S166" s="8">
        <f t="shared" si="36"/>
        <v>563.75464897546976</v>
      </c>
      <c r="T166" s="9">
        <f t="shared" si="37"/>
        <v>3.5476425846503741E-2</v>
      </c>
    </row>
    <row r="167" spans="1:20" x14ac:dyDescent="0.45">
      <c r="A167">
        <v>1850</v>
      </c>
      <c r="B167" s="8">
        <f t="shared" si="22"/>
        <v>394.28237321378344</v>
      </c>
      <c r="C167" s="9">
        <f t="shared" si="23"/>
        <v>5.0725067511845932E-2</v>
      </c>
      <c r="D167">
        <v>1825</v>
      </c>
      <c r="E167" s="8">
        <f t="shared" si="24"/>
        <v>475.11719643800689</v>
      </c>
      <c r="F167" s="9">
        <f t="shared" si="25"/>
        <v>4.2094877116512858E-2</v>
      </c>
      <c r="G167">
        <v>1815</v>
      </c>
      <c r="H167" s="8">
        <f t="shared" si="26"/>
        <v>516.48330379040897</v>
      </c>
      <c r="I167" s="9">
        <f t="shared" si="27"/>
        <v>3.8723420202013116E-2</v>
      </c>
      <c r="J167">
        <v>1800</v>
      </c>
      <c r="K167" s="8">
        <f t="shared" si="28"/>
        <v>538.47740820714864</v>
      </c>
      <c r="L167" s="9">
        <f t="shared" si="29"/>
        <v>3.7141762486544529E-2</v>
      </c>
      <c r="M167" s="8">
        <f t="shared" si="30"/>
        <v>554.98712533360072</v>
      </c>
      <c r="N167" s="9">
        <f t="shared" si="31"/>
        <v>3.603687200487412E-2</v>
      </c>
      <c r="O167" s="8">
        <f t="shared" si="32"/>
        <v>566.25569198533299</v>
      </c>
      <c r="P167" s="9">
        <f t="shared" si="33"/>
        <v>3.5319733263746218E-2</v>
      </c>
      <c r="Q167" s="8">
        <f t="shared" si="34"/>
        <v>574.24171170135457</v>
      </c>
      <c r="R167" s="9">
        <f t="shared" si="35"/>
        <v>3.4828539258745773E-2</v>
      </c>
      <c r="S167" s="8">
        <f t="shared" si="36"/>
        <v>580.06287589933822</v>
      </c>
      <c r="T167" s="9">
        <f t="shared" si="37"/>
        <v>3.4479020863025754E-2</v>
      </c>
    </row>
    <row r="168" spans="1:20" x14ac:dyDescent="0.45">
      <c r="A168">
        <v>1900</v>
      </c>
      <c r="B168" s="8">
        <f t="shared" si="22"/>
        <v>399.7620386980845</v>
      </c>
      <c r="C168" s="9">
        <f t="shared" si="23"/>
        <v>5.0029762868766939E-2</v>
      </c>
      <c r="D168">
        <v>1875</v>
      </c>
      <c r="E168" s="8">
        <f t="shared" si="24"/>
        <v>484.29541522119376</v>
      </c>
      <c r="F168" s="9">
        <f t="shared" si="25"/>
        <v>4.1297107863111478E-2</v>
      </c>
      <c r="G168">
        <v>1865</v>
      </c>
      <c r="H168" s="8">
        <f t="shared" si="26"/>
        <v>527.89018774299484</v>
      </c>
      <c r="I168" s="9">
        <f t="shared" si="27"/>
        <v>3.7886667463000977E-2</v>
      </c>
      <c r="J168">
        <v>1850</v>
      </c>
      <c r="K168" s="8">
        <f t="shared" si="28"/>
        <v>551.47414637593874</v>
      </c>
      <c r="L168" s="9">
        <f t="shared" si="29"/>
        <v>3.6266432672196466E-2</v>
      </c>
      <c r="M168" s="8">
        <f t="shared" si="30"/>
        <v>569.06202910121942</v>
      </c>
      <c r="N168" s="9">
        <f t="shared" si="31"/>
        <v>3.5145553520040937E-2</v>
      </c>
      <c r="O168" s="8">
        <f t="shared" si="32"/>
        <v>581.15199576053215</v>
      </c>
      <c r="P168" s="9">
        <f t="shared" si="33"/>
        <v>3.4414404744195604E-2</v>
      </c>
      <c r="Q168" s="8">
        <f t="shared" si="34"/>
        <v>589.78335899118963</v>
      </c>
      <c r="R168" s="9">
        <f t="shared" si="35"/>
        <v>3.3910756712786067E-2</v>
      </c>
      <c r="S168" s="8">
        <f t="shared" si="36"/>
        <v>596.12368279892348</v>
      </c>
      <c r="T168" s="9">
        <f t="shared" si="37"/>
        <v>3.3550084616829651E-2</v>
      </c>
    </row>
    <row r="169" spans="1:20" x14ac:dyDescent="0.45">
      <c r="A169">
        <v>1950</v>
      </c>
      <c r="B169" s="8">
        <f t="shared" si="22"/>
        <v>404.942177038328</v>
      </c>
      <c r="C169" s="9">
        <f t="shared" si="23"/>
        <v>4.9389767562065999E-2</v>
      </c>
      <c r="D169">
        <v>1925</v>
      </c>
      <c r="E169" s="8">
        <f t="shared" si="24"/>
        <v>493.10463943234623</v>
      </c>
      <c r="F169" s="9">
        <f t="shared" si="25"/>
        <v>4.0559342582993464E-2</v>
      </c>
      <c r="G169">
        <v>1915</v>
      </c>
      <c r="H169" s="8">
        <f t="shared" si="26"/>
        <v>538.91634196586233</v>
      </c>
      <c r="I169" s="9">
        <f t="shared" si="27"/>
        <v>3.7111511458427622E-2</v>
      </c>
      <c r="J169">
        <v>1900</v>
      </c>
      <c r="K169" s="8">
        <f t="shared" si="28"/>
        <v>564.10421050321395</v>
      </c>
      <c r="L169" s="9">
        <f t="shared" si="29"/>
        <v>3.5454441976525634E-2</v>
      </c>
      <c r="M169" s="8">
        <f t="shared" si="30"/>
        <v>582.79306196874882</v>
      </c>
      <c r="N169" s="9">
        <f t="shared" si="31"/>
        <v>3.4317498448655968E-2</v>
      </c>
      <c r="O169" s="8">
        <f t="shared" si="32"/>
        <v>595.73104547968273</v>
      </c>
      <c r="P169" s="9">
        <f t="shared" si="33"/>
        <v>3.357219697002025E-2</v>
      </c>
      <c r="Q169" s="8">
        <f t="shared" si="34"/>
        <v>605.0352975215061</v>
      </c>
      <c r="R169" s="9">
        <f t="shared" si="35"/>
        <v>3.3055922657618329E-2</v>
      </c>
      <c r="S169" s="8">
        <f t="shared" si="36"/>
        <v>611.9218685161178</v>
      </c>
      <c r="T169" s="9">
        <f t="shared" si="37"/>
        <v>3.2683911180522239E-2</v>
      </c>
    </row>
    <row r="170" spans="1:20" x14ac:dyDescent="0.45">
      <c r="A170">
        <v>2000</v>
      </c>
      <c r="B170" s="8">
        <f t="shared" si="22"/>
        <v>409.83270628505062</v>
      </c>
      <c r="C170" s="9">
        <f t="shared" si="23"/>
        <v>4.8800400000505124E-2</v>
      </c>
      <c r="D170">
        <v>1975</v>
      </c>
      <c r="E170" s="8">
        <f t="shared" si="24"/>
        <v>501.54778138259155</v>
      </c>
      <c r="F170" s="9">
        <f t="shared" si="25"/>
        <v>3.9876559606877346E-2</v>
      </c>
      <c r="G170">
        <v>1965</v>
      </c>
      <c r="H170" s="8">
        <f t="shared" si="26"/>
        <v>549.55919783330251</v>
      </c>
      <c r="I170" s="9">
        <f t="shared" si="27"/>
        <v>3.6392803684939121E-2</v>
      </c>
      <c r="J170">
        <v>1950</v>
      </c>
      <c r="K170" s="8">
        <f t="shared" si="28"/>
        <v>576.36067181367753</v>
      </c>
      <c r="L170" s="9">
        <f t="shared" si="29"/>
        <v>3.4700493940824403E-2</v>
      </c>
      <c r="M170" s="8">
        <f t="shared" si="30"/>
        <v>596.17053395913013</v>
      </c>
      <c r="N170" s="9">
        <f t="shared" si="31"/>
        <v>3.3547448021594234E-2</v>
      </c>
      <c r="O170" s="8">
        <f t="shared" si="32"/>
        <v>609.98122467198073</v>
      </c>
      <c r="P170" s="9">
        <f t="shared" si="33"/>
        <v>3.2787894431922981E-2</v>
      </c>
      <c r="Q170" s="8">
        <f t="shared" si="34"/>
        <v>619.98459133058145</v>
      </c>
      <c r="R170" s="9">
        <f t="shared" si="35"/>
        <v>3.2258866235815559E-2</v>
      </c>
      <c r="S170" s="8">
        <f t="shared" si="36"/>
        <v>627.44361879354801</v>
      </c>
      <c r="T170" s="9">
        <f t="shared" si="37"/>
        <v>3.1875373979348309E-2</v>
      </c>
    </row>
    <row r="171" spans="1:20" x14ac:dyDescent="0.45">
      <c r="A171">
        <v>2050</v>
      </c>
      <c r="B171" s="8">
        <f t="shared" si="22"/>
        <v>414.44386769156773</v>
      </c>
      <c r="C171" s="9">
        <f t="shared" si="23"/>
        <v>4.8257439810604583E-2</v>
      </c>
      <c r="D171">
        <v>2025</v>
      </c>
      <c r="E171" s="8">
        <f t="shared" si="24"/>
        <v>509.62889739392529</v>
      </c>
      <c r="F171" s="9">
        <f t="shared" si="25"/>
        <v>3.9244242432627793E-2</v>
      </c>
      <c r="G171">
        <v>2015</v>
      </c>
      <c r="H171" s="8">
        <f t="shared" si="26"/>
        <v>559.81768631959858</v>
      </c>
      <c r="I171" s="9">
        <f t="shared" si="27"/>
        <v>3.5725916648839222E-2</v>
      </c>
      <c r="J171">
        <v>2000</v>
      </c>
      <c r="K171" s="8">
        <f t="shared" si="28"/>
        <v>588.23823146900384</v>
      </c>
      <c r="L171" s="9">
        <f t="shared" si="29"/>
        <v>3.3999830221939364E-2</v>
      </c>
      <c r="M171" s="8">
        <f t="shared" si="30"/>
        <v>609.18636861499931</v>
      </c>
      <c r="N171" s="9">
        <f t="shared" si="31"/>
        <v>3.2830675521303122E-2</v>
      </c>
      <c r="O171" s="8">
        <f t="shared" si="32"/>
        <v>623.89245991615144</v>
      </c>
      <c r="P171" s="9">
        <f t="shared" si="33"/>
        <v>3.2056806717439601E-2</v>
      </c>
      <c r="Q171" s="8">
        <f t="shared" si="34"/>
        <v>634.6197542289965</v>
      </c>
      <c r="R171" s="9">
        <f t="shared" si="35"/>
        <v>3.1514934520590406E-2</v>
      </c>
      <c r="S171" s="8">
        <f t="shared" si="36"/>
        <v>642.67646892282369</v>
      </c>
      <c r="T171" s="9">
        <f t="shared" si="37"/>
        <v>3.11198572954158E-2</v>
      </c>
    </row>
    <row r="172" spans="1:20" x14ac:dyDescent="0.45">
      <c r="A172">
        <v>2100</v>
      </c>
      <c r="B172" s="8">
        <f t="shared" si="22"/>
        <v>418.78613715057816</v>
      </c>
      <c r="C172" s="9">
        <f t="shared" si="23"/>
        <v>4.7757072705605891E-2</v>
      </c>
      <c r="D172">
        <v>2075</v>
      </c>
      <c r="E172" s="8">
        <f t="shared" si="24"/>
        <v>517.35307438767688</v>
      </c>
      <c r="F172" s="9">
        <f t="shared" si="25"/>
        <v>3.8658318641812232E-2</v>
      </c>
      <c r="G172">
        <v>2065</v>
      </c>
      <c r="H172" s="8">
        <f t="shared" si="26"/>
        <v>569.69213239287831</v>
      </c>
      <c r="I172" s="9">
        <f t="shared" si="27"/>
        <v>3.5106681069991236E-2</v>
      </c>
      <c r="J172">
        <v>2050</v>
      </c>
      <c r="K172" s="8">
        <f t="shared" si="28"/>
        <v>599.73313160959242</v>
      </c>
      <c r="L172" s="9">
        <f t="shared" si="29"/>
        <v>3.3348165952284549E-2</v>
      </c>
      <c r="M172" s="8">
        <f t="shared" si="30"/>
        <v>621.83403042496013</v>
      </c>
      <c r="N172" s="9">
        <f t="shared" si="31"/>
        <v>3.2162922936739308E-2</v>
      </c>
      <c r="O172" s="8">
        <f t="shared" si="32"/>
        <v>637.45616201919768</v>
      </c>
      <c r="P172" s="9">
        <f t="shared" si="33"/>
        <v>3.1374706515736338E-2</v>
      </c>
      <c r="Q172" s="8">
        <f t="shared" si="34"/>
        <v>648.93070191287018</v>
      </c>
      <c r="R172" s="9">
        <f t="shared" si="35"/>
        <v>3.0819931837167622E-2</v>
      </c>
      <c r="S172" s="8">
        <f t="shared" si="36"/>
        <v>657.60926435951114</v>
      </c>
      <c r="T172" s="9">
        <f t="shared" si="37"/>
        <v>3.041319683882391E-2</v>
      </c>
    </row>
    <row r="173" spans="1:20" x14ac:dyDescent="0.45">
      <c r="A173">
        <v>2150</v>
      </c>
      <c r="B173" s="8">
        <f t="shared" si="22"/>
        <v>422.87014467158326</v>
      </c>
      <c r="C173" s="9">
        <f t="shared" si="23"/>
        <v>4.7295843066747466E-2</v>
      </c>
      <c r="D173">
        <v>2125</v>
      </c>
      <c r="E173" s="8">
        <f t="shared" si="24"/>
        <v>524.72632069853148</v>
      </c>
      <c r="F173" s="9">
        <f t="shared" si="25"/>
        <v>3.8115107268443096E-2</v>
      </c>
      <c r="G173">
        <v>2115</v>
      </c>
      <c r="H173" s="8">
        <f t="shared" si="26"/>
        <v>579.18415050122246</v>
      </c>
      <c r="I173" s="9">
        <f t="shared" si="27"/>
        <v>3.4531331671787152E-2</v>
      </c>
      <c r="J173">
        <v>2100</v>
      </c>
      <c r="K173" s="8">
        <f t="shared" si="28"/>
        <v>610.84306553433635</v>
      </c>
      <c r="L173" s="9">
        <f t="shared" si="29"/>
        <v>3.2741633863854959E-2</v>
      </c>
      <c r="M173" s="8">
        <f t="shared" si="30"/>
        <v>634.10845053592766</v>
      </c>
      <c r="N173" s="9">
        <f t="shared" si="31"/>
        <v>3.1540346108140736E-2</v>
      </c>
      <c r="O173" s="8">
        <f t="shared" si="32"/>
        <v>650.66516518920048</v>
      </c>
      <c r="P173" s="9">
        <f t="shared" si="33"/>
        <v>3.0737775848480222E-2</v>
      </c>
      <c r="Q173" s="8">
        <f t="shared" si="34"/>
        <v>662.90870208243905</v>
      </c>
      <c r="R173" s="9">
        <f t="shared" si="35"/>
        <v>3.0170067065302768E-2</v>
      </c>
      <c r="S173" s="8">
        <f t="shared" si="36"/>
        <v>672.23211950783593</v>
      </c>
      <c r="T173" s="9">
        <f t="shared" si="37"/>
        <v>2.9751628075496722E-2</v>
      </c>
    </row>
    <row r="174" spans="1:20" x14ac:dyDescent="0.45">
      <c r="A174">
        <v>2200</v>
      </c>
      <c r="B174" s="8">
        <f t="shared" si="22"/>
        <v>426.70660155791154</v>
      </c>
      <c r="C174" s="9">
        <f t="shared" si="23"/>
        <v>4.6870613032420239E-2</v>
      </c>
      <c r="D174">
        <v>2175</v>
      </c>
      <c r="E174" s="8">
        <f t="shared" si="24"/>
        <v>531.75546138364825</v>
      </c>
      <c r="F174" s="9">
        <f t="shared" si="25"/>
        <v>3.7611273324695577E-2</v>
      </c>
      <c r="G174">
        <v>2165</v>
      </c>
      <c r="H174" s="8">
        <f t="shared" si="26"/>
        <v>588.29654163448026</v>
      </c>
      <c r="I174" s="9">
        <f t="shared" si="27"/>
        <v>3.3996460262087309E-2</v>
      </c>
      <c r="J174">
        <v>2150</v>
      </c>
      <c r="K174" s="8">
        <f t="shared" si="28"/>
        <v>621.56708751986207</v>
      </c>
      <c r="L174" s="9">
        <f t="shared" si="29"/>
        <v>3.2176735869015753E-2</v>
      </c>
      <c r="M174" s="8">
        <f t="shared" si="30"/>
        <v>646.00595118696253</v>
      </c>
      <c r="N174" s="9">
        <f t="shared" si="31"/>
        <v>3.095946711210984E-2</v>
      </c>
      <c r="O174" s="8">
        <f t="shared" si="32"/>
        <v>663.51366455518701</v>
      </c>
      <c r="P174" s="9">
        <f t="shared" si="33"/>
        <v>3.0142559329818477E-2</v>
      </c>
      <c r="Q174" s="8">
        <f t="shared" si="34"/>
        <v>676.54632284119725</v>
      </c>
      <c r="R174" s="9">
        <f t="shared" si="35"/>
        <v>2.9561907773009228E-2</v>
      </c>
      <c r="S174" s="8">
        <f t="shared" si="36"/>
        <v>686.53637488338541</v>
      </c>
      <c r="T174" s="9">
        <f t="shared" si="37"/>
        <v>2.9131741203657541E-2</v>
      </c>
    </row>
    <row r="175" spans="1:20" x14ac:dyDescent="0.45">
      <c r="A175">
        <v>2250</v>
      </c>
      <c r="B175" s="8">
        <f t="shared" si="22"/>
        <v>430.30623492624488</v>
      </c>
      <c r="C175" s="9">
        <f t="shared" si="23"/>
        <v>4.6478527096936041E-2</v>
      </c>
      <c r="D175">
        <v>2225</v>
      </c>
      <c r="E175" s="8">
        <f t="shared" si="24"/>
        <v>538.44803824797862</v>
      </c>
      <c r="F175" s="9">
        <f t="shared" si="25"/>
        <v>3.7143788405426661E-2</v>
      </c>
      <c r="G175">
        <v>2215</v>
      </c>
      <c r="H175" s="8">
        <f t="shared" si="26"/>
        <v>597.03319240376504</v>
      </c>
      <c r="I175" s="9">
        <f t="shared" si="27"/>
        <v>3.3498975022605251E-2</v>
      </c>
      <c r="J175">
        <v>2200</v>
      </c>
      <c r="K175" s="8">
        <f t="shared" si="28"/>
        <v>631.90552275416178</v>
      </c>
      <c r="L175" s="9">
        <f t="shared" si="29"/>
        <v>3.165030100200731E-2</v>
      </c>
      <c r="M175" s="8">
        <f t="shared" si="30"/>
        <v>657.52416928534922</v>
      </c>
      <c r="N175" s="9">
        <f t="shared" si="31"/>
        <v>3.0417132835949785E-2</v>
      </c>
      <c r="O175" s="8">
        <f t="shared" si="32"/>
        <v>675.99715238067438</v>
      </c>
      <c r="P175" s="9">
        <f t="shared" si="33"/>
        <v>2.9585923445928062E-2</v>
      </c>
      <c r="Q175" s="8">
        <f t="shared" si="34"/>
        <v>689.83737964982265</v>
      </c>
      <c r="R175" s="9">
        <f t="shared" si="35"/>
        <v>2.8992340209445393E-2</v>
      </c>
      <c r="S175" s="8">
        <f t="shared" si="36"/>
        <v>700.51455286464375</v>
      </c>
      <c r="T175" s="9">
        <f t="shared" si="37"/>
        <v>2.8550441840520167E-2</v>
      </c>
    </row>
    <row r="176" spans="1:20" x14ac:dyDescent="0.45">
      <c r="A176">
        <v>2300</v>
      </c>
      <c r="B176" s="8">
        <f t="shared" si="22"/>
        <v>433.67972919948511</v>
      </c>
      <c r="C176" s="9">
        <f t="shared" si="23"/>
        <v>4.6116981388356175E-2</v>
      </c>
      <c r="D176">
        <v>2275</v>
      </c>
      <c r="E176" s="8">
        <f t="shared" si="24"/>
        <v>544.81221476001531</v>
      </c>
      <c r="F176" s="9">
        <f t="shared" si="25"/>
        <v>3.6709896471043356E-2</v>
      </c>
      <c r="G176">
        <v>2265</v>
      </c>
      <c r="H176" s="8">
        <f t="shared" si="26"/>
        <v>605.39897653818332</v>
      </c>
      <c r="I176" s="9">
        <f t="shared" si="27"/>
        <v>3.3036065099357782E-2</v>
      </c>
      <c r="J176">
        <v>2250</v>
      </c>
      <c r="K176" s="8">
        <f t="shared" si="28"/>
        <v>641.85987783053918</v>
      </c>
      <c r="L176" s="9">
        <f t="shared" si="29"/>
        <v>3.1159448799945564E-2</v>
      </c>
      <c r="M176" s="8">
        <f t="shared" si="30"/>
        <v>668.66197952820539</v>
      </c>
      <c r="N176" s="9">
        <f t="shared" si="31"/>
        <v>2.9910478855267951E-2</v>
      </c>
      <c r="O176" s="8">
        <f t="shared" si="32"/>
        <v>688.11235330834086</v>
      </c>
      <c r="P176" s="9">
        <f t="shared" si="33"/>
        <v>2.9065021001066182E-2</v>
      </c>
      <c r="Q176" s="8">
        <f t="shared" si="34"/>
        <v>702.77688110563383</v>
      </c>
      <c r="R176" s="9">
        <f t="shared" si="35"/>
        <v>2.8458534333877464E-2</v>
      </c>
      <c r="S176" s="8">
        <f t="shared" si="36"/>
        <v>714.1603122444991</v>
      </c>
      <c r="T176" s="9">
        <f t="shared" si="37"/>
        <v>2.8004916623192055E-2</v>
      </c>
    </row>
    <row r="177" spans="1:20" x14ac:dyDescent="0.45">
      <c r="A177">
        <v>2350</v>
      </c>
      <c r="B177" s="8">
        <f t="shared" si="22"/>
        <v>436.83767419539561</v>
      </c>
      <c r="C177" s="9">
        <f t="shared" si="23"/>
        <v>4.5783596931829845E-2</v>
      </c>
      <c r="D177">
        <v>2325</v>
      </c>
      <c r="E177" s="8">
        <f t="shared" si="24"/>
        <v>550.85668598735106</v>
      </c>
      <c r="F177" s="9">
        <f t="shared" si="25"/>
        <v>3.6307084054271146E-2</v>
      </c>
      <c r="G177">
        <v>2315</v>
      </c>
      <c r="H177" s="8">
        <f t="shared" si="26"/>
        <v>613.39965915543985</v>
      </c>
      <c r="I177" s="9">
        <f t="shared" si="27"/>
        <v>3.2605169731487992E-2</v>
      </c>
      <c r="J177">
        <v>2300</v>
      </c>
      <c r="K177" s="8">
        <f t="shared" si="28"/>
        <v>651.43275221698457</v>
      </c>
      <c r="L177" s="9">
        <f t="shared" si="29"/>
        <v>3.0701557347147686E-2</v>
      </c>
      <c r="M177" s="8">
        <f t="shared" si="30"/>
        <v>679.4194174532272</v>
      </c>
      <c r="N177" s="9">
        <f t="shared" si="31"/>
        <v>2.94368978663711E-2</v>
      </c>
      <c r="O177" s="8">
        <f t="shared" si="32"/>
        <v>699.85715896190288</v>
      </c>
      <c r="P177" s="9">
        <f t="shared" si="33"/>
        <v>2.8577260007836416E-2</v>
      </c>
      <c r="Q177" s="8">
        <f t="shared" si="34"/>
        <v>715.36097381270588</v>
      </c>
      <c r="R177" s="9">
        <f t="shared" si="35"/>
        <v>2.7957913182494007E-2</v>
      </c>
      <c r="S177" s="8">
        <f t="shared" si="36"/>
        <v>727.46840179117373</v>
      </c>
      <c r="T177" s="9">
        <f t="shared" si="37"/>
        <v>2.7492603047439546E-2</v>
      </c>
    </row>
    <row r="178" spans="1:20" x14ac:dyDescent="0.45">
      <c r="A178">
        <v>2400</v>
      </c>
      <c r="B178" s="8">
        <f t="shared" si="22"/>
        <v>439.79051942852067</v>
      </c>
      <c r="C178" s="9">
        <f t="shared" si="23"/>
        <v>4.5476196317257377E-2</v>
      </c>
      <c r="D178">
        <v>2375</v>
      </c>
      <c r="E178" s="8">
        <f t="shared" si="24"/>
        <v>556.59059363895517</v>
      </c>
      <c r="F178" s="9">
        <f t="shared" si="25"/>
        <v>3.5933054256704601E-2</v>
      </c>
      <c r="G178">
        <v>2365</v>
      </c>
      <c r="H178" s="8">
        <f t="shared" si="26"/>
        <v>621.04180412023311</v>
      </c>
      <c r="I178" s="9">
        <f t="shared" si="27"/>
        <v>3.2203951275602084E-2</v>
      </c>
      <c r="J178">
        <v>2350</v>
      </c>
      <c r="K178" s="8">
        <f t="shared" si="28"/>
        <v>660.6277510839318</v>
      </c>
      <c r="L178" s="9">
        <f t="shared" si="29"/>
        <v>3.0274235327209301E-2</v>
      </c>
      <c r="M178" s="8">
        <f t="shared" si="30"/>
        <v>689.79760278063577</v>
      </c>
      <c r="N178" s="9">
        <f t="shared" si="31"/>
        <v>2.8994012039731964E-2</v>
      </c>
      <c r="O178" s="8">
        <f t="shared" si="32"/>
        <v>711.23056221794832</v>
      </c>
      <c r="P178" s="9">
        <f t="shared" si="33"/>
        <v>2.8120276408863366E-2</v>
      </c>
      <c r="Q178" s="8">
        <f t="shared" si="34"/>
        <v>727.58688660032135</v>
      </c>
      <c r="R178" s="9">
        <f t="shared" si="35"/>
        <v>2.7488125979634948E-2</v>
      </c>
      <c r="S178" s="8">
        <f t="shared" si="36"/>
        <v>740.43461302465062</v>
      </c>
      <c r="T178" s="9">
        <f t="shared" si="37"/>
        <v>2.7011162968598495E-2</v>
      </c>
    </row>
    <row r="179" spans="1:20" x14ac:dyDescent="0.45">
      <c r="A179">
        <v>2450</v>
      </c>
      <c r="B179" s="8">
        <f t="shared" si="22"/>
        <v>442.54853424116203</v>
      </c>
      <c r="C179" s="9">
        <f t="shared" si="23"/>
        <v>4.5192783282615542E-2</v>
      </c>
      <c r="D179">
        <v>2425</v>
      </c>
      <c r="E179" s="8">
        <f t="shared" si="24"/>
        <v>562.02344626119884</v>
      </c>
      <c r="F179" s="9">
        <f t="shared" si="25"/>
        <v>3.5585704000514341E-2</v>
      </c>
      <c r="G179">
        <v>2415</v>
      </c>
      <c r="H179" s="8">
        <f t="shared" si="26"/>
        <v>628.33268476213766</v>
      </c>
      <c r="I179" s="9">
        <f t="shared" si="27"/>
        <v>3.1830271582276866E-2</v>
      </c>
      <c r="J179">
        <v>2400</v>
      </c>
      <c r="K179" s="8">
        <f t="shared" si="28"/>
        <v>669.44939984032953</v>
      </c>
      <c r="L179" s="9">
        <f t="shared" si="29"/>
        <v>2.9875297527744746E-2</v>
      </c>
      <c r="M179" s="8">
        <f t="shared" si="30"/>
        <v>699.798663385444</v>
      </c>
      <c r="N179" s="9">
        <f t="shared" si="31"/>
        <v>2.8579648756751262E-2</v>
      </c>
      <c r="O179" s="8">
        <f t="shared" si="32"/>
        <v>722.23259144559415</v>
      </c>
      <c r="P179" s="9">
        <f t="shared" si="33"/>
        <v>2.7691910108859442E-2</v>
      </c>
      <c r="Q179" s="8">
        <f t="shared" si="34"/>
        <v>739.45287433843237</v>
      </c>
      <c r="R179" s="9">
        <f t="shared" si="35"/>
        <v>2.7047024488062794E-2</v>
      </c>
      <c r="S179" s="8">
        <f t="shared" si="36"/>
        <v>753.05573240984825</v>
      </c>
      <c r="T179" s="9">
        <f t="shared" si="37"/>
        <v>2.6558459273655806E-2</v>
      </c>
    </row>
    <row r="180" spans="1:20" x14ac:dyDescent="0.45">
      <c r="A180">
        <v>2500</v>
      </c>
      <c r="B180" s="8">
        <f t="shared" si="22"/>
        <v>445.12177338043193</v>
      </c>
      <c r="C180" s="9">
        <f t="shared" si="23"/>
        <v>4.4931524800757419E-2</v>
      </c>
      <c r="D180">
        <v>2475</v>
      </c>
      <c r="E180" s="8">
        <f t="shared" si="24"/>
        <v>567.16504459761916</v>
      </c>
      <c r="F180" s="9">
        <f t="shared" si="25"/>
        <v>3.5263104083202441E-2</v>
      </c>
      <c r="G180">
        <v>2465</v>
      </c>
      <c r="H180" s="8">
        <f t="shared" si="26"/>
        <v>635.28019818345274</v>
      </c>
      <c r="I180" s="9">
        <f t="shared" si="27"/>
        <v>3.1482171264252928E-2</v>
      </c>
      <c r="J180">
        <v>2450</v>
      </c>
      <c r="K180" s="8">
        <f t="shared" si="28"/>
        <v>677.90306069450094</v>
      </c>
      <c r="L180" s="9">
        <f t="shared" si="29"/>
        <v>2.9502743326620059E-2</v>
      </c>
      <c r="M180" s="8">
        <f t="shared" si="30"/>
        <v>709.4256602151338</v>
      </c>
      <c r="N180" s="9">
        <f t="shared" si="31"/>
        <v>2.819181927241677E-2</v>
      </c>
      <c r="O180" s="8">
        <f t="shared" si="32"/>
        <v>732.86424499567568</v>
      </c>
      <c r="P180" s="9">
        <f t="shared" si="33"/>
        <v>2.7290183873164682E-2</v>
      </c>
      <c r="Q180" s="8">
        <f t="shared" si="34"/>
        <v>750.95816158852597</v>
      </c>
      <c r="R180" s="9">
        <f t="shared" si="35"/>
        <v>2.6632642167032788E-2</v>
      </c>
      <c r="S180" s="8">
        <f t="shared" si="36"/>
        <v>765.32949316171835</v>
      </c>
      <c r="T180" s="9">
        <f t="shared" si="37"/>
        <v>2.613253530499169E-2</v>
      </c>
    </row>
    <row r="181" spans="1:20" x14ac:dyDescent="0.45">
      <c r="A181">
        <v>2550</v>
      </c>
      <c r="B181" s="8">
        <f t="shared" si="22"/>
        <v>447.52004764230549</v>
      </c>
      <c r="C181" s="9">
        <f t="shared" si="23"/>
        <v>4.4690735320947299E-2</v>
      </c>
      <c r="D181">
        <v>2525</v>
      </c>
      <c r="E181" s="8">
        <f t="shared" si="24"/>
        <v>572.02541208830746</v>
      </c>
      <c r="F181" s="9">
        <f t="shared" si="25"/>
        <v>3.4963481651952316E-2</v>
      </c>
      <c r="G181">
        <v>2515</v>
      </c>
      <c r="H181" s="8">
        <f t="shared" si="26"/>
        <v>641.89278334757432</v>
      </c>
      <c r="I181" s="9">
        <f t="shared" si="27"/>
        <v>3.1157851465001329E-2</v>
      </c>
      <c r="J181">
        <v>2500</v>
      </c>
      <c r="K181" s="8">
        <f t="shared" si="28"/>
        <v>685.99485152273394</v>
      </c>
      <c r="L181" s="9">
        <f t="shared" si="29"/>
        <v>2.9154737758752988E-2</v>
      </c>
      <c r="M181" s="8">
        <f t="shared" si="30"/>
        <v>718.68251344310784</v>
      </c>
      <c r="N181" s="9">
        <f t="shared" si="31"/>
        <v>2.7828699913933882E-2</v>
      </c>
      <c r="O181" s="8">
        <f t="shared" si="32"/>
        <v>743.12742620400104</v>
      </c>
      <c r="P181" s="9">
        <f t="shared" si="33"/>
        <v>2.6913284713717001E-2</v>
      </c>
      <c r="Q181" s="8">
        <f t="shared" si="34"/>
        <v>762.10288631693084</v>
      </c>
      <c r="R181" s="9">
        <f t="shared" si="35"/>
        <v>2.6243175769423248E-2</v>
      </c>
      <c r="S181" s="8">
        <f t="shared" si="36"/>
        <v>777.2545268503502</v>
      </c>
      <c r="T181" s="9">
        <f t="shared" si="37"/>
        <v>2.573159667663245E-2</v>
      </c>
    </row>
    <row r="182" spans="1:20" x14ac:dyDescent="0.45">
      <c r="A182">
        <v>2600</v>
      </c>
      <c r="B182" s="8">
        <f t="shared" si="22"/>
        <v>449.75289920989661</v>
      </c>
      <c r="C182" s="9">
        <f t="shared" si="23"/>
        <v>4.4468862869222185E-2</v>
      </c>
      <c r="D182">
        <v>2575</v>
      </c>
      <c r="E182" s="8">
        <f t="shared" si="24"/>
        <v>576.61473045371292</v>
      </c>
      <c r="F182" s="9">
        <f t="shared" si="25"/>
        <v>3.468520477141275E-2</v>
      </c>
      <c r="G182">
        <v>2565</v>
      </c>
      <c r="H182" s="8">
        <f t="shared" si="26"/>
        <v>648.17934310007433</v>
      </c>
      <c r="I182" s="9">
        <f t="shared" si="27"/>
        <v>3.0855657794253619E-2</v>
      </c>
      <c r="J182">
        <v>2550</v>
      </c>
      <c r="K182" s="8">
        <f t="shared" si="28"/>
        <v>693.73156729526511</v>
      </c>
      <c r="L182" s="9">
        <f t="shared" si="29"/>
        <v>2.882959482149041E-2</v>
      </c>
      <c r="M182" s="8">
        <f t="shared" si="30"/>
        <v>727.57393012306511</v>
      </c>
      <c r="N182" s="9">
        <f t="shared" si="31"/>
        <v>2.7488615482164282E-2</v>
      </c>
      <c r="O182" s="8">
        <f t="shared" si="32"/>
        <v>753.02487915529355</v>
      </c>
      <c r="P182" s="9">
        <f t="shared" si="33"/>
        <v>2.6559547438107251E-2</v>
      </c>
      <c r="Q182" s="8">
        <f t="shared" si="34"/>
        <v>772.88804388536948</v>
      </c>
      <c r="R182" s="9">
        <f t="shared" si="35"/>
        <v>2.5876969061985243E-2</v>
      </c>
      <c r="S182" s="8">
        <f t="shared" si="36"/>
        <v>788.83031498617106</v>
      </c>
      <c r="T182" s="9">
        <f t="shared" si="37"/>
        <v>2.535399517493267E-2</v>
      </c>
    </row>
    <row r="183" spans="1:20" x14ac:dyDescent="0.45">
      <c r="A183">
        <v>2650</v>
      </c>
      <c r="B183" s="8">
        <f t="shared" si="22"/>
        <v>451.82958132157279</v>
      </c>
      <c r="C183" s="9">
        <f t="shared" si="23"/>
        <v>4.4264476755818578E-2</v>
      </c>
      <c r="D183">
        <v>2625</v>
      </c>
      <c r="E183" s="8">
        <f t="shared" si="24"/>
        <v>580.9432802796199</v>
      </c>
      <c r="F183" s="9">
        <f t="shared" si="25"/>
        <v>3.4426768806713096E-2</v>
      </c>
      <c r="G183">
        <v>2615</v>
      </c>
      <c r="H183" s="8">
        <f t="shared" si="26"/>
        <v>654.14917023814724</v>
      </c>
      <c r="I183" s="9">
        <f t="shared" si="27"/>
        <v>3.0574066145675718E-2</v>
      </c>
      <c r="J183">
        <v>2600</v>
      </c>
      <c r="K183" s="8">
        <f t="shared" si="28"/>
        <v>701.12060427657661</v>
      </c>
      <c r="L183" s="9">
        <f t="shared" si="29"/>
        <v>2.852576272613783E-2</v>
      </c>
      <c r="M183" s="8">
        <f t="shared" si="30"/>
        <v>736.10533358408338</v>
      </c>
      <c r="N183" s="9">
        <f t="shared" si="31"/>
        <v>2.7170024570560256E-2</v>
      </c>
      <c r="O183" s="8">
        <f t="shared" si="32"/>
        <v>762.56012543596512</v>
      </c>
      <c r="P183" s="9">
        <f t="shared" si="33"/>
        <v>2.6227440083581278E-2</v>
      </c>
      <c r="Q183" s="8">
        <f t="shared" si="34"/>
        <v>783.31543152066001</v>
      </c>
      <c r="R183" s="9">
        <f t="shared" si="35"/>
        <v>2.5532498397451139E-2</v>
      </c>
      <c r="S183" s="8">
        <f t="shared" si="36"/>
        <v>800.05714075663957</v>
      </c>
      <c r="T183" s="9">
        <f t="shared" si="37"/>
        <v>2.4998214478887549E-2</v>
      </c>
    </row>
    <row r="184" spans="1:20" x14ac:dyDescent="0.45">
      <c r="A184">
        <v>2700</v>
      </c>
      <c r="B184" s="8">
        <f t="shared" si="22"/>
        <v>453.75904191474871</v>
      </c>
      <c r="C184" s="9">
        <f t="shared" si="23"/>
        <v>4.4076256674919455E-2</v>
      </c>
      <c r="D184">
        <v>2675</v>
      </c>
      <c r="E184" s="8">
        <f t="shared" si="24"/>
        <v>585.0213864950598</v>
      </c>
      <c r="F184" s="9">
        <f t="shared" si="25"/>
        <v>3.4186784383768661E-2</v>
      </c>
      <c r="G184">
        <v>2665</v>
      </c>
      <c r="H184" s="8">
        <f t="shared" si="26"/>
        <v>659.81187770951942</v>
      </c>
      <c r="I184" s="9">
        <f t="shared" si="27"/>
        <v>3.031167015275368E-2</v>
      </c>
      <c r="J184">
        <v>2650</v>
      </c>
      <c r="K184" s="8">
        <f t="shared" si="28"/>
        <v>708.16988718499306</v>
      </c>
      <c r="L184" s="9">
        <f t="shared" si="29"/>
        <v>2.8241810844994969E-2</v>
      </c>
      <c r="M184" s="8">
        <f t="shared" si="30"/>
        <v>744.2827947808928</v>
      </c>
      <c r="N184" s="9">
        <f t="shared" si="31"/>
        <v>2.6871506556708381E-2</v>
      </c>
      <c r="O184" s="8">
        <f t="shared" si="32"/>
        <v>771.73740208510003</v>
      </c>
      <c r="P184" s="9">
        <f t="shared" si="33"/>
        <v>2.5915550996962806E-2</v>
      </c>
      <c r="Q184" s="8">
        <f t="shared" si="34"/>
        <v>793.3875934520704</v>
      </c>
      <c r="R184" s="9">
        <f t="shared" si="35"/>
        <v>2.520835990512401E-2</v>
      </c>
      <c r="S184" s="8">
        <f t="shared" si="36"/>
        <v>810.93604107655983</v>
      </c>
      <c r="T184" s="9">
        <f t="shared" si="37"/>
        <v>2.4662857472025731E-2</v>
      </c>
    </row>
    <row r="185" spans="1:20" x14ac:dyDescent="0.45">
      <c r="A185">
        <v>2750</v>
      </c>
      <c r="B185" s="8">
        <f t="shared" si="22"/>
        <v>455.5499109029584</v>
      </c>
      <c r="C185" s="9">
        <f t="shared" si="23"/>
        <v>4.3902983013117999E-2</v>
      </c>
      <c r="D185">
        <v>2725</v>
      </c>
      <c r="E185" s="8">
        <f t="shared" si="24"/>
        <v>588.85936861289417</v>
      </c>
      <c r="F185" s="9">
        <f t="shared" si="25"/>
        <v>3.3963966722838454E-2</v>
      </c>
      <c r="G185">
        <v>2715</v>
      </c>
      <c r="H185" s="8">
        <f t="shared" si="26"/>
        <v>665.17733298951202</v>
      </c>
      <c r="I185" s="9">
        <f t="shared" si="27"/>
        <v>3.0067170073450691E-2</v>
      </c>
      <c r="J185">
        <v>2700</v>
      </c>
      <c r="K185" s="8">
        <f t="shared" si="28"/>
        <v>714.88779946563716</v>
      </c>
      <c r="L185" s="9">
        <f t="shared" si="29"/>
        <v>2.7976418138552034E-2</v>
      </c>
      <c r="M185" s="8">
        <f t="shared" si="30"/>
        <v>752.11296578875942</v>
      </c>
      <c r="N185" s="9">
        <f t="shared" si="31"/>
        <v>2.6591750055825068E-2</v>
      </c>
      <c r="O185" s="8">
        <f t="shared" si="32"/>
        <v>780.56160093405697</v>
      </c>
      <c r="P185" s="9">
        <f t="shared" si="33"/>
        <v>2.5622577354647031E-2</v>
      </c>
      <c r="Q185" s="8">
        <f t="shared" si="34"/>
        <v>803.10776689103284</v>
      </c>
      <c r="R185" s="9">
        <f t="shared" si="35"/>
        <v>2.4903258098752316E-2</v>
      </c>
      <c r="S185" s="8">
        <f t="shared" si="36"/>
        <v>821.46875910440315</v>
      </c>
      <c r="T185" s="9">
        <f t="shared" si="37"/>
        <v>2.4346634949093827E-2</v>
      </c>
    </row>
    <row r="186" spans="1:20" x14ac:dyDescent="0.45">
      <c r="A186">
        <v>2800</v>
      </c>
      <c r="B186" s="8">
        <f t="shared" ref="B186:B249" si="38">$Y$195 - $Z$195*EXP(-$AA$195*A186^$AB$195)</f>
        <v>457.21049075686159</v>
      </c>
      <c r="C186" s="9">
        <f t="shared" ref="C186:C249" si="39">20/B186</f>
        <v>4.3743528209276662E-2</v>
      </c>
      <c r="D186">
        <v>2775</v>
      </c>
      <c r="E186" s="8">
        <f t="shared" si="24"/>
        <v>592.46749558373358</v>
      </c>
      <c r="F186" s="9">
        <f t="shared" si="25"/>
        <v>3.3757126169925711E-2</v>
      </c>
      <c r="G186">
        <v>2765</v>
      </c>
      <c r="H186" s="8">
        <f t="shared" si="26"/>
        <v>670.25559665478772</v>
      </c>
      <c r="I186" s="9">
        <f t="shared" si="27"/>
        <v>2.9839362923366853E-2</v>
      </c>
      <c r="J186">
        <v>2750</v>
      </c>
      <c r="K186" s="8">
        <f t="shared" si="28"/>
        <v>721.28311680107026</v>
      </c>
      <c r="L186" s="9">
        <f t="shared" si="29"/>
        <v>2.7728362877396998E-2</v>
      </c>
      <c r="M186" s="8">
        <f t="shared" si="30"/>
        <v>759.60301560784433</v>
      </c>
      <c r="N186" s="9">
        <f t="shared" si="31"/>
        <v>2.6329542654587458E-2</v>
      </c>
      <c r="O186" s="8">
        <f t="shared" si="32"/>
        <v>789.03820950620548</v>
      </c>
      <c r="P186" s="9">
        <f t="shared" si="33"/>
        <v>2.5347314945009271E-2</v>
      </c>
      <c r="Q186" s="8">
        <f t="shared" si="34"/>
        <v>812.47982901394403</v>
      </c>
      <c r="R186" s="9">
        <f t="shared" si="35"/>
        <v>2.4615995727885021E-2</v>
      </c>
      <c r="S186" s="8">
        <f t="shared" si="36"/>
        <v>831.65769736698167</v>
      </c>
      <c r="T186" s="9">
        <f t="shared" si="37"/>
        <v>2.4048355547384173E-2</v>
      </c>
    </row>
    <row r="187" spans="1:20" x14ac:dyDescent="0.45">
      <c r="A187">
        <v>2850</v>
      </c>
      <c r="B187" s="8">
        <f t="shared" si="38"/>
        <v>458.74875007393644</v>
      </c>
      <c r="C187" s="9">
        <f t="shared" si="39"/>
        <v>4.3596849030709303E-2</v>
      </c>
      <c r="D187">
        <v>2825</v>
      </c>
      <c r="E187" s="8">
        <f t="shared" si="24"/>
        <v>595.8559450975664</v>
      </c>
      <c r="F187" s="9">
        <f t="shared" si="25"/>
        <v>3.3565159774859958E-2</v>
      </c>
      <c r="G187">
        <v>2815</v>
      </c>
      <c r="H187" s="8">
        <f t="shared" si="26"/>
        <v>675.05686514445892</v>
      </c>
      <c r="I187" s="9">
        <f t="shared" si="27"/>
        <v>2.9627133701869836E-2</v>
      </c>
      <c r="J187">
        <v>2800</v>
      </c>
      <c r="K187" s="8">
        <f t="shared" si="28"/>
        <v>727.36494395557986</v>
      </c>
      <c r="L187" s="9">
        <f t="shared" si="29"/>
        <v>2.7496513498760807E-2</v>
      </c>
      <c r="M187" s="8">
        <f t="shared" si="30"/>
        <v>766.76056841791922</v>
      </c>
      <c r="N187" s="9">
        <f t="shared" si="31"/>
        <v>2.6083761768379166E-2</v>
      </c>
      <c r="O187" s="8">
        <f t="shared" si="32"/>
        <v>797.17325362951965</v>
      </c>
      <c r="P187" s="9">
        <f t="shared" si="33"/>
        <v>2.5088649059586802E-2</v>
      </c>
      <c r="Q187" s="8">
        <f t="shared" si="34"/>
        <v>821.50824509468896</v>
      </c>
      <c r="R187" s="9">
        <f t="shared" si="35"/>
        <v>2.4345464722261859E-2</v>
      </c>
      <c r="S187" s="8">
        <f t="shared" si="36"/>
        <v>841.50587162451257</v>
      </c>
      <c r="T187" s="9">
        <f t="shared" si="37"/>
        <v>2.3766916755304804E-2</v>
      </c>
    </row>
    <row r="188" spans="1:20" x14ac:dyDescent="0.45">
      <c r="A188">
        <v>2900</v>
      </c>
      <c r="B188" s="8">
        <f t="shared" si="38"/>
        <v>460.17231983651533</v>
      </c>
      <c r="C188" s="9">
        <f t="shared" si="39"/>
        <v>4.3461979649504705E-2</v>
      </c>
      <c r="D188">
        <v>2875</v>
      </c>
      <c r="E188" s="8">
        <f t="shared" si="24"/>
        <v>599.03476715391469</v>
      </c>
      <c r="F188" s="9">
        <f t="shared" si="25"/>
        <v>3.3387043785492412E-2</v>
      </c>
      <c r="G188">
        <v>2865</v>
      </c>
      <c r="H188" s="8">
        <f t="shared" si="26"/>
        <v>679.59141767375593</v>
      </c>
      <c r="I188" s="9">
        <f t="shared" si="27"/>
        <v>2.9429447576692594E-2</v>
      </c>
      <c r="J188">
        <v>2850</v>
      </c>
      <c r="K188" s="8">
        <f t="shared" si="28"/>
        <v>733.14265502218177</v>
      </c>
      <c r="L188" s="9">
        <f t="shared" si="29"/>
        <v>2.7279820459218656E-2</v>
      </c>
      <c r="M188" s="8">
        <f t="shared" si="30"/>
        <v>773.59364440114814</v>
      </c>
      <c r="N188" s="9">
        <f t="shared" si="31"/>
        <v>2.5853366486073365E-2</v>
      </c>
      <c r="O188" s="8">
        <f t="shared" si="32"/>
        <v>804.97324189632468</v>
      </c>
      <c r="P188" s="9">
        <f t="shared" si="33"/>
        <v>2.4845546359882443E-2</v>
      </c>
      <c r="Q188" s="8">
        <f t="shared" si="34"/>
        <v>830.19801791943928</v>
      </c>
      <c r="R188" s="9">
        <f t="shared" si="35"/>
        <v>2.4090638098753881E-2</v>
      </c>
      <c r="S188" s="8">
        <f t="shared" si="36"/>
        <v>851.01686559767927</v>
      </c>
      <c r="T188" s="9">
        <f t="shared" si="37"/>
        <v>2.3501296870249173E-2</v>
      </c>
    </row>
    <row r="189" spans="1:20" x14ac:dyDescent="0.45">
      <c r="A189">
        <v>2950</v>
      </c>
      <c r="B189" s="8">
        <f t="shared" si="38"/>
        <v>461.48849207332455</v>
      </c>
      <c r="C189" s="9">
        <f t="shared" si="39"/>
        <v>4.3338025418892263E-2</v>
      </c>
      <c r="D189">
        <v>2925</v>
      </c>
      <c r="E189" s="8">
        <f t="shared" si="24"/>
        <v>602.01385171031473</v>
      </c>
      <c r="F189" s="9">
        <f t="shared" si="25"/>
        <v>3.322182694497846E-2</v>
      </c>
      <c r="G189">
        <v>2915</v>
      </c>
      <c r="H189" s="8">
        <f t="shared" si="26"/>
        <v>683.86956724234631</v>
      </c>
      <c r="I189" s="9">
        <f t="shared" si="27"/>
        <v>2.9245342910415691E-2</v>
      </c>
      <c r="J189">
        <v>2900</v>
      </c>
      <c r="K189" s="8">
        <f t="shared" si="28"/>
        <v>738.62583711609852</v>
      </c>
      <c r="L189" s="9">
        <f t="shared" si="29"/>
        <v>2.7077308963477761E-2</v>
      </c>
      <c r="M189" s="8">
        <f t="shared" si="30"/>
        <v>780.11060322832247</v>
      </c>
      <c r="N189" s="9">
        <f t="shared" si="31"/>
        <v>2.5637390284447149E-2</v>
      </c>
      <c r="O189" s="8">
        <f t="shared" si="32"/>
        <v>812.44511208640552</v>
      </c>
      <c r="P189" s="9">
        <f t="shared" si="33"/>
        <v>2.4617047604162275E-2</v>
      </c>
      <c r="Q189" s="8">
        <f t="shared" si="34"/>
        <v>838.55463860233453</v>
      </c>
      <c r="R189" s="9">
        <f t="shared" si="35"/>
        <v>2.3850562717457634E-2</v>
      </c>
      <c r="S189" s="8">
        <f t="shared" si="36"/>
        <v>860.19478666782732</v>
      </c>
      <c r="T189" s="9">
        <f t="shared" si="37"/>
        <v>2.3250547794499941E-2</v>
      </c>
    </row>
    <row r="190" spans="1:20" x14ac:dyDescent="0.45">
      <c r="A190">
        <v>3000</v>
      </c>
      <c r="B190" s="8">
        <f t="shared" si="38"/>
        <v>462.70422065560018</v>
      </c>
      <c r="C190" s="9">
        <f t="shared" si="39"/>
        <v>4.3224157263277684E-2</v>
      </c>
      <c r="D190">
        <v>2975</v>
      </c>
      <c r="E190" s="8">
        <f t="shared" si="24"/>
        <v>604.80290021034489</v>
      </c>
      <c r="F190" s="9">
        <f t="shared" si="25"/>
        <v>3.306862449410243E-2</v>
      </c>
      <c r="G190">
        <v>2965</v>
      </c>
      <c r="H190" s="8">
        <f t="shared" si="26"/>
        <v>687.90161565863752</v>
      </c>
      <c r="I190" s="9">
        <f t="shared" si="27"/>
        <v>2.9073925027564913E-2</v>
      </c>
      <c r="J190">
        <v>2950</v>
      </c>
      <c r="K190" s="8">
        <f t="shared" si="28"/>
        <v>743.82423753482169</v>
      </c>
      <c r="L190" s="9">
        <f t="shared" si="29"/>
        <v>2.6888072464919796E-2</v>
      </c>
      <c r="M190" s="8">
        <f t="shared" si="30"/>
        <v>786.32009028263724</v>
      </c>
      <c r="N190" s="9">
        <f t="shared" si="31"/>
        <v>2.5434934509699657E-2</v>
      </c>
      <c r="O190" s="8">
        <f t="shared" si="32"/>
        <v>819.59617965217058</v>
      </c>
      <c r="P190" s="9">
        <f t="shared" si="33"/>
        <v>2.4402261133632693E-2</v>
      </c>
      <c r="Q190" s="8">
        <f t="shared" si="34"/>
        <v>846.58403890689817</v>
      </c>
      <c r="R190" s="9">
        <f t="shared" si="35"/>
        <v>2.3624352788204964E-2</v>
      </c>
      <c r="S190" s="8">
        <f t="shared" si="36"/>
        <v>869.04422265095423</v>
      </c>
      <c r="T190" s="9">
        <f t="shared" si="37"/>
        <v>2.3013788572221906E-2</v>
      </c>
    </row>
    <row r="191" spans="1:20" x14ac:dyDescent="0.45">
      <c r="A191">
        <v>3050</v>
      </c>
      <c r="B191" s="8">
        <f t="shared" si="38"/>
        <v>463.82612397497962</v>
      </c>
      <c r="C191" s="9">
        <f t="shared" si="39"/>
        <v>4.3119606607321816E-2</v>
      </c>
      <c r="D191">
        <v>3025</v>
      </c>
      <c r="E191" s="8">
        <f t="shared" ref="E191:E251" si="40">$AC$195 - $AD$195*EXP(-$AE$195*D191^$AF$195)</f>
        <v>607.41140078608032</v>
      </c>
      <c r="F191" s="9">
        <f t="shared" ref="F191:F251" si="41">20/E191</f>
        <v>3.292661279343298E-2</v>
      </c>
      <c r="G191">
        <v>3015</v>
      </c>
      <c r="H191" s="8">
        <f t="shared" si="26"/>
        <v>691.69781248299842</v>
      </c>
      <c r="I191" s="9">
        <f t="shared" si="27"/>
        <v>2.8914360634170126E-2</v>
      </c>
      <c r="J191">
        <v>3000</v>
      </c>
      <c r="K191" s="8">
        <f t="shared" si="28"/>
        <v>748.74771438294943</v>
      </c>
      <c r="L191" s="9">
        <f t="shared" si="29"/>
        <v>2.6711266847047676E-2</v>
      </c>
      <c r="M191" s="8">
        <f t="shared" si="30"/>
        <v>792.23098567486284</v>
      </c>
      <c r="N191" s="9">
        <f t="shared" si="31"/>
        <v>2.524516253673539E-2</v>
      </c>
      <c r="O191" s="8">
        <f t="shared" si="32"/>
        <v>826.43408834762408</v>
      </c>
      <c r="P191" s="9">
        <f t="shared" si="33"/>
        <v>2.4200357030272176E-2</v>
      </c>
      <c r="Q191" s="8">
        <f t="shared" si="34"/>
        <v>854.29254516459196</v>
      </c>
      <c r="R191" s="9">
        <f t="shared" si="35"/>
        <v>2.3411184041348163E-2</v>
      </c>
      <c r="S191" s="8">
        <f t="shared" si="36"/>
        <v>877.57019973581373</v>
      </c>
      <c r="T191" s="9">
        <f t="shared" si="37"/>
        <v>2.2790199582917534E-2</v>
      </c>
    </row>
    <row r="192" spans="1:20" x14ac:dyDescent="0.45">
      <c r="A192">
        <v>3100</v>
      </c>
      <c r="B192" s="8">
        <f t="shared" si="38"/>
        <v>464.8604892665694</v>
      </c>
      <c r="C192" s="9">
        <f t="shared" si="39"/>
        <v>4.3023660779505847E-2</v>
      </c>
      <c r="D192">
        <v>3075</v>
      </c>
      <c r="E192" s="8">
        <f t="shared" si="40"/>
        <v>609.8486069256378</v>
      </c>
      <c r="F192" s="9">
        <f t="shared" si="41"/>
        <v>3.2795024491117201E-2</v>
      </c>
      <c r="G192">
        <v>3065</v>
      </c>
      <c r="H192" s="8">
        <f t="shared" si="26"/>
        <v>695.26831777666848</v>
      </c>
      <c r="I192" s="9">
        <f t="shared" si="27"/>
        <v>2.8765872812896279E-2</v>
      </c>
      <c r="J192">
        <v>3050</v>
      </c>
      <c r="K192" s="8">
        <f t="shared" si="28"/>
        <v>753.40619063977954</v>
      </c>
      <c r="L192" s="9">
        <f t="shared" si="29"/>
        <v>2.6546105206563732E-2</v>
      </c>
      <c r="M192" s="8">
        <f t="shared" si="30"/>
        <v>797.85235608466746</v>
      </c>
      <c r="N192" s="9">
        <f t="shared" si="31"/>
        <v>2.5067294528209196E-2</v>
      </c>
      <c r="O192" s="8">
        <f t="shared" si="32"/>
        <v>832.96676306664415</v>
      </c>
      <c r="P192" s="9">
        <f t="shared" si="33"/>
        <v>2.4010561869681511E-2</v>
      </c>
      <c r="Q192" s="8">
        <f t="shared" si="34"/>
        <v>861.68683386881162</v>
      </c>
      <c r="R192" s="9">
        <f t="shared" si="35"/>
        <v>2.3210288487528312E-2</v>
      </c>
      <c r="S192" s="8">
        <f t="shared" si="36"/>
        <v>885.77814166622045</v>
      </c>
      <c r="T192" s="9">
        <f t="shared" si="37"/>
        <v>2.2579017317336799E-2</v>
      </c>
    </row>
    <row r="193" spans="1:56" x14ac:dyDescent="0.45">
      <c r="A193">
        <v>3150</v>
      </c>
      <c r="B193" s="8">
        <f t="shared" si="38"/>
        <v>465.81327835670777</v>
      </c>
      <c r="C193" s="9">
        <f t="shared" si="39"/>
        <v>4.2935658834277621E-2</v>
      </c>
      <c r="D193">
        <v>3125</v>
      </c>
      <c r="E193" s="8">
        <f t="shared" si="40"/>
        <v>612.12351939416499</v>
      </c>
      <c r="F193" s="9">
        <f t="shared" si="41"/>
        <v>3.2673144171611858E-2</v>
      </c>
      <c r="G193">
        <v>3115</v>
      </c>
      <c r="H193" s="8">
        <f t="shared" ref="H193:H251" si="42">$AG$195 - $AH$195*EXP(-$AI$195*G193^$AJ$195)</f>
        <v>698.62316852921685</v>
      </c>
      <c r="I193" s="9">
        <f t="shared" ref="I193:I251" si="43">20/H193</f>
        <v>2.8627736526552924E-2</v>
      </c>
      <c r="J193">
        <v>3100</v>
      </c>
      <c r="K193" s="8">
        <f t="shared" si="28"/>
        <v>757.80961162922813</v>
      </c>
      <c r="L193" s="9">
        <f t="shared" si="29"/>
        <v>2.6391853168768405E-2</v>
      </c>
      <c r="M193" s="8">
        <f t="shared" si="30"/>
        <v>803.19340944496128</v>
      </c>
      <c r="N193" s="9">
        <f t="shared" si="31"/>
        <v>2.4900602725090586E-2</v>
      </c>
      <c r="O193" s="8">
        <f t="shared" si="32"/>
        <v>839.20236494055746</v>
      </c>
      <c r="P193" s="9">
        <f t="shared" si="33"/>
        <v>2.3832154001873725E-2</v>
      </c>
      <c r="Q193" s="8">
        <f t="shared" si="34"/>
        <v>868.77388900994595</v>
      </c>
      <c r="R193" s="9">
        <f t="shared" si="35"/>
        <v>2.3020949700493398E-2</v>
      </c>
      <c r="S193" s="8">
        <f t="shared" si="36"/>
        <v>893.67383023766888</v>
      </c>
      <c r="T193" s="9">
        <f t="shared" si="37"/>
        <v>2.2379529670999859E-2</v>
      </c>
    </row>
    <row r="194" spans="1:56" x14ac:dyDescent="0.45">
      <c r="A194">
        <v>3200</v>
      </c>
      <c r="B194" s="8">
        <f t="shared" si="38"/>
        <v>466.69013463085821</v>
      </c>
      <c r="C194" s="9">
        <f t="shared" si="39"/>
        <v>4.2854987744318972E-2</v>
      </c>
      <c r="D194">
        <v>3175</v>
      </c>
      <c r="E194" s="8">
        <f t="shared" si="40"/>
        <v>614.244871196095</v>
      </c>
      <c r="F194" s="9">
        <f t="shared" si="41"/>
        <v>3.2560304428842494E-2</v>
      </c>
      <c r="G194">
        <v>3165</v>
      </c>
      <c r="H194" s="8">
        <f t="shared" si="42"/>
        <v>701.77224862558785</v>
      </c>
      <c r="I194" s="9">
        <f t="shared" si="43"/>
        <v>2.8499274571158591E-2</v>
      </c>
      <c r="J194">
        <v>3150</v>
      </c>
      <c r="K194" s="8">
        <f t="shared" si="28"/>
        <v>761.96790583497432</v>
      </c>
      <c r="L194" s="9">
        <f t="shared" si="29"/>
        <v>2.6247824674562562E-2</v>
      </c>
      <c r="M194" s="8">
        <f t="shared" si="30"/>
        <v>808.26345246948711</v>
      </c>
      <c r="N194" s="9">
        <f t="shared" si="31"/>
        <v>2.4744407208929224E-2</v>
      </c>
      <c r="O194" s="8">
        <f t="shared" si="32"/>
        <v>845.14924873027337</v>
      </c>
      <c r="P194" s="9">
        <f t="shared" si="33"/>
        <v>2.3664459301179518E-2</v>
      </c>
      <c r="Q194" s="8">
        <f t="shared" si="34"/>
        <v>875.5609612049451</v>
      </c>
      <c r="R194" s="9">
        <f t="shared" si="35"/>
        <v>2.2842498565121088E-2</v>
      </c>
      <c r="S194" s="8">
        <f t="shared" si="36"/>
        <v>901.26336716863455</v>
      </c>
      <c r="T194" s="9">
        <f t="shared" si="37"/>
        <v>2.2191071698421553E-2</v>
      </c>
    </row>
    <row r="195" spans="1:56" x14ac:dyDescent="0.45">
      <c r="A195">
        <v>3250</v>
      </c>
      <c r="B195" s="8">
        <f t="shared" si="38"/>
        <v>467.49639103267555</v>
      </c>
      <c r="C195" s="9">
        <f t="shared" si="39"/>
        <v>4.2781078920889691E-2</v>
      </c>
      <c r="D195">
        <v>3225</v>
      </c>
      <c r="E195" s="8">
        <f t="shared" si="40"/>
        <v>616.22111536753391</v>
      </c>
      <c r="F195" s="9">
        <f t="shared" si="41"/>
        <v>3.2455882314372436E-2</v>
      </c>
      <c r="G195">
        <v>3215</v>
      </c>
      <c r="H195" s="8">
        <f t="shared" si="42"/>
        <v>704.72526220398765</v>
      </c>
      <c r="I195" s="9">
        <f t="shared" si="43"/>
        <v>2.8379853926977377E-2</v>
      </c>
      <c r="J195">
        <v>3200</v>
      </c>
      <c r="K195" s="8">
        <f t="shared" si="28"/>
        <v>765.89094898879432</v>
      </c>
      <c r="L195" s="9">
        <f t="shared" si="29"/>
        <v>2.611337818576652E-2</v>
      </c>
      <c r="M195" s="8">
        <f t="shared" si="30"/>
        <v>813.07185100847073</v>
      </c>
      <c r="N195" s="9">
        <f t="shared" si="31"/>
        <v>2.459807208328952E-2</v>
      </c>
      <c r="O195" s="8">
        <f t="shared" si="32"/>
        <v>850.81592253438237</v>
      </c>
      <c r="P195" s="9">
        <f t="shared" si="33"/>
        <v>2.3506847333586166E-2</v>
      </c>
      <c r="Q195" s="8">
        <f t="shared" si="34"/>
        <v>882.05552866313747</v>
      </c>
      <c r="R195" s="9">
        <f t="shared" si="35"/>
        <v>2.2674309439806396E-2</v>
      </c>
      <c r="S195" s="8">
        <f t="shared" si="36"/>
        <v>908.55313739748772</v>
      </c>
      <c r="T195" s="9">
        <f t="shared" si="37"/>
        <v>2.2013021777998763E-2</v>
      </c>
      <c r="Y195" s="6">
        <v>475.81153663124297</v>
      </c>
      <c r="Z195" s="6">
        <v>435.31834063601701</v>
      </c>
      <c r="AA195" s="6">
        <v>1.73114160383631E-5</v>
      </c>
      <c r="AB195" s="6">
        <v>1.52600258350605</v>
      </c>
      <c r="AC195" s="6">
        <v>639.57547076821095</v>
      </c>
      <c r="AD195" s="6">
        <v>587.20013092157501</v>
      </c>
      <c r="AE195" s="6">
        <v>6.0206800237783503E-6</v>
      </c>
      <c r="AF195" s="6">
        <v>1.6328286676658801</v>
      </c>
      <c r="AG195" s="6">
        <v>742.37788455685495</v>
      </c>
      <c r="AH195" s="6">
        <v>682.98723875995404</v>
      </c>
      <c r="AI195" s="6">
        <v>3.59182319576294E-6</v>
      </c>
      <c r="AJ195" s="6">
        <v>1.68420007240266</v>
      </c>
      <c r="AK195" s="6">
        <v>820.129206351167</v>
      </c>
      <c r="AL195" s="6">
        <v>756.03239431039299</v>
      </c>
      <c r="AM195" s="6">
        <v>2.7654816014729299E-6</v>
      </c>
      <c r="AN195" s="6">
        <v>1.7057643916707801</v>
      </c>
      <c r="AO195" s="6">
        <v>885.05039383092105</v>
      </c>
      <c r="AP195" s="6">
        <v>817.55024531506103</v>
      </c>
      <c r="AQ195" s="6">
        <v>2.41089897120304E-6</v>
      </c>
      <c r="AR195" s="6">
        <v>1.7127419211797099</v>
      </c>
      <c r="AS195" s="6">
        <v>942.59849945809106</v>
      </c>
      <c r="AT195" s="6">
        <v>872.51606963331403</v>
      </c>
      <c r="AU195" s="6">
        <v>2.2451282608442402E-6</v>
      </c>
      <c r="AV195" s="6">
        <v>1.7121433547695299</v>
      </c>
      <c r="AW195" s="6">
        <v>995.65571894311904</v>
      </c>
      <c r="AX195" s="6">
        <v>923.54783571503106</v>
      </c>
      <c r="AY195" s="6">
        <v>2.1705358118438398E-6</v>
      </c>
      <c r="AZ195" s="6">
        <v>1.7074100967952801</v>
      </c>
      <c r="BA195" s="6">
        <v>1045.93103939502</v>
      </c>
      <c r="BB195" s="6">
        <v>972.19562024762195</v>
      </c>
      <c r="BC195" s="6">
        <v>2.1458242344742998E-6</v>
      </c>
      <c r="BD195" s="6">
        <v>1.7003429533691701</v>
      </c>
    </row>
    <row r="196" spans="1:56" x14ac:dyDescent="0.45">
      <c r="A196">
        <v>3300</v>
      </c>
      <c r="B196" s="8">
        <f t="shared" si="38"/>
        <v>468.23707892048924</v>
      </c>
      <c r="C196" s="9">
        <f t="shared" si="39"/>
        <v>4.2713405025739483E-2</v>
      </c>
      <c r="D196">
        <v>3275</v>
      </c>
      <c r="E196" s="8">
        <f t="shared" si="40"/>
        <v>618.0604153901412</v>
      </c>
      <c r="F196" s="9">
        <f t="shared" si="41"/>
        <v>3.2359296117314529E-2</v>
      </c>
      <c r="G196">
        <v>3265</v>
      </c>
      <c r="H196" s="8">
        <f t="shared" si="42"/>
        <v>707.49171024802422</v>
      </c>
      <c r="I196" s="9">
        <f t="shared" si="43"/>
        <v>2.826888246222508E-2</v>
      </c>
      <c r="J196">
        <v>3250</v>
      </c>
      <c r="K196" s="8">
        <f t="shared" ref="K196:K251" si="44">$AK$195 - $AL$195*EXP(-$AM$195*J196^$AN$195)</f>
        <v>769.58853134683534</v>
      </c>
      <c r="L196" s="9">
        <f t="shared" ref="L196:L251" si="45">20/K196</f>
        <v>2.598791326190706E-2</v>
      </c>
      <c r="M196" s="8">
        <f t="shared" ref="M196:M251" si="46">$AO$195 - $AP$195*EXP(-$AQ$195*J196^$AR$195)</f>
        <v>817.62799320302759</v>
      </c>
      <c r="N196" s="9">
        <f t="shared" ref="N196:N251" si="47">20/M196</f>
        <v>2.4461002028135968E-2</v>
      </c>
      <c r="O196" s="8">
        <f t="shared" ref="O196:O251" si="48">$AS$195 - $AT$195*EXP(-$AU$195*J196^$AV$195)</f>
        <v>856.21100982157623</v>
      </c>
      <c r="P196" s="9">
        <f t="shared" ref="P196:P251" si="49">20/O196</f>
        <v>2.335872789602151E-2</v>
      </c>
      <c r="Q196" s="8">
        <f t="shared" ref="Q196:Q251" si="50">$AW$195 - $AX$195*EXP(-$AY$195*J196^$AZ$195)</f>
        <v>888.26526001893922</v>
      </c>
      <c r="R196" s="9">
        <f t="shared" ref="R196:R251" si="51">20/Q196</f>
        <v>2.251579668845044E-2</v>
      </c>
      <c r="S196" s="8">
        <f t="shared" ref="S196:S251" si="52">$BA$195 - $BB$195*EXP(-$BC$195*J196^$BD$195)</f>
        <v>915.54977384685685</v>
      </c>
      <c r="T196" s="9">
        <f t="shared" ref="T196:T251" si="53">20/S196</f>
        <v>2.1844798143487262E-2</v>
      </c>
    </row>
    <row r="197" spans="1:56" x14ac:dyDescent="0.45">
      <c r="A197">
        <v>3350</v>
      </c>
      <c r="B197" s="8">
        <f t="shared" si="38"/>
        <v>468.91693762216136</v>
      </c>
      <c r="C197" s="9">
        <f t="shared" si="39"/>
        <v>4.2651477042860361E-2</v>
      </c>
      <c r="D197">
        <v>3325</v>
      </c>
      <c r="E197" s="8">
        <f t="shared" si="40"/>
        <v>619.77063802159455</v>
      </c>
      <c r="F197" s="9">
        <f t="shared" si="41"/>
        <v>3.2270002438068296E-2</v>
      </c>
      <c r="G197">
        <v>3315</v>
      </c>
      <c r="H197" s="8">
        <f t="shared" si="42"/>
        <v>710.08087025045472</v>
      </c>
      <c r="I197" s="9">
        <f t="shared" si="43"/>
        <v>2.8165805949603658E-2</v>
      </c>
      <c r="J197">
        <v>3300</v>
      </c>
      <c r="K197" s="8">
        <f t="shared" si="44"/>
        <v>773.07032805702454</v>
      </c>
      <c r="L197" s="9">
        <f t="shared" si="45"/>
        <v>2.5870867467215383E-2</v>
      </c>
      <c r="M197" s="8">
        <f t="shared" si="46"/>
        <v>821.9412553961879</v>
      </c>
      <c r="N197" s="9">
        <f t="shared" si="47"/>
        <v>2.4332639186433955E-2</v>
      </c>
      <c r="O197" s="8">
        <f t="shared" si="48"/>
        <v>861.34321378367486</v>
      </c>
      <c r="P197" s="9">
        <f t="shared" si="49"/>
        <v>2.3219547887473078E-2</v>
      </c>
      <c r="Q197" s="8">
        <f t="shared" si="50"/>
        <v>894.19797905156122</v>
      </c>
      <c r="R197" s="9">
        <f t="shared" si="51"/>
        <v>2.2366411542568205E-2</v>
      </c>
      <c r="S197" s="8">
        <f t="shared" si="52"/>
        <v>922.26012368857164</v>
      </c>
      <c r="T197" s="9">
        <f t="shared" si="53"/>
        <v>2.1685855743182485E-2</v>
      </c>
    </row>
    <row r="198" spans="1:56" x14ac:dyDescent="0.45">
      <c r="A198">
        <v>3400</v>
      </c>
      <c r="B198" s="8">
        <f t="shared" si="38"/>
        <v>469.540424543455</v>
      </c>
      <c r="C198" s="9">
        <f t="shared" si="39"/>
        <v>4.2594841582482404E-2</v>
      </c>
      <c r="D198">
        <v>3375</v>
      </c>
      <c r="E198" s="8">
        <f t="shared" si="40"/>
        <v>621.35934834259206</v>
      </c>
      <c r="F198" s="9">
        <f t="shared" si="41"/>
        <v>3.2187493522625524E-2</v>
      </c>
      <c r="G198">
        <v>3365</v>
      </c>
      <c r="H198" s="8">
        <f t="shared" si="42"/>
        <v>712.50177878153374</v>
      </c>
      <c r="I198" s="9">
        <f t="shared" si="43"/>
        <v>2.8070105360582364E-2</v>
      </c>
      <c r="J198">
        <v>3350</v>
      </c>
      <c r="K198" s="8">
        <f t="shared" si="44"/>
        <v>776.34587251085168</v>
      </c>
      <c r="L198" s="9">
        <f t="shared" si="45"/>
        <v>2.5761713571447426E-2</v>
      </c>
      <c r="M198" s="8">
        <f t="shared" si="46"/>
        <v>826.02097074676487</v>
      </c>
      <c r="N198" s="9">
        <f t="shared" si="47"/>
        <v>2.4212460347004246E-2</v>
      </c>
      <c r="O198" s="8">
        <f t="shared" si="48"/>
        <v>866.22128399426401</v>
      </c>
      <c r="P198" s="9">
        <f t="shared" si="49"/>
        <v>2.3088788476516398E-2</v>
      </c>
      <c r="Q198" s="8">
        <f t="shared" si="50"/>
        <v>899.86163130188322</v>
      </c>
      <c r="R198" s="9">
        <f t="shared" si="51"/>
        <v>2.2225639258632256E-2</v>
      </c>
      <c r="S198" s="8">
        <f t="shared" si="52"/>
        <v>928.69121613394452</v>
      </c>
      <c r="T198" s="9">
        <f t="shared" si="53"/>
        <v>2.1535683392439251E-2</v>
      </c>
    </row>
    <row r="199" spans="1:56" x14ac:dyDescent="0.45">
      <c r="A199">
        <v>3450</v>
      </c>
      <c r="B199" s="8">
        <f t="shared" si="38"/>
        <v>470.11172569860912</v>
      </c>
      <c r="C199" s="9">
        <f t="shared" si="39"/>
        <v>4.2543078393288358E-2</v>
      </c>
      <c r="D199">
        <v>3425</v>
      </c>
      <c r="E199" s="8">
        <f t="shared" si="40"/>
        <v>622.83380682614552</v>
      </c>
      <c r="F199" s="9">
        <f t="shared" si="41"/>
        <v>3.2111294828256962E-2</v>
      </c>
      <c r="G199">
        <v>3415</v>
      </c>
      <c r="H199" s="8">
        <f t="shared" si="42"/>
        <v>714.76321679219029</v>
      </c>
      <c r="I199" s="9">
        <f t="shared" si="43"/>
        <v>2.7981294406501035E-2</v>
      </c>
      <c r="J199">
        <v>3400</v>
      </c>
      <c r="K199" s="8">
        <f t="shared" si="44"/>
        <v>779.42453256438023</v>
      </c>
      <c r="L199" s="9">
        <f t="shared" si="45"/>
        <v>2.5659957012384653E-2</v>
      </c>
      <c r="M199" s="8">
        <f t="shared" si="46"/>
        <v>829.87640048200501</v>
      </c>
      <c r="N199" s="9">
        <f t="shared" si="47"/>
        <v>2.4099974391829544E-2</v>
      </c>
      <c r="O199" s="8">
        <f t="shared" si="48"/>
        <v>870.85398534770525</v>
      </c>
      <c r="P199" s="9">
        <f t="shared" si="49"/>
        <v>2.2965962533908153E-2</v>
      </c>
      <c r="Q199" s="8">
        <f t="shared" si="50"/>
        <v>905.26425258741347</v>
      </c>
      <c r="R199" s="9">
        <f t="shared" si="51"/>
        <v>2.2092996539779721E-2</v>
      </c>
      <c r="S199" s="8">
        <f t="shared" si="52"/>
        <v>934.85023176629625</v>
      </c>
      <c r="T199" s="9">
        <f t="shared" si="53"/>
        <v>2.1393801189108344E-2</v>
      </c>
    </row>
    <row r="200" spans="1:56" x14ac:dyDescent="0.45">
      <c r="A200">
        <v>3500</v>
      </c>
      <c r="B200" s="8">
        <f t="shared" si="38"/>
        <v>470.63476654475488</v>
      </c>
      <c r="C200" s="9">
        <f t="shared" si="39"/>
        <v>4.2495798061909874E-2</v>
      </c>
      <c r="D200">
        <v>3475</v>
      </c>
      <c r="E200" s="8">
        <f t="shared" si="40"/>
        <v>624.20096824153973</v>
      </c>
      <c r="F200" s="9">
        <f t="shared" si="41"/>
        <v>3.2040962794951694E-2</v>
      </c>
      <c r="G200">
        <v>3465</v>
      </c>
      <c r="H200" s="8">
        <f t="shared" si="42"/>
        <v>716.87369748090634</v>
      </c>
      <c r="I200" s="9">
        <f t="shared" si="43"/>
        <v>2.7898917299211821E-2</v>
      </c>
      <c r="J200">
        <v>3450</v>
      </c>
      <c r="K200" s="8">
        <f t="shared" si="44"/>
        <v>782.3154895063999</v>
      </c>
      <c r="L200" s="9">
        <f t="shared" si="45"/>
        <v>2.5565133591588417E-2</v>
      </c>
      <c r="M200" s="8">
        <f t="shared" si="46"/>
        <v>833.51670771575925</v>
      </c>
      <c r="N200" s="9">
        <f t="shared" si="47"/>
        <v>2.3994719979650699E-2</v>
      </c>
      <c r="O200" s="8">
        <f t="shared" si="48"/>
        <v>875.25006924381364</v>
      </c>
      <c r="P200" s="9">
        <f t="shared" si="49"/>
        <v>2.2850612302469535E-2</v>
      </c>
      <c r="Q200" s="8">
        <f t="shared" si="50"/>
        <v>910.41393940755688</v>
      </c>
      <c r="R200" s="9">
        <f t="shared" si="51"/>
        <v>2.1968029194516518E-2</v>
      </c>
      <c r="S200" s="8">
        <f t="shared" si="52"/>
        <v>940.74447342509654</v>
      </c>
      <c r="T200" s="9">
        <f t="shared" si="53"/>
        <v>2.1259758164917278E-2</v>
      </c>
    </row>
    <row r="201" spans="1:56" x14ac:dyDescent="0.45">
      <c r="A201">
        <v>3550</v>
      </c>
      <c r="B201" s="8">
        <f t="shared" si="38"/>
        <v>471.11322301406204</v>
      </c>
      <c r="C201" s="9">
        <f t="shared" si="39"/>
        <v>4.2452639881438922E-2</v>
      </c>
      <c r="D201">
        <v>3525</v>
      </c>
      <c r="E201" s="8">
        <f t="shared" si="40"/>
        <v>625.46748221262203</v>
      </c>
      <c r="F201" s="9">
        <f t="shared" si="41"/>
        <v>3.1976082800098601E-2</v>
      </c>
      <c r="G201">
        <v>3515</v>
      </c>
      <c r="H201" s="8">
        <f t="shared" si="42"/>
        <v>718.84145655315342</v>
      </c>
      <c r="I201" s="9">
        <f t="shared" si="43"/>
        <v>2.7822546707169687E-2</v>
      </c>
      <c r="J201">
        <v>3500</v>
      </c>
      <c r="K201" s="8">
        <f t="shared" si="44"/>
        <v>785.02771964612361</v>
      </c>
      <c r="L201" s="9">
        <f t="shared" si="45"/>
        <v>2.5476807378235815E-2</v>
      </c>
      <c r="M201" s="8">
        <f t="shared" si="46"/>
        <v>836.95093375100328</v>
      </c>
      <c r="N201" s="9">
        <f t="shared" si="47"/>
        <v>2.389626344087465E-2</v>
      </c>
      <c r="O201" s="8">
        <f t="shared" si="48"/>
        <v>879.41824697504819</v>
      </c>
      <c r="P201" s="9">
        <f t="shared" si="49"/>
        <v>2.2742307279607153E-2</v>
      </c>
      <c r="Q201" s="8">
        <f t="shared" si="50"/>
        <v>915.31882122344803</v>
      </c>
      <c r="R201" s="9">
        <f t="shared" si="51"/>
        <v>2.1850310008120755E-2</v>
      </c>
      <c r="S201" s="8">
        <f t="shared" si="52"/>
        <v>946.38133864410793</v>
      </c>
      <c r="T201" s="9">
        <f t="shared" si="53"/>
        <v>2.1133130148840683E-2</v>
      </c>
    </row>
    <row r="202" spans="1:56" x14ac:dyDescent="0.45">
      <c r="A202">
        <v>3600</v>
      </c>
      <c r="B202" s="8">
        <f t="shared" si="38"/>
        <v>471.55053264908037</v>
      </c>
      <c r="C202" s="9">
        <f t="shared" si="39"/>
        <v>4.2413269872995034E-2</v>
      </c>
      <c r="D202">
        <v>3575</v>
      </c>
      <c r="E202" s="8">
        <f t="shared" si="40"/>
        <v>626.63969525793107</v>
      </c>
      <c r="F202" s="9">
        <f t="shared" si="41"/>
        <v>3.1916267276633034E-2</v>
      </c>
      <c r="G202">
        <v>3565</v>
      </c>
      <c r="H202" s="8">
        <f t="shared" si="42"/>
        <v>720.67444470342741</v>
      </c>
      <c r="I202" s="9">
        <f t="shared" si="43"/>
        <v>2.7751781885689615E-2</v>
      </c>
      <c r="J202">
        <v>3550</v>
      </c>
      <c r="K202" s="8">
        <f t="shared" si="44"/>
        <v>787.56997838861218</v>
      </c>
      <c r="L202" s="9">
        <f t="shared" si="45"/>
        <v>2.5394568798725033E-2</v>
      </c>
      <c r="M202" s="8">
        <f t="shared" si="46"/>
        <v>840.18797677868747</v>
      </c>
      <c r="N202" s="9">
        <f t="shared" si="47"/>
        <v>2.3804196861612753E-2</v>
      </c>
      <c r="O202" s="8">
        <f t="shared" si="48"/>
        <v>883.36716526539453</v>
      </c>
      <c r="P202" s="9">
        <f t="shared" si="49"/>
        <v>2.2640642290560231E-2</v>
      </c>
      <c r="Q202" s="8">
        <f t="shared" si="50"/>
        <v>919.98703458922489</v>
      </c>
      <c r="R202" s="9">
        <f t="shared" si="51"/>
        <v>2.1739436805139345E-2</v>
      </c>
      <c r="S202" s="8">
        <f t="shared" si="52"/>
        <v>951.76829363930642</v>
      </c>
      <c r="T202" s="9">
        <f t="shared" si="53"/>
        <v>2.1013517821155157E-2</v>
      </c>
    </row>
    <row r="203" spans="1:56" x14ac:dyDescent="0.45">
      <c r="A203">
        <v>3650</v>
      </c>
      <c r="B203" s="8">
        <f t="shared" si="38"/>
        <v>471.94990575760602</v>
      </c>
      <c r="C203" s="9">
        <f t="shared" si="39"/>
        <v>4.2377378946383396E-2</v>
      </c>
      <c r="D203">
        <v>3625</v>
      </c>
      <c r="E203" s="8">
        <f t="shared" si="40"/>
        <v>627.72365414843091</v>
      </c>
      <c r="F203" s="9">
        <f t="shared" si="41"/>
        <v>3.1861153977273605E-2</v>
      </c>
      <c r="G203">
        <v>3615</v>
      </c>
      <c r="H203" s="8">
        <f t="shared" si="42"/>
        <v>722.38032215216128</v>
      </c>
      <c r="I203" s="9">
        <f t="shared" si="43"/>
        <v>2.7686246962562229E-2</v>
      </c>
      <c r="J203">
        <v>3600</v>
      </c>
      <c r="K203" s="8">
        <f t="shared" si="44"/>
        <v>789.95078666314089</v>
      </c>
      <c r="L203" s="9">
        <f t="shared" si="45"/>
        <v>2.5318032892254858E-2</v>
      </c>
      <c r="M203" s="8">
        <f t="shared" si="46"/>
        <v>843.2365728791774</v>
      </c>
      <c r="N203" s="9">
        <f t="shared" si="47"/>
        <v>2.3718136337126931E-2</v>
      </c>
      <c r="O203" s="8">
        <f t="shared" si="48"/>
        <v>887.10538390339991</v>
      </c>
      <c r="P203" s="9">
        <f t="shared" si="49"/>
        <v>2.2545235732869671E-2</v>
      </c>
      <c r="Q203" s="8">
        <f t="shared" si="50"/>
        <v>924.42669910492555</v>
      </c>
      <c r="R203" s="9">
        <f t="shared" si="51"/>
        <v>2.1635030683736161E-2</v>
      </c>
      <c r="S203" s="8">
        <f t="shared" si="52"/>
        <v>956.9128488362752</v>
      </c>
      <c r="T203" s="9">
        <f t="shared" si="53"/>
        <v>2.0900544939199513E-2</v>
      </c>
    </row>
    <row r="204" spans="1:56" x14ac:dyDescent="0.45">
      <c r="A204">
        <v>3700</v>
      </c>
      <c r="B204" s="8">
        <f t="shared" si="38"/>
        <v>472.31433651357457</v>
      </c>
      <c r="C204" s="9">
        <f t="shared" si="39"/>
        <v>4.2344681187599709E-2</v>
      </c>
      <c r="D204">
        <v>3675</v>
      </c>
      <c r="E204" s="8">
        <f t="shared" si="40"/>
        <v>628.72511042720816</v>
      </c>
      <c r="F204" s="9">
        <f t="shared" si="41"/>
        <v>3.1810404369582657E-2</v>
      </c>
      <c r="G204">
        <v>3665</v>
      </c>
      <c r="H204" s="8">
        <f t="shared" si="42"/>
        <v>723.96645507300093</v>
      </c>
      <c r="I204" s="9">
        <f t="shared" si="43"/>
        <v>2.7625589362401198E-2</v>
      </c>
      <c r="J204">
        <v>3650</v>
      </c>
      <c r="K204" s="8">
        <f t="shared" si="44"/>
        <v>792.178419567888</v>
      </c>
      <c r="L204" s="9">
        <f t="shared" si="45"/>
        <v>2.524683771480352E-2</v>
      </c>
      <c r="M204" s="8">
        <f t="shared" si="46"/>
        <v>846.10527922785161</v>
      </c>
      <c r="N204" s="9">
        <f t="shared" si="47"/>
        <v>2.3637720377128277E-2</v>
      </c>
      <c r="O204" s="8">
        <f t="shared" si="48"/>
        <v>890.64135540587915</v>
      </c>
      <c r="P204" s="9">
        <f t="shared" si="49"/>
        <v>2.2455727974685938E-2</v>
      </c>
      <c r="Q204" s="8">
        <f t="shared" si="50"/>
        <v>928.6458951550992</v>
      </c>
      <c r="R204" s="9">
        <f t="shared" si="51"/>
        <v>2.1536734404732031E-2</v>
      </c>
      <c r="S204" s="8">
        <f t="shared" si="52"/>
        <v>961.82253592108123</v>
      </c>
      <c r="T204" s="9">
        <f t="shared" si="53"/>
        <v>2.0793856717910199E-2</v>
      </c>
    </row>
    <row r="205" spans="1:56" x14ac:dyDescent="0.45">
      <c r="A205">
        <v>3750</v>
      </c>
      <c r="B205" s="8">
        <f t="shared" si="38"/>
        <v>472.64661393994362</v>
      </c>
      <c r="C205" s="9">
        <f t="shared" si="39"/>
        <v>4.2314912262422934E-2</v>
      </c>
      <c r="D205">
        <v>3725</v>
      </c>
      <c r="E205" s="8">
        <f t="shared" si="40"/>
        <v>629.64952594427939</v>
      </c>
      <c r="F205" s="9">
        <f t="shared" si="41"/>
        <v>3.1763702148439148E-2</v>
      </c>
      <c r="G205">
        <v>3715</v>
      </c>
      <c r="H205" s="8">
        <f t="shared" si="42"/>
        <v>725.43991374996222</v>
      </c>
      <c r="I205" s="9">
        <f t="shared" si="43"/>
        <v>2.7569478355023918E-2</v>
      </c>
      <c r="J205">
        <v>3700</v>
      </c>
      <c r="K205" s="8">
        <f t="shared" si="44"/>
        <v>794.26089709354756</v>
      </c>
      <c r="L205" s="9">
        <f t="shared" si="45"/>
        <v>2.5180642875894232E-2</v>
      </c>
      <c r="M205" s="8">
        <f t="shared" si="46"/>
        <v>848.80245940271584</v>
      </c>
      <c r="N205" s="9">
        <f t="shared" si="47"/>
        <v>2.3562608447286512E-2</v>
      </c>
      <c r="O205" s="8">
        <f t="shared" si="48"/>
        <v>893.98340664372188</v>
      </c>
      <c r="P205" s="9">
        <f t="shared" si="49"/>
        <v>2.2371779891403036E-2</v>
      </c>
      <c r="Q205" s="8">
        <f t="shared" si="50"/>
        <v>932.65264339178009</v>
      </c>
      <c r="R205" s="9">
        <f t="shared" si="51"/>
        <v>2.1444210920011926E-2</v>
      </c>
      <c r="S205" s="8">
        <f t="shared" si="52"/>
        <v>966.50488639347543</v>
      </c>
      <c r="T205" s="9">
        <f t="shared" si="53"/>
        <v>2.0693118350006735E-2</v>
      </c>
    </row>
    <row r="206" spans="1:56" x14ac:dyDescent="0.45">
      <c r="A206">
        <v>3800</v>
      </c>
      <c r="B206" s="8">
        <f t="shared" si="38"/>
        <v>472.94933271830399</v>
      </c>
      <c r="C206" s="9">
        <f t="shared" si="39"/>
        <v>4.2287827926617061E-2</v>
      </c>
      <c r="D206">
        <v>3775</v>
      </c>
      <c r="E206" s="8">
        <f t="shared" si="40"/>
        <v>630.50207926857991</v>
      </c>
      <c r="F206" s="9">
        <f t="shared" si="41"/>
        <v>3.1720751854143282E-2</v>
      </c>
      <c r="G206">
        <v>3765</v>
      </c>
      <c r="H206" s="8">
        <f t="shared" si="42"/>
        <v>726.80747230874783</v>
      </c>
      <c r="I206" s="9">
        <f t="shared" si="43"/>
        <v>2.7517603714872101E-2</v>
      </c>
      <c r="J206">
        <v>3750</v>
      </c>
      <c r="K206" s="8">
        <f t="shared" si="44"/>
        <v>796.20597678866648</v>
      </c>
      <c r="L206" s="9">
        <f t="shared" si="45"/>
        <v>2.5119128194271912E-2</v>
      </c>
      <c r="M206" s="8">
        <f t="shared" si="46"/>
        <v>851.33627068911278</v>
      </c>
      <c r="N206" s="9">
        <f t="shared" si="47"/>
        <v>2.3492479633002165E-2</v>
      </c>
      <c r="O206" s="8">
        <f t="shared" si="48"/>
        <v>897.13972235689982</v>
      </c>
      <c r="P206" s="9">
        <f t="shared" si="49"/>
        <v>2.2293071526760029E-2</v>
      </c>
      <c r="Q206" s="8">
        <f t="shared" si="50"/>
        <v>936.45488591563537</v>
      </c>
      <c r="R206" s="9">
        <f t="shared" si="51"/>
        <v>2.1357142026596023E-2</v>
      </c>
      <c r="S206" s="8">
        <f t="shared" si="52"/>
        <v>970.96741159651901</v>
      </c>
      <c r="T206" s="9">
        <f t="shared" si="53"/>
        <v>2.0598013652296403E-2</v>
      </c>
    </row>
    <row r="207" spans="1:56" x14ac:dyDescent="0.45">
      <c r="A207">
        <v>3850</v>
      </c>
      <c r="B207" s="8">
        <f t="shared" si="38"/>
        <v>473.22490377805559</v>
      </c>
      <c r="C207" s="9">
        <f t="shared" si="39"/>
        <v>4.2263202634365331E-2</v>
      </c>
      <c r="D207">
        <v>3825</v>
      </c>
      <c r="E207" s="8">
        <f t="shared" si="40"/>
        <v>631.28767284815899</v>
      </c>
      <c r="F207" s="9">
        <f t="shared" si="41"/>
        <v>3.1681277585805981E-2</v>
      </c>
      <c r="G207">
        <v>3815</v>
      </c>
      <c r="H207" s="8">
        <f t="shared" si="42"/>
        <v>728.07560987186753</v>
      </c>
      <c r="I207" s="9">
        <f t="shared" si="43"/>
        <v>2.7469674479989457E-2</v>
      </c>
      <c r="J207">
        <v>3800</v>
      </c>
      <c r="K207" s="8">
        <f t="shared" si="44"/>
        <v>798.02114823055695</v>
      </c>
      <c r="L207" s="9">
        <f t="shared" si="45"/>
        <v>2.5061992460156939E-2</v>
      </c>
      <c r="M207" s="8">
        <f t="shared" si="46"/>
        <v>853.71465327469446</v>
      </c>
      <c r="N207" s="9">
        <f t="shared" si="47"/>
        <v>2.3427031412994528E-2</v>
      </c>
      <c r="O207" s="8">
        <f t="shared" si="48"/>
        <v>900.1183304821933</v>
      </c>
      <c r="P207" s="9">
        <f t="shared" si="49"/>
        <v>2.2219300866016142E-2</v>
      </c>
      <c r="Q207" s="8">
        <f t="shared" si="50"/>
        <v>940.06046910483826</v>
      </c>
      <c r="R207" s="9">
        <f t="shared" si="51"/>
        <v>2.1275227134106352E-2</v>
      </c>
      <c r="S207" s="8">
        <f t="shared" si="52"/>
        <v>975.21758419243201</v>
      </c>
      <c r="T207" s="9">
        <f t="shared" si="53"/>
        <v>2.0508243825978385E-2</v>
      </c>
    </row>
    <row r="208" spans="1:56" x14ac:dyDescent="0.45">
      <c r="A208">
        <v>3900</v>
      </c>
      <c r="B208" s="8">
        <f t="shared" si="38"/>
        <v>473.47556462542053</v>
      </c>
      <c r="C208" s="9">
        <f t="shared" si="39"/>
        <v>4.2240828237509041E-2</v>
      </c>
      <c r="D208">
        <v>3875</v>
      </c>
      <c r="E208" s="8">
        <f t="shared" si="40"/>
        <v>632.01094079852805</v>
      </c>
      <c r="F208" s="9">
        <f t="shared" si="41"/>
        <v>3.1645021800936805E-2</v>
      </c>
      <c r="G208">
        <v>3865</v>
      </c>
      <c r="H208" s="8">
        <f t="shared" si="42"/>
        <v>729.25051299310201</v>
      </c>
      <c r="I208" s="9">
        <f t="shared" si="43"/>
        <v>2.7425417800411175E-2</v>
      </c>
      <c r="J208">
        <v>3850</v>
      </c>
      <c r="K208" s="8">
        <f t="shared" si="44"/>
        <v>799.71362916750991</v>
      </c>
      <c r="L208" s="9">
        <f t="shared" si="45"/>
        <v>2.5008952293109853E-2</v>
      </c>
      <c r="M208" s="8">
        <f t="shared" si="46"/>
        <v>855.94532122671228</v>
      </c>
      <c r="N208" s="9">
        <f t="shared" si="47"/>
        <v>2.3365978531592026E-2</v>
      </c>
      <c r="O208" s="8">
        <f t="shared" si="48"/>
        <v>902.92708921429301</v>
      </c>
      <c r="P208" s="9">
        <f t="shared" si="49"/>
        <v>2.2150182710105146E-2</v>
      </c>
      <c r="Q208" s="8">
        <f t="shared" si="50"/>
        <v>943.47712803755348</v>
      </c>
      <c r="R208" s="9">
        <f t="shared" si="51"/>
        <v>2.119818213463245E-2</v>
      </c>
      <c r="S208" s="8">
        <f t="shared" si="52"/>
        <v>979.26282105065116</v>
      </c>
      <c r="T208" s="9">
        <f t="shared" si="53"/>
        <v>2.0423526320076154E-2</v>
      </c>
    </row>
    <row r="209" spans="1:20" x14ac:dyDescent="0.45">
      <c r="A209">
        <v>3950</v>
      </c>
      <c r="B209" s="8">
        <f t="shared" si="38"/>
        <v>473.70338937936867</v>
      </c>
      <c r="C209" s="9">
        <f t="shared" si="39"/>
        <v>4.2220512768978438E-2</v>
      </c>
      <c r="D209">
        <v>3925</v>
      </c>
      <c r="E209" s="8">
        <f t="shared" si="40"/>
        <v>632.67625720792842</v>
      </c>
      <c r="F209" s="9">
        <f t="shared" si="41"/>
        <v>3.1611744193250198E-2</v>
      </c>
      <c r="G209">
        <v>3915</v>
      </c>
      <c r="H209" s="8">
        <f t="shared" si="42"/>
        <v>730.33807923314021</v>
      </c>
      <c r="I209" s="9">
        <f t="shared" si="43"/>
        <v>2.7384577867006651E-2</v>
      </c>
      <c r="J209">
        <v>3900</v>
      </c>
      <c r="K209" s="8">
        <f t="shared" si="44"/>
        <v>801.29036320057867</v>
      </c>
      <c r="L209" s="9">
        <f t="shared" si="45"/>
        <v>2.4959741085758706E-2</v>
      </c>
      <c r="M209" s="8">
        <f t="shared" si="46"/>
        <v>858.03575514332363</v>
      </c>
      <c r="N209" s="9">
        <f t="shared" si="47"/>
        <v>2.3309051959797714E-2</v>
      </c>
      <c r="O209" s="8">
        <f t="shared" si="48"/>
        <v>905.57367571871873</v>
      </c>
      <c r="P209" s="9">
        <f t="shared" si="49"/>
        <v>2.20854476408303E-2</v>
      </c>
      <c r="Q209" s="8">
        <f t="shared" si="50"/>
        <v>946.71247245079633</v>
      </c>
      <c r="R209" s="9">
        <f t="shared" si="51"/>
        <v>2.1125738365129085E-2</v>
      </c>
      <c r="S209" s="8">
        <f t="shared" si="52"/>
        <v>983.1104675106302</v>
      </c>
      <c r="T209" s="9">
        <f t="shared" si="53"/>
        <v>2.0343593788236969E-2</v>
      </c>
    </row>
    <row r="210" spans="1:20" x14ac:dyDescent="0.45">
      <c r="A210">
        <v>4000</v>
      </c>
      <c r="B210" s="8">
        <f t="shared" si="38"/>
        <v>473.91029848772024</v>
      </c>
      <c r="C210" s="9">
        <f t="shared" si="39"/>
        <v>4.2202079304504148E-2</v>
      </c>
      <c r="D210">
        <v>3975</v>
      </c>
      <c r="E210" s="8">
        <f t="shared" si="40"/>
        <v>633.28774485693793</v>
      </c>
      <c r="F210" s="9">
        <f t="shared" si="41"/>
        <v>3.1581220641681729E-2</v>
      </c>
      <c r="G210">
        <v>3965</v>
      </c>
      <c r="H210" s="8">
        <f t="shared" si="42"/>
        <v>731.3439217448589</v>
      </c>
      <c r="I210" s="9">
        <f t="shared" si="43"/>
        <v>2.7346914912868205E-2</v>
      </c>
      <c r="J210">
        <v>3950</v>
      </c>
      <c r="K210" s="8">
        <f t="shared" si="44"/>
        <v>802.75801887638715</v>
      </c>
      <c r="L210" s="9">
        <f t="shared" si="45"/>
        <v>2.4914108024724328E-2</v>
      </c>
      <c r="M210" s="8">
        <f t="shared" si="46"/>
        <v>859.99319637092674</v>
      </c>
      <c r="N210" s="9">
        <f t="shared" si="47"/>
        <v>2.3255997936260101E-2</v>
      </c>
      <c r="O210" s="8">
        <f t="shared" si="48"/>
        <v>908.06557641343284</v>
      </c>
      <c r="P210" s="9">
        <f t="shared" si="49"/>
        <v>2.202484106818978E-2</v>
      </c>
      <c r="Q210" s="8">
        <f t="shared" si="50"/>
        <v>949.77397417581903</v>
      </c>
      <c r="R210" s="9">
        <f t="shared" si="51"/>
        <v>2.1057641653484248E-2</v>
      </c>
      <c r="S210" s="8">
        <f t="shared" si="52"/>
        <v>986.76778297894793</v>
      </c>
      <c r="T210" s="9">
        <f t="shared" si="53"/>
        <v>2.0268193130122375E-2</v>
      </c>
    </row>
    <row r="211" spans="1:20" x14ac:dyDescent="0.45">
      <c r="A211">
        <v>4050</v>
      </c>
      <c r="B211" s="8">
        <f t="shared" si="38"/>
        <v>474.09806810229435</v>
      </c>
      <c r="C211" s="9">
        <f t="shared" si="39"/>
        <v>4.2185364897299425E-2</v>
      </c>
      <c r="D211">
        <v>4025</v>
      </c>
      <c r="E211" s="8">
        <f t="shared" si="40"/>
        <v>633.84928425828173</v>
      </c>
      <c r="F211" s="9">
        <f t="shared" si="41"/>
        <v>3.1553242224456587E-2</v>
      </c>
      <c r="G211">
        <v>4015</v>
      </c>
      <c r="H211" s="8">
        <f t="shared" si="42"/>
        <v>732.27337474357546</v>
      </c>
      <c r="I211" s="9">
        <f t="shared" si="43"/>
        <v>2.7312204280271039E-2</v>
      </c>
      <c r="J211">
        <v>4000</v>
      </c>
      <c r="K211" s="8">
        <f t="shared" si="44"/>
        <v>804.12299006612898</v>
      </c>
      <c r="L211" s="9">
        <f t="shared" si="45"/>
        <v>2.4871817181044968E-2</v>
      </c>
      <c r="M211" s="8">
        <f t="shared" si="46"/>
        <v>861.82464268047659</v>
      </c>
      <c r="N211" s="9">
        <f t="shared" si="47"/>
        <v>2.3206577080222855E-2</v>
      </c>
      <c r="O211" s="8">
        <f t="shared" si="48"/>
        <v>910.41007873502906</v>
      </c>
      <c r="P211" s="9">
        <f t="shared" si="49"/>
        <v>2.1968122351840653E-2</v>
      </c>
      <c r="Q211" s="8">
        <f t="shared" si="50"/>
        <v>952.66895598808924</v>
      </c>
      <c r="R211" s="9">
        <f t="shared" si="51"/>
        <v>2.0993651440291132E-2</v>
      </c>
      <c r="S211" s="8">
        <f t="shared" si="52"/>
        <v>990.24192781767113</v>
      </c>
      <c r="T211" s="9">
        <f t="shared" si="53"/>
        <v>2.0197084609492027E-2</v>
      </c>
    </row>
    <row r="212" spans="1:20" x14ac:dyDescent="0.45">
      <c r="A212">
        <v>4100</v>
      </c>
      <c r="B212" s="8">
        <f t="shared" si="38"/>
        <v>474.26833909702378</v>
      </c>
      <c r="C212" s="9">
        <f t="shared" si="39"/>
        <v>4.2170219580920591E-2</v>
      </c>
      <c r="D212">
        <v>4075</v>
      </c>
      <c r="E212" s="8">
        <f t="shared" si="40"/>
        <v>634.36452293090611</v>
      </c>
      <c r="F212" s="9">
        <f t="shared" si="41"/>
        <v>3.1527614292797337E-2</v>
      </c>
      <c r="G212">
        <v>4065</v>
      </c>
      <c r="H212" s="8">
        <f t="shared" si="42"/>
        <v>733.13149974465159</v>
      </c>
      <c r="I212" s="9">
        <f t="shared" si="43"/>
        <v>2.728023554705529E-2</v>
      </c>
      <c r="J212">
        <v>4050</v>
      </c>
      <c r="K212" s="8">
        <f t="shared" si="44"/>
        <v>805.39139751010487</v>
      </c>
      <c r="L212" s="9">
        <f t="shared" si="45"/>
        <v>2.4832646663262962E-2</v>
      </c>
      <c r="M212" s="8">
        <f t="shared" si="46"/>
        <v>863.53684529723625</v>
      </c>
      <c r="N212" s="9">
        <f t="shared" si="47"/>
        <v>2.3160563569370154E-2</v>
      </c>
      <c r="O212" s="8">
        <f t="shared" si="48"/>
        <v>912.6142643049435</v>
      </c>
      <c r="P212" s="9">
        <f t="shared" si="49"/>
        <v>2.1915063989529252E-2</v>
      </c>
      <c r="Q212" s="8">
        <f t="shared" si="50"/>
        <v>955.40458180830115</v>
      </c>
      <c r="R212" s="9">
        <f t="shared" si="51"/>
        <v>2.0933539969157207E-2</v>
      </c>
      <c r="S212" s="8">
        <f t="shared" si="52"/>
        <v>993.5399514787232</v>
      </c>
      <c r="T212" s="9">
        <f t="shared" si="53"/>
        <v>2.0130041041865745E-2</v>
      </c>
    </row>
    <row r="213" spans="1:20" x14ac:dyDescent="0.45">
      <c r="A213">
        <v>4150</v>
      </c>
      <c r="B213" s="8">
        <f t="shared" si="38"/>
        <v>474.42262571747727</v>
      </c>
      <c r="C213" s="9">
        <f t="shared" si="39"/>
        <v>4.2156505435957371E-2</v>
      </c>
      <c r="D213">
        <v>4125</v>
      </c>
      <c r="E213" s="8">
        <f t="shared" si="40"/>
        <v>634.83688483026719</v>
      </c>
      <c r="F213" s="9">
        <f t="shared" si="41"/>
        <v>3.1504155599508511E-2</v>
      </c>
      <c r="G213">
        <v>4115</v>
      </c>
      <c r="H213" s="8">
        <f t="shared" si="42"/>
        <v>733.92309245794945</v>
      </c>
      <c r="I213" s="9">
        <f t="shared" si="43"/>
        <v>2.7250811707012629E-2</v>
      </c>
      <c r="J213">
        <v>4100</v>
      </c>
      <c r="K213" s="8">
        <f t="shared" si="44"/>
        <v>806.56909141170593</v>
      </c>
      <c r="L213" s="9">
        <f t="shared" si="45"/>
        <v>2.4796387827104548E-2</v>
      </c>
      <c r="M213" s="8">
        <f t="shared" si="46"/>
        <v>865.13630718041964</v>
      </c>
      <c r="N213" s="9">
        <f t="shared" si="47"/>
        <v>2.3117744376238626E-2</v>
      </c>
      <c r="O213" s="8">
        <f t="shared" si="48"/>
        <v>914.68500341118522</v>
      </c>
      <c r="P213" s="9">
        <f t="shared" si="49"/>
        <v>2.1865450866049949E-2</v>
      </c>
      <c r="Q213" s="8">
        <f t="shared" si="50"/>
        <v>957.98784818968102</v>
      </c>
      <c r="R213" s="9">
        <f t="shared" si="51"/>
        <v>2.0877091539098534E-2</v>
      </c>
      <c r="S213" s="8">
        <f t="shared" si="52"/>
        <v>996.66878183716756</v>
      </c>
      <c r="T213" s="9">
        <f t="shared" si="53"/>
        <v>2.0066847045348245E-2</v>
      </c>
    </row>
    <row r="214" spans="1:20" x14ac:dyDescent="0.45">
      <c r="A214">
        <v>4200</v>
      </c>
      <c r="B214" s="8">
        <f t="shared" si="38"/>
        <v>474.56232385426227</v>
      </c>
      <c r="C214" s="9">
        <f t="shared" si="39"/>
        <v>4.2144095716587025E-2</v>
      </c>
      <c r="D214">
        <v>4175</v>
      </c>
      <c r="E214" s="8">
        <f t="shared" si="40"/>
        <v>635.26957986437208</v>
      </c>
      <c r="F214" s="9">
        <f t="shared" si="41"/>
        <v>3.1482697478242123E-2</v>
      </c>
      <c r="G214">
        <v>4165</v>
      </c>
      <c r="H214" s="8">
        <f t="shared" si="42"/>
        <v>734.65269023581561</v>
      </c>
      <c r="I214" s="9">
        <f t="shared" si="43"/>
        <v>2.7223748399505913E-2</v>
      </c>
      <c r="J214">
        <v>4150</v>
      </c>
      <c r="K214" s="8">
        <f t="shared" si="44"/>
        <v>807.66165496963424</v>
      </c>
      <c r="L214" s="9">
        <f t="shared" si="45"/>
        <v>2.4762844536369556E-2</v>
      </c>
      <c r="M214" s="8">
        <f t="shared" si="46"/>
        <v>866.62928245161379</v>
      </c>
      <c r="N214" s="9">
        <f t="shared" si="47"/>
        <v>2.3077918557542685E-2</v>
      </c>
      <c r="O214" s="8">
        <f t="shared" si="48"/>
        <v>916.62895072160813</v>
      </c>
      <c r="P214" s="9">
        <f t="shared" si="49"/>
        <v>2.1819079556951778E-2</v>
      </c>
      <c r="Q214" s="8">
        <f t="shared" si="50"/>
        <v>960.42557702608326</v>
      </c>
      <c r="R214" s="9">
        <f t="shared" si="51"/>
        <v>2.082410181320779E-2</v>
      </c>
      <c r="S214" s="8">
        <f t="shared" si="52"/>
        <v>999.63521567481666</v>
      </c>
      <c r="T214" s="9">
        <f t="shared" si="53"/>
        <v>2.0007298348826918E-2</v>
      </c>
    </row>
    <row r="215" spans="1:20" x14ac:dyDescent="0.45">
      <c r="A215">
        <v>4250</v>
      </c>
      <c r="B215" s="8">
        <f t="shared" si="38"/>
        <v>474.6887189363465</v>
      </c>
      <c r="C215" s="9">
        <f t="shared" si="39"/>
        <v>4.2132874033355541E-2</v>
      </c>
      <c r="D215">
        <v>4225</v>
      </c>
      <c r="E215" s="8">
        <f t="shared" si="40"/>
        <v>635.66561343234252</v>
      </c>
      <c r="F215" s="9">
        <f t="shared" si="41"/>
        <v>3.1463083069741528E-2</v>
      </c>
      <c r="G215">
        <v>4215</v>
      </c>
      <c r="H215" s="8">
        <f t="shared" si="42"/>
        <v>735.32457997839515</v>
      </c>
      <c r="I215" s="9">
        <f t="shared" si="43"/>
        <v>2.7198873184121803E-2</v>
      </c>
      <c r="J215">
        <v>4200</v>
      </c>
      <c r="K215" s="8">
        <f t="shared" si="44"/>
        <v>808.67440874228646</v>
      </c>
      <c r="L215" s="9">
        <f t="shared" si="45"/>
        <v>2.4731832470259025E-2</v>
      </c>
      <c r="M215" s="8">
        <f t="shared" si="46"/>
        <v>868.0217768737142</v>
      </c>
      <c r="N215" s="9">
        <f t="shared" si="47"/>
        <v>2.3040896591364823E-2</v>
      </c>
      <c r="O215" s="8">
        <f t="shared" si="48"/>
        <v>918.4525421456774</v>
      </c>
      <c r="P215" s="9">
        <f t="shared" si="49"/>
        <v>2.1775757681802753E-2</v>
      </c>
      <c r="Q215" s="8">
        <f t="shared" si="50"/>
        <v>962.72440941501759</v>
      </c>
      <c r="R215" s="9">
        <f t="shared" si="51"/>
        <v>2.0774377178358495E-2</v>
      </c>
      <c r="S215" s="8">
        <f t="shared" si="52"/>
        <v>1002.4459102644428</v>
      </c>
      <c r="T215" s="9">
        <f t="shared" si="53"/>
        <v>1.9951201152313594E-2</v>
      </c>
    </row>
    <row r="216" spans="1:20" x14ac:dyDescent="0.45">
      <c r="A216">
        <v>4300</v>
      </c>
      <c r="B216" s="8">
        <f t="shared" si="38"/>
        <v>474.80299344346832</v>
      </c>
      <c r="C216" s="9">
        <f t="shared" si="39"/>
        <v>4.2122733588833762E-2</v>
      </c>
      <c r="D216">
        <v>4275</v>
      </c>
      <c r="E216" s="8">
        <f t="shared" si="40"/>
        <v>636.0277959291451</v>
      </c>
      <c r="F216" s="9">
        <f t="shared" si="41"/>
        <v>3.1445166591788455E-2</v>
      </c>
      <c r="G216">
        <v>4265</v>
      </c>
      <c r="H216" s="8">
        <f t="shared" si="42"/>
        <v>735.94280640714874</v>
      </c>
      <c r="I216" s="9">
        <f t="shared" si="43"/>
        <v>2.7176024856658924E-2</v>
      </c>
      <c r="J216">
        <v>4250</v>
      </c>
      <c r="K216" s="8">
        <f t="shared" si="44"/>
        <v>809.61241574355302</v>
      </c>
      <c r="L216" s="9">
        <f t="shared" si="45"/>
        <v>2.4703178472913954E-2</v>
      </c>
      <c r="M216" s="8">
        <f t="shared" si="46"/>
        <v>869.31954928525829</v>
      </c>
      <c r="N216" s="9">
        <f t="shared" si="47"/>
        <v>2.3006499757705558E-2</v>
      </c>
      <c r="O216" s="8">
        <f t="shared" si="48"/>
        <v>920.16199276300767</v>
      </c>
      <c r="P216" s="9">
        <f t="shared" si="49"/>
        <v>2.173530330235135E-2</v>
      </c>
      <c r="Q216" s="8">
        <f t="shared" si="50"/>
        <v>964.8908006097264</v>
      </c>
      <c r="R216" s="9">
        <f t="shared" si="51"/>
        <v>2.0727734151223903E-2</v>
      </c>
      <c r="S216" s="8">
        <f t="shared" si="52"/>
        <v>1005.1073760040133</v>
      </c>
      <c r="T216" s="9">
        <f t="shared" si="53"/>
        <v>1.9898371534704709E-2</v>
      </c>
    </row>
    <row r="217" spans="1:20" x14ac:dyDescent="0.45">
      <c r="A217">
        <v>4350</v>
      </c>
      <c r="B217" s="8">
        <f t="shared" si="38"/>
        <v>474.90623403954066</v>
      </c>
      <c r="C217" s="9">
        <f t="shared" si="39"/>
        <v>4.211357646304302E-2</v>
      </c>
      <c r="D217">
        <v>4325</v>
      </c>
      <c r="E217" s="8">
        <f t="shared" si="40"/>
        <v>636.35875216663658</v>
      </c>
      <c r="F217" s="9">
        <f t="shared" si="41"/>
        <v>3.1428812649948137E-2</v>
      </c>
      <c r="G217">
        <v>4315</v>
      </c>
      <c r="H217" s="8">
        <f t="shared" si="42"/>
        <v>736.51118062437547</v>
      </c>
      <c r="I217" s="9">
        <f t="shared" si="43"/>
        <v>2.7155052803197164E-2</v>
      </c>
      <c r="J217">
        <v>4300</v>
      </c>
      <c r="K217" s="8">
        <f t="shared" si="44"/>
        <v>810.48048717474046</v>
      </c>
      <c r="L217" s="9">
        <f t="shared" si="45"/>
        <v>2.4676719941424053E-2</v>
      </c>
      <c r="M217" s="8">
        <f t="shared" si="46"/>
        <v>870.528113898485</v>
      </c>
      <c r="N217" s="9">
        <f t="shared" si="47"/>
        <v>2.2974559558374311E-2</v>
      </c>
      <c r="O217" s="8">
        <f t="shared" si="48"/>
        <v>921.76329573858663</v>
      </c>
      <c r="P217" s="9">
        <f t="shared" si="49"/>
        <v>2.1697544361401897E-2</v>
      </c>
      <c r="Q217" s="8">
        <f t="shared" si="50"/>
        <v>966.93101599475904</v>
      </c>
      <c r="R217" s="9">
        <f t="shared" si="51"/>
        <v>2.0683998826353092E-2</v>
      </c>
      <c r="S217" s="8">
        <f t="shared" si="52"/>
        <v>1007.6259700498319</v>
      </c>
      <c r="T217" s="9">
        <f t="shared" si="53"/>
        <v>1.9848634904686809E-2</v>
      </c>
    </row>
    <row r="218" spans="1:20" x14ac:dyDescent="0.45">
      <c r="A218">
        <v>4400</v>
      </c>
      <c r="B218" s="8">
        <f t="shared" si="38"/>
        <v>474.99943833131255</v>
      </c>
      <c r="C218" s="9">
        <f t="shared" si="39"/>
        <v>4.2105312945759699E-2</v>
      </c>
      <c r="D218">
        <v>4375</v>
      </c>
      <c r="E218" s="8">
        <f t="shared" si="40"/>
        <v>636.66093066718668</v>
      </c>
      <c r="F218" s="9">
        <f t="shared" si="41"/>
        <v>3.1413895586526831E-2</v>
      </c>
      <c r="G218">
        <v>4365</v>
      </c>
      <c r="H218" s="8">
        <f t="shared" si="42"/>
        <v>737.03328888332101</v>
      </c>
      <c r="I218" s="9">
        <f t="shared" si="43"/>
        <v>2.7135816389381808E-2</v>
      </c>
      <c r="J218">
        <v>4350</v>
      </c>
      <c r="K218" s="8">
        <f t="shared" si="44"/>
        <v>811.28318870287512</v>
      </c>
      <c r="L218" s="9">
        <f t="shared" si="45"/>
        <v>2.465230424899734E-2</v>
      </c>
      <c r="M218" s="8">
        <f t="shared" si="46"/>
        <v>871.65274337314099</v>
      </c>
      <c r="N218" s="9">
        <f t="shared" si="47"/>
        <v>2.294491717263868E-2</v>
      </c>
      <c r="O218" s="8">
        <f t="shared" si="48"/>
        <v>923.26222214656741</v>
      </c>
      <c r="P218" s="9">
        <f t="shared" si="49"/>
        <v>2.1662318158648768E-2</v>
      </c>
      <c r="Q218" s="8">
        <f t="shared" si="50"/>
        <v>968.85112802011884</v>
      </c>
      <c r="R218" s="9">
        <f t="shared" si="51"/>
        <v>2.0643006362464272E-2</v>
      </c>
      <c r="S218" s="8">
        <f t="shared" si="52"/>
        <v>1010.0078908972102</v>
      </c>
      <c r="T218" s="9">
        <f t="shared" si="53"/>
        <v>1.9801825490921264E-2</v>
      </c>
    </row>
    <row r="219" spans="1:20" x14ac:dyDescent="0.45">
      <c r="A219">
        <v>4450</v>
      </c>
      <c r="B219" s="8">
        <f t="shared" si="38"/>
        <v>475.08352125857266</v>
      </c>
      <c r="C219" s="9">
        <f t="shared" si="39"/>
        <v>4.2097860912996485E-2</v>
      </c>
      <c r="D219">
        <v>4425</v>
      </c>
      <c r="E219" s="8">
        <f t="shared" si="40"/>
        <v>636.93661279187677</v>
      </c>
      <c r="F219" s="9">
        <f t="shared" si="41"/>
        <v>3.1400298865430637E-2</v>
      </c>
      <c r="G219">
        <v>4415</v>
      </c>
      <c r="H219" s="8">
        <f t="shared" si="42"/>
        <v>737.51250150003011</v>
      </c>
      <c r="I219" s="9">
        <f t="shared" si="43"/>
        <v>2.7118184382396104E-2</v>
      </c>
      <c r="J219">
        <v>4400</v>
      </c>
      <c r="K219" s="8">
        <f t="shared" si="44"/>
        <v>812.02484720121493</v>
      </c>
      <c r="L219" s="9">
        <f t="shared" si="45"/>
        <v>2.4629788200365401E-2</v>
      </c>
      <c r="M219" s="8">
        <f t="shared" si="46"/>
        <v>872.69847258189895</v>
      </c>
      <c r="N219" s="9">
        <f t="shared" si="47"/>
        <v>2.2917422945441315E-2</v>
      </c>
      <c r="O219" s="8">
        <f t="shared" si="48"/>
        <v>924.6643216266998</v>
      </c>
      <c r="P219" s="9">
        <f t="shared" si="49"/>
        <v>2.1629470860101255E-2</v>
      </c>
      <c r="Q219" s="8">
        <f t="shared" si="50"/>
        <v>970.65701402995296</v>
      </c>
      <c r="R219" s="9">
        <f t="shared" si="51"/>
        <v>2.0604600503492401E-2</v>
      </c>
      <c r="S219" s="8">
        <f t="shared" si="52"/>
        <v>1012.2591738572717</v>
      </c>
      <c r="T219" s="9">
        <f t="shared" si="53"/>
        <v>1.9757785868009328E-2</v>
      </c>
    </row>
    <row r="220" spans="1:20" x14ac:dyDescent="0.45">
      <c r="A220">
        <v>4500</v>
      </c>
      <c r="B220" s="8">
        <f t="shared" si="38"/>
        <v>475.15932112388811</v>
      </c>
      <c r="C220" s="9">
        <f t="shared" si="39"/>
        <v>4.2091145245123807E-2</v>
      </c>
      <c r="D220">
        <v>4475</v>
      </c>
      <c r="E220" s="8">
        <f t="shared" si="40"/>
        <v>637.18792167061781</v>
      </c>
      <c r="F220" s="9">
        <f t="shared" si="41"/>
        <v>3.1387914490850349E-2</v>
      </c>
      <c r="G220">
        <v>4465</v>
      </c>
      <c r="H220" s="8">
        <f t="shared" si="42"/>
        <v>737.95198184444905</v>
      </c>
      <c r="I220" s="9">
        <f t="shared" si="43"/>
        <v>2.7102034403392587E-2</v>
      </c>
      <c r="J220">
        <v>4450</v>
      </c>
      <c r="K220" s="8">
        <f t="shared" si="44"/>
        <v>812.7095578733738</v>
      </c>
      <c r="L220" s="9">
        <f t="shared" si="45"/>
        <v>2.4609037516839623E-2</v>
      </c>
      <c r="M220" s="8">
        <f t="shared" si="46"/>
        <v>873.67010298728542</v>
      </c>
      <c r="N220" s="9">
        <f t="shared" si="47"/>
        <v>2.2891935905343736E-2</v>
      </c>
      <c r="O220" s="8">
        <f t="shared" si="48"/>
        <v>925.97492379993093</v>
      </c>
      <c r="P220" s="9">
        <f t="shared" si="49"/>
        <v>2.159885703807813E-2</v>
      </c>
      <c r="Q220" s="8">
        <f t="shared" si="50"/>
        <v>972.35435492291583</v>
      </c>
      <c r="R220" s="9">
        <f t="shared" si="51"/>
        <v>2.0568633131267784E-2</v>
      </c>
      <c r="S220" s="8">
        <f t="shared" si="52"/>
        <v>1014.3856873787204</v>
      </c>
      <c r="T220" s="9">
        <f t="shared" si="53"/>
        <v>1.9716366515069934E-2</v>
      </c>
    </row>
    <row r="221" spans="1:20" x14ac:dyDescent="0.45">
      <c r="A221">
        <v>4550</v>
      </c>
      <c r="B221" s="8">
        <f t="shared" si="38"/>
        <v>475.22760527129105</v>
      </c>
      <c r="C221" s="9">
        <f t="shared" si="39"/>
        <v>4.2085097284242756E-2</v>
      </c>
      <c r="D221">
        <v>4525</v>
      </c>
      <c r="E221" s="8">
        <f t="shared" si="40"/>
        <v>637.41683090649599</v>
      </c>
      <c r="F221" s="9">
        <f t="shared" si="41"/>
        <v>3.1376642457898701E-2</v>
      </c>
      <c r="G221">
        <v>4515</v>
      </c>
      <c r="H221" s="8">
        <f t="shared" si="42"/>
        <v>738.35469535439609</v>
      </c>
      <c r="I221" s="9">
        <f t="shared" si="43"/>
        <v>2.7087252408411089E-2</v>
      </c>
      <c r="J221">
        <v>4500</v>
      </c>
      <c r="K221" s="8">
        <f t="shared" si="44"/>
        <v>813.34119168797918</v>
      </c>
      <c r="L221" s="9">
        <f t="shared" si="45"/>
        <v>2.4589926348735292E-2</v>
      </c>
      <c r="M221" s="8">
        <f t="shared" si="46"/>
        <v>874.57220755411436</v>
      </c>
      <c r="N221" s="9">
        <f t="shared" si="47"/>
        <v>2.2868323309670799E-2</v>
      </c>
      <c r="O221" s="8">
        <f t="shared" si="48"/>
        <v>927.19914037231047</v>
      </c>
      <c r="P221" s="9">
        <f t="shared" si="49"/>
        <v>2.15703392390648E-2</v>
      </c>
      <c r="Q221" s="8">
        <f t="shared" si="50"/>
        <v>973.94863458269731</v>
      </c>
      <c r="R221" s="9">
        <f t="shared" si="51"/>
        <v>2.0534963847009546E-2</v>
      </c>
      <c r="S221" s="8">
        <f t="shared" si="52"/>
        <v>1016.3931301638564</v>
      </c>
      <c r="T221" s="9">
        <f t="shared" si="53"/>
        <v>1.9677425404061644E-2</v>
      </c>
    </row>
    <row r="222" spans="1:20" x14ac:dyDescent="0.45">
      <c r="A222">
        <v>4600</v>
      </c>
      <c r="B222" s="8">
        <f t="shared" si="38"/>
        <v>475.28907542449309</v>
      </c>
      <c r="C222" s="9">
        <f t="shared" si="39"/>
        <v>4.2079654328552527E-2</v>
      </c>
      <c r="D222">
        <v>4575</v>
      </c>
      <c r="E222" s="8">
        <f t="shared" si="40"/>
        <v>637.62517303123923</v>
      </c>
      <c r="F222" s="9">
        <f t="shared" si="41"/>
        <v>3.1366390233498728E-2</v>
      </c>
      <c r="G222">
        <v>4565</v>
      </c>
      <c r="H222" s="8">
        <f t="shared" si="42"/>
        <v>738.7234185218424</v>
      </c>
      <c r="I222" s="9">
        <f t="shared" si="43"/>
        <v>2.7073732196035212E-2</v>
      </c>
      <c r="J222">
        <v>4550</v>
      </c>
      <c r="K222" s="8">
        <f t="shared" si="44"/>
        <v>813.92340305622702</v>
      </c>
      <c r="L222" s="9">
        <f t="shared" si="45"/>
        <v>2.4572336813146495E-2</v>
      </c>
      <c r="M222" s="8">
        <f t="shared" si="46"/>
        <v>875.40913612561565</v>
      </c>
      <c r="N222" s="9">
        <f t="shared" si="47"/>
        <v>2.2846460214610013E-2</v>
      </c>
      <c r="O222" s="8">
        <f t="shared" si="48"/>
        <v>928.34186785912982</v>
      </c>
      <c r="P222" s="9">
        <f t="shared" si="49"/>
        <v>2.1543787577008082E-2</v>
      </c>
      <c r="Q222" s="8">
        <f t="shared" si="50"/>
        <v>975.44514001877894</v>
      </c>
      <c r="R222" s="9">
        <f t="shared" si="51"/>
        <v>2.0503459579095312E-2</v>
      </c>
      <c r="S222" s="8">
        <f t="shared" si="52"/>
        <v>1018.287029028748</v>
      </c>
      <c r="T222" s="9">
        <f t="shared" si="53"/>
        <v>1.9640827615251266E-2</v>
      </c>
    </row>
    <row r="223" spans="1:20" x14ac:dyDescent="0.45">
      <c r="A223">
        <v>4650</v>
      </c>
      <c r="B223" s="8">
        <f t="shared" si="38"/>
        <v>475.34437269613437</v>
      </c>
      <c r="C223" s="9">
        <f t="shared" si="39"/>
        <v>4.2074759161575416E-2</v>
      </c>
      <c r="D223">
        <v>4625</v>
      </c>
      <c r="E223" s="8">
        <f t="shared" si="40"/>
        <v>637.81464769291767</v>
      </c>
      <c r="F223" s="9">
        <f t="shared" si="41"/>
        <v>3.1357072265968407E-2</v>
      </c>
      <c r="G223">
        <v>4615</v>
      </c>
      <c r="H223" s="8">
        <f t="shared" si="42"/>
        <v>739.06074780650692</v>
      </c>
      <c r="I223" s="9">
        <f t="shared" si="43"/>
        <v>2.7061374940231826E-2</v>
      </c>
      <c r="J223">
        <v>4600</v>
      </c>
      <c r="K223" s="8">
        <f t="shared" si="44"/>
        <v>814.45963769002935</v>
      </c>
      <c r="L223" s="9">
        <f t="shared" si="45"/>
        <v>2.45561585552895E-2</v>
      </c>
      <c r="M223" s="8">
        <f t="shared" si="46"/>
        <v>876.18502119566654</v>
      </c>
      <c r="N223" s="9">
        <f t="shared" si="47"/>
        <v>2.2826229068270809E-2</v>
      </c>
      <c r="O223" s="8">
        <f t="shared" si="48"/>
        <v>929.40779086413727</v>
      </c>
      <c r="P223" s="9">
        <f t="shared" si="49"/>
        <v>2.1519079349877797E-2</v>
      </c>
      <c r="Q223" s="8">
        <f t="shared" si="50"/>
        <v>976.84896215922095</v>
      </c>
      <c r="R223" s="9">
        <f t="shared" si="51"/>
        <v>2.0473994214819172E-2</v>
      </c>
      <c r="S223" s="8">
        <f t="shared" si="52"/>
        <v>1020.0727374583082</v>
      </c>
      <c r="T223" s="9">
        <f t="shared" si="53"/>
        <v>1.9606444977476351E-2</v>
      </c>
    </row>
    <row r="224" spans="1:20" x14ac:dyDescent="0.45">
      <c r="A224">
        <v>4700</v>
      </c>
      <c r="B224" s="8">
        <f t="shared" si="38"/>
        <v>475.39408228029737</v>
      </c>
      <c r="C224" s="9">
        <f t="shared" si="39"/>
        <v>4.2070359614211163E-2</v>
      </c>
      <c r="D224">
        <v>4675</v>
      </c>
      <c r="E224" s="8">
        <f t="shared" si="40"/>
        <v>637.9868295608527</v>
      </c>
      <c r="F224" s="9">
        <f t="shared" si="41"/>
        <v>3.1348609521871566E-2</v>
      </c>
      <c r="G224">
        <v>4665</v>
      </c>
      <c r="H224" s="8">
        <f t="shared" si="42"/>
        <v>739.36910843702162</v>
      </c>
      <c r="I224" s="9">
        <f t="shared" si="43"/>
        <v>2.7050088746984172E-2</v>
      </c>
      <c r="J224">
        <v>4650</v>
      </c>
      <c r="K224" s="8">
        <f t="shared" si="44"/>
        <v>814.9531405836351</v>
      </c>
      <c r="L224" s="9">
        <f t="shared" si="45"/>
        <v>2.4541288331838124E-2</v>
      </c>
      <c r="M224" s="8">
        <f t="shared" si="46"/>
        <v>876.90378401374801</v>
      </c>
      <c r="N224" s="9">
        <f t="shared" si="47"/>
        <v>2.280751932493251E-2</v>
      </c>
      <c r="O224" s="8">
        <f t="shared" si="48"/>
        <v>930.40138585167006</v>
      </c>
      <c r="P224" s="9">
        <f t="shared" si="49"/>
        <v>2.149609867755347E-2</v>
      </c>
      <c r="Q224" s="8">
        <f t="shared" si="50"/>
        <v>978.1649972391607</v>
      </c>
      <c r="R224" s="9">
        <f t="shared" si="51"/>
        <v>2.0446448254077133E-2</v>
      </c>
      <c r="S224" s="8">
        <f t="shared" si="52"/>
        <v>1021.7554348079923</v>
      </c>
      <c r="T224" s="9">
        <f t="shared" si="53"/>
        <v>1.9574155731071192E-2</v>
      </c>
    </row>
    <row r="225" spans="1:20" x14ac:dyDescent="0.45">
      <c r="A225">
        <v>4750</v>
      </c>
      <c r="B225" s="8">
        <f t="shared" si="38"/>
        <v>475.4387378410479</v>
      </c>
      <c r="C225" s="9">
        <f t="shared" si="39"/>
        <v>4.2066408157693164E-2</v>
      </c>
      <c r="D225">
        <v>4725</v>
      </c>
      <c r="E225" s="8">
        <f t="shared" si="40"/>
        <v>638.14317593622059</v>
      </c>
      <c r="F225" s="9">
        <f t="shared" si="41"/>
        <v>3.1340929048810993E-2</v>
      </c>
      <c r="G225">
        <v>4715</v>
      </c>
      <c r="H225" s="8">
        <f t="shared" si="42"/>
        <v>739.65076306488095</v>
      </c>
      <c r="I225" s="9">
        <f t="shared" si="43"/>
        <v>2.7039788233471522E-2</v>
      </c>
      <c r="J225">
        <v>4700</v>
      </c>
      <c r="K225" s="8">
        <f t="shared" si="44"/>
        <v>815.40696406664381</v>
      </c>
      <c r="L225" s="9">
        <f t="shared" si="45"/>
        <v>2.4527629614854975E-2</v>
      </c>
      <c r="M225" s="8">
        <f t="shared" si="46"/>
        <v>877.56914096345326</v>
      </c>
      <c r="N225" s="9">
        <f t="shared" si="47"/>
        <v>2.2790227078908772E-2</v>
      </c>
      <c r="O225" s="8">
        <f t="shared" si="48"/>
        <v>931.3269253526347</v>
      </c>
      <c r="P225" s="9">
        <f t="shared" si="49"/>
        <v>2.1474736159300088E-2</v>
      </c>
      <c r="Q225" s="8">
        <f t="shared" si="50"/>
        <v>979.39794873071628</v>
      </c>
      <c r="R225" s="9">
        <f t="shared" si="51"/>
        <v>2.0420708483124425E-2</v>
      </c>
      <c r="S225" s="8">
        <f t="shared" si="52"/>
        <v>1023.3401261049657</v>
      </c>
      <c r="T225" s="9">
        <f t="shared" si="53"/>
        <v>1.9543844211527151E-2</v>
      </c>
    </row>
    <row r="226" spans="1:20" x14ac:dyDescent="0.45">
      <c r="A226">
        <v>4800</v>
      </c>
      <c r="B226" s="8">
        <f t="shared" si="38"/>
        <v>475.47882561013165</v>
      </c>
      <c r="C226" s="9">
        <f t="shared" si="39"/>
        <v>4.2062861525612873E-2</v>
      </c>
      <c r="D226">
        <v>4775</v>
      </c>
      <c r="E226" s="8">
        <f t="shared" si="40"/>
        <v>638.28503406002392</v>
      </c>
      <c r="F226" s="9">
        <f t="shared" si="41"/>
        <v>3.1333963562929494E-2</v>
      </c>
      <c r="G226">
        <v>4765</v>
      </c>
      <c r="H226" s="8">
        <f t="shared" si="42"/>
        <v>739.90782024104317</v>
      </c>
      <c r="I226" s="9">
        <f t="shared" si="43"/>
        <v>2.7030394128669311E-2</v>
      </c>
      <c r="J226">
        <v>4750</v>
      </c>
      <c r="K226" s="8">
        <f t="shared" si="44"/>
        <v>815.8239758811734</v>
      </c>
      <c r="L226" s="9">
        <f t="shared" si="45"/>
        <v>2.4515092215079793E-2</v>
      </c>
      <c r="M226" s="8">
        <f t="shared" si="46"/>
        <v>878.18461015951834</v>
      </c>
      <c r="N226" s="9">
        <f t="shared" si="47"/>
        <v>2.2774254716633087E-2</v>
      </c>
      <c r="O226" s="8">
        <f t="shared" si="48"/>
        <v>932.18848254838849</v>
      </c>
      <c r="P226" s="9">
        <f t="shared" si="49"/>
        <v>2.1454888549282018E-2</v>
      </c>
      <c r="Q226" s="8">
        <f t="shared" si="50"/>
        <v>980.55232976209743</v>
      </c>
      <c r="R226" s="9">
        <f t="shared" si="51"/>
        <v>2.0396667666734748E-2</v>
      </c>
      <c r="S226" s="8">
        <f t="shared" si="52"/>
        <v>1024.8316424028467</v>
      </c>
      <c r="T226" s="9">
        <f t="shared" si="53"/>
        <v>1.9515400552140919E-2</v>
      </c>
    </row>
    <row r="227" spans="1:20" x14ac:dyDescent="0.45">
      <c r="A227">
        <v>4850</v>
      </c>
      <c r="B227" s="8">
        <f t="shared" si="38"/>
        <v>475.51478820717688</v>
      </c>
      <c r="C227" s="9">
        <f t="shared" si="39"/>
        <v>4.2059680363266023E-2</v>
      </c>
      <c r="D227">
        <v>4825</v>
      </c>
      <c r="E227" s="8">
        <f t="shared" si="40"/>
        <v>638.41364811296853</v>
      </c>
      <c r="F227" s="9">
        <f t="shared" si="41"/>
        <v>3.1327651059961305E-2</v>
      </c>
      <c r="G227">
        <v>4815</v>
      </c>
      <c r="H227" s="8">
        <f t="shared" si="42"/>
        <v>740.14224268939438</v>
      </c>
      <c r="I227" s="9">
        <f t="shared" si="43"/>
        <v>2.702183289434695E-2</v>
      </c>
      <c r="J227">
        <v>4800</v>
      </c>
      <c r="K227" s="8">
        <f t="shared" si="44"/>
        <v>816.20686724060511</v>
      </c>
      <c r="L227" s="9">
        <f t="shared" si="45"/>
        <v>2.450359192347289E-2</v>
      </c>
      <c r="M227" s="8">
        <f t="shared" si="46"/>
        <v>878.75351821241736</v>
      </c>
      <c r="N227" s="9">
        <f t="shared" si="47"/>
        <v>2.2759510585726592E-2</v>
      </c>
      <c r="O227" s="8">
        <f t="shared" si="48"/>
        <v>932.98993617972371</v>
      </c>
      <c r="P227" s="9">
        <f t="shared" si="49"/>
        <v>2.1436458448730104E-2</v>
      </c>
      <c r="Q227" s="8">
        <f t="shared" si="50"/>
        <v>981.6324659759174</v>
      </c>
      <c r="R227" s="9">
        <f t="shared" si="51"/>
        <v>2.0374224257259502E-2</v>
      </c>
      <c r="S227" s="8">
        <f t="shared" si="52"/>
        <v>1026.2346416454816</v>
      </c>
      <c r="T227" s="9">
        <f t="shared" si="53"/>
        <v>1.9488720404070233E-2</v>
      </c>
    </row>
    <row r="228" spans="1:20" x14ac:dyDescent="0.45">
      <c r="A228">
        <v>4900</v>
      </c>
      <c r="B228" s="8">
        <f t="shared" si="38"/>
        <v>475.54702819584446</v>
      </c>
      <c r="C228" s="9">
        <f t="shared" si="39"/>
        <v>4.2056828902657765E-2</v>
      </c>
      <c r="D228">
        <v>4875</v>
      </c>
      <c r="E228" s="8">
        <f t="shared" si="40"/>
        <v>638.53016590435016</v>
      </c>
      <c r="F228" s="9">
        <f t="shared" si="41"/>
        <v>3.1321934448741359E-2</v>
      </c>
      <c r="G228">
        <v>4865</v>
      </c>
      <c r="H228" s="8">
        <f t="shared" si="42"/>
        <v>740.35585535532732</v>
      </c>
      <c r="I228" s="9">
        <f t="shared" si="43"/>
        <v>2.7014036365527461E-2</v>
      </c>
      <c r="J228">
        <v>4850</v>
      </c>
      <c r="K228" s="8">
        <f t="shared" si="44"/>
        <v>816.55816083177183</v>
      </c>
      <c r="L228" s="9">
        <f t="shared" si="45"/>
        <v>2.4493050170029985E-2</v>
      </c>
      <c r="M228" s="8">
        <f t="shared" si="46"/>
        <v>879.27900711355664</v>
      </c>
      <c r="N228" s="9">
        <f t="shared" si="47"/>
        <v>2.2745908679947649E-2</v>
      </c>
      <c r="O228" s="8">
        <f t="shared" si="48"/>
        <v>933.73497573131272</v>
      </c>
      <c r="P228" s="9">
        <f t="shared" si="49"/>
        <v>2.1419354013525897E-2</v>
      </c>
      <c r="Q228" s="8">
        <f t="shared" si="50"/>
        <v>982.64249877895861</v>
      </c>
      <c r="R228" s="9">
        <f t="shared" si="51"/>
        <v>2.0353282119236853E-2</v>
      </c>
      <c r="S228" s="8">
        <f t="shared" si="52"/>
        <v>1027.5536099966778</v>
      </c>
      <c r="T228" s="9">
        <f t="shared" si="53"/>
        <v>1.9463704672367084E-2</v>
      </c>
    </row>
    <row r="229" spans="1:20" x14ac:dyDescent="0.45">
      <c r="A229">
        <v>4950</v>
      </c>
      <c r="B229" s="8">
        <f t="shared" si="38"/>
        <v>475.57591138934532</v>
      </c>
      <c r="C229" s="9">
        <f t="shared" si="39"/>
        <v>4.2054274661582604E-2</v>
      </c>
      <c r="D229">
        <v>4925</v>
      </c>
      <c r="E229" s="8">
        <f t="shared" si="40"/>
        <v>638.63564524933565</v>
      </c>
      <c r="F229" s="9">
        <f t="shared" si="41"/>
        <v>3.1316761206135954E-2</v>
      </c>
      <c r="G229">
        <v>4915</v>
      </c>
      <c r="H229" s="8">
        <f t="shared" si="42"/>
        <v>740.55035321142634</v>
      </c>
      <c r="I229" s="9">
        <f t="shared" si="43"/>
        <v>2.7006941409546559E-2</v>
      </c>
      <c r="J229">
        <v>4900</v>
      </c>
      <c r="K229" s="8">
        <f t="shared" si="44"/>
        <v>816.88021872668912</v>
      </c>
      <c r="L229" s="9">
        <f t="shared" si="45"/>
        <v>2.4483393698986826E-2</v>
      </c>
      <c r="M229" s="8">
        <f t="shared" si="46"/>
        <v>879.76404119796575</v>
      </c>
      <c r="N229" s="9">
        <f t="shared" si="47"/>
        <v>2.2733368339044869E-2</v>
      </c>
      <c r="O229" s="8">
        <f t="shared" si="48"/>
        <v>934.42710684510564</v>
      </c>
      <c r="P229" s="9">
        <f t="shared" si="49"/>
        <v>2.140348867609989E-2</v>
      </c>
      <c r="Q229" s="8">
        <f t="shared" si="50"/>
        <v>983.58638893794364</v>
      </c>
      <c r="R229" s="9">
        <f t="shared" si="51"/>
        <v>2.0333750268337475E-2</v>
      </c>
      <c r="S229" s="8">
        <f t="shared" si="52"/>
        <v>1028.7928635943501</v>
      </c>
      <c r="T229" s="9">
        <f t="shared" si="53"/>
        <v>1.9440259266695244E-2</v>
      </c>
    </row>
    <row r="230" spans="1:20" x14ac:dyDescent="0.45">
      <c r="A230">
        <v>5000</v>
      </c>
      <c r="B230" s="8">
        <f t="shared" si="38"/>
        <v>475.60176991863096</v>
      </c>
      <c r="C230" s="9">
        <f t="shared" si="39"/>
        <v>4.205198816527056E-2</v>
      </c>
      <c r="D230">
        <v>4975</v>
      </c>
      <c r="E230" s="8">
        <f t="shared" si="40"/>
        <v>638.73106003603505</v>
      </c>
      <c r="F230" s="9">
        <f t="shared" si="41"/>
        <v>3.1312083052406542E-2</v>
      </c>
      <c r="G230">
        <v>4965</v>
      </c>
      <c r="H230" s="8">
        <f t="shared" si="42"/>
        <v>740.72730880569713</v>
      </c>
      <c r="I230" s="9">
        <f t="shared" si="43"/>
        <v>2.7000489602910363E-2</v>
      </c>
      <c r="J230">
        <v>4950</v>
      </c>
      <c r="K230" s="8">
        <f t="shared" si="44"/>
        <v>817.17525017392938</v>
      </c>
      <c r="L230" s="9">
        <f t="shared" si="45"/>
        <v>2.4474554259619533E-2</v>
      </c>
      <c r="M230" s="8">
        <f t="shared" si="46"/>
        <v>880.21141414514352</v>
      </c>
      <c r="N230" s="9">
        <f t="shared" si="47"/>
        <v>2.2721813962642022E-2</v>
      </c>
      <c r="O230" s="8">
        <f t="shared" si="48"/>
        <v>935.06965691927053</v>
      </c>
      <c r="P230" s="9">
        <f t="shared" si="49"/>
        <v>2.1388780880659788E-2</v>
      </c>
      <c r="Q230" s="8">
        <f t="shared" si="50"/>
        <v>984.46792047818997</v>
      </c>
      <c r="R230" s="9">
        <f t="shared" si="51"/>
        <v>2.0315542623557822E-2</v>
      </c>
      <c r="S230" s="8">
        <f t="shared" si="52"/>
        <v>1029.9565506891374</v>
      </c>
      <c r="T230" s="9">
        <f t="shared" si="53"/>
        <v>1.9418294865563141E-2</v>
      </c>
    </row>
    <row r="231" spans="1:20" x14ac:dyDescent="0.45">
      <c r="A231">
        <v>5050</v>
      </c>
      <c r="B231" s="8">
        <f t="shared" si="38"/>
        <v>475.62490507636187</v>
      </c>
      <c r="C231" s="9">
        <f t="shared" si="39"/>
        <v>4.2049942689163823E-2</v>
      </c>
      <c r="D231">
        <v>5025</v>
      </c>
      <c r="E231" s="8">
        <f t="shared" si="40"/>
        <v>638.81730598552804</v>
      </c>
      <c r="F231" s="9">
        <f t="shared" si="41"/>
        <v>3.1307855646060229E-2</v>
      </c>
      <c r="G231">
        <v>5015</v>
      </c>
      <c r="H231" s="8">
        <f t="shared" si="42"/>
        <v>740.8881795409327</v>
      </c>
      <c r="I231" s="9">
        <f t="shared" si="43"/>
        <v>2.6994626925202599E-2</v>
      </c>
      <c r="J231">
        <v>5000</v>
      </c>
      <c r="K231" s="8">
        <f t="shared" si="44"/>
        <v>817.44531924351861</v>
      </c>
      <c r="L231" s="9">
        <f t="shared" si="45"/>
        <v>2.4466468311921376E-2</v>
      </c>
      <c r="M231" s="8">
        <f t="shared" si="46"/>
        <v>880.62375598232745</v>
      </c>
      <c r="N231" s="9">
        <f t="shared" si="47"/>
        <v>2.2711174737377132E-2</v>
      </c>
      <c r="O231" s="8">
        <f t="shared" si="48"/>
        <v>935.66578085232459</v>
      </c>
      <c r="P231" s="9">
        <f t="shared" si="49"/>
        <v>2.1375153830870495E-2</v>
      </c>
      <c r="Q231" s="8">
        <f t="shared" si="50"/>
        <v>985.29070484437614</v>
      </c>
      <c r="R231" s="9">
        <f t="shared" si="51"/>
        <v>2.0298577771683073E-2</v>
      </c>
      <c r="S231" s="8">
        <f t="shared" si="52"/>
        <v>1031.0486541292046</v>
      </c>
      <c r="T231" s="9">
        <f t="shared" si="53"/>
        <v>1.9397726693015715E-2</v>
      </c>
    </row>
    <row r="232" spans="1:20" x14ac:dyDescent="0.45">
      <c r="A232">
        <v>5100</v>
      </c>
      <c r="B232" s="8">
        <f t="shared" si="38"/>
        <v>475.64558994949198</v>
      </c>
      <c r="C232" s="9">
        <f t="shared" si="39"/>
        <v>4.2048114021458222E-2</v>
      </c>
      <c r="D232">
        <v>5075</v>
      </c>
      <c r="E232" s="8">
        <f t="shared" si="40"/>
        <v>638.8952061095307</v>
      </c>
      <c r="F232" s="9">
        <f t="shared" si="41"/>
        <v>3.1304038297277889E-2</v>
      </c>
      <c r="G232">
        <v>5065</v>
      </c>
      <c r="H232" s="8">
        <f t="shared" si="42"/>
        <v>741.03431467669236</v>
      </c>
      <c r="I232" s="9">
        <f t="shared" si="43"/>
        <v>2.6989303469335084E-2</v>
      </c>
      <c r="J232">
        <v>5050</v>
      </c>
      <c r="K232" s="8">
        <f t="shared" si="44"/>
        <v>817.69235230277832</v>
      </c>
      <c r="L232" s="9">
        <f t="shared" si="45"/>
        <v>2.4459076746500281E-2</v>
      </c>
      <c r="M232" s="8">
        <f t="shared" si="46"/>
        <v>881.00354005792599</v>
      </c>
      <c r="N232" s="9">
        <f t="shared" si="47"/>
        <v>2.2701384376599666E-2</v>
      </c>
      <c r="O232" s="8">
        <f t="shared" si="48"/>
        <v>936.21846689508516</v>
      </c>
      <c r="P232" s="9">
        <f t="shared" si="49"/>
        <v>2.136253524920188E-2</v>
      </c>
      <c r="Q232" s="8">
        <f t="shared" si="50"/>
        <v>986.05818528498196</v>
      </c>
      <c r="R232" s="9">
        <f t="shared" si="51"/>
        <v>2.0282778743142601E-2</v>
      </c>
      <c r="S232" s="8">
        <f t="shared" si="52"/>
        <v>1032.0729941546272</v>
      </c>
      <c r="T232" s="9">
        <f t="shared" si="53"/>
        <v>1.9378474306831404E-2</v>
      </c>
    </row>
    <row r="233" spans="1:20" x14ac:dyDescent="0.45">
      <c r="A233">
        <v>5150</v>
      </c>
      <c r="B233" s="8">
        <f t="shared" si="38"/>
        <v>475.66407185298021</v>
      </c>
      <c r="C233" s="9">
        <f t="shared" si="39"/>
        <v>4.2046480244111575E-2</v>
      </c>
      <c r="D233">
        <v>5125</v>
      </c>
      <c r="E233" s="8">
        <f t="shared" si="40"/>
        <v>638.96551587170347</v>
      </c>
      <c r="F233" s="9">
        <f t="shared" si="41"/>
        <v>3.1300593699043623E-2</v>
      </c>
      <c r="G233">
        <v>5115</v>
      </c>
      <c r="H233" s="8">
        <f t="shared" si="42"/>
        <v>741.16696204797631</v>
      </c>
      <c r="I233" s="9">
        <f t="shared" si="43"/>
        <v>2.6984473167471521E-2</v>
      </c>
      <c r="J233">
        <v>5100</v>
      </c>
      <c r="K233" s="8">
        <f t="shared" si="44"/>
        <v>817.91814530385125</v>
      </c>
      <c r="L233" s="9">
        <f t="shared" si="45"/>
        <v>2.4452324618095041E-2</v>
      </c>
      <c r="M233" s="8">
        <f t="shared" si="46"/>
        <v>881.3530899561722</v>
      </c>
      <c r="N233" s="9">
        <f t="shared" si="47"/>
        <v>2.2692380872000525E-2</v>
      </c>
      <c r="O233" s="8">
        <f t="shared" si="48"/>
        <v>936.73054257599313</v>
      </c>
      <c r="P233" s="9">
        <f t="shared" si="49"/>
        <v>2.1350857147243579E-2</v>
      </c>
      <c r="Q233" s="8">
        <f t="shared" si="50"/>
        <v>986.77364142430315</v>
      </c>
      <c r="R233" s="9">
        <f t="shared" si="51"/>
        <v>2.0268072798470902E-2</v>
      </c>
      <c r="S233" s="8">
        <f t="shared" si="52"/>
        <v>1033.033231466492</v>
      </c>
      <c r="T233" s="9">
        <f t="shared" si="53"/>
        <v>1.9360461397362829E-2</v>
      </c>
    </row>
    <row r="234" spans="1:20" x14ac:dyDescent="0.45">
      <c r="A234">
        <v>5200</v>
      </c>
      <c r="B234" s="8">
        <f t="shared" si="38"/>
        <v>475.68057457676952</v>
      </c>
      <c r="C234" s="9">
        <f t="shared" si="39"/>
        <v>4.2045021531086767E-2</v>
      </c>
      <c r="D234">
        <v>5175</v>
      </c>
      <c r="E234" s="8">
        <f t="shared" si="40"/>
        <v>639.02892805971305</v>
      </c>
      <c r="F234" s="9">
        <f t="shared" si="41"/>
        <v>3.1297487675129368E-2</v>
      </c>
      <c r="G234">
        <v>5165</v>
      </c>
      <c r="H234" s="8">
        <f t="shared" si="42"/>
        <v>741.28727449703661</v>
      </c>
      <c r="I234" s="9">
        <f t="shared" si="43"/>
        <v>2.6980093531984613E-2</v>
      </c>
      <c r="J234">
        <v>5150</v>
      </c>
      <c r="K234" s="8">
        <f t="shared" si="44"/>
        <v>818.12437086672787</v>
      </c>
      <c r="L234" s="9">
        <f t="shared" si="45"/>
        <v>2.4446160892153637E-2</v>
      </c>
      <c r="M234" s="8">
        <f t="shared" si="46"/>
        <v>881.67458632720763</v>
      </c>
      <c r="N234" s="9">
        <f t="shared" si="47"/>
        <v>2.2684106256611086E-2</v>
      </c>
      <c r="O234" s="8">
        <f t="shared" si="48"/>
        <v>937.20468066817716</v>
      </c>
      <c r="P234" s="9">
        <f t="shared" si="49"/>
        <v>2.1340055606360247E-2</v>
      </c>
      <c r="Q234" s="8">
        <f t="shared" si="50"/>
        <v>987.44019398823161</v>
      </c>
      <c r="R234" s="9">
        <f t="shared" si="51"/>
        <v>2.0254391224668298E-2</v>
      </c>
      <c r="S234" s="8">
        <f t="shared" si="52"/>
        <v>1033.9328705375665</v>
      </c>
      <c r="T234" s="9">
        <f t="shared" si="53"/>
        <v>1.9343615596244194E-2</v>
      </c>
    </row>
    <row r="235" spans="1:20" x14ac:dyDescent="0.45">
      <c r="A235">
        <v>5250</v>
      </c>
      <c r="B235" s="8">
        <f t="shared" si="38"/>
        <v>475.69530045776025</v>
      </c>
      <c r="C235" s="9">
        <f t="shared" si="39"/>
        <v>4.204371996266109E-2</v>
      </c>
      <c r="D235">
        <v>5225</v>
      </c>
      <c r="E235" s="8">
        <f t="shared" si="40"/>
        <v>639.08607737608349</v>
      </c>
      <c r="F235" s="9">
        <f t="shared" si="41"/>
        <v>3.1294688944116342E-2</v>
      </c>
      <c r="G235">
        <v>5215</v>
      </c>
      <c r="H235" s="8">
        <f t="shared" si="42"/>
        <v>741.39631601687461</v>
      </c>
      <c r="I235" s="9">
        <f t="shared" si="43"/>
        <v>2.6976125410831941E-2</v>
      </c>
      <c r="J235">
        <v>5200</v>
      </c>
      <c r="K235" s="8">
        <f t="shared" si="44"/>
        <v>818.31258514445381</v>
      </c>
      <c r="L235" s="9">
        <f t="shared" si="45"/>
        <v>2.4440538203954754E-2</v>
      </c>
      <c r="M235" s="8">
        <f t="shared" si="46"/>
        <v>881.97007360980444</v>
      </c>
      <c r="N235" s="9">
        <f t="shared" si="47"/>
        <v>2.2676506378660047E-2</v>
      </c>
      <c r="O235" s="8">
        <f t="shared" si="48"/>
        <v>937.64340516937432</v>
      </c>
      <c r="P235" s="9">
        <f t="shared" si="49"/>
        <v>2.1330070568125241E-2</v>
      </c>
      <c r="Q235" s="8">
        <f t="shared" si="50"/>
        <v>988.06080965227659</v>
      </c>
      <c r="R235" s="9">
        <f t="shared" si="51"/>
        <v>2.0241669140827985E-2</v>
      </c>
      <c r="S235" s="8">
        <f t="shared" si="52"/>
        <v>1034.7752631331421</v>
      </c>
      <c r="T235" s="9">
        <f t="shared" si="53"/>
        <v>1.9327868294264246E-2</v>
      </c>
    </row>
    <row r="236" spans="1:20" x14ac:dyDescent="0.45">
      <c r="A236">
        <v>5300</v>
      </c>
      <c r="B236" s="8">
        <f t="shared" si="38"/>
        <v>475.70843228806876</v>
      </c>
      <c r="C236" s="9">
        <f t="shared" si="39"/>
        <v>4.2042559354694919E-2</v>
      </c>
      <c r="D236">
        <v>5275</v>
      </c>
      <c r="E236" s="8">
        <f t="shared" si="40"/>
        <v>639.13754475663541</v>
      </c>
      <c r="F236" s="9">
        <f t="shared" si="41"/>
        <v>3.129216889866078E-2</v>
      </c>
      <c r="G236">
        <v>5265</v>
      </c>
      <c r="H236" s="8">
        <f t="shared" si="42"/>
        <v>741.49506760685404</v>
      </c>
      <c r="I236" s="9">
        <f t="shared" si="43"/>
        <v>2.6972532756757518E-2</v>
      </c>
      <c r="J236">
        <v>5250</v>
      </c>
      <c r="K236" s="8">
        <f t="shared" si="44"/>
        <v>818.48423445982701</v>
      </c>
      <c r="L236" s="9">
        <f t="shared" si="45"/>
        <v>2.4435412629785533E-2</v>
      </c>
      <c r="M236" s="8">
        <f t="shared" si="46"/>
        <v>882.24146662675219</v>
      </c>
      <c r="N236" s="9">
        <f t="shared" si="47"/>
        <v>2.2669530685822267E-2</v>
      </c>
      <c r="O236" s="8">
        <f t="shared" si="48"/>
        <v>938.04909726844187</v>
      </c>
      <c r="P236" s="9">
        <f t="shared" si="49"/>
        <v>2.1320845634028252E-2</v>
      </c>
      <c r="Q236" s="8">
        <f t="shared" si="50"/>
        <v>988.63830598251207</v>
      </c>
      <c r="R236" s="9">
        <f t="shared" si="51"/>
        <v>2.0229845312461296E-2</v>
      </c>
      <c r="S236" s="8">
        <f t="shared" si="52"/>
        <v>1035.5636120123977</v>
      </c>
      <c r="T236" s="9">
        <f t="shared" si="53"/>
        <v>1.9313154467772629E-2</v>
      </c>
    </row>
    <row r="237" spans="1:20" x14ac:dyDescent="0.45">
      <c r="A237">
        <v>5350</v>
      </c>
      <c r="B237" s="8">
        <f t="shared" si="38"/>
        <v>475.72013507039918</v>
      </c>
      <c r="C237" s="9">
        <f t="shared" si="39"/>
        <v>4.2041525101812881E-2</v>
      </c>
      <c r="D237">
        <v>5325</v>
      </c>
      <c r="E237" s="8">
        <f t="shared" si="40"/>
        <v>639.18386142591237</v>
      </c>
      <c r="F237" s="9">
        <f t="shared" si="41"/>
        <v>3.1289901399236431E-2</v>
      </c>
      <c r="G237">
        <v>5315</v>
      </c>
      <c r="H237" s="8">
        <f t="shared" si="42"/>
        <v>741.58443284251484</v>
      </c>
      <c r="I237" s="9">
        <f t="shared" si="43"/>
        <v>2.6969282409744517E-2</v>
      </c>
      <c r="J237">
        <v>5300</v>
      </c>
      <c r="K237" s="8">
        <f t="shared" si="44"/>
        <v>818.64066170531657</v>
      </c>
      <c r="L237" s="9">
        <f t="shared" si="45"/>
        <v>2.4430743469714598E-2</v>
      </c>
      <c r="M237" s="8">
        <f t="shared" si="46"/>
        <v>882.49055703559804</v>
      </c>
      <c r="N237" s="9">
        <f t="shared" si="47"/>
        <v>2.2663132019432177E-2</v>
      </c>
      <c r="O237" s="8">
        <f t="shared" si="48"/>
        <v>938.42400127473036</v>
      </c>
      <c r="P237" s="9">
        <f t="shared" si="49"/>
        <v>2.1312327874002081E-2</v>
      </c>
      <c r="Q237" s="8">
        <f t="shared" si="50"/>
        <v>989.17535644231418</v>
      </c>
      <c r="R237" s="9">
        <f t="shared" si="51"/>
        <v>2.0218861974010714E-2</v>
      </c>
      <c r="S237" s="8">
        <f t="shared" si="52"/>
        <v>1036.300974782353</v>
      </c>
      <c r="T237" s="9">
        <f t="shared" si="53"/>
        <v>1.929941251304956E-2</v>
      </c>
    </row>
    <row r="238" spans="1:20" x14ac:dyDescent="0.45">
      <c r="A238">
        <v>5400</v>
      </c>
      <c r="B238" s="8">
        <f t="shared" si="38"/>
        <v>475.73055763087996</v>
      </c>
      <c r="C238" s="9">
        <f t="shared" si="39"/>
        <v>4.2040604033508455E-2</v>
      </c>
      <c r="D238">
        <v>5375</v>
      </c>
      <c r="E238" s="8">
        <f t="shared" si="40"/>
        <v>639.22551269946177</v>
      </c>
      <c r="F238" s="9">
        <f t="shared" si="41"/>
        <v>3.1287862581610065E-2</v>
      </c>
      <c r="G238">
        <v>5365</v>
      </c>
      <c r="H238" s="8">
        <f t="shared" si="42"/>
        <v>741.66524316313348</v>
      </c>
      <c r="I238" s="9">
        <f t="shared" si="43"/>
        <v>2.6966343892160641E-2</v>
      </c>
      <c r="J238">
        <v>5350</v>
      </c>
      <c r="K238" s="8">
        <f t="shared" si="44"/>
        <v>818.78311250014053</v>
      </c>
      <c r="L238" s="9">
        <f t="shared" si="45"/>
        <v>2.4426493041521502E-2</v>
      </c>
      <c r="M238" s="8">
        <f t="shared" si="46"/>
        <v>882.71901961991364</v>
      </c>
      <c r="N238" s="9">
        <f t="shared" si="47"/>
        <v>2.2657266418267184E-2</v>
      </c>
      <c r="O238" s="8">
        <f t="shared" si="48"/>
        <v>938.77023048899207</v>
      </c>
      <c r="P238" s="9">
        <f t="shared" si="49"/>
        <v>2.1304467643357507E-2</v>
      </c>
      <c r="Q238" s="8">
        <f t="shared" si="50"/>
        <v>989.67449543986231</v>
      </c>
      <c r="R238" s="9">
        <f t="shared" si="51"/>
        <v>2.0208664659091744E-2</v>
      </c>
      <c r="S238" s="8">
        <f t="shared" si="52"/>
        <v>1036.9902678781925</v>
      </c>
      <c r="T238" s="9">
        <f t="shared" si="53"/>
        <v>1.9286584088124972E-2</v>
      </c>
    </row>
    <row r="239" spans="1:20" x14ac:dyDescent="0.45">
      <c r="A239">
        <v>5450</v>
      </c>
      <c r="B239" s="8">
        <f t="shared" si="38"/>
        <v>475.73983409923432</v>
      </c>
      <c r="C239" s="9">
        <f t="shared" si="39"/>
        <v>4.2039784282239041E-2</v>
      </c>
      <c r="D239">
        <v>5425</v>
      </c>
      <c r="E239" s="8">
        <f t="shared" si="40"/>
        <v>639.26294154317861</v>
      </c>
      <c r="F239" s="9">
        <f t="shared" si="41"/>
        <v>3.1286030677329844E-2</v>
      </c>
      <c r="G239">
        <v>5415</v>
      </c>
      <c r="H239" s="8">
        <f t="shared" si="42"/>
        <v>741.73826288182943</v>
      </c>
      <c r="I239" s="9">
        <f t="shared" si="43"/>
        <v>2.6963689216052099E-2</v>
      </c>
      <c r="J239">
        <v>5400</v>
      </c>
      <c r="K239" s="8">
        <f t="shared" si="44"/>
        <v>818.91274110044696</v>
      </c>
      <c r="L239" s="9">
        <f t="shared" si="45"/>
        <v>2.4422626485361792E-2</v>
      </c>
      <c r="M239" s="8">
        <f t="shared" si="46"/>
        <v>882.92841840858625</v>
      </c>
      <c r="N239" s="9">
        <f t="shared" si="47"/>
        <v>2.2651892931534058E-2</v>
      </c>
      <c r="O239" s="8">
        <f t="shared" si="48"/>
        <v>939.08977299680089</v>
      </c>
      <c r="P239" s="9">
        <f t="shared" si="49"/>
        <v>2.1297218407752942E-2</v>
      </c>
      <c r="Q239" s="8">
        <f t="shared" si="50"/>
        <v>990.1381233934186</v>
      </c>
      <c r="R239" s="9">
        <f t="shared" si="51"/>
        <v>2.0199202038050663E-2</v>
      </c>
      <c r="S239" s="8">
        <f t="shared" si="52"/>
        <v>1037.6342706454304</v>
      </c>
      <c r="T239" s="9">
        <f t="shared" si="53"/>
        <v>1.9274613961583573E-2</v>
      </c>
    </row>
    <row r="240" spans="1:20" x14ac:dyDescent="0.45">
      <c r="A240">
        <v>5500</v>
      </c>
      <c r="B240" s="8">
        <f t="shared" si="38"/>
        <v>475.74808526566272</v>
      </c>
      <c r="C240" s="9">
        <f t="shared" si="39"/>
        <v>4.2039055162632531E-2</v>
      </c>
      <c r="D240">
        <v>5475</v>
      </c>
      <c r="E240" s="8">
        <f t="shared" si="40"/>
        <v>639.29655190014626</v>
      </c>
      <c r="F240" s="9">
        <f t="shared" si="41"/>
        <v>3.1284385846529428E-2</v>
      </c>
      <c r="G240">
        <v>5465</v>
      </c>
      <c r="H240" s="8">
        <f t="shared" si="42"/>
        <v>741.80419392410624</v>
      </c>
      <c r="I240" s="9">
        <f t="shared" si="43"/>
        <v>2.6961292702055273E-2</v>
      </c>
      <c r="J240">
        <v>5450</v>
      </c>
      <c r="K240" s="8">
        <f t="shared" si="44"/>
        <v>819.03061606035772</v>
      </c>
      <c r="L240" s="9">
        <f t="shared" si="45"/>
        <v>2.4419111578761931E-2</v>
      </c>
      <c r="M240" s="8">
        <f t="shared" si="46"/>
        <v>883.1202126127863</v>
      </c>
      <c r="N240" s="9">
        <f t="shared" si="47"/>
        <v>2.2646973440714598E-2</v>
      </c>
      <c r="O240" s="8">
        <f t="shared" si="48"/>
        <v>939.38449736763437</v>
      </c>
      <c r="P240" s="9">
        <f t="shared" si="49"/>
        <v>2.1290536575858422E-2</v>
      </c>
      <c r="Q240" s="8">
        <f t="shared" si="50"/>
        <v>990.56851179338207</v>
      </c>
      <c r="R240" s="9">
        <f t="shared" si="51"/>
        <v>2.0190425762465287E-2</v>
      </c>
      <c r="S240" s="8">
        <f t="shared" si="52"/>
        <v>1038.2356295010306</v>
      </c>
      <c r="T240" s="9">
        <f t="shared" si="53"/>
        <v>1.9263449867937852E-2</v>
      </c>
    </row>
    <row r="241" spans="1:20" x14ac:dyDescent="0.45">
      <c r="A241">
        <v>5550</v>
      </c>
      <c r="B241" s="8">
        <f t="shared" si="38"/>
        <v>475.75541982332811</v>
      </c>
      <c r="C241" s="9">
        <f t="shared" si="39"/>
        <v>4.2038407060978951E-2</v>
      </c>
      <c r="D241">
        <v>5525</v>
      </c>
      <c r="E241" s="8">
        <f t="shared" si="40"/>
        <v>639.32671179554166</v>
      </c>
      <c r="F241" s="9">
        <f t="shared" si="41"/>
        <v>3.1282910022373746E-2</v>
      </c>
      <c r="G241">
        <v>5515</v>
      </c>
      <c r="H241" s="8">
        <f t="shared" si="42"/>
        <v>741.86368030162885</v>
      </c>
      <c r="I241" s="9">
        <f t="shared" si="43"/>
        <v>2.6959130809407393E-2</v>
      </c>
      <c r="J241">
        <v>5500</v>
      </c>
      <c r="K241" s="8">
        <f t="shared" si="44"/>
        <v>819.13772564325882</v>
      </c>
      <c r="L241" s="9">
        <f t="shared" si="45"/>
        <v>2.4415918561551106E-2</v>
      </c>
      <c r="M241" s="8">
        <f t="shared" si="46"/>
        <v>883.29576237226013</v>
      </c>
      <c r="N241" s="9">
        <f t="shared" si="47"/>
        <v>2.2642472489946251E-2</v>
      </c>
      <c r="O241" s="8">
        <f t="shared" si="48"/>
        <v>939.65615824482722</v>
      </c>
      <c r="P241" s="9">
        <f t="shared" si="49"/>
        <v>2.1284381339401602E-2</v>
      </c>
      <c r="Q241" s="8">
        <f t="shared" si="50"/>
        <v>990.96780824200277</v>
      </c>
      <c r="R241" s="9">
        <f t="shared" si="51"/>
        <v>2.0182290316251957E-2</v>
      </c>
      <c r="S241" s="8">
        <f t="shared" si="52"/>
        <v>1038.7968621522166</v>
      </c>
      <c r="T241" s="9">
        <f t="shared" si="53"/>
        <v>1.9253042369191686E-2</v>
      </c>
    </row>
    <row r="242" spans="1:20" x14ac:dyDescent="0.45">
      <c r="A242">
        <v>5600</v>
      </c>
      <c r="B242" s="8">
        <f t="shared" si="38"/>
        <v>475.76193550485129</v>
      </c>
      <c r="C242" s="9">
        <f t="shared" si="39"/>
        <v>4.2037831334230523E-2</v>
      </c>
      <c r="D242">
        <v>5575</v>
      </c>
      <c r="E242" s="8">
        <f t="shared" si="40"/>
        <v>639.35375623021082</v>
      </c>
      <c r="F242" s="9">
        <f t="shared" si="41"/>
        <v>3.1281586766495263E-2</v>
      </c>
      <c r="G242">
        <v>5565</v>
      </c>
      <c r="H242" s="8">
        <f t="shared" si="42"/>
        <v>741.91731232880466</v>
      </c>
      <c r="I242" s="9">
        <f t="shared" si="43"/>
        <v>2.6957181976549366E-2</v>
      </c>
      <c r="J242">
        <v>5550</v>
      </c>
      <c r="K242" s="8">
        <f t="shared" si="44"/>
        <v>819.23498298417655</v>
      </c>
      <c r="L242" s="9">
        <f t="shared" si="45"/>
        <v>2.4413019970347505E-2</v>
      </c>
      <c r="M242" s="8">
        <f t="shared" si="46"/>
        <v>883.45633430443308</v>
      </c>
      <c r="N242" s="9">
        <f t="shared" si="47"/>
        <v>2.26383571246297E-2</v>
      </c>
      <c r="O242" s="8">
        <f t="shared" si="48"/>
        <v>939.9064018135449</v>
      </c>
      <c r="P242" s="9">
        <f t="shared" si="49"/>
        <v>2.1278714520307655E-2</v>
      </c>
      <c r="Q242" s="8">
        <f t="shared" si="50"/>
        <v>991.33804145346778</v>
      </c>
      <c r="R242" s="9">
        <f t="shared" si="51"/>
        <v>2.017475287307309E-2</v>
      </c>
      <c r="S242" s="8">
        <f t="shared" si="52"/>
        <v>1039.3203618532716</v>
      </c>
      <c r="T242" s="9">
        <f t="shared" si="53"/>
        <v>1.9243344722253738E-2</v>
      </c>
    </row>
    <row r="243" spans="1:20" x14ac:dyDescent="0.45">
      <c r="A243">
        <v>5650</v>
      </c>
      <c r="B243" s="8">
        <f t="shared" si="38"/>
        <v>475.76772012074548</v>
      </c>
      <c r="C243" s="9">
        <f t="shared" si="39"/>
        <v>4.2037320217782288E-2</v>
      </c>
      <c r="D243">
        <v>5625</v>
      </c>
      <c r="E243" s="8">
        <f t="shared" si="40"/>
        <v>639.37798987348344</v>
      </c>
      <c r="F243" s="9">
        <f t="shared" si="41"/>
        <v>3.1280401134792718E-2</v>
      </c>
      <c r="G243">
        <v>5615</v>
      </c>
      <c r="H243" s="8">
        <f t="shared" si="42"/>
        <v>741.965630590361</v>
      </c>
      <c r="I243" s="9">
        <f t="shared" si="43"/>
        <v>2.6955426471825344E-2</v>
      </c>
      <c r="J243">
        <v>5600</v>
      </c>
      <c r="K243" s="8">
        <f t="shared" si="44"/>
        <v>819.32323100536394</v>
      </c>
      <c r="L243" s="9">
        <f t="shared" si="45"/>
        <v>2.4410390482226013E-2</v>
      </c>
      <c r="M243" s="8">
        <f t="shared" si="46"/>
        <v>883.60310685149341</v>
      </c>
      <c r="N243" s="9">
        <f t="shared" si="47"/>
        <v>2.2634596737968901E-2</v>
      </c>
      <c r="O243" s="8">
        <f t="shared" si="48"/>
        <v>940.13677113574386</v>
      </c>
      <c r="P243" s="9">
        <f t="shared" si="49"/>
        <v>2.1273500424665609E-2</v>
      </c>
      <c r="Q243" s="8">
        <f t="shared" si="50"/>
        <v>991.68112619880674</v>
      </c>
      <c r="R243" s="9">
        <f t="shared" si="51"/>
        <v>2.0167773159767196E-2</v>
      </c>
      <c r="S243" s="8">
        <f t="shared" si="52"/>
        <v>1039.8084016821633</v>
      </c>
      <c r="T243" s="9">
        <f t="shared" si="53"/>
        <v>1.9234312751892316E-2</v>
      </c>
    </row>
    <row r="244" spans="1:20" x14ac:dyDescent="0.45">
      <c r="A244">
        <v>5700</v>
      </c>
      <c r="B244" s="8">
        <f t="shared" si="38"/>
        <v>475.77285250725527</v>
      </c>
      <c r="C244" s="9">
        <f t="shared" si="39"/>
        <v>4.2036866741351139E-2</v>
      </c>
      <c r="D244">
        <v>5675</v>
      </c>
      <c r="E244" s="8">
        <f t="shared" si="40"/>
        <v>639.39968956569601</v>
      </c>
      <c r="F244" s="9">
        <f t="shared" si="41"/>
        <v>3.127933955298718E-2</v>
      </c>
      <c r="G244">
        <v>5665</v>
      </c>
      <c r="H244" s="8">
        <f t="shared" si="42"/>
        <v>742.00912966860335</v>
      </c>
      <c r="I244" s="9">
        <f t="shared" si="43"/>
        <v>2.6953846253795308E-2</v>
      </c>
      <c r="J244">
        <v>5650</v>
      </c>
      <c r="K244" s="8">
        <f t="shared" si="44"/>
        <v>819.40324708835078</v>
      </c>
      <c r="L244" s="9">
        <f t="shared" si="45"/>
        <v>2.4408006767202294E-2</v>
      </c>
      <c r="M244" s="8">
        <f t="shared" si="46"/>
        <v>883.7371754221648</v>
      </c>
      <c r="N244" s="9">
        <f t="shared" si="47"/>
        <v>2.2631162925160323E-2</v>
      </c>
      <c r="O244" s="8">
        <f t="shared" si="48"/>
        <v>940.34871134278148</v>
      </c>
      <c r="P244" s="9">
        <f t="shared" si="49"/>
        <v>2.1268705703271263E-2</v>
      </c>
      <c r="Q244" s="8">
        <f t="shared" si="50"/>
        <v>991.99886818171922</v>
      </c>
      <c r="R244" s="9">
        <f t="shared" si="51"/>
        <v>2.0161313325547367E-2</v>
      </c>
      <c r="S244" s="8">
        <f t="shared" si="52"/>
        <v>1040.2631388202947</v>
      </c>
      <c r="T244" s="9">
        <f t="shared" si="53"/>
        <v>1.9225904728952428E-2</v>
      </c>
    </row>
    <row r="245" spans="1:20" x14ac:dyDescent="0.45">
      <c r="A245">
        <v>5750</v>
      </c>
      <c r="B245" s="8">
        <f t="shared" si="38"/>
        <v>475.77740339060847</v>
      </c>
      <c r="C245" s="9">
        <f t="shared" si="39"/>
        <v>4.2036464652315995E-2</v>
      </c>
      <c r="D245">
        <v>5725</v>
      </c>
      <c r="E245" s="8">
        <f t="shared" si="40"/>
        <v>639.41910664072702</v>
      </c>
      <c r="F245" s="9">
        <f t="shared" si="41"/>
        <v>3.1278389701353541E-2</v>
      </c>
      <c r="G245">
        <v>5715</v>
      </c>
      <c r="H245" s="8">
        <f t="shared" si="42"/>
        <v>742.04826163942403</v>
      </c>
      <c r="I245" s="9">
        <f t="shared" si="43"/>
        <v>2.6952424840688324E-2</v>
      </c>
      <c r="J245">
        <v>5700</v>
      </c>
      <c r="K245" s="8">
        <f t="shared" si="44"/>
        <v>819.47574750669685</v>
      </c>
      <c r="L245" s="9">
        <f t="shared" si="45"/>
        <v>2.4405847349175586E-2</v>
      </c>
      <c r="M245" s="8">
        <f t="shared" si="46"/>
        <v>883.85955732626871</v>
      </c>
      <c r="N245" s="9">
        <f t="shared" si="47"/>
        <v>2.2628029344957553E-2</v>
      </c>
      <c r="O245" s="8">
        <f t="shared" si="48"/>
        <v>940.54357467792579</v>
      </c>
      <c r="P245" s="9">
        <f t="shared" si="49"/>
        <v>2.1264299218511681E-2</v>
      </c>
      <c r="Q245" s="8">
        <f t="shared" si="50"/>
        <v>992.29296883299617</v>
      </c>
      <c r="R245" s="9">
        <f t="shared" si="51"/>
        <v>2.0155337816735067E-2</v>
      </c>
      <c r="S245" s="8">
        <f t="shared" si="52"/>
        <v>1040.6866188201086</v>
      </c>
      <c r="T245" s="9">
        <f t="shared" si="53"/>
        <v>1.921808125358165E-2</v>
      </c>
    </row>
    <row r="246" spans="1:20" x14ac:dyDescent="0.45">
      <c r="A246">
        <v>5800</v>
      </c>
      <c r="B246" s="8">
        <f t="shared" si="38"/>
        <v>475.78143617425144</v>
      </c>
      <c r="C246" s="9">
        <f t="shared" si="39"/>
        <v>4.2036108345923667E-2</v>
      </c>
      <c r="D246">
        <v>5775</v>
      </c>
      <c r="E246" s="8">
        <f t="shared" si="40"/>
        <v>639.43646907864218</v>
      </c>
      <c r="F246" s="9">
        <f t="shared" si="41"/>
        <v>3.1277540408068696E-2</v>
      </c>
      <c r="G246">
        <v>5765</v>
      </c>
      <c r="H246" s="8">
        <f t="shared" si="42"/>
        <v>742.08343934640232</v>
      </c>
      <c r="I246" s="9">
        <f t="shared" si="43"/>
        <v>2.6951147188536112E-2</v>
      </c>
      <c r="J246">
        <v>5750</v>
      </c>
      <c r="K246" s="8">
        <f t="shared" si="44"/>
        <v>819.54139162453316</v>
      </c>
      <c r="L246" s="9">
        <f t="shared" si="45"/>
        <v>2.4403892474979288E-2</v>
      </c>
      <c r="M246" s="8">
        <f t="shared" si="46"/>
        <v>883.97119650143804</v>
      </c>
      <c r="N246" s="9">
        <f t="shared" si="47"/>
        <v>2.2625171588345372E-2</v>
      </c>
      <c r="O246" s="8">
        <f t="shared" si="48"/>
        <v>940.72262538247764</v>
      </c>
      <c r="P246" s="9">
        <f t="shared" si="49"/>
        <v>2.1260251917368765E-2</v>
      </c>
      <c r="Q246" s="8">
        <f t="shared" si="50"/>
        <v>992.5650300126955</v>
      </c>
      <c r="R246" s="9">
        <f t="shared" si="51"/>
        <v>2.0149813256814204E-2</v>
      </c>
      <c r="S246" s="8">
        <f t="shared" si="52"/>
        <v>1041.0807798466392</v>
      </c>
      <c r="T246" s="9">
        <f t="shared" si="53"/>
        <v>1.9210805143234116E-2</v>
      </c>
    </row>
    <row r="247" spans="1:20" x14ac:dyDescent="0.45">
      <c r="A247">
        <v>5850</v>
      </c>
      <c r="B247" s="8">
        <f t="shared" si="38"/>
        <v>475.78500765521227</v>
      </c>
      <c r="C247" s="9">
        <f t="shared" si="39"/>
        <v>4.203579280180561E-2</v>
      </c>
      <c r="D247">
        <v>5825</v>
      </c>
      <c r="E247" s="8">
        <f t="shared" si="40"/>
        <v>639.45198349829309</v>
      </c>
      <c r="F247" s="9">
        <f t="shared" si="41"/>
        <v>3.1276781550640675E-2</v>
      </c>
      <c r="G247">
        <v>5815</v>
      </c>
      <c r="H247" s="8">
        <f t="shared" si="42"/>
        <v>742.11503946251821</v>
      </c>
      <c r="I247" s="9">
        <f t="shared" si="43"/>
        <v>2.6949999577538724E-2</v>
      </c>
      <c r="J247">
        <v>5800</v>
      </c>
      <c r="K247" s="8">
        <f t="shared" si="44"/>
        <v>819.60078586669488</v>
      </c>
      <c r="L247" s="9">
        <f t="shared" si="45"/>
        <v>2.4402123991195061E-2</v>
      </c>
      <c r="M247" s="8">
        <f t="shared" si="46"/>
        <v>884.07296803247459</v>
      </c>
      <c r="N247" s="9">
        <f t="shared" si="47"/>
        <v>2.2622567054063961E-2</v>
      </c>
      <c r="O247" s="8">
        <f t="shared" si="48"/>
        <v>940.88704442057553</v>
      </c>
      <c r="P247" s="9">
        <f t="shared" si="49"/>
        <v>2.1256536710330152E-2</v>
      </c>
      <c r="Q247" s="8">
        <f t="shared" si="50"/>
        <v>992.81655861062609</v>
      </c>
      <c r="R247" s="9">
        <f t="shared" si="51"/>
        <v>2.0144708331606125E-2</v>
      </c>
      <c r="S247" s="8">
        <f t="shared" si="52"/>
        <v>1041.4474568804171</v>
      </c>
      <c r="T247" s="9">
        <f t="shared" si="53"/>
        <v>1.9204041325242272E-2</v>
      </c>
    </row>
    <row r="248" spans="1:20" x14ac:dyDescent="0.45">
      <c r="A248">
        <v>5900</v>
      </c>
      <c r="B248" s="8">
        <f t="shared" si="38"/>
        <v>475.78816867533044</v>
      </c>
      <c r="C248" s="9">
        <f t="shared" si="39"/>
        <v>4.2035513526288738E-2</v>
      </c>
      <c r="D248">
        <v>5875</v>
      </c>
      <c r="E248" s="8">
        <f t="shared" si="40"/>
        <v>639.46583699942823</v>
      </c>
      <c r="F248" s="9">
        <f t="shared" si="41"/>
        <v>3.127610396490639E-2</v>
      </c>
      <c r="G248">
        <v>5865</v>
      </c>
      <c r="H248" s="8">
        <f t="shared" si="42"/>
        <v>742.14340534909945</v>
      </c>
      <c r="I248" s="9">
        <f t="shared" si="43"/>
        <v>2.6948969506226536E-2</v>
      </c>
      <c r="J248">
        <v>5850</v>
      </c>
      <c r="K248" s="8">
        <f t="shared" si="44"/>
        <v>819.65448746685593</v>
      </c>
      <c r="L248" s="9">
        <f t="shared" si="45"/>
        <v>2.4400525228392325E-2</v>
      </c>
      <c r="M248" s="8">
        <f t="shared" si="46"/>
        <v>884.16568246484701</v>
      </c>
      <c r="N248" s="9">
        <f t="shared" si="47"/>
        <v>2.262019483072978E-2</v>
      </c>
      <c r="O248" s="8">
        <f t="shared" si="48"/>
        <v>941.03793403900181</v>
      </c>
      <c r="P248" s="9">
        <f t="shared" si="49"/>
        <v>2.1253128356004285E-2</v>
      </c>
      <c r="Q248" s="8">
        <f t="shared" si="50"/>
        <v>993.04897103701762</v>
      </c>
      <c r="R248" s="9">
        <f t="shared" si="51"/>
        <v>2.0139993679379652E-2</v>
      </c>
      <c r="S248" s="8">
        <f t="shared" si="52"/>
        <v>1041.7883858703769</v>
      </c>
      <c r="T248" s="9">
        <f t="shared" si="53"/>
        <v>1.9197756733763848E-2</v>
      </c>
    </row>
    <row r="249" spans="1:20" x14ac:dyDescent="0.45">
      <c r="A249">
        <v>5950</v>
      </c>
      <c r="B249" s="8">
        <f t="shared" si="38"/>
        <v>475.79096471269929</v>
      </c>
      <c r="C249" s="9">
        <f t="shared" si="39"/>
        <v>4.2035266500020152E-2</v>
      </c>
      <c r="D249">
        <v>5925</v>
      </c>
      <c r="E249" s="8">
        <f t="shared" si="40"/>
        <v>639.47819886356285</v>
      </c>
      <c r="F249" s="9">
        <f t="shared" si="41"/>
        <v>3.1275499361108225E-2</v>
      </c>
      <c r="G249">
        <v>5915</v>
      </c>
      <c r="H249" s="8">
        <f t="shared" si="42"/>
        <v>742.16884972164291</v>
      </c>
      <c r="I249" s="9">
        <f t="shared" si="43"/>
        <v>2.6948045592995691E-2</v>
      </c>
      <c r="J249">
        <v>5900</v>
      </c>
      <c r="K249" s="8">
        <f t="shared" si="44"/>
        <v>819.70300800056407</v>
      </c>
      <c r="L249" s="9">
        <f t="shared" si="45"/>
        <v>2.4399080892461771E-2</v>
      </c>
      <c r="M249" s="8">
        <f t="shared" si="46"/>
        <v>884.25008991471998</v>
      </c>
      <c r="N249" s="9">
        <f t="shared" si="47"/>
        <v>2.2618035585304681E-2</v>
      </c>
      <c r="O249" s="8">
        <f t="shared" si="48"/>
        <v>941.17632215944536</v>
      </c>
      <c r="P249" s="9">
        <f t="shared" si="49"/>
        <v>2.1250003351244301E-2</v>
      </c>
      <c r="Q249" s="8">
        <f t="shared" si="50"/>
        <v>993.26359759647721</v>
      </c>
      <c r="R249" s="9">
        <f t="shared" si="51"/>
        <v>2.013564178572181E-2</v>
      </c>
      <c r="S249" s="8">
        <f t="shared" si="52"/>
        <v>1042.1052078266187</v>
      </c>
      <c r="T249" s="9">
        <f t="shared" si="53"/>
        <v>1.9191920210927034E-2</v>
      </c>
    </row>
    <row r="250" spans="1:20" x14ac:dyDescent="0.45">
      <c r="A250">
        <v>6000</v>
      </c>
      <c r="B250" s="8">
        <f t="shared" ref="B250:B251" si="54">$Y$195 - $Z$195*EXP(-$AA$195*A250^$AB$195)</f>
        <v>475.79343641829541</v>
      </c>
      <c r="C250" s="9">
        <f t="shared" ref="C250:C251" si="55">20/B250</f>
        <v>4.2035048130459982E-2</v>
      </c>
      <c r="D250">
        <v>5975</v>
      </c>
      <c r="E250" s="8">
        <f t="shared" si="40"/>
        <v>639.48922212251887</v>
      </c>
      <c r="F250" s="9">
        <f t="shared" si="41"/>
        <v>3.1274960246582897E-2</v>
      </c>
      <c r="G250">
        <v>5965</v>
      </c>
      <c r="H250" s="8">
        <f t="shared" si="42"/>
        <v>742.1916571321068</v>
      </c>
      <c r="I250" s="9">
        <f t="shared" si="43"/>
        <v>2.6947217484607336E-2</v>
      </c>
      <c r="J250">
        <v>5950</v>
      </c>
      <c r="K250" s="8">
        <f t="shared" si="44"/>
        <v>819.74681671047756</v>
      </c>
      <c r="L250" s="9">
        <f t="shared" si="45"/>
        <v>2.4397776962717627E-2</v>
      </c>
      <c r="M250" s="8">
        <f t="shared" si="46"/>
        <v>884.32688397868537</v>
      </c>
      <c r="N250" s="9">
        <f t="shared" si="47"/>
        <v>2.2616071457669328E-2</v>
      </c>
      <c r="O250" s="8">
        <f t="shared" si="48"/>
        <v>941.30316660172332</v>
      </c>
      <c r="P250" s="9">
        <f t="shared" si="49"/>
        <v>2.1247139826591321E-2</v>
      </c>
      <c r="Q250" s="8">
        <f t="shared" si="50"/>
        <v>993.4616867394891</v>
      </c>
      <c r="R250" s="9">
        <f t="shared" si="51"/>
        <v>2.0131626883004808E-2</v>
      </c>
      <c r="S250" s="8">
        <f t="shared" si="52"/>
        <v>1042.3994728439936</v>
      </c>
      <c r="T250" s="9">
        <f t="shared" si="53"/>
        <v>1.9186502412010732E-2</v>
      </c>
    </row>
    <row r="251" spans="1:20" x14ac:dyDescent="0.45">
      <c r="A251">
        <v>6050</v>
      </c>
      <c r="B251" s="8">
        <f t="shared" si="54"/>
        <v>475.79562010241602</v>
      </c>
      <c r="C251" s="9">
        <f t="shared" si="55"/>
        <v>4.203485520882886E-2</v>
      </c>
      <c r="D251">
        <v>6025</v>
      </c>
      <c r="E251" s="8">
        <f t="shared" si="40"/>
        <v>639.49904500319394</v>
      </c>
      <c r="F251" s="9">
        <f t="shared" si="41"/>
        <v>3.1274479854618252E-2</v>
      </c>
      <c r="G251">
        <v>6015</v>
      </c>
      <c r="H251" s="8">
        <f t="shared" si="42"/>
        <v>742.21208627717203</v>
      </c>
      <c r="I251" s="9">
        <f t="shared" si="43"/>
        <v>2.6946475771254405E-2</v>
      </c>
      <c r="J251">
        <v>6000</v>
      </c>
      <c r="K251" s="8">
        <f t="shared" si="44"/>
        <v>819.78634363140259</v>
      </c>
      <c r="L251" s="9">
        <f t="shared" si="45"/>
        <v>2.4396600596450681E-2</v>
      </c>
      <c r="M251" s="8">
        <f t="shared" si="46"/>
        <v>884.39670544704734</v>
      </c>
      <c r="N251" s="9">
        <f t="shared" si="47"/>
        <v>2.2614285961061267E-2</v>
      </c>
      <c r="O251" s="8">
        <f t="shared" si="48"/>
        <v>941.41935913740008</v>
      </c>
      <c r="P251" s="9">
        <f t="shared" si="49"/>
        <v>2.1244517446853354E-2</v>
      </c>
      <c r="Q251" s="8">
        <f t="shared" si="50"/>
        <v>993.64440918677553</v>
      </c>
      <c r="R251" s="9">
        <f t="shared" si="51"/>
        <v>2.0127924854293218E-2</v>
      </c>
      <c r="S251" s="8">
        <f t="shared" si="52"/>
        <v>1042.672644048567</v>
      </c>
      <c r="T251" s="9">
        <f t="shared" si="53"/>
        <v>1.9181475714508546E-2</v>
      </c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91" sqref="S9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98" sqref="T9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S102" sqref="S102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05" sqref="S105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99" sqref="R9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03" sqref="T10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99" sqref="S9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30" sqref="J13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07" sqref="S107:S10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37" sqref="O3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3:B36"/>
  <sheetViews>
    <sheetView workbookViewId="0"/>
  </sheetViews>
  <sheetFormatPr baseColWidth="10" defaultRowHeight="14.25" x14ac:dyDescent="0.45"/>
  <sheetData>
    <row r="33" spans="1:2" x14ac:dyDescent="0.45">
      <c r="A33">
        <v>1</v>
      </c>
      <c r="B33" s="8">
        <f>'Typ1 1 mm Noctua F12'!P6</f>
        <v>41.920420142393098</v>
      </c>
    </row>
    <row r="34" spans="1:2" x14ac:dyDescent="0.45">
      <c r="A34">
        <v>1.5</v>
      </c>
      <c r="B34" s="8">
        <f>'Typ1 1,5 mm Noctua F12'!Q6</f>
        <v>60.491226756700001</v>
      </c>
    </row>
    <row r="35" spans="1:2" x14ac:dyDescent="0.45">
      <c r="A35">
        <v>2</v>
      </c>
      <c r="B35" s="8">
        <f>'Typ1 2 mm Noctua F12'!O6</f>
        <v>65.693472257776207</v>
      </c>
    </row>
    <row r="36" spans="1:2" x14ac:dyDescent="0.45">
      <c r="A36">
        <v>2.5</v>
      </c>
      <c r="B36" s="8">
        <f>'Typ1 2,5 mm Noctua F12'!O6</f>
        <v>66.903296792910211</v>
      </c>
    </row>
  </sheetData>
  <pageMargins left="0.7" right="0.7" top="0.78740157499999996" bottom="0.78740157499999996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84" sqref="N8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81" sqref="R8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210" sqref="T21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210" sqref="S21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209" sqref="S20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5" workbookViewId="0">
      <selection activeCell="M91" sqref="M9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3" workbookViewId="0">
      <selection activeCell="S73" sqref="S7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6" workbookViewId="0">
      <selection activeCell="S71" sqref="S7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38" sqref="S3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38</vt:i4>
      </vt:variant>
    </vt:vector>
  </HeadingPairs>
  <TitlesOfParts>
    <vt:vector size="38" baseType="lpstr">
      <vt:lpstr>Inhalt</vt:lpstr>
      <vt:lpstr>Abmessung</vt:lpstr>
      <vt:lpstr>Strömungswiderstand</vt:lpstr>
      <vt:lpstr>Passiv</vt:lpstr>
      <vt:lpstr>Typ1 1 mm Noctua F12</vt:lpstr>
      <vt:lpstr>Typ1 1 mm Noctua S12</vt:lpstr>
      <vt:lpstr>Typ1 1mm 2x F12</vt:lpstr>
      <vt:lpstr>Typ1 1,5 mm Noctua F12</vt:lpstr>
      <vt:lpstr>Typ1 1,5 mm Noctua S12</vt:lpstr>
      <vt:lpstr>Typ1 1,5 mm 2x F12</vt:lpstr>
      <vt:lpstr>Typ1 2 mm Noctua F12</vt:lpstr>
      <vt:lpstr>Typ1 2 mm Noctua S12</vt:lpstr>
      <vt:lpstr>Typ1 2 mm 2x F12</vt:lpstr>
      <vt:lpstr>Typ1 2,5 mm Noctua F12</vt:lpstr>
      <vt:lpstr>Typ1 2,5 mm Noctua S12</vt:lpstr>
      <vt:lpstr>Diagramm 1mm F12</vt:lpstr>
      <vt:lpstr>Diagramm 1mm S12</vt:lpstr>
      <vt:lpstr>Diagramm 1mm 2x F12</vt:lpstr>
      <vt:lpstr>Diagramm 1,5mm F12</vt:lpstr>
      <vt:lpstr>Diagramm 1,5mm S12</vt:lpstr>
      <vt:lpstr>Diagramm 1,5mm 2x F12</vt:lpstr>
      <vt:lpstr>Diagramm 2mm F12</vt:lpstr>
      <vt:lpstr>Diagramm 2mm S12</vt:lpstr>
      <vt:lpstr>Diagramm 2mm 2x F12</vt:lpstr>
      <vt:lpstr>Diagramm 2,5mm F12</vt:lpstr>
      <vt:lpstr>Diagramm 2,5mm S12</vt:lpstr>
      <vt:lpstr>Leistung Passiv</vt:lpstr>
      <vt:lpstr>Vergleich Passiv 1 - 2,5 mm</vt:lpstr>
      <vt:lpstr>Vergleich KW F12 1- 2,5 mm</vt:lpstr>
      <vt:lpstr>Vergleich KW S12 1- 2,5 mm</vt:lpstr>
      <vt:lpstr>Vergleich KW pushpull 1- 2 mm</vt:lpstr>
      <vt:lpstr>Vergleich P F12 1- 2,5 mm</vt:lpstr>
      <vt:lpstr>Vergleich P S12 1- 2,5 mm</vt:lpstr>
      <vt:lpstr>Vergleich P pushpull 1- 2 mm</vt:lpstr>
      <vt:lpstr>Vergleich KW pushpull 1 mm</vt:lpstr>
      <vt:lpstr>Vergleich KW pushpull 1,5 mm</vt:lpstr>
      <vt:lpstr>Vergleich KW pushpull 2 mm</vt:lpstr>
      <vt:lpstr>Vergleich pushpull 2,5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2021-01-05T17:54:03Z</dcterms:modified>
</cp:coreProperties>
</file>